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OJECTOS\APURAMENTOS_MENSAIS\INTERNACIONAL_40DIAS\2023\LINK_FIR\"/>
    </mc:Choice>
  </mc:AlternateContent>
  <xr:revisionPtr revIDLastSave="0" documentId="13_ncr:1_{E5659045-2F3B-4787-BAE9-ED0170867058}" xr6:coauthVersionLast="47" xr6:coauthVersionMax="47" xr10:uidLastSave="{00000000-0000-0000-0000-000000000000}"/>
  <bookViews>
    <workbookView xWindow="-120" yWindow="-120" windowWidth="29040" windowHeight="15840" tabRatio="948" xr2:uid="{00000000-000D-0000-FFFF-FFFF00000000}"/>
  </bookViews>
  <sheets>
    <sheet name="Indice" sheetId="1" r:id="rId1"/>
    <sheet name="Contents" sheetId="32" r:id="rId2"/>
    <sheet name="Q001" sheetId="16" r:id="rId3"/>
    <sheet name="Q002" sheetId="25" r:id="rId4"/>
    <sheet name="Q003" sheetId="27" r:id="rId5"/>
    <sheet name="Q004" sheetId="24" r:id="rId6"/>
    <sheet name="Q005" sheetId="26" r:id="rId7"/>
    <sheet name="Q006" sheetId="28" r:id="rId8"/>
    <sheet name="Q007" sheetId="2" r:id="rId9"/>
    <sheet name="Q008" sheetId="29" r:id="rId10"/>
    <sheet name="Q009" sheetId="4" r:id="rId11"/>
    <sheet name="Q010" sheetId="30" r:id="rId12"/>
    <sheet name="Q011" sheetId="5" r:id="rId13"/>
    <sheet name="Q012" sheetId="6" r:id="rId14"/>
    <sheet name="Q013" sheetId="7" r:id="rId15"/>
    <sheet name="Q014" sheetId="8" r:id="rId16"/>
    <sheet name="Q015" sheetId="17" r:id="rId17"/>
    <sheet name="Q016" sheetId="18" r:id="rId18"/>
    <sheet name="Nomenclatura Combinada" sheetId="14" r:id="rId19"/>
    <sheet name="Combined Nomenclature" sheetId="33" r:id="rId20"/>
  </sheets>
  <definedNames>
    <definedName name="AAA" localSheetId="1">#REF!</definedName>
    <definedName name="AAA">#REF!</definedName>
    <definedName name="AAAA" localSheetId="1">#REF!</definedName>
    <definedName name="AAAA">#REF!</definedName>
    <definedName name="marco_1digito" localSheetId="1">#REF!</definedName>
    <definedName name="marco_1digit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27" l="1"/>
  <c r="I15" i="27"/>
  <c r="I22" i="27" l="1"/>
  <c r="I16" i="27"/>
  <c r="I18" i="27"/>
  <c r="I19" i="27"/>
  <c r="I13" i="27"/>
  <c r="I12" i="27"/>
  <c r="I17" i="27"/>
  <c r="I20" i="27"/>
  <c r="I14" i="27"/>
  <c r="O14" i="18" l="1"/>
  <c r="O13" i="18"/>
  <c r="O9" i="18"/>
  <c r="O8" i="18"/>
  <c r="E64" i="18" l="1"/>
  <c r="I12" i="26" l="1"/>
  <c r="O13" i="27" l="1"/>
  <c r="O14" i="27"/>
  <c r="O15" i="27"/>
  <c r="O16" i="27"/>
  <c r="O17" i="27"/>
  <c r="O18" i="27"/>
  <c r="O19" i="27"/>
  <c r="O20" i="27"/>
  <c r="O21" i="27"/>
  <c r="O22" i="27"/>
  <c r="O12" i="27" l="1"/>
  <c r="K25" i="17" l="1"/>
  <c r="F25" i="17"/>
  <c r="K24" i="17"/>
  <c r="F24" i="17"/>
  <c r="K23" i="17"/>
  <c r="F23" i="17"/>
  <c r="K22" i="17" l="1"/>
  <c r="F22" i="17"/>
  <c r="K21" i="17"/>
  <c r="F21" i="17"/>
  <c r="K20" i="17"/>
  <c r="F20" i="17"/>
  <c r="K19" i="17"/>
  <c r="F19" i="17"/>
  <c r="K18" i="17"/>
  <c r="F18" i="17"/>
  <c r="K17" i="17"/>
  <c r="F17" i="17"/>
  <c r="K16" i="17"/>
  <c r="F16" i="17"/>
  <c r="K15" i="17"/>
  <c r="F15" i="17"/>
  <c r="K14" i="17"/>
  <c r="F14" i="17"/>
  <c r="K13" i="17"/>
  <c r="F13" i="17"/>
  <c r="K12" i="17"/>
  <c r="F12" i="17"/>
  <c r="K11" i="17"/>
  <c r="F11" i="17"/>
  <c r="K10" i="17"/>
  <c r="F10" i="17"/>
  <c r="K9" i="17"/>
  <c r="F9" i="17"/>
  <c r="I7" i="17"/>
  <c r="J10" i="17" l="1"/>
  <c r="J12" i="17"/>
  <c r="J14" i="17"/>
  <c r="J16" i="17"/>
  <c r="J18" i="17"/>
  <c r="J20" i="17"/>
  <c r="J22" i="17"/>
  <c r="J24" i="17"/>
  <c r="J19" i="17"/>
  <c r="J23" i="17"/>
  <c r="J25" i="17"/>
  <c r="J9" i="17"/>
  <c r="J11" i="17"/>
  <c r="J13" i="17"/>
  <c r="J15" i="17"/>
  <c r="J17" i="17"/>
  <c r="J21" i="17"/>
  <c r="G7" i="17"/>
  <c r="H25" i="17" l="1"/>
  <c r="H24" i="17"/>
  <c r="H23" i="17"/>
  <c r="H22" i="17"/>
  <c r="H21" i="17"/>
  <c r="H20" i="17"/>
  <c r="H19" i="17"/>
  <c r="H18" i="17"/>
  <c r="H17" i="17"/>
  <c r="H16" i="17"/>
  <c r="H11" i="17"/>
  <c r="H10" i="17"/>
  <c r="H9" i="17"/>
  <c r="H15" i="17"/>
  <c r="H14" i="17"/>
  <c r="H13" i="17"/>
  <c r="H12" i="17"/>
  <c r="J7" i="17"/>
  <c r="D7" i="17"/>
  <c r="E25" i="17" s="1"/>
  <c r="B7" i="17"/>
  <c r="L23" i="30"/>
  <c r="J23" i="30"/>
  <c r="T21" i="30"/>
  <c r="R21" i="30"/>
  <c r="L21" i="30"/>
  <c r="J21" i="30"/>
  <c r="T20" i="30"/>
  <c r="R20" i="30"/>
  <c r="L20" i="30"/>
  <c r="J20" i="30"/>
  <c r="T19" i="30"/>
  <c r="R19" i="30"/>
  <c r="L19" i="30"/>
  <c r="J19" i="30"/>
  <c r="T18" i="30"/>
  <c r="R18" i="30"/>
  <c r="L18" i="30"/>
  <c r="J18" i="30"/>
  <c r="T17" i="30"/>
  <c r="R17" i="30"/>
  <c r="L17" i="30"/>
  <c r="J17" i="30"/>
  <c r="T16" i="30"/>
  <c r="R16" i="30"/>
  <c r="L16" i="30"/>
  <c r="J16" i="30"/>
  <c r="T15" i="30"/>
  <c r="R15" i="30"/>
  <c r="L15" i="30"/>
  <c r="J15" i="30"/>
  <c r="T14" i="30"/>
  <c r="R14" i="30"/>
  <c r="L14" i="30"/>
  <c r="J14" i="30"/>
  <c r="T13" i="30"/>
  <c r="R13" i="30"/>
  <c r="L13" i="30"/>
  <c r="J13" i="30"/>
  <c r="T12" i="30"/>
  <c r="R12" i="30"/>
  <c r="L12" i="30"/>
  <c r="J12" i="30"/>
  <c r="E10" i="17" l="1"/>
  <c r="E12" i="17"/>
  <c r="E14" i="17"/>
  <c r="E16" i="17"/>
  <c r="E18" i="17"/>
  <c r="E20" i="17"/>
  <c r="E22" i="17"/>
  <c r="E24" i="17"/>
  <c r="E9" i="17"/>
  <c r="E11" i="17"/>
  <c r="E13" i="17"/>
  <c r="E15" i="17"/>
  <c r="E17" i="17"/>
  <c r="E19" i="17"/>
  <c r="E21" i="17"/>
  <c r="E23" i="17"/>
  <c r="H7" i="17"/>
  <c r="C25" i="17"/>
  <c r="C24" i="17"/>
  <c r="C15" i="17"/>
  <c r="C14" i="17"/>
  <c r="C13" i="17"/>
  <c r="C23" i="17"/>
  <c r="C22" i="17"/>
  <c r="C21" i="17"/>
  <c r="C20" i="17"/>
  <c r="C19" i="17"/>
  <c r="C18" i="17"/>
  <c r="C17" i="17"/>
  <c r="C16" i="17"/>
  <c r="C11" i="17"/>
  <c r="C10" i="17"/>
  <c r="C9" i="17"/>
  <c r="C12" i="17"/>
  <c r="F7" i="17"/>
  <c r="L23" i="29"/>
  <c r="J23" i="29"/>
  <c r="T21" i="29"/>
  <c r="R21" i="29"/>
  <c r="L21" i="29"/>
  <c r="J21" i="29"/>
  <c r="T20" i="29"/>
  <c r="R20" i="29"/>
  <c r="L20" i="29"/>
  <c r="J20" i="29"/>
  <c r="T19" i="29"/>
  <c r="R19" i="29"/>
  <c r="L19" i="29"/>
  <c r="J19" i="29"/>
  <c r="T18" i="29"/>
  <c r="K7" i="17" l="1"/>
  <c r="C7" i="17"/>
  <c r="E7" i="17"/>
  <c r="R18" i="29"/>
  <c r="L18" i="29"/>
  <c r="J18" i="29"/>
  <c r="T17" i="29"/>
  <c r="R17" i="29"/>
  <c r="L17" i="29"/>
  <c r="J17" i="29"/>
  <c r="T16" i="29"/>
  <c r="R16" i="29"/>
  <c r="L16" i="29"/>
  <c r="J16" i="29"/>
  <c r="T15" i="29"/>
  <c r="R15" i="29"/>
  <c r="L15" i="29"/>
  <c r="J15" i="29"/>
  <c r="T14" i="29"/>
  <c r="R14" i="29"/>
  <c r="L14" i="29"/>
  <c r="J14" i="29"/>
  <c r="T13" i="29"/>
  <c r="R13" i="29"/>
  <c r="L13" i="29"/>
  <c r="J13" i="29"/>
  <c r="T12" i="29"/>
  <c r="R12" i="29" l="1"/>
  <c r="L12" i="29"/>
  <c r="J12" i="29"/>
  <c r="O22" i="26" l="1"/>
  <c r="I22" i="26"/>
  <c r="O21" i="26"/>
  <c r="I21" i="26"/>
  <c r="O20" i="26"/>
  <c r="I20" i="26"/>
  <c r="O19" i="26"/>
  <c r="I19" i="26"/>
  <c r="O18" i="26"/>
  <c r="I18" i="26"/>
  <c r="O17" i="26"/>
  <c r="I17" i="26"/>
  <c r="O16" i="26"/>
  <c r="I16" i="26"/>
  <c r="O15" i="26"/>
  <c r="I15" i="26"/>
  <c r="O14" i="26"/>
  <c r="I14" i="26"/>
  <c r="O13" i="26"/>
  <c r="I13" i="26"/>
  <c r="O12" i="26"/>
  <c r="K10" i="26"/>
  <c r="E10" i="26"/>
  <c r="K10" i="27" l="1"/>
  <c r="E10" i="27"/>
  <c r="G34" i="16" l="1"/>
  <c r="G35" i="16"/>
  <c r="K33" i="16"/>
  <c r="K32" i="16" l="1"/>
  <c r="I34" i="16"/>
  <c r="I35" i="16"/>
  <c r="R23" i="29" l="1"/>
  <c r="T23" i="29"/>
  <c r="R23" i="30"/>
  <c r="T23" i="30"/>
  <c r="G30" i="16" l="1"/>
  <c r="G29" i="16"/>
  <c r="G10" i="16"/>
  <c r="G18" i="16"/>
  <c r="G9" i="16"/>
  <c r="G17" i="16"/>
  <c r="I30" i="16"/>
  <c r="I29" i="16"/>
  <c r="K27" i="16"/>
  <c r="G24" i="16"/>
  <c r="G23" i="16"/>
  <c r="I10" i="16"/>
  <c r="K16" i="16"/>
  <c r="K28" i="16"/>
  <c r="I9" i="16"/>
  <c r="K15" i="16"/>
  <c r="I17" i="16"/>
  <c r="I18" i="16"/>
  <c r="I24" i="16"/>
  <c r="K21" i="16"/>
  <c r="I23" i="16"/>
  <c r="K22" i="16"/>
  <c r="K10" i="16" l="1"/>
  <c r="G11" i="16"/>
  <c r="G12" i="16"/>
  <c r="I12" i="16"/>
  <c r="K9" i="16"/>
  <c r="I11" i="16"/>
  <c r="E10" i="28" l="1"/>
  <c r="K10" i="28"/>
  <c r="M10" i="28" l="1"/>
  <c r="G10" i="28"/>
  <c r="K11" i="18" l="1"/>
  <c r="K8" i="18" l="1"/>
  <c r="I36" i="27" l="1"/>
  <c r="G36" i="27"/>
  <c r="I25" i="27"/>
  <c r="E24" i="27"/>
  <c r="G24" i="27" s="1"/>
  <c r="G25" i="27"/>
  <c r="I29" i="27"/>
  <c r="G29" i="27"/>
  <c r="G36" i="26"/>
  <c r="I36" i="26"/>
  <c r="G26" i="26"/>
  <c r="I26" i="26"/>
  <c r="E24" i="26"/>
  <c r="G24" i="26" s="1"/>
  <c r="G25" i="26"/>
  <c r="I25" i="26"/>
  <c r="G27" i="26"/>
  <c r="I27" i="26"/>
  <c r="G31" i="26"/>
  <c r="I31" i="26"/>
  <c r="G39" i="26"/>
  <c r="I39" i="26"/>
  <c r="I34" i="27"/>
  <c r="G34" i="27"/>
  <c r="G35" i="27"/>
  <c r="I35" i="27"/>
  <c r="I33" i="27"/>
  <c r="G33" i="27"/>
  <c r="G33" i="26"/>
  <c r="I33" i="26"/>
  <c r="I40" i="26"/>
  <c r="G40" i="26"/>
  <c r="G28" i="26"/>
  <c r="I28" i="26"/>
  <c r="G26" i="27"/>
  <c r="I26" i="27"/>
  <c r="G35" i="26"/>
  <c r="I35" i="26"/>
  <c r="G31" i="27"/>
  <c r="I31" i="27"/>
  <c r="G27" i="27"/>
  <c r="I27" i="27"/>
  <c r="I39" i="27"/>
  <c r="G39" i="27"/>
  <c r="G28" i="27"/>
  <c r="I28" i="27"/>
  <c r="G34" i="26"/>
  <c r="I34" i="26"/>
  <c r="G30" i="27"/>
  <c r="I30" i="27"/>
  <c r="M35" i="27"/>
  <c r="G32" i="27"/>
  <c r="I32" i="27"/>
  <c r="G40" i="27"/>
  <c r="I40" i="27"/>
  <c r="I29" i="26"/>
  <c r="G29" i="26"/>
  <c r="G30" i="26"/>
  <c r="I30" i="26"/>
  <c r="I32" i="26"/>
  <c r="G32" i="26"/>
  <c r="M30" i="27" l="1"/>
  <c r="O30" i="27"/>
  <c r="M33" i="27"/>
  <c r="O33" i="27"/>
  <c r="M40" i="26"/>
  <c r="O40" i="26"/>
  <c r="O27" i="27"/>
  <c r="M27" i="27"/>
  <c r="K24" i="26"/>
  <c r="M24" i="26" s="1"/>
  <c r="M25" i="26"/>
  <c r="O25" i="26"/>
  <c r="O26" i="27"/>
  <c r="M26" i="27"/>
  <c r="O35" i="26"/>
  <c r="M35" i="26"/>
  <c r="M33" i="26"/>
  <c r="O33" i="26"/>
  <c r="O26" i="26"/>
  <c r="M26" i="26"/>
  <c r="O39" i="27"/>
  <c r="M39" i="27"/>
  <c r="O30" i="26"/>
  <c r="M30" i="26"/>
  <c r="M36" i="26"/>
  <c r="O36" i="26"/>
  <c r="M36" i="27"/>
  <c r="O36" i="27"/>
  <c r="M28" i="27"/>
  <c r="O28" i="27"/>
  <c r="O29" i="27"/>
  <c r="M29" i="27"/>
  <c r="M31" i="27"/>
  <c r="O31" i="27"/>
  <c r="M32" i="27"/>
  <c r="O32" i="27"/>
  <c r="O34" i="27"/>
  <c r="M34" i="27"/>
  <c r="O39" i="26"/>
  <c r="M39" i="26"/>
  <c r="O35" i="27"/>
  <c r="O40" i="27"/>
  <c r="M40" i="27"/>
  <c r="O27" i="26"/>
  <c r="M27" i="26"/>
  <c r="O25" i="27"/>
  <c r="M25" i="27"/>
  <c r="K24" i="27"/>
  <c r="M24" i="27" s="1"/>
  <c r="M28" i="26"/>
  <c r="O28" i="26"/>
  <c r="O29" i="26"/>
  <c r="M29" i="26"/>
  <c r="M31" i="26"/>
  <c r="O31" i="26"/>
  <c r="O32" i="26"/>
  <c r="M32" i="26"/>
  <c r="O34" i="26"/>
  <c r="M34" i="26"/>
  <c r="E66" i="18" l="1"/>
  <c r="E28" i="18"/>
  <c r="E233" i="18"/>
  <c r="E81" i="18"/>
  <c r="E24" i="18"/>
  <c r="E229" i="18"/>
  <c r="E234" i="18"/>
  <c r="E147" i="18"/>
  <c r="E140" i="18"/>
  <c r="E224" i="18"/>
  <c r="E80" i="18"/>
  <c r="E121" i="18"/>
  <c r="E216" i="18"/>
  <c r="E158" i="18"/>
  <c r="E63" i="18"/>
  <c r="E231" i="18"/>
  <c r="E84" i="18"/>
  <c r="E119" i="18"/>
  <c r="E100" i="18"/>
  <c r="E228" i="18"/>
  <c r="E45" i="18"/>
  <c r="E235" i="18"/>
  <c r="E157" i="18"/>
  <c r="E86" i="18"/>
  <c r="E219" i="18"/>
  <c r="E103" i="18"/>
  <c r="E98" i="18"/>
  <c r="E135" i="18"/>
  <c r="E223" i="18"/>
  <c r="E221" i="18"/>
  <c r="E152" i="18"/>
  <c r="E111" i="18"/>
  <c r="E227" i="18"/>
  <c r="E142" i="18"/>
  <c r="E58" i="18"/>
  <c r="E105" i="18"/>
  <c r="E225" i="18"/>
  <c r="E226" i="18"/>
  <c r="E166" i="18"/>
  <c r="E232" i="18"/>
  <c r="E214" i="18"/>
  <c r="E212" i="18"/>
  <c r="E106" i="18"/>
  <c r="E230" i="18"/>
  <c r="E209" i="18"/>
  <c r="E167" i="18"/>
  <c r="E149" i="18"/>
  <c r="E110" i="18"/>
  <c r="E35" i="18"/>
  <c r="E92" i="18"/>
  <c r="E51" i="18"/>
  <c r="E199" i="18"/>
  <c r="E68" i="18"/>
  <c r="E118" i="18"/>
  <c r="E141" i="18"/>
  <c r="E59" i="18"/>
  <c r="E120" i="18"/>
  <c r="E82" i="18"/>
  <c r="E178" i="18"/>
  <c r="E151" i="18"/>
  <c r="E195" i="18"/>
  <c r="E37" i="18"/>
  <c r="E201" i="18"/>
  <c r="E132" i="18"/>
  <c r="E73" i="18"/>
  <c r="E79" i="18"/>
  <c r="E18" i="18"/>
  <c r="E62" i="18"/>
  <c r="E94" i="18"/>
  <c r="E31" i="18"/>
  <c r="E69" i="18"/>
  <c r="E38" i="18"/>
  <c r="E181" i="18"/>
  <c r="E180" i="18"/>
  <c r="E215" i="18"/>
  <c r="E206" i="18"/>
  <c r="E26" i="18"/>
  <c r="E177" i="18"/>
  <c r="E113" i="18"/>
  <c r="E185" i="18"/>
  <c r="E193" i="18"/>
  <c r="E137" i="18"/>
  <c r="E198" i="18"/>
  <c r="E41" i="18"/>
  <c r="E104" i="18"/>
  <c r="E186" i="18"/>
  <c r="E17" i="18"/>
  <c r="E44" i="18"/>
  <c r="E114" i="18"/>
  <c r="E93" i="18"/>
  <c r="E129" i="18"/>
  <c r="E22" i="18"/>
  <c r="E123" i="18"/>
  <c r="E67" i="18"/>
  <c r="E160" i="18"/>
  <c r="E55" i="18"/>
  <c r="E211" i="18"/>
  <c r="E23" i="18"/>
  <c r="E124" i="18"/>
  <c r="E170" i="18"/>
  <c r="E75" i="18"/>
  <c r="E205" i="18"/>
  <c r="E116" i="18"/>
  <c r="E101" i="18"/>
  <c r="E25" i="18"/>
  <c r="E125" i="18"/>
  <c r="E175" i="18"/>
  <c r="E156" i="18"/>
  <c r="E96" i="18"/>
  <c r="E176" i="18"/>
  <c r="E128" i="18"/>
  <c r="E127" i="18"/>
  <c r="E131" i="18"/>
  <c r="E204" i="18"/>
  <c r="E112" i="18"/>
  <c r="E183" i="18"/>
  <c r="E173" i="18"/>
  <c r="E107" i="18"/>
  <c r="E130" i="18"/>
  <c r="E189" i="18"/>
  <c r="E72" i="18"/>
  <c r="E109" i="18"/>
  <c r="E65" i="18"/>
  <c r="E163" i="18"/>
  <c r="E200" i="18"/>
  <c r="E115" i="18"/>
  <c r="E91" i="18"/>
  <c r="E108" i="18"/>
  <c r="E165" i="18"/>
  <c r="E42" i="18"/>
  <c r="E144" i="18"/>
  <c r="E188" i="18"/>
  <c r="E162" i="18"/>
  <c r="E27" i="18"/>
  <c r="E15" i="18"/>
  <c r="E48" i="18"/>
  <c r="E83" i="18"/>
  <c r="E49" i="18"/>
  <c r="E190" i="18"/>
  <c r="E77" i="18"/>
  <c r="E213" i="18"/>
  <c r="E50" i="18"/>
  <c r="E61" i="18"/>
  <c r="E88" i="18"/>
  <c r="E53" i="18"/>
  <c r="E14" i="18"/>
  <c r="E138" i="18"/>
  <c r="E134" i="18"/>
  <c r="E171" i="18"/>
  <c r="E78" i="18"/>
  <c r="E174" i="18"/>
  <c r="E34" i="18"/>
  <c r="E29" i="18"/>
  <c r="E74" i="18"/>
  <c r="E210" i="18"/>
  <c r="E184" i="18"/>
  <c r="E146" i="18"/>
  <c r="E99" i="18"/>
  <c r="E136" i="18"/>
  <c r="E102" i="18"/>
  <c r="E20" i="18"/>
  <c r="E218" i="18"/>
  <c r="E43" i="18"/>
  <c r="E16" i="18"/>
  <c r="E85" i="18"/>
  <c r="E40" i="18"/>
  <c r="E145" i="18"/>
  <c r="E159" i="18"/>
  <c r="E207" i="18"/>
  <c r="E182" i="18"/>
  <c r="E126" i="18"/>
  <c r="E87" i="18"/>
  <c r="E122" i="18"/>
  <c r="E133" i="18"/>
  <c r="E39" i="18"/>
  <c r="E191" i="18"/>
  <c r="E36" i="18"/>
  <c r="E150" i="18"/>
  <c r="E97" i="18"/>
  <c r="E203" i="18"/>
  <c r="E95" i="18"/>
  <c r="E208" i="18"/>
  <c r="E179" i="18"/>
  <c r="E187" i="18"/>
  <c r="E222" i="18"/>
  <c r="E90" i="18"/>
  <c r="E154" i="18"/>
  <c r="E155" i="18"/>
  <c r="E33" i="18"/>
  <c r="E89" i="18"/>
  <c r="E202" i="18"/>
  <c r="E217" i="18"/>
  <c r="E192" i="18"/>
  <c r="E194" i="18"/>
  <c r="E169" i="18"/>
  <c r="E161" i="18"/>
  <c r="E172" i="18"/>
  <c r="E168" i="18"/>
  <c r="E220" i="18"/>
  <c r="E148" i="18"/>
  <c r="E30" i="18"/>
  <c r="E76" i="18"/>
  <c r="E13" i="18"/>
  <c r="E197" i="18"/>
  <c r="E139" i="18"/>
  <c r="E21" i="18"/>
  <c r="E60" i="18"/>
  <c r="E54" i="18"/>
  <c r="E196" i="18"/>
  <c r="E32" i="18"/>
  <c r="E19" i="18"/>
  <c r="E46" i="18"/>
  <c r="E70" i="18"/>
  <c r="E52" i="18"/>
  <c r="E164" i="18"/>
  <c r="E153" i="18"/>
  <c r="E57" i="18"/>
  <c r="E71" i="18"/>
  <c r="E56" i="18"/>
  <c r="E47" i="18"/>
  <c r="E117" i="18"/>
  <c r="E143" i="18"/>
  <c r="J8" i="18"/>
  <c r="J11" i="18"/>
  <c r="L25" i="29"/>
  <c r="J25" i="30"/>
  <c r="C45" i="18" l="1"/>
  <c r="C58" i="18"/>
  <c r="C227" i="18"/>
  <c r="C66" i="18"/>
  <c r="G234" i="18"/>
  <c r="C28" i="18"/>
  <c r="I234" i="18"/>
  <c r="G233" i="18"/>
  <c r="G228" i="18"/>
  <c r="I229" i="18"/>
  <c r="I233" i="18"/>
  <c r="C63" i="18"/>
  <c r="C231" i="18"/>
  <c r="C100" i="18"/>
  <c r="C229" i="18"/>
  <c r="C80" i="18"/>
  <c r="C147" i="18"/>
  <c r="C104" i="18"/>
  <c r="C113" i="18"/>
  <c r="C214" i="18"/>
  <c r="C86" i="18"/>
  <c r="C224" i="18"/>
  <c r="C233" i="18"/>
  <c r="C99" i="18"/>
  <c r="C235" i="18"/>
  <c r="C234" i="18"/>
  <c r="C219" i="18"/>
  <c r="C228" i="18"/>
  <c r="C226" i="18"/>
  <c r="C64" i="18"/>
  <c r="C202" i="18"/>
  <c r="C47" i="18"/>
  <c r="C125" i="18"/>
  <c r="I225" i="18"/>
  <c r="I227" i="18"/>
  <c r="I226" i="18"/>
  <c r="I235" i="18"/>
  <c r="I158" i="18"/>
  <c r="I100" i="18"/>
  <c r="G225" i="18"/>
  <c r="G227" i="18"/>
  <c r="G229" i="18"/>
  <c r="G226" i="18"/>
  <c r="G235" i="18"/>
  <c r="G58" i="18"/>
  <c r="G68" i="18"/>
  <c r="G219" i="18"/>
  <c r="G157" i="18"/>
  <c r="G211" i="18"/>
  <c r="G230" i="18"/>
  <c r="G217" i="18"/>
  <c r="G223" i="18"/>
  <c r="G231" i="18"/>
  <c r="G218" i="18"/>
  <c r="G224" i="18"/>
  <c r="G232" i="18"/>
  <c r="G201" i="18"/>
  <c r="G178" i="18"/>
  <c r="G209" i="18"/>
  <c r="G152" i="18"/>
  <c r="G142" i="18"/>
  <c r="G167" i="18"/>
  <c r="G126" i="18"/>
  <c r="G158" i="18"/>
  <c r="G213" i="18"/>
  <c r="I231" i="18"/>
  <c r="I228" i="18"/>
  <c r="I224" i="18"/>
  <c r="I217" i="18"/>
  <c r="I209" i="18"/>
  <c r="I232" i="18"/>
  <c r="I230" i="18"/>
  <c r="I157" i="18"/>
  <c r="I218" i="18"/>
  <c r="I223" i="18"/>
  <c r="I161" i="18"/>
  <c r="I201" i="18"/>
  <c r="I183" i="18"/>
  <c r="I203" i="18"/>
  <c r="I142" i="18"/>
  <c r="I126" i="18"/>
  <c r="I152" i="18"/>
  <c r="I147" i="18"/>
  <c r="I64" i="18"/>
  <c r="C122" i="18"/>
  <c r="C84" i="18"/>
  <c r="C223" i="18"/>
  <c r="C225" i="18"/>
  <c r="C212" i="18"/>
  <c r="C216" i="18"/>
  <c r="C141" i="18"/>
  <c r="C73" i="18"/>
  <c r="C218" i="18"/>
  <c r="C166" i="18"/>
  <c r="C157" i="18"/>
  <c r="C221" i="18"/>
  <c r="C111" i="18"/>
  <c r="C120" i="18"/>
  <c r="C217" i="18"/>
  <c r="C230" i="18"/>
  <c r="C152" i="18"/>
  <c r="C95" i="18"/>
  <c r="C211" i="18"/>
  <c r="C207" i="18"/>
  <c r="C232" i="18"/>
  <c r="C59" i="18"/>
  <c r="C151" i="18"/>
  <c r="C65" i="18"/>
  <c r="C142" i="18"/>
  <c r="C163" i="18"/>
  <c r="C199" i="18"/>
  <c r="C24" i="18"/>
  <c r="C161" i="18"/>
  <c r="C201" i="18"/>
  <c r="C110" i="18"/>
  <c r="C158" i="18"/>
  <c r="C167" i="18"/>
  <c r="C178" i="18"/>
  <c r="C81" i="18"/>
  <c r="C105" i="18"/>
  <c r="C118" i="18"/>
  <c r="C195" i="18"/>
  <c r="J25" i="29"/>
  <c r="I212" i="18"/>
  <c r="I177" i="18"/>
  <c r="I78" i="18"/>
  <c r="I145" i="18"/>
  <c r="I151" i="18"/>
  <c r="I53" i="18"/>
  <c r="I104" i="18"/>
  <c r="I162" i="18"/>
  <c r="I136" i="18"/>
  <c r="I84" i="18"/>
  <c r="I124" i="18"/>
  <c r="I73" i="18"/>
  <c r="I206" i="18"/>
  <c r="I67" i="18"/>
  <c r="I59" i="18"/>
  <c r="I114" i="18"/>
  <c r="I95" i="18"/>
  <c r="I89" i="18"/>
  <c r="I172" i="18"/>
  <c r="I131" i="18"/>
  <c r="I83" i="18"/>
  <c r="I108" i="18"/>
  <c r="I149" i="18"/>
  <c r="I144" i="18"/>
  <c r="I32" i="18"/>
  <c r="I13" i="18"/>
  <c r="I74" i="18"/>
  <c r="I219" i="18"/>
  <c r="I188" i="18"/>
  <c r="I214" i="18"/>
  <c r="I111" i="18"/>
  <c r="I43" i="18"/>
  <c r="I199" i="18"/>
  <c r="I25" i="18"/>
  <c r="I17" i="18"/>
  <c r="I140" i="18"/>
  <c r="I180" i="18"/>
  <c r="I46" i="18"/>
  <c r="I120" i="18"/>
  <c r="I128" i="18"/>
  <c r="I36" i="18"/>
  <c r="I22" i="18"/>
  <c r="I27" i="18"/>
  <c r="I88" i="18"/>
  <c r="I66" i="18"/>
  <c r="I80" i="18"/>
  <c r="I215" i="18"/>
  <c r="I133" i="18"/>
  <c r="I205" i="18"/>
  <c r="I146" i="18"/>
  <c r="I65" i="18"/>
  <c r="I29" i="18"/>
  <c r="I194" i="18"/>
  <c r="I143" i="18"/>
  <c r="I167" i="18"/>
  <c r="I44" i="18"/>
  <c r="I156" i="18"/>
  <c r="I93" i="18"/>
  <c r="I211" i="18"/>
  <c r="I122" i="18"/>
  <c r="I62" i="18"/>
  <c r="I58" i="18"/>
  <c r="I28" i="18"/>
  <c r="I98" i="18"/>
  <c r="I42" i="18"/>
  <c r="I222" i="18"/>
  <c r="I150" i="18"/>
  <c r="K12" i="18"/>
  <c r="I85" i="18"/>
  <c r="I77" i="18"/>
  <c r="I41" i="18"/>
  <c r="I221" i="18"/>
  <c r="I164" i="18"/>
  <c r="I107" i="18"/>
  <c r="I45" i="18"/>
  <c r="I204" i="18"/>
  <c r="I112" i="18"/>
  <c r="I72" i="18"/>
  <c r="I166" i="18"/>
  <c r="I52" i="18"/>
  <c r="I23" i="18"/>
  <c r="I96" i="18"/>
  <c r="I148" i="18"/>
  <c r="I117" i="18"/>
  <c r="I30" i="18"/>
  <c r="I115" i="18"/>
  <c r="I185" i="18"/>
  <c r="I97" i="18"/>
  <c r="I37" i="18"/>
  <c r="I26" i="18"/>
  <c r="I16" i="18"/>
  <c r="I160" i="18"/>
  <c r="I178" i="18"/>
  <c r="I105" i="18"/>
  <c r="I79" i="18"/>
  <c r="I135" i="18"/>
  <c r="I129" i="18"/>
  <c r="I48" i="18"/>
  <c r="I190" i="18"/>
  <c r="I76" i="18"/>
  <c r="I87" i="18"/>
  <c r="I106" i="18"/>
  <c r="I153" i="18"/>
  <c r="I119" i="18"/>
  <c r="I197" i="18"/>
  <c r="I125" i="18"/>
  <c r="I176" i="18"/>
  <c r="I21" i="18"/>
  <c r="I168" i="18"/>
  <c r="I163" i="18"/>
  <c r="I91" i="18"/>
  <c r="I159" i="18"/>
  <c r="I71" i="18"/>
  <c r="I39" i="18"/>
  <c r="I171" i="18"/>
  <c r="I90" i="18"/>
  <c r="I175" i="18"/>
  <c r="I193" i="18"/>
  <c r="I220" i="18"/>
  <c r="I99" i="18"/>
  <c r="I207" i="18"/>
  <c r="I174" i="18"/>
  <c r="I139" i="18"/>
  <c r="I38" i="18"/>
  <c r="I169" i="18"/>
  <c r="I132" i="18"/>
  <c r="I56" i="18"/>
  <c r="I47" i="18"/>
  <c r="I213" i="18"/>
  <c r="I34" i="18"/>
  <c r="I141" i="18"/>
  <c r="I202" i="18"/>
  <c r="I155" i="18"/>
  <c r="I82" i="18"/>
  <c r="I195" i="18"/>
  <c r="I50" i="18"/>
  <c r="I138" i="18"/>
  <c r="I63" i="18"/>
  <c r="I192" i="18"/>
  <c r="I118" i="18"/>
  <c r="I35" i="18"/>
  <c r="I182" i="18"/>
  <c r="I86" i="18"/>
  <c r="I14" i="18"/>
  <c r="I127" i="18"/>
  <c r="I191" i="18"/>
  <c r="I198" i="18"/>
  <c r="I75" i="18"/>
  <c r="I57" i="18"/>
  <c r="I179" i="18"/>
  <c r="I69" i="18"/>
  <c r="I55" i="18"/>
  <c r="I134" i="18"/>
  <c r="I123" i="18"/>
  <c r="I110" i="18"/>
  <c r="I154" i="18"/>
  <c r="I68" i="18"/>
  <c r="I170" i="18"/>
  <c r="I116" i="18"/>
  <c r="I18" i="18"/>
  <c r="I109" i="18"/>
  <c r="I130" i="18"/>
  <c r="I61" i="18"/>
  <c r="I165" i="18"/>
  <c r="I102" i="18"/>
  <c r="I210" i="18"/>
  <c r="I200" i="18"/>
  <c r="I216" i="18"/>
  <c r="I31" i="18"/>
  <c r="I19" i="18"/>
  <c r="I186" i="18"/>
  <c r="I181" i="18"/>
  <c r="I51" i="18"/>
  <c r="I103" i="18"/>
  <c r="I24" i="18"/>
  <c r="I40" i="18"/>
  <c r="I81" i="18"/>
  <c r="I184" i="18"/>
  <c r="I208" i="18"/>
  <c r="I113" i="18"/>
  <c r="I54" i="18"/>
  <c r="I94" i="18"/>
  <c r="I92" i="18"/>
  <c r="I101" i="18"/>
  <c r="I60" i="18"/>
  <c r="I49" i="18"/>
  <c r="I173" i="18"/>
  <c r="I137" i="18"/>
  <c r="I189" i="18"/>
  <c r="I70" i="18"/>
  <c r="I33" i="18"/>
  <c r="I20" i="18"/>
  <c r="I121" i="18"/>
  <c r="I15" i="18"/>
  <c r="I196" i="18"/>
  <c r="I187" i="18"/>
  <c r="L25" i="30"/>
  <c r="G101" i="18"/>
  <c r="G187" i="18"/>
  <c r="G155" i="18"/>
  <c r="G99" i="18"/>
  <c r="G147" i="18"/>
  <c r="G33" i="18"/>
  <c r="G54" i="18"/>
  <c r="G124" i="18"/>
  <c r="G156" i="18"/>
  <c r="G116" i="18"/>
  <c r="G98" i="18"/>
  <c r="G150" i="18"/>
  <c r="G107" i="18"/>
  <c r="G188" i="18"/>
  <c r="G44" i="18"/>
  <c r="G83" i="18"/>
  <c r="G184" i="18"/>
  <c r="G185" i="18"/>
  <c r="G71" i="18"/>
  <c r="G23" i="18"/>
  <c r="G73" i="18"/>
  <c r="G50" i="18"/>
  <c r="G163" i="18"/>
  <c r="G131" i="18"/>
  <c r="G148" i="18"/>
  <c r="G127" i="18"/>
  <c r="G26" i="18"/>
  <c r="G103" i="18"/>
  <c r="G129" i="18"/>
  <c r="G140" i="18"/>
  <c r="G189" i="18"/>
  <c r="G200" i="18"/>
  <c r="G173" i="18"/>
  <c r="G104" i="18"/>
  <c r="G21" i="18"/>
  <c r="G84" i="18"/>
  <c r="G22" i="18"/>
  <c r="G174" i="18"/>
  <c r="G130" i="18"/>
  <c r="G36" i="18"/>
  <c r="G123" i="18"/>
  <c r="G132" i="18"/>
  <c r="G53" i="18"/>
  <c r="G137" i="18"/>
  <c r="G82" i="18"/>
  <c r="G214" i="18"/>
  <c r="G203" i="18"/>
  <c r="G31" i="18"/>
  <c r="G186" i="18"/>
  <c r="G161" i="18"/>
  <c r="G119" i="18"/>
  <c r="G208" i="18"/>
  <c r="G207" i="18"/>
  <c r="G30" i="18"/>
  <c r="G47" i="18"/>
  <c r="G181" i="18"/>
  <c r="G64" i="18"/>
  <c r="G153" i="18"/>
  <c r="G165" i="18"/>
  <c r="G91" i="18"/>
  <c r="G117" i="18"/>
  <c r="G28" i="18"/>
  <c r="G46" i="18"/>
  <c r="G80" i="18"/>
  <c r="G40" i="18"/>
  <c r="G151" i="18"/>
  <c r="G195" i="18"/>
  <c r="G27" i="18"/>
  <c r="G221" i="18"/>
  <c r="J12" i="18"/>
  <c r="G55" i="18"/>
  <c r="G133" i="18"/>
  <c r="G41" i="18"/>
  <c r="G175" i="18"/>
  <c r="G180" i="18"/>
  <c r="G70" i="18"/>
  <c r="G111" i="18"/>
  <c r="G29" i="18"/>
  <c r="G78" i="18"/>
  <c r="G77" i="18"/>
  <c r="G212" i="18"/>
  <c r="G149" i="18"/>
  <c r="G220" i="18"/>
  <c r="G66" i="18"/>
  <c r="G106" i="18"/>
  <c r="G190" i="18"/>
  <c r="G108" i="18"/>
  <c r="G17" i="18"/>
  <c r="G112" i="18"/>
  <c r="G141" i="18"/>
  <c r="G94" i="18"/>
  <c r="G43" i="18"/>
  <c r="G196" i="18"/>
  <c r="G134" i="18"/>
  <c r="G75" i="18"/>
  <c r="G164" i="18"/>
  <c r="G39" i="18"/>
  <c r="G202" i="18"/>
  <c r="G138" i="18"/>
  <c r="G204" i="18"/>
  <c r="G90" i="18"/>
  <c r="G215" i="18"/>
  <c r="G42" i="18"/>
  <c r="G172" i="18"/>
  <c r="G121" i="18"/>
  <c r="G92" i="18"/>
  <c r="G25" i="18"/>
  <c r="G20" i="18"/>
  <c r="G18" i="18"/>
  <c r="G136" i="18"/>
  <c r="G109" i="18"/>
  <c r="G114" i="18"/>
  <c r="G85" i="18"/>
  <c r="G159" i="18"/>
  <c r="G69" i="18"/>
  <c r="G144" i="18"/>
  <c r="G67" i="18"/>
  <c r="G199" i="18"/>
  <c r="G118" i="18"/>
  <c r="G38" i="18"/>
  <c r="G216" i="18"/>
  <c r="G49" i="18"/>
  <c r="G143" i="18"/>
  <c r="G146" i="18"/>
  <c r="G110" i="18"/>
  <c r="G88" i="18"/>
  <c r="G206" i="18"/>
  <c r="G183" i="18"/>
  <c r="G198" i="18"/>
  <c r="G37" i="18"/>
  <c r="G93" i="18"/>
  <c r="G193" i="18"/>
  <c r="G32" i="18"/>
  <c r="G61" i="18"/>
  <c r="G115" i="18"/>
  <c r="G120" i="18"/>
  <c r="G97" i="18"/>
  <c r="G122" i="18"/>
  <c r="G63" i="18"/>
  <c r="G179" i="18"/>
  <c r="G105" i="18"/>
  <c r="G191" i="18"/>
  <c r="G79" i="18"/>
  <c r="G59" i="18"/>
  <c r="G89" i="18"/>
  <c r="G57" i="18"/>
  <c r="G171" i="18"/>
  <c r="G16" i="18"/>
  <c r="G81" i="18"/>
  <c r="G45" i="18"/>
  <c r="G65" i="18"/>
  <c r="G13" i="18"/>
  <c r="G210" i="18"/>
  <c r="G205" i="18"/>
  <c r="G72" i="18"/>
  <c r="G60" i="18"/>
  <c r="G34" i="18"/>
  <c r="G160" i="18"/>
  <c r="G162" i="18"/>
  <c r="G95" i="18"/>
  <c r="G19" i="18"/>
  <c r="G14" i="18"/>
  <c r="G24" i="18"/>
  <c r="G125" i="18"/>
  <c r="G170" i="18"/>
  <c r="G197" i="18"/>
  <c r="G182" i="18"/>
  <c r="G74" i="18"/>
  <c r="G51" i="18"/>
  <c r="G176" i="18"/>
  <c r="G166" i="18"/>
  <c r="G145" i="18"/>
  <c r="G177" i="18"/>
  <c r="G113" i="18"/>
  <c r="G192" i="18"/>
  <c r="G102" i="18"/>
  <c r="G15" i="18"/>
  <c r="G56" i="18"/>
  <c r="G96" i="18"/>
  <c r="G154" i="18"/>
  <c r="G169" i="18"/>
  <c r="G222" i="18"/>
  <c r="G128" i="18"/>
  <c r="G62" i="18"/>
  <c r="G87" i="18"/>
  <c r="G194" i="18"/>
  <c r="G100" i="18"/>
  <c r="G52" i="18"/>
  <c r="G168" i="18"/>
  <c r="G86" i="18"/>
  <c r="G135" i="18"/>
  <c r="G35" i="18"/>
  <c r="G139" i="18"/>
  <c r="G48" i="18"/>
  <c r="G76" i="18"/>
  <c r="C131" i="18"/>
  <c r="C48" i="18"/>
  <c r="C43" i="18"/>
  <c r="C222" i="18"/>
  <c r="C132" i="18"/>
  <c r="C119" i="18"/>
  <c r="C177" i="18"/>
  <c r="C191" i="18"/>
  <c r="C107" i="18"/>
  <c r="C169" i="18"/>
  <c r="C143" i="18"/>
  <c r="C93" i="18"/>
  <c r="C25" i="18"/>
  <c r="C215" i="18"/>
  <c r="C156" i="18"/>
  <c r="C39" i="18"/>
  <c r="C74" i="18"/>
  <c r="C136" i="18"/>
  <c r="C146" i="18"/>
  <c r="C35" i="18"/>
  <c r="C194" i="18"/>
  <c r="C41" i="18"/>
  <c r="C176" i="18"/>
  <c r="C67" i="18"/>
  <c r="C75" i="18"/>
  <c r="C77" i="18"/>
  <c r="C209" i="18"/>
  <c r="C69" i="18"/>
  <c r="C117" i="18"/>
  <c r="C55" i="18"/>
  <c r="C57" i="18"/>
  <c r="C144" i="18"/>
  <c r="C46" i="18"/>
  <c r="C159" i="18"/>
  <c r="C96" i="18"/>
  <c r="C109" i="18"/>
  <c r="C88" i="18"/>
  <c r="C106" i="18"/>
  <c r="C42" i="18"/>
  <c r="C172" i="18"/>
  <c r="C181" i="18"/>
  <c r="C145" i="18"/>
  <c r="C184" i="18"/>
  <c r="C72" i="18"/>
  <c r="C34" i="18"/>
  <c r="C189" i="18"/>
  <c r="C160" i="18"/>
  <c r="C52" i="18"/>
  <c r="C92" i="18"/>
  <c r="C165" i="18"/>
  <c r="C139" i="18"/>
  <c r="C83" i="18"/>
  <c r="C91" i="18"/>
  <c r="C203" i="18"/>
  <c r="C168" i="18"/>
  <c r="C150" i="18"/>
  <c r="C154" i="18"/>
  <c r="C89" i="18"/>
  <c r="C17" i="18"/>
  <c r="C135" i="18"/>
  <c r="C37" i="18"/>
  <c r="C198" i="18"/>
  <c r="C21" i="18"/>
  <c r="C44" i="18"/>
  <c r="C149" i="18"/>
  <c r="C175" i="18"/>
  <c r="C213" i="18"/>
  <c r="C50" i="18"/>
  <c r="C76" i="18"/>
  <c r="C164" i="18"/>
  <c r="C171" i="18"/>
  <c r="C51" i="18"/>
  <c r="C108" i="18"/>
  <c r="C190" i="18"/>
  <c r="C206" i="18"/>
  <c r="C126" i="18"/>
  <c r="C148" i="18"/>
  <c r="C170" i="18"/>
  <c r="C14" i="18"/>
  <c r="C173" i="18"/>
  <c r="C112" i="18"/>
  <c r="C20" i="18"/>
  <c r="C15" i="18"/>
  <c r="C102" i="18"/>
  <c r="C129" i="18"/>
  <c r="C98" i="18"/>
  <c r="C103" i="18"/>
  <c r="C23" i="18"/>
  <c r="C128" i="18"/>
  <c r="C133" i="18"/>
  <c r="C87" i="18"/>
  <c r="C185" i="18"/>
  <c r="C22" i="18"/>
  <c r="C183" i="18"/>
  <c r="C30" i="18"/>
  <c r="C116" i="18"/>
  <c r="C26" i="18"/>
  <c r="C179" i="18"/>
  <c r="C13" i="18"/>
  <c r="C78" i="18"/>
  <c r="C49" i="18"/>
  <c r="C187" i="18"/>
  <c r="C196" i="18"/>
  <c r="C31" i="18"/>
  <c r="C192" i="18"/>
  <c r="C123" i="18"/>
  <c r="C32" i="18"/>
  <c r="C197" i="18"/>
  <c r="C53" i="18"/>
  <c r="C33" i="18"/>
  <c r="C60" i="18"/>
  <c r="C220" i="18"/>
  <c r="C140" i="18"/>
  <c r="C205" i="18"/>
  <c r="C18" i="18"/>
  <c r="C115" i="18"/>
  <c r="C124" i="18"/>
  <c r="C90" i="18"/>
  <c r="C138" i="18"/>
  <c r="C127" i="18"/>
  <c r="C134" i="18"/>
  <c r="C204" i="18"/>
  <c r="C19" i="18"/>
  <c r="C174" i="18"/>
  <c r="C61" i="18"/>
  <c r="C114" i="18"/>
  <c r="C29" i="18"/>
  <c r="C70" i="18"/>
  <c r="C71" i="18"/>
  <c r="C200" i="18"/>
  <c r="C62" i="18"/>
  <c r="C130" i="18"/>
  <c r="C38" i="18"/>
  <c r="C36" i="18"/>
  <c r="C101" i="18"/>
  <c r="C210" i="18"/>
  <c r="C97" i="18"/>
  <c r="C82" i="18"/>
  <c r="C40" i="18"/>
  <c r="C16" i="18"/>
  <c r="C68" i="18"/>
  <c r="C137" i="18"/>
  <c r="C180" i="18"/>
  <c r="C54" i="18"/>
  <c r="C208" i="18"/>
  <c r="C155" i="18"/>
  <c r="C193" i="18"/>
  <c r="C186" i="18"/>
  <c r="C121" i="18"/>
  <c r="C162" i="18"/>
  <c r="C79" i="18"/>
  <c r="C94" i="18"/>
  <c r="C27" i="18"/>
  <c r="C85" i="18"/>
  <c r="C153" i="18"/>
  <c r="C56" i="18"/>
  <c r="C188" i="18"/>
  <c r="C182" i="18"/>
  <c r="K9" i="18"/>
  <c r="L27" i="29"/>
  <c r="J27" i="29"/>
  <c r="J9" i="18"/>
  <c r="J26" i="29"/>
  <c r="L26" i="29" l="1"/>
  <c r="J27" i="30"/>
  <c r="L27" i="30"/>
  <c r="L26" i="30"/>
  <c r="J26" i="30"/>
  <c r="J24" i="30"/>
  <c r="L24" i="30"/>
  <c r="L24" i="29"/>
  <c r="J24" i="29"/>
  <c r="C15" i="25" l="1"/>
  <c r="C18" i="25"/>
  <c r="C21" i="25"/>
  <c r="C24" i="25"/>
  <c r="C15" i="24"/>
  <c r="C18" i="24"/>
  <c r="C21" i="24"/>
  <c r="C24" i="24"/>
  <c r="S13" i="25"/>
  <c r="S13" i="24"/>
  <c r="U13" i="24"/>
  <c r="Y14" i="24"/>
  <c r="W14" i="24"/>
  <c r="T26" i="30"/>
  <c r="R26" i="30"/>
  <c r="AA13" i="25"/>
  <c r="C16" i="25"/>
  <c r="C19" i="25"/>
  <c r="C22" i="25"/>
  <c r="C25" i="25"/>
  <c r="AA13" i="24"/>
  <c r="C16" i="24"/>
  <c r="C19" i="24"/>
  <c r="C22" i="24"/>
  <c r="C25" i="24"/>
  <c r="T26" i="29"/>
  <c r="R26" i="29"/>
  <c r="O15" i="25"/>
  <c r="Q15" i="25"/>
  <c r="E15" i="25"/>
  <c r="AE14" i="25"/>
  <c r="AG14" i="25"/>
  <c r="AC13" i="25"/>
  <c r="W15" i="25"/>
  <c r="Y15" i="25"/>
  <c r="AG14" i="24"/>
  <c r="AE14" i="24"/>
  <c r="AC13" i="24"/>
  <c r="W15" i="24"/>
  <c r="Y15" i="24"/>
  <c r="T25" i="30"/>
  <c r="R25" i="30"/>
  <c r="O15" i="24"/>
  <c r="Q15" i="24"/>
  <c r="E15" i="24"/>
  <c r="AI13" i="25"/>
  <c r="C17" i="25"/>
  <c r="C20" i="25"/>
  <c r="C23" i="25"/>
  <c r="C14" i="24"/>
  <c r="K13" i="24"/>
  <c r="AI13" i="24"/>
  <c r="C17" i="24"/>
  <c r="C20" i="24"/>
  <c r="C23" i="24"/>
  <c r="C14" i="25"/>
  <c r="K13" i="25"/>
  <c r="R25" i="29"/>
  <c r="T25" i="29"/>
  <c r="U13" i="25"/>
  <c r="Y14" i="25"/>
  <c r="W14" i="25"/>
  <c r="AM15" i="24"/>
  <c r="AO15" i="24"/>
  <c r="E14" i="25"/>
  <c r="M13" i="25"/>
  <c r="Q14" i="25"/>
  <c r="O14" i="25"/>
  <c r="AO14" i="25"/>
  <c r="AK13" i="25"/>
  <c r="AM14" i="25"/>
  <c r="AE15" i="25"/>
  <c r="AG15" i="25"/>
  <c r="Q14" i="24"/>
  <c r="O14" i="24"/>
  <c r="M13" i="24"/>
  <c r="E14" i="24"/>
  <c r="AO14" i="24"/>
  <c r="AK13" i="24"/>
  <c r="AM14" i="24"/>
  <c r="AE15" i="24"/>
  <c r="AG15" i="24"/>
  <c r="T24" i="30"/>
  <c r="R24" i="30"/>
  <c r="R27" i="30"/>
  <c r="T27" i="30"/>
  <c r="AO15" i="25"/>
  <c r="AM15" i="25"/>
  <c r="R24" i="29"/>
  <c r="T24" i="29"/>
  <c r="T27" i="29"/>
  <c r="R27" i="29"/>
  <c r="I15" i="25" l="1"/>
  <c r="G15" i="25"/>
  <c r="G15" i="24"/>
  <c r="I15" i="24"/>
  <c r="E13" i="25"/>
  <c r="I14" i="25"/>
  <c r="G14" i="25"/>
  <c r="C13" i="25"/>
  <c r="C13" i="24"/>
  <c r="I14" i="24"/>
  <c r="E13" i="24"/>
  <c r="G14" i="24"/>
  <c r="E24" i="28" l="1"/>
  <c r="G24" i="28" l="1"/>
  <c r="K24" i="28" l="1"/>
  <c r="M24" i="28" l="1"/>
</calcChain>
</file>

<file path=xl/sharedStrings.xml><?xml version="1.0" encoding="utf-8"?>
<sst xmlns="http://schemas.openxmlformats.org/spreadsheetml/2006/main" count="2873" uniqueCount="1117">
  <si>
    <t>Nomenclatura Combinada - Descritivo dos Capítulos da NC</t>
  </si>
  <si>
    <t>DESCRITIVO DOS CAPÍTULOS DA NC</t>
  </si>
  <si>
    <t>NOMENCLATURA COMBINADA</t>
  </si>
  <si>
    <t>CAP.</t>
  </si>
  <si>
    <t>DESCRIÇÃO</t>
  </si>
  <si>
    <t>01</t>
  </si>
  <si>
    <t>ANIMAIS VIVOS</t>
  </si>
  <si>
    <t>PENAS E SUAS OBRAS; FLORES ARTIFI-</t>
  </si>
  <si>
    <t>02</t>
  </si>
  <si>
    <t>CARNES E MIUDEZAS, COMESTÍVEIS</t>
  </si>
  <si>
    <t>BASE DE AMIDOS; COLAS; ETC</t>
  </si>
  <si>
    <t>CIAIS; OBRAS DE CABELO</t>
  </si>
  <si>
    <t>03</t>
  </si>
  <si>
    <t>PEIXES, CRUSTÁCEOS E MOLUSCOS</t>
  </si>
  <si>
    <t>PÓLVORAS E EXPLOSIVOS; ARTIGOS DE</t>
  </si>
  <si>
    <t>OBRAS DE PEDRA, GESSO, CIMENTO,</t>
  </si>
  <si>
    <t>04</t>
  </si>
  <si>
    <t>LEITE, LACTICÍNIOS, OVOS DE AVES,</t>
  </si>
  <si>
    <t>PIROTECNIA; FÓSFOROS; ETC</t>
  </si>
  <si>
    <t>AMIANTO, MICA, ETC</t>
  </si>
  <si>
    <t>MEL NATURAL, ETC</t>
  </si>
  <si>
    <t>PRODUTOS PARA FOTOGRAFIA E CINEMA-</t>
  </si>
  <si>
    <t>PRODUTOS CERÂMICOS</t>
  </si>
  <si>
    <t>05</t>
  </si>
  <si>
    <t>PRODUTOS DE ORIGEM ANIMAL, NE</t>
  </si>
  <si>
    <t>TOGRAFIA</t>
  </si>
  <si>
    <t>VIDRO E SUAS OBRAS</t>
  </si>
  <si>
    <t>06</t>
  </si>
  <si>
    <t>PLANTAS VIVAS E PRODUTOS DE FLORI-</t>
  </si>
  <si>
    <t>PRODUTOS DIVER. DAS IND. QUÍMICAS</t>
  </si>
  <si>
    <t>PÉROLAS, PEDRAS E MET. PRECIOSOS,</t>
  </si>
  <si>
    <t>CULTURA</t>
  </si>
  <si>
    <t>PLÁSTICOS E SUAS OBRAS</t>
  </si>
  <si>
    <t>SUAS OBRAS; BIJUTARIAS; MOEDAS</t>
  </si>
  <si>
    <t>07</t>
  </si>
  <si>
    <t>PRODUTOS HORTÍCOLAS, PLANTAS, RA-</t>
  </si>
  <si>
    <t>BORRACHA E SUAS OBRAS</t>
  </si>
  <si>
    <t>FERRO FUNDIDO, FERRO E AÇO</t>
  </si>
  <si>
    <t>ÍZES E TUBÉRCULOS COMESTÍVEIS</t>
  </si>
  <si>
    <t>OBRAS DE FERRO FUNDIDO, FERRO OU</t>
  </si>
  <si>
    <t>08</t>
  </si>
  <si>
    <t>FRUTAS; CASCAS DE CITRINOS E DE</t>
  </si>
  <si>
    <t>E COUROS</t>
  </si>
  <si>
    <t>AÇO</t>
  </si>
  <si>
    <t>MELÕES</t>
  </si>
  <si>
    <t>OBRAS DE COURO, DE SELEIRO, DE VI-</t>
  </si>
  <si>
    <t>COBRE E SUAS OBRAS</t>
  </si>
  <si>
    <t>09</t>
  </si>
  <si>
    <t>CAFÉ, CHÁ, MATE E ESPECIARIAS</t>
  </si>
  <si>
    <t>AGEM, ETC; OBRAS DE TRIPA</t>
  </si>
  <si>
    <t>NÍQUEL E SUAS OBRAS</t>
  </si>
  <si>
    <t>CEREAIS</t>
  </si>
  <si>
    <t>PELES COM PELO E SUAS OBRAS; PELES</t>
  </si>
  <si>
    <t>ALUMÍNIO E SUAS OBRAS</t>
  </si>
  <si>
    <t>PRODUTOS DA INDUSTRIA DE MOAGEM;</t>
  </si>
  <si>
    <t>COM PELO, ARTIFICIAIS</t>
  </si>
  <si>
    <t>CHUMBO E SUAS OBRAS</t>
  </si>
  <si>
    <t>MALTE; AMIDOS E FÉCULAS, ETC</t>
  </si>
  <si>
    <t>MADEIRA E CARVÃO VEGETAL; OBRAS</t>
  </si>
  <si>
    <t>ZINCO E SUAS OBRAS</t>
  </si>
  <si>
    <t>SEMENTES E FRUTOS OLEAGINOSOS;</t>
  </si>
  <si>
    <t>DE MADEIRA</t>
  </si>
  <si>
    <t>ESTANHO E SUAS OBRAS</t>
  </si>
  <si>
    <t>GRÃOS, SEMENTES, ETC</t>
  </si>
  <si>
    <t>CORTIÇA E SUAS OBRAS</t>
  </si>
  <si>
    <t>OUTROS METAIS COMUNS E CERAMAIS,</t>
  </si>
  <si>
    <t>GOMAS, RESINAS E OUTROS SUCOS E</t>
  </si>
  <si>
    <t>OBRAS DE ESPARTARIA OU DE CESTARIA</t>
  </si>
  <si>
    <t>E SUAS OBRAS</t>
  </si>
  <si>
    <t>PASTAS DE MADEIRA, ETC; DESPERDÍ-</t>
  </si>
  <si>
    <t>FERRAMENTAS, CUTELARIAS, E SUAS</t>
  </si>
  <si>
    <t>MATÉRIAS PARA ENTRANÇAMENTO; PRO-</t>
  </si>
  <si>
    <t>CIOS DE PAPEL OU CARTÃO</t>
  </si>
  <si>
    <t>PARTES DE METAIS COMUNS</t>
  </si>
  <si>
    <t>DUTOS ORIGEM VEGETAL, NE</t>
  </si>
  <si>
    <t>PAPEL E CARTÃO, E SUAS OBRAS;</t>
  </si>
  <si>
    <t>OBRAS DIVERSAS DE METAIS COMUNS</t>
  </si>
  <si>
    <t>GORDURAS E ÓLEOS, ANIMAIS OU VE-</t>
  </si>
  <si>
    <t>OBRAS DE PASTA CELULOSE</t>
  </si>
  <si>
    <t>GETAIS, CERAS, ETC</t>
  </si>
  <si>
    <t>LIVROS, JORNAIS, PRODUTOS DAS IND.</t>
  </si>
  <si>
    <t>APARELHOS ETC, MECÂNICOS</t>
  </si>
  <si>
    <t>PREPARAÇÕES DE CARNES, PEIXES,</t>
  </si>
  <si>
    <t>GRÁFICAS; ETC</t>
  </si>
  <si>
    <t>MÁQUINAS, APARELHOS E MATERIAIS,</t>
  </si>
  <si>
    <t>CRUSTÁCEOS E MOLUSCOS</t>
  </si>
  <si>
    <t>SEDA</t>
  </si>
  <si>
    <t>AÇUCARES E PRODUTOS DE CONFEITARIA</t>
  </si>
  <si>
    <t>LÂ, PELOS FINOS OU GROSSEIROS;</t>
  </si>
  <si>
    <t>VEÍCULOS E MATERIAL PARA VIAS FÉR-</t>
  </si>
  <si>
    <t>CACAU E SUAS PREPARAÇÕES</t>
  </si>
  <si>
    <t>FIOS E TECIDOS DE CRINA</t>
  </si>
  <si>
    <t>REAS, OU SEMELHANTES, ETC</t>
  </si>
  <si>
    <t>PREPARAÇÕES A BASE DE CEREAIS,</t>
  </si>
  <si>
    <t>ALGODÃO</t>
  </si>
  <si>
    <t>AMIDOS, OU DE LEITE, ETC</t>
  </si>
  <si>
    <t>OUTRAS FIBRAS TÊXTEIS VEGETAIS;</t>
  </si>
  <si>
    <t>VEÍCULOS TERRESTRES</t>
  </si>
  <si>
    <t>PREPARAÇÕES DE PRODUTOS HORTÍCO-</t>
  </si>
  <si>
    <t>FIOS E TECIDOS, DE PAPEL</t>
  </si>
  <si>
    <t>AERONAVES E OUTROS APARELHOS AÉ-</t>
  </si>
  <si>
    <t>LAS, DE FRUTAS, ETC</t>
  </si>
  <si>
    <t>FILAMENTOS SINTÉTICOS OU ARTIFICI.</t>
  </si>
  <si>
    <t>REOS OU ESPACIAIS</t>
  </si>
  <si>
    <t>PREPARAÇÕES ALIMENTÍCIAS DIVERSAS</t>
  </si>
  <si>
    <t>FIBRAS SINTÉTICAS OU ARTIFICIAIS,</t>
  </si>
  <si>
    <t>EMBARCAÇÕES E ESTRUTU. FLUTUANTES</t>
  </si>
  <si>
    <t>BEBIDAS, LÍQUIDOS ALCOÓLICOS E</t>
  </si>
  <si>
    <t>DESCONTÍNUAS</t>
  </si>
  <si>
    <t>VINAGRES</t>
  </si>
  <si>
    <t>PASTAS (OUATES), FELTROS, ETC;</t>
  </si>
  <si>
    <t>CINEMA, MEDIDA, CONTROLE, ETC</t>
  </si>
  <si>
    <t>RESÍDUOS DAS IND. ALIMENTARES;</t>
  </si>
  <si>
    <t>ARTIGOS DE CORDOARIA, ETC</t>
  </si>
  <si>
    <t>RELÓGIOS E APARELHOS SEMELHANTES;</t>
  </si>
  <si>
    <t>ALIMENTOS PARA ANIMAIS</t>
  </si>
  <si>
    <t>TAPETES E OUTROS REVESTIMENTOS</t>
  </si>
  <si>
    <t>SUAS PARTES</t>
  </si>
  <si>
    <t>TABACO E SEUS SUCEDÂNEOS MANU-</t>
  </si>
  <si>
    <t>PARA PAVIMENTOS</t>
  </si>
  <si>
    <t>INSTRUMENTOS MUSICAIS, SUAS PARTES</t>
  </si>
  <si>
    <t>TECIDOS ESPECIAIS E TUFADOS; REN-</t>
  </si>
  <si>
    <t>E ACESSÓRIOS</t>
  </si>
  <si>
    <t>SAL; ENXOFRE; TERRAS E PEDRAS;</t>
  </si>
  <si>
    <t>DAS; TAPEÇARIAS; BORDADOS</t>
  </si>
  <si>
    <t>ARMAS E MUNIÇÕES, SUAS PARTES E</t>
  </si>
  <si>
    <t>GESSO CAL E CIMENTO</t>
  </si>
  <si>
    <t>TECIDOS IMPREGNADOS REVESTIDOS,</t>
  </si>
  <si>
    <t>ACESSÓRIOS</t>
  </si>
  <si>
    <t>MINÉRIOS, ESCÓRIAS E CINZAS</t>
  </si>
  <si>
    <t>ETC; ARTIGOS USOS TÉCNICOS</t>
  </si>
  <si>
    <t>MÓVEIS; MOBILIÁRIO MÉDICO-CIRÚRGI-</t>
  </si>
  <si>
    <t>COMBUSTÍVEIS E ÓLEOS MINERAIS;</t>
  </si>
  <si>
    <t>TECIDOS DE MALHA</t>
  </si>
  <si>
    <t>CO; ANÚNCIOS, CARTAZES</t>
  </si>
  <si>
    <t>MATÉRIAS BETUMINOSAS</t>
  </si>
  <si>
    <t>VESTUÁRIO E SEUS ACESSÓRIOS, DE</t>
  </si>
  <si>
    <t>BRINQUEDOS, JOGOS E ARTIGOS PARA</t>
  </si>
  <si>
    <t>PRODUTOS QUÍMICOS INORGÂNICOS, ETC</t>
  </si>
  <si>
    <t>MALHA</t>
  </si>
  <si>
    <t>DESPORTO</t>
  </si>
  <si>
    <t>PRODUTOS QUÍMICOS ORGÂNICOS</t>
  </si>
  <si>
    <t>VESTUÁRIO E SEUS ACESSÓRIOS,</t>
  </si>
  <si>
    <t>OBRAS DIVERSAS</t>
  </si>
  <si>
    <t>PRODUTOS FARMACÊUTICOS</t>
  </si>
  <si>
    <t>ADUBOS OU FERTILIZANTES</t>
  </si>
  <si>
    <t>OUTROS ARTEFACTOS TÊXTEIS, CALÇA-</t>
  </si>
  <si>
    <t>ANTIGUIDADES</t>
  </si>
  <si>
    <t>DO, CHAPÉUS; TRAPOS</t>
  </si>
  <si>
    <t>CONJUNTOS INDUSTRIAIS EXPORTADOS AO</t>
  </si>
  <si>
    <t>TINTAS E VERNIZES; ETC</t>
  </si>
  <si>
    <t>CALÇADO, POLAINAS E ARTEFACTOS</t>
  </si>
  <si>
    <t>ABRIGO DO REG. CEE 518/79</t>
  </si>
  <si>
    <t>ÓLEOS ESSENCIAIS E RESINÓIDES;</t>
  </si>
  <si>
    <t>CHAPÉUS E ARTEFACTOS DE USO SEME-</t>
  </si>
  <si>
    <t>MERCADO. REAGRUPADAS POR CAPÍTULOS</t>
  </si>
  <si>
    <t>PRODUTOS PERFUMARIA, ETC</t>
  </si>
  <si>
    <t>LHANTE, E SUAS PARTES</t>
  </si>
  <si>
    <t>SABÕES, CERAS, PRODUTOS DE CONSER-</t>
  </si>
  <si>
    <t>GUARDA-CHUVAS, SOMBRINHAS, BENGA-</t>
  </si>
  <si>
    <t>VAÇÃO E LIMPEZA, VELAS, ETC</t>
  </si>
  <si>
    <t>LAS, ETC, E SUAS PARTES</t>
  </si>
  <si>
    <t>ANO</t>
  </si>
  <si>
    <t>MÊS</t>
  </si>
  <si>
    <t>ALEMANHA</t>
  </si>
  <si>
    <t>AUSTRIA</t>
  </si>
  <si>
    <t>BELGICA</t>
  </si>
  <si>
    <t>BULGARIA</t>
  </si>
  <si>
    <t>CHIPRE</t>
  </si>
  <si>
    <t>DINAMARCA</t>
  </si>
  <si>
    <t>ESLOVAQUIA</t>
  </si>
  <si>
    <t>ESLOVENIA</t>
  </si>
  <si>
    <t>ESPANHA</t>
  </si>
  <si>
    <t>ESTONIA</t>
  </si>
  <si>
    <t>FINLANDIA</t>
  </si>
  <si>
    <t>FRANCA</t>
  </si>
  <si>
    <t>GRECIA</t>
  </si>
  <si>
    <t>HUNGRIA</t>
  </si>
  <si>
    <t>IRLANDA</t>
  </si>
  <si>
    <t>ITALIA</t>
  </si>
  <si>
    <t>LETONIA</t>
  </si>
  <si>
    <t>LITUANIA</t>
  </si>
  <si>
    <t>LUXEMBURGO</t>
  </si>
  <si>
    <t>MALTA</t>
  </si>
  <si>
    <t>PAISES BAIXOS</t>
  </si>
  <si>
    <t>POLONIA</t>
  </si>
  <si>
    <t>ROMENIA</t>
  </si>
  <si>
    <t>SUECIA</t>
  </si>
  <si>
    <t>DIVERSOS</t>
  </si>
  <si>
    <t>Voltar ao Indice</t>
  </si>
  <si>
    <t>21</t>
  </si>
  <si>
    <t>22</t>
  </si>
  <si>
    <t>31</t>
  </si>
  <si>
    <t>41</t>
  </si>
  <si>
    <t>42</t>
  </si>
  <si>
    <t>51</t>
  </si>
  <si>
    <t>53</t>
  </si>
  <si>
    <t>61</t>
  </si>
  <si>
    <t>62</t>
  </si>
  <si>
    <t>63</t>
  </si>
  <si>
    <t>CGCE</t>
  </si>
  <si>
    <t>PRODUTOS ALIMENTARES E BEBIDAS</t>
  </si>
  <si>
    <t>11</t>
  </si>
  <si>
    <t>PRODUTOS PRIMARIOS</t>
  </si>
  <si>
    <t>DESTINADOS PRINCIPALMENTE A INDUSTRIA</t>
  </si>
  <si>
    <t>PARTES, PECAS SEPARADAS E ACESSORIOS</t>
  </si>
  <si>
    <t>MATERIAL DE TRANSPORTE E ACESSORIOS</t>
  </si>
  <si>
    <t>12</t>
  </si>
  <si>
    <t>PRODUTOS TRANSFORMADOS</t>
  </si>
  <si>
    <t>AUTOMOVEIS PARA TRANSPORTE  DE PASSAGEIROS</t>
  </si>
  <si>
    <t>52</t>
  </si>
  <si>
    <t>OUTRO MATERIAL DE TRANSPORTE</t>
  </si>
  <si>
    <t>DESTINADO A INDUSTRIA</t>
  </si>
  <si>
    <t>NAO DESTINADO A INDUSTRIA</t>
  </si>
  <si>
    <t>BENS DE CONSUMO NE NOUTRA CATEGORIA</t>
  </si>
  <si>
    <t>COMBUSTIVEIS E LUBRIFICANTES</t>
  </si>
  <si>
    <t>BENS DE CONSUMO DURADOUROS</t>
  </si>
  <si>
    <t>BENS DE CONSUMO SEMI-DURADOUROS</t>
  </si>
  <si>
    <t>32</t>
  </si>
  <si>
    <t>BENS DE CONSUMO NAO DURADOUROS</t>
  </si>
  <si>
    <t>CARBURANTES PARA MOTORES</t>
  </si>
  <si>
    <t>BENS NE NOUTRA CATEGORIA</t>
  </si>
  <si>
    <t>OUTROS PRODUTOS TRANSFORMADOS</t>
  </si>
  <si>
    <t>10</t>
  </si>
  <si>
    <t>13</t>
  </si>
  <si>
    <t>14</t>
  </si>
  <si>
    <t>15</t>
  </si>
  <si>
    <t>16</t>
  </si>
  <si>
    <t>17</t>
  </si>
  <si>
    <t>18</t>
  </si>
  <si>
    <t>19</t>
  </si>
  <si>
    <t>20</t>
  </si>
  <si>
    <t>23</t>
  </si>
  <si>
    <t>24</t>
  </si>
  <si>
    <t>25</t>
  </si>
  <si>
    <t>26</t>
  </si>
  <si>
    <t>27</t>
  </si>
  <si>
    <t>28</t>
  </si>
  <si>
    <t>29</t>
  </si>
  <si>
    <t>30</t>
  </si>
  <si>
    <t>33</t>
  </si>
  <si>
    <t>34</t>
  </si>
  <si>
    <t>35</t>
  </si>
  <si>
    <t>36</t>
  </si>
  <si>
    <t>37</t>
  </si>
  <si>
    <t>38</t>
  </si>
  <si>
    <t>39</t>
  </si>
  <si>
    <t>40</t>
  </si>
  <si>
    <t>43</t>
  </si>
  <si>
    <t>44</t>
  </si>
  <si>
    <t>45</t>
  </si>
  <si>
    <t>46</t>
  </si>
  <si>
    <t>47</t>
  </si>
  <si>
    <t>48</t>
  </si>
  <si>
    <t>49</t>
  </si>
  <si>
    <t>50</t>
  </si>
  <si>
    <t>54</t>
  </si>
  <si>
    <t>55</t>
  </si>
  <si>
    <t>56</t>
  </si>
  <si>
    <t>57</t>
  </si>
  <si>
    <t>58</t>
  </si>
  <si>
    <t>59</t>
  </si>
  <si>
    <t>60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</si>
  <si>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</si>
  <si>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</si>
  <si>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</si>
  <si>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</si>
  <si>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</si>
  <si>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</si>
  <si>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</si>
  <si>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</si>
  <si>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</si>
  <si>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</si>
  <si>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</si>
  <si>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</si>
  <si>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</si>
  <si>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</si>
  <si>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</si>
  <si>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</si>
  <si>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</si>
  <si>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</si>
  <si>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</si>
  <si>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</si>
  <si>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</si>
  <si>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</si>
  <si>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</si>
  <si>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</si>
  <si>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</si>
  <si>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</si>
  <si>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</si>
  <si>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</si>
  <si>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</si>
  <si>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</si>
  <si>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</si>
  <si>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</si>
  <si>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%</t>
  </si>
  <si>
    <t>TOTAL</t>
  </si>
  <si>
    <t>1 – AGRÍCOLAS</t>
  </si>
  <si>
    <t>2 – ALIMENTARES</t>
  </si>
  <si>
    <t>3 – COMBUSTÍVEIS MINERAIS</t>
  </si>
  <si>
    <t>4 – QUÍMICOS</t>
  </si>
  <si>
    <t>9 – MATÉRIAS TÊXTEIS</t>
  </si>
  <si>
    <t>10 – VESTUÁRIO</t>
  </si>
  <si>
    <t>11 – CALÇADO</t>
  </si>
  <si>
    <t>13 – METAIS COMUNS</t>
  </si>
  <si>
    <t>17 – OUTROS PRODUTOS</t>
  </si>
  <si>
    <t>ZONAS ECONÓMICAS E PAÍSES OU TERRITÓRIOS ESTATÍSTICOS</t>
  </si>
  <si>
    <t>GRUPOS DE PRODUTOS</t>
  </si>
  <si>
    <t>DESTINADOS PRINCIPALMENTE AO CONSUMO DOS PARTICULARES</t>
  </si>
  <si>
    <t>FORNECIMENTOS INDUSTRIAIS NE NOUTRA CATEGORIA</t>
  </si>
  <si>
    <t>MAQUINAS, OUTROS BENS DE CAPITAL E SEUS ACESSORIOS *</t>
  </si>
  <si>
    <t>EXTRATOS, VEGETAIS</t>
  </si>
  <si>
    <t>MATÉRIAS ALBUMINOIDES; PRODUTOS A</t>
  </si>
  <si>
    <t>PELES, EXCETO AS PELES COM PELO,</t>
  </si>
  <si>
    <t>FATURADOS</t>
  </si>
  <si>
    <t>REATORES NUCLEARES, MÁQUINAS,</t>
  </si>
  <si>
    <t>ELÉTRICOS</t>
  </si>
  <si>
    <t>AUTOMÓVEIS, TRATORES E OUTROS</t>
  </si>
  <si>
    <t>APARELHOS DE ÓTICA, FOTOGRAFIA,</t>
  </si>
  <si>
    <t>EXCETO DE MALHA</t>
  </si>
  <si>
    <t>EXTRATOS TANANTES E TINTORIAIS;</t>
  </si>
  <si>
    <t>OBJETOS DE ARTE, DE COLEÇÃO OU</t>
  </si>
  <si>
    <t>MAQUINAS E  OUTROS BENS DE CAPITAL (EXCETO O MAT.TRANSPORTE)</t>
  </si>
  <si>
    <t>Nota: A nomenclatura CGCE não inclui os produtos 71082000 – “Ouro para uso monetário” e 71189000 - “Moedas, incluídas as moedas com curso legal (exceto medalhas, moedas montadas em objetos de adorno pessoal, moedas com caráter de objetos de coleção, com valor numismático, desperdícios e resíduos)”. O somatório das várias categorias da CGCE pode não corresponder ao total do comércio, por questões de confidencialidade.</t>
  </si>
  <si>
    <t>* (EXCETO  O MATERIAL DE TRANSPORTE)</t>
  </si>
  <si>
    <t>16 – ÓTICA E PRECISÃO</t>
  </si>
  <si>
    <t xml:space="preserve">  JANEIRO</t>
  </si>
  <si>
    <t xml:space="preserve">  FEVEREIRO</t>
  </si>
  <si>
    <t xml:space="preserve">  MARÇO</t>
  </si>
  <si>
    <t xml:space="preserve">  ABRIL</t>
  </si>
  <si>
    <t xml:space="preserve">  MAIO</t>
  </si>
  <si>
    <t xml:space="preserve">  JUNHO</t>
  </si>
  <si>
    <t xml:space="preserve">  JULHO</t>
  </si>
  <si>
    <t xml:space="preserve">  AGOSTO</t>
  </si>
  <si>
    <t xml:space="preserve">  SETEMBRO</t>
  </si>
  <si>
    <t xml:space="preserve">  OUTUBRO</t>
  </si>
  <si>
    <t xml:space="preserve">  NOVEMBRO</t>
  </si>
  <si>
    <t xml:space="preserve">  DEZEMBRO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</si>
  <si>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</si>
  <si>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</si>
  <si>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</si>
  <si>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</si>
  <si>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</si>
  <si>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</si>
  <si>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</si>
  <si>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</si>
  <si>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</si>
  <si>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</si>
  <si>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</si>
  <si>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</si>
  <si>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IMPORTAÇÕES - COMÉRCIO INTERNACIONAL POR CGCE</t>
  </si>
  <si>
    <t>EXPORTAÇÕES - COMÉRCIO INTERNACIONAL POR CGCE</t>
  </si>
  <si>
    <t>CROÁCIA</t>
  </si>
  <si>
    <t xml:space="preserve">        </t>
  </si>
  <si>
    <t>SEM COMBUST. E LUBRIFICANTES</t>
  </si>
  <si>
    <t>RESULTADOS MENSAIS - IMPORTAÇÕES</t>
  </si>
  <si>
    <t>RESULTADOS MENSAIS - EXPORTAÇÕES</t>
  </si>
  <si>
    <t>5 – PLÁSTICOS E BORRACHAS</t>
  </si>
  <si>
    <t>6 – PELES E COUROS</t>
  </si>
  <si>
    <t>7 – MADEIRA E CORTIÇA</t>
  </si>
  <si>
    <t>8 – PASTAS CELULÓSICAS E PAPEL</t>
  </si>
  <si>
    <t>12 – MINERAIS E MINÉRIOS</t>
  </si>
  <si>
    <t>14 – MÁQUINAS E APARELHOS</t>
  </si>
  <si>
    <t>15 – VEÍCULOS E OUTRO MATERIAL DE TRANSPORTE (1)</t>
  </si>
  <si>
    <t>(1) - Veículos e material para vias férreas, automóveis, tratores, aeronaves e embarcações</t>
  </si>
  <si>
    <t>ES</t>
  </si>
  <si>
    <t>DE</t>
  </si>
  <si>
    <t>FR</t>
  </si>
  <si>
    <t>IT</t>
  </si>
  <si>
    <t>NL</t>
  </si>
  <si>
    <t>CN</t>
  </si>
  <si>
    <t>BE</t>
  </si>
  <si>
    <t>GB</t>
  </si>
  <si>
    <t>US</t>
  </si>
  <si>
    <t>AO</t>
  </si>
  <si>
    <t>Q014_SAI_CAP - EXPORTAÇÕES - COMÉRCIO INTERNACIONAL POR CAPÍTULOS DA NC</t>
  </si>
  <si>
    <t>Q013_ENT_CAP - IMPORTAÇÕES - COMÉRCIO INTERNACIONAL POR CAPÍTULOS DA NC</t>
  </si>
  <si>
    <t>Q012_SAI_CGCE - EXPORTAÇÕES - COMÉRCIO INTERNACIONAL POR CGCE</t>
  </si>
  <si>
    <t>Q011_ENT_CGCE - IMPORTAÇÕES - COMÉRCIO INTERNACIONAL POR CGCE</t>
  </si>
  <si>
    <t>Q009_SAI_PAISES - EXPORTAÇÕES COMÉRCIO INTERNACIONAL POR PAÍSES</t>
  </si>
  <si>
    <t>Q007_ENT_PAISES - IMPORTAÇÕES COMÉRCIO INTERNACIONAL POR PAÍSES</t>
  </si>
  <si>
    <t>Q006_SALDO - SALDO DA BALANÇA COMERCIAL COM E SEM COMBUSTÍVEIS</t>
  </si>
  <si>
    <t>Q005_EXP_RESULT_MES - EXPORTAÇÕES COMÉRCIO INTERNACIONAL POR MÊS COM E SEM COMBUSTÍVEIS</t>
  </si>
  <si>
    <t>Q008_IMP_PRINC_PAISES - IMPORTAÇÕES COMÉRCIO INTERNACIONAL POR PRINCIPAIS PAÍSES E ZONAS ECONÓMICAS</t>
  </si>
  <si>
    <t>Q010_EXP_PRINC_PAISES - EXPORTAÇÕES COMÉRCIO INTERNACIONAL POR PRINCIPAIS PAÍSES E ZONAS ECONÓMICAS</t>
  </si>
  <si>
    <t>Q004_SAI_MES - EXPORTAÇÕES COMÉRCIO INTERNACIONAL POR MÊS</t>
  </si>
  <si>
    <t>Comércio Internacional de Bens</t>
  </si>
  <si>
    <t>Índice</t>
  </si>
  <si>
    <t>Q001_RESUL_GLOBAIS - RESULTADOS GLOBAIS</t>
  </si>
  <si>
    <t>Q002_ENT_MES - IMPORTAÇÕES COMÉRCIO INTERNACIONAL POR MÊS</t>
  </si>
  <si>
    <t>Q003_IMP_RESULT_MES - IMPORTAÇÕES COMÉRCIO INTERNACIONAL POR MÊS COM E SEM COMBUSTÍVEIS</t>
  </si>
  <si>
    <t>Q015_IMP_EXP_GRP_PROD - IMPORTAÇÕES E EXPORTAÇÕES DO COMÉRCIO INTERNACIONAL POR GRUPOS DE PRODUTOS</t>
  </si>
  <si>
    <t>Q016_ZN_ECON - REPARTIÇÃO POR ZONAS ECONÓMICAS E PAÍSES DO COMÉRCIO INTERNACIONAL - TOTAL DO PAÍS</t>
  </si>
  <si>
    <t>International Trade of Goods</t>
  </si>
  <si>
    <t>Contents</t>
  </si>
  <si>
    <t>Q001_GLOBAL_DATA - GLOBAL DATA</t>
  </si>
  <si>
    <t>Q002_IMP_MONTH - IMPORTS INTERNATIONAL DATA BY MONTHS</t>
  </si>
  <si>
    <t>Q003_IMP_MONTH_DATA - IMPORTS INTERNATIONAL DATA BY MONTHS WITH AND WITHOUT FUELS AND LUBRICANTS</t>
  </si>
  <si>
    <t>Q004_EXP_MONTH - EXPORTS INTERNATIONAL DATA BY MONTHS</t>
  </si>
  <si>
    <t>Q005_EXP_MONTH_DATA - EXPORTS INTERNATIONAL DATA BY MONTHS WITH AND WITHOUT FUELS AND LUBRICANTS</t>
  </si>
  <si>
    <t>Q006_TRADE_BALANCE - TRADE BALANCE WITH AND WITHOUT FUELS AND LUBRICANTS</t>
  </si>
  <si>
    <t>Q007_IMP_COUNTRY - IMPORTS INTERNATIONAL TRADE BY COUNTRIES</t>
  </si>
  <si>
    <t>Q008_IMP_MAIN_PARTNERS - IMPORTS INTERNATIONAL TRADE BY MAIN COUNTRIES AND ECONOMIC ZONES</t>
  </si>
  <si>
    <t>Q009_EXP_COUNTRY - EXPORTS INTERNATIONAL TRADE BY COUNTRIES</t>
  </si>
  <si>
    <t>Q010_EXP_MAIN_PARTNERS - EXPORTS INTERNATIONAL TRADE BY MAIN COUNTRIES AND ECONOMIC ZONES</t>
  </si>
  <si>
    <t>Q011_IMP_BEC - IMPORTS - INTERNATIONAL TRADE BY BEC</t>
  </si>
  <si>
    <t>Q012_EXP_BEC - EXPORTS - INTERNATIONAL TRADE BY BEC</t>
  </si>
  <si>
    <t>Q013_IMP_CHAP - IMPORTS - INTERNATIONAL TRADE BY CHAPTERS OF CN</t>
  </si>
  <si>
    <t>Q014_EXP_CHAP - EXPORTS - INTERNATIONAL TRADE BY CHAPTERS OF CN</t>
  </si>
  <si>
    <t>Q015_IMP_EXP_GRP_PROD - IMPORTS AND EXPORTS OF INTERNATIONAL TRADE BY PRODUCT GROUPS</t>
  </si>
  <si>
    <t>Q016_ZN_ECON - BREAKDOWN BY ECONOMIC ZONES AND COUNTRIES OF INTERNATIONAL TRADE - TOTAL COUNTRY</t>
  </si>
  <si>
    <t>Combined Nomenclature - CN Chapter descriptive</t>
  </si>
  <si>
    <t>CN CHAPTERS DESCRIPTIVE</t>
  </si>
  <si>
    <t>COMBINED NOMENCLATURE</t>
  </si>
  <si>
    <t>CHAP.</t>
  </si>
  <si>
    <t>DESCRIPTION</t>
  </si>
  <si>
    <t>LIVE ANIMALS</t>
  </si>
  <si>
    <t>ALBUMINOIDAL SUBSTANCES; MODIFIED STARCHES; GLUES; ENZYMES</t>
  </si>
  <si>
    <t>CERAMIC PRODUCTS</t>
  </si>
  <si>
    <t>MEAT AND EDIBLE MEAT OFFAL</t>
  </si>
  <si>
    <t>EXPLOSIVES; PYROTECHNIC PRODUCTS; MATCHES; PYROPHORIC ALLOYS; CERTAIN COMBUSTIBLE PREPARATIONS</t>
  </si>
  <si>
    <t>GLASS AND GLASSWARE</t>
  </si>
  <si>
    <t>FISH AND CRUSTACEANS, MOLLUSCS AND OTHER AQUATIC INVERTEBRATES</t>
  </si>
  <si>
    <t>PHOTOGRAPHIC OR CINEMATOGRAPHIC GOODS</t>
  </si>
  <si>
    <t>NATURAL OR CULTURED PEARLS, PRECIOUS OR SEMI-PRECIOUS STONES, PRECIOUS METALS, METALS CLAD WITH PRECIOUS METAL, AND ARTICLES THEREOF; IMITATION JEWELLERY; COIN</t>
  </si>
  <si>
    <t xml:space="preserve"> </t>
  </si>
  <si>
    <t>DAIRY PRODUCE; BIRDS'' EGGS; NATURAL HONEY; EDIBLE PRODUCTS OF ANIMAL ORIGIN, NOT ELSEWHERE SPECIFIED OR INCLUDED</t>
  </si>
  <si>
    <t>MISCELLANEOUS CHEMICAL PRODUCTS</t>
  </si>
  <si>
    <t>IRON AND STEEL</t>
  </si>
  <si>
    <t>PRODUCTS OF ANIMAL ORIGIN, NOT ELSEWHERE SPECIFIED OR INCLUDED</t>
  </si>
  <si>
    <t>PLASTICS AND ARTICLES THEREOF</t>
  </si>
  <si>
    <t>ARTICLES OF IRON OR STEEL</t>
  </si>
  <si>
    <t>LIVE TREES AND OTHER PLANTS; BULBS, ROOTS AND THE LIKE; CUT FLOWERS AND ORNAMENTAL FOLIAGE</t>
  </si>
  <si>
    <t>RUBBER AND ARTICLES THEREOF</t>
  </si>
  <si>
    <t>COPPER AND ARTICLES THEREOF</t>
  </si>
  <si>
    <t>EDIBLE VEGETABLES AND CERTAIN ROOTS AND TUBERS</t>
  </si>
  <si>
    <t>RAW HIDES AND SKINS (OTHER THAN FURSKINS) AND LEATHER</t>
  </si>
  <si>
    <t>NICKEL AND ARTICLES THEREOF</t>
  </si>
  <si>
    <t>EDIBLE FRUIT AND NUTS; PEEL OF CITRUS FRUIT OR MELONS</t>
  </si>
  <si>
    <t>ARTICLES OF LEATHER; SADDLERY AND HARNESS; TRAVEL GOODS, HANDBAGS AND SIMILAR CONTAINERS; ARTICLES OF ANIMAL GUT (OTHER THAN SILKWORM GUT)</t>
  </si>
  <si>
    <t>ALUMINIUM AND ARTICLES THEREOF</t>
  </si>
  <si>
    <t>COFFEE, TEA, MATÉ AND SPICES</t>
  </si>
  <si>
    <t>FURSKINS AND ARTIFICIAL FUR; MANUFACTURES THEREOF</t>
  </si>
  <si>
    <t>LEAD AND ARTICLES THEREOF</t>
  </si>
  <si>
    <t>CEREALS</t>
  </si>
  <si>
    <t>WOOD AND ARTICLES OF WOOD; WOOD CHARCOAL</t>
  </si>
  <si>
    <t>ZINC AND ARTICLES THEREOF</t>
  </si>
  <si>
    <t>PRODUCTS OF THE MILLING INDUSTRY; MALT; STARCHES; INULIN; WHEAT GLUTEN</t>
  </si>
  <si>
    <t>CORK AND ARTICLES OF CORK</t>
  </si>
  <si>
    <t>TIN AND ARTICLES THEREOF</t>
  </si>
  <si>
    <t>OIL SEEDS AND OLEAGINOUS FRUITS; MISCELLANEOUS GRAINS, SEEDS AND FRUIT; INDUSTRIAL OR MEDICINAL PLANTS; STRAW AND FODDER</t>
  </si>
  <si>
    <t>MANUFACTURES OF STRAW, OF ESPARTO OR OF OTHER PLAITING MATERIALS; BASKETWARE AND WICKERWORK</t>
  </si>
  <si>
    <t>OTHER BASE METALS; CERMETS; ARTICLES THEREOF</t>
  </si>
  <si>
    <t>LAC; GUMS, RESINS AND OTHER VEGETABLE SAPS AND EXTRACTS</t>
  </si>
  <si>
    <t>PULP OF WOOD OR OF OTHER FIBROUS CELLULOSIC MATERIAL; RECOVERED (WASTE AND SCRAP) PAPER OR PAPERBOARD</t>
  </si>
  <si>
    <t>TOOLS, IMPLEMENTS, CUTLERY, SPOONS AND FORKS, OF BASE METAL; PARTS THEREOF OF BASE METAL</t>
  </si>
  <si>
    <t>VEGETABLE PLAITING MATERIALS; VEGETABLE PRODUCTS NOT ELSEWHERE SPECIFIED OR INCLUDED</t>
  </si>
  <si>
    <t>PAPER AND PAPERBOARD; ARTICLES OF PAPER PULP, OF PAPER OR OF PAPERBOARD</t>
  </si>
  <si>
    <t>MISCELLANEOUS ARTICLES OF BASE METAL</t>
  </si>
  <si>
    <t>ANIMAL OR VEGETABLE FATS AND OILS AND THEIR CLEAVAGE PRODUCTS; PREPARED EDIBLE FATS; ANIMAL OR VEGETABLE WAXES</t>
  </si>
  <si>
    <t>PRINTED BOOKS, NEWSPAPERS, PICTURES AND OTHER PRODUCTS OF THE PRINTING INDUSTRY; MANUSCRIPTS, TYPESCRIPTS AND PLANS</t>
  </si>
  <si>
    <t>NUCLEAR REACTORS, BOILERS, MACHINERY AND MECHANICAL APPLIANCES; PARTS THEREOF</t>
  </si>
  <si>
    <t>PREPARATIONS OF MEAT, OF FISH OR OF CRUSTACEANS, MOLLUSCS OR OTHER AQUATIC INVERTEBRATES</t>
  </si>
  <si>
    <t>SILK</t>
  </si>
  <si>
    <t>ELECTRICAL MACHINERY AND EQUIPMENT AND PARTS THEREOF; SOUND RECORDERS AND REPRODUCERS, TELEVISION IMAGE AND SOUND RECORDERS AND REPRODUCERS, AND PARTS AND ACCESSORIES OF SUCH ARTICLES</t>
  </si>
  <si>
    <t>SUGARS AND SUGAR CONFECTIONERY</t>
  </si>
  <si>
    <t>WOOL, FINE OR COARSE ANIMAL HAIR; HORSEHAIR YARN AND WOVEN FABRIC</t>
  </si>
  <si>
    <t>RAILWAY OR TRAMWAY LOCOMOTIVES, ROLLING STOCK AND PARTS THEREOF; RAILWAY OR TRAMWAY TRACK FIXTURES AND FITTINGS AND PARTS THEREOF; MECHANICAL (INCLUDING ELECTROMECHANICAL) TRAFFIC SIGNALLING EQUIPMENT OF ALL KINDS</t>
  </si>
  <si>
    <t>COCOA AND COCOA PREPARATIONS</t>
  </si>
  <si>
    <t>COTTON</t>
  </si>
  <si>
    <t>VEHICLES OTHER THAN RAILWAY OR TRAMWAY ROLLING STOCK, AND PARTS AND ACCESSORIES THEREOF</t>
  </si>
  <si>
    <t>PREPARATIONS OF CEREALS, FLOUR, STARCH OR MILK; PASTRYCOOKS'' PRODUCTS</t>
  </si>
  <si>
    <t>OTHER VEGETABLE TEXTILE FIBRES; PAPER YARN AND WOVEN FABRICS OF PAPER YARN</t>
  </si>
  <si>
    <t>AIRCRAFT, SPACECRAFT, AND PARTS THEREOF</t>
  </si>
  <si>
    <t>PREPARATIONS OF VEGETABLES, FRUIT, NUTS OR OTHER PARTS OF PLANTS</t>
  </si>
  <si>
    <t>MAN-MADE FILAMENTS; STRIP AND THE LIKE OF MAN-MADE TEXTILE MATERIALS</t>
  </si>
  <si>
    <t>SHIPS, BOATS AND FLOATING STRUCTURES</t>
  </si>
  <si>
    <t>MISCELLANEOUS EDIBLE PREPARATIONS</t>
  </si>
  <si>
    <t>MAN-MADE STAPLE FIBRES</t>
  </si>
  <si>
    <t>OPTICAL, PHOTOGRAPHIC, CINEMATOGRAPHIC, MEASURING, CHECKING, PRECISION, MEDICAL OR SURGICAL INSTRUMENTS AND APPARATUS; PARTS AND ACCESSORIES THEREOF</t>
  </si>
  <si>
    <t>BEVERAGES, SPIRITS AND VINEGAR</t>
  </si>
  <si>
    <t>WADDING, FELT AND NONWOVENS; SPECIAL YARNS; TWINE, CORDAGE, ROPES AND CABLES AND ARTICLES THEREOF</t>
  </si>
  <si>
    <t>CLOCKS AND WATCHES AND PARTS THEREOF</t>
  </si>
  <si>
    <t>RESIDUES AND WASTE FROM THE FOOD INDUSTRIES; PREPARED ANIMAL FODDER</t>
  </si>
  <si>
    <t>CARPETS AND OTHER TEXTILE FLOOR COVERINGS</t>
  </si>
  <si>
    <t>MUSICAL INSTRUMENTS; PARTS AND ACCESSORIES OF SUCH ARTICLES</t>
  </si>
  <si>
    <t>TOBACCO AND MANUFACTURED TOBACCO SUBSTITUTES</t>
  </si>
  <si>
    <t>SPECIAL WOVEN FABRICS; TUFTED TEXTILE FABRICS; LACE; TAPESTRIES; TRIMMINGS; EMBROIDERY</t>
  </si>
  <si>
    <t>ARMS AND AMMUNITION; PARTS AND ACCESSORIES THEREOF</t>
  </si>
  <si>
    <t>SALT; SULPHUR; EARTHS AND STONE; PLASTERING MATERIALS, LIME AND CEMENT</t>
  </si>
  <si>
    <t>IMPREGNATED, COATED, COVERED OR LAMINATED TEXTILE FABRICS; TEXTILE ARTICLES OF A KIND SUITABLE FOR INDUSTRIAL USE</t>
  </si>
  <si>
    <t>FURNITURE; BEDDING, MATTRESSES, MATTRESS SUPPORTS, CUSHIONS AND SIMILAR STUFFED FURNISHINGS; LAMPS AND LIGHTING FITTINGS, NOT ELSEWHERE SPECIFIED OR INCLUDED; ILLUMINATED SIGNS, ILLUMINATED NAMEPLATES AND THE LIKE; PREFABRICATED BUILDINGS</t>
  </si>
  <si>
    <t>ORES, SLAG AND ASH</t>
  </si>
  <si>
    <t>KNITTED OR CROCHETED FABRICS</t>
  </si>
  <si>
    <t>TOYS, GAMES AND SPORTS REQUISITES; PARTS AND ACCESSORIES THEREOF</t>
  </si>
  <si>
    <t>MINERAL FUELS, MINERAL OILS AND PRODUCTS OF THEIR DISTILLATION; BITUMINOUS SUBSTANCES; MINERAL WAXES</t>
  </si>
  <si>
    <t>ARTICLES OF APPAREL AND CLOTHING ACCESSORIES, KNITTED OR CROCHETED</t>
  </si>
  <si>
    <t>MISCELLANEOUS MANUFACTURED ARTICLES</t>
  </si>
  <si>
    <t>INORGANIC CHEMICALS; ORGANIC OR INORGANIC COMPOUNDS OF PRECIOUS METALS, OF RARE-EARTH METALS, OF RADIOACTIVE ELEMENTS OR OF ISOTOPES</t>
  </si>
  <si>
    <t>ARTICLES OF APPAREL AND CLOTHING ACCESSORIES, NOT KNITTED OR CROCHETED</t>
  </si>
  <si>
    <t>WORKS OF ART, COLLECTORS PIECES AND ANTIQUES</t>
  </si>
  <si>
    <t>ORGANIC CHEMICALS</t>
  </si>
  <si>
    <t>OTHER MADE-UP TEXTILE ARTICLES; SETS; WORN CLOTHING AND WORN TEXTILE ARTICLES; RAGS</t>
  </si>
  <si>
    <t>COMPLETE INDUSTRIAL PLANT</t>
  </si>
  <si>
    <t>PHARMACEUTICAL PRODUCTS</t>
  </si>
  <si>
    <t>FOOTWEAR, GAITERS AND THE LIKE; PARTS OF SUCH ARTICLES</t>
  </si>
  <si>
    <t>FERTILISERS</t>
  </si>
  <si>
    <t>HEADGEAR AND PARTS THEREOF</t>
  </si>
  <si>
    <t>TANNING OR DYEING EXTRACTS; TANNINS AND THEIR DERIVATIVES; DYES, PIGMENTS AND OTHER COLOURING MATTER; PAINTS AND VARNISHES; PUTTY AND OTHER MASTICS; INKS</t>
  </si>
  <si>
    <t>UMBRELLAS, SUN UMBRELLAS, WALKING STICKS, SEAT-STICKS, WHIPS, RIDING-CROPS AND PARTS THEREOF</t>
  </si>
  <si>
    <t>ESSENTIAL OILS AND RESINOIDS; PERFUMERY, COSMETIC OR TOILET PREPARATIONS</t>
  </si>
  <si>
    <t>PREPARED FEATHERS AND DOWN AND ARTICLES MADE OF FEATHERS OR OF DOWN; ARTIFICIAL FLOWERS; ARTICLES OF HUMAN HAIR</t>
  </si>
  <si>
    <t>="SOAP, ORGANIC SURFACE-ACTIVE AGENTS, WASHING PREPARATIONS, LUBRICATING PREPARATIONS, ARTIFICIAL WAXES, PREPARED WAXES, POLISHING OR SCOURING PREPARATIONS, CANDLES AND SIMILAR ARTICLES, MODELLING PASTES, ‘DENTAL WAXES’ AND DENTAL PREPARATIONS WITH A BASI</t>
  </si>
  <si>
    <t>ARTICLES OF STONE, PLASTER, CEMENT, ASBESTOS, MICA OR SIMILAR MATERIALS</t>
  </si>
  <si>
    <t>Return to Contents</t>
  </si>
  <si>
    <t>Note: The classification by Broad Economic Categories (BEC) does not include goods classified as 71082000 – “Monetary gold” and 71189000 – “Coin of legal tender”. The sum of the various categories of the BEC may not always correspond to the total of trade due to confidentiality treatment.</t>
  </si>
  <si>
    <t>INTERNACIONAL / INTERNATIONAL</t>
  </si>
  <si>
    <t>Exportações / Exports (FOB)</t>
  </si>
  <si>
    <t>Saldo / Trade Balance</t>
  </si>
  <si>
    <t>Taxa de cobertura / Coverage rate (%)</t>
  </si>
  <si>
    <t>ZONA EURO / EURO ZONE</t>
  </si>
  <si>
    <t>Importações / Imports (CIF)</t>
  </si>
  <si>
    <t>MONTH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</si>
  <si>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</si>
  <si>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</si>
  <si>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</si>
  <si>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</si>
  <si>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</si>
  <si>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 xml:space="preserve">  JUNE</t>
  </si>
  <si>
    <t xml:space="preserve">  JULY</t>
  </si>
  <si>
    <t xml:space="preserve">  AUGUST</t>
  </si>
  <si>
    <t xml:space="preserve">  SEPTEMBER</t>
  </si>
  <si>
    <t xml:space="preserve">  OCTOBER</t>
  </si>
  <si>
    <t xml:space="preserve">  NOVEMBER</t>
  </si>
  <si>
    <t xml:space="preserve">  DECEMBER</t>
  </si>
  <si>
    <t>YEAR</t>
  </si>
  <si>
    <t>MONTHLY DATA - IMPORTS</t>
  </si>
  <si>
    <t>MONTHLY DATA - EXPORTS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</si>
  <si>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</si>
  <si>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</si>
  <si>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</si>
  <si>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</si>
  <si>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</si>
  <si>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</si>
  <si>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</si>
  <si>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</si>
  <si>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</si>
  <si>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</si>
  <si>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</si>
  <si>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</si>
  <si>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IRELAND</t>
  </si>
  <si>
    <t>ITALY</t>
  </si>
  <si>
    <t>LATVIA</t>
  </si>
  <si>
    <t>LITHUANIA</t>
  </si>
  <si>
    <t>LUXEMBOURG</t>
  </si>
  <si>
    <t>NETHERLANDS</t>
  </si>
  <si>
    <t>POLAND</t>
  </si>
  <si>
    <t>ROMANIA</t>
  </si>
  <si>
    <t>SWEDEN</t>
  </si>
  <si>
    <t>DIVERSES</t>
  </si>
  <si>
    <t>GERMANY</t>
  </si>
  <si>
    <t>BELGIUM</t>
  </si>
  <si>
    <t>CYPRUS</t>
  </si>
  <si>
    <t>CROATIA</t>
  </si>
  <si>
    <t>DENMARK</t>
  </si>
  <si>
    <t>SLOVAKIA</t>
  </si>
  <si>
    <t>SLOVENIA</t>
  </si>
  <si>
    <t>SPAIN</t>
  </si>
  <si>
    <t>FINLAND</t>
  </si>
  <si>
    <t>FRANCE</t>
  </si>
  <si>
    <t>GREECE</t>
  </si>
  <si>
    <t>HUNGARY</t>
  </si>
  <si>
    <t>IMPORTS - INTERNATIONAL TRADE BY BEC</t>
  </si>
  <si>
    <t>BEC</t>
  </si>
  <si>
    <t>FOOD AND BEVERAGES</t>
  </si>
  <si>
    <t>PRIMARY</t>
  </si>
  <si>
    <t>MAINLY FOR INDUSTRY</t>
  </si>
  <si>
    <t>MAINLY FOR HOUSEHOLD CONSUMPTION</t>
  </si>
  <si>
    <t>PROCESSED</t>
  </si>
  <si>
    <t>INDUSTRIAL SUPPLIES NOT ELSEWHERE SPECIFIED</t>
  </si>
  <si>
    <t>FUELS AND LUBICANTS</t>
  </si>
  <si>
    <t>MOTOR SPIRIT</t>
  </si>
  <si>
    <t>OTHER</t>
  </si>
  <si>
    <t>CAPITAL GOODS (EXCEPT TRANSPORT EQUIPMENT)</t>
  </si>
  <si>
    <t>PARTS AND ACCESSORIES</t>
  </si>
  <si>
    <t>TRANSPORT EQUIPMENT AND PARTS AND ACCESSORIES THEREOF</t>
  </si>
  <si>
    <t>PASSENGER MOTOR CARS</t>
  </si>
  <si>
    <t>INDUSTRIAL</t>
  </si>
  <si>
    <t>NON-INDUSTRIAL</t>
  </si>
  <si>
    <t>CONSUMER GOODS NOT ELSEWHERE SPECIFIED</t>
  </si>
  <si>
    <t>DURABLE</t>
  </si>
  <si>
    <t>SEIM-DURABLE</t>
  </si>
  <si>
    <t>NON-DURABLE</t>
  </si>
  <si>
    <t>GOODS NOT ELSEWHERE SPECIFIED</t>
  </si>
  <si>
    <t>* (EXCEPT TRANSPORT EQUIPMENT)</t>
  </si>
  <si>
    <t>CAPITAL GOODS, AND PARTS AND ACCESSORIES THEREOF *</t>
  </si>
  <si>
    <t>EXPORTS - INTERNATIONAL TRADE BY BEC</t>
  </si>
  <si>
    <t>PRODUCT GROUPS</t>
  </si>
  <si>
    <t>1 – AGRICULTURAL PRODUCTS</t>
  </si>
  <si>
    <t>2 – FOOD PRODUCTS</t>
  </si>
  <si>
    <t>3 – MINERAL FUELS</t>
  </si>
  <si>
    <t>4 – CHEMICAL PRODUCTS</t>
  </si>
  <si>
    <t>5 – PLASTICS, RUBBERS</t>
  </si>
  <si>
    <t>6 – RAW HIDES AND SKINS,  LEATHER</t>
  </si>
  <si>
    <t>7 – WOOD, CORK</t>
  </si>
  <si>
    <t>8 – CELLULOSE PULP, PAPER</t>
  </si>
  <si>
    <t>9 – TEXTILES MATERIALS</t>
  </si>
  <si>
    <t>10 – CLOTHING</t>
  </si>
  <si>
    <t>11 – FOOTWEAR</t>
  </si>
  <si>
    <t>12 – MINERAL PRODUCTS</t>
  </si>
  <si>
    <t>13 – BASE METALS</t>
  </si>
  <si>
    <t>14 – MACHINERY, MECHANICAL APPLIANCES</t>
  </si>
  <si>
    <t>15 – VEHICLES, OTHER TRANSPORT EQUIPMENT</t>
  </si>
  <si>
    <t>16 – OPTICAL AND PRECISION INSTRUMENTS</t>
  </si>
  <si>
    <t>17 – OTHER PRODUCTS</t>
  </si>
  <si>
    <t>ECONOMIC ZONES AND COUNTRIES OR STATISTICS TERRITORIES</t>
  </si>
  <si>
    <t>ESPANHA / SPAIN</t>
  </si>
  <si>
    <t>ALEMANHA / GERMANY</t>
  </si>
  <si>
    <t>FRANÇA / FRANCE</t>
  </si>
  <si>
    <t>ITÁLIA / ITALY</t>
  </si>
  <si>
    <t>PAÍSES BAIXOS / NETHERLANDS</t>
  </si>
  <si>
    <t>CHINA / CHINA</t>
  </si>
  <si>
    <t>BÉLGICA / BELGIUM</t>
  </si>
  <si>
    <t>REINO UNIDO / UNITED KINGDOM</t>
  </si>
  <si>
    <t>ESTADOS UNIDOS / UNITED STATES</t>
  </si>
  <si>
    <t>ANGOLA / ANGOLA</t>
  </si>
  <si>
    <t>EXTRA_UE27</t>
  </si>
  <si>
    <t>EXTRA_UE28</t>
  </si>
  <si>
    <t>EXTRA-EU27</t>
  </si>
  <si>
    <t>EXTRA-EU28</t>
  </si>
  <si>
    <t>PL</t>
  </si>
  <si>
    <t>POLÓNIA / POLAND</t>
  </si>
  <si>
    <t>TOTAL UNIÃO EUROPEIA (27 ESTADOS-MEMBROS)
TOTAL EUROPEAN UNION (27 MEMBERS STATES)</t>
  </si>
  <si>
    <t>Exclui GB (Reino Unido)
Excludes GB - United Kingdom</t>
  </si>
  <si>
    <t>TOTAL UNIÃO EUROPEIA (28 ESTADOS-MEMBROS)
TOTAL EUROPEAN UNION (28 MEMBERS STATES)</t>
  </si>
  <si>
    <t>Inclui GB (Reino Unido)
Includes GB - United Kingdom</t>
  </si>
  <si>
    <t>TOTAL EXTRA-UE (27 ESTADOS-MEMBROS)
TOTAL EXTRA-EU (27 MEMBERS STATES)</t>
  </si>
  <si>
    <t>TOTAL EXTRA-UE (28 ESTADOS-MEMBROS)
TOTAL EXTRA-EU (28 MEMBERS STATES)</t>
  </si>
  <si>
    <t>EXTRA_UE27
EXTRA_EU27</t>
  </si>
  <si>
    <t>Inclui GB (Reino Unido)
Includes GB (United Kingdom)</t>
  </si>
  <si>
    <t>EXTRA_UE28
EXTRA_EU28</t>
  </si>
  <si>
    <t>Exclui GB (Reino Unido)
Excludes GB (United Kingdom)</t>
  </si>
  <si>
    <t>INTRA-UE  (27 EM) / INTRA-EU (27 MS)</t>
  </si>
  <si>
    <t>EXTRA-UE (27 EM) / EXTRA-EU (27 MS)</t>
  </si>
  <si>
    <r>
      <rPr>
        <b/>
        <sz val="10"/>
        <color rgb="FF234371"/>
        <rFont val="Calibri"/>
        <family val="2"/>
        <scheme val="minor"/>
      </rPr>
      <t>RESULTADOS GLOBAIS</t>
    </r>
    <r>
      <rPr>
        <sz val="10"/>
        <color rgb="FF234371"/>
        <rFont val="Calibri"/>
        <family val="2"/>
        <scheme val="minor"/>
      </rPr>
      <t xml:space="preserve">
GLOBAL DATA</t>
    </r>
  </si>
  <si>
    <r>
      <t xml:space="preserve">RESULTADOS GLOBAIS
</t>
    </r>
    <r>
      <rPr>
        <sz val="9"/>
        <color rgb="FF234371"/>
        <rFont val="Calibri"/>
        <family val="2"/>
        <scheme val="minor"/>
      </rPr>
      <t>GLOBAL DATA</t>
    </r>
  </si>
  <si>
    <r>
      <t>10</t>
    </r>
    <r>
      <rPr>
        <b/>
        <vertAlign val="superscript"/>
        <sz val="9"/>
        <color rgb="FF234371"/>
        <rFont val="Calibri"/>
        <family val="2"/>
        <scheme val="minor"/>
      </rPr>
      <t>6</t>
    </r>
    <r>
      <rPr>
        <b/>
        <sz val="9"/>
        <color rgb="FF234371"/>
        <rFont val="Calibri"/>
        <family val="2"/>
        <scheme val="minor"/>
      </rPr>
      <t xml:space="preserve"> euros</t>
    </r>
  </si>
  <si>
    <r>
      <t xml:space="preserve">TAXA VARIAÇÃO </t>
    </r>
    <r>
      <rPr>
        <sz val="9"/>
        <color rgb="FF234371"/>
        <rFont val="Calibri"/>
        <family val="2"/>
        <scheme val="minor"/>
      </rPr>
      <t>GROWTH RATE</t>
    </r>
  </si>
  <si>
    <r>
      <t xml:space="preserve">Saldo sem </t>
    </r>
    <r>
      <rPr>
        <i/>
        <sz val="10"/>
        <rFont val="Calibri"/>
        <family val="2"/>
        <scheme val="minor"/>
      </rPr>
      <t xml:space="preserve">Combustíveis e Lubrificantes
</t>
    </r>
    <r>
      <rPr>
        <sz val="10"/>
        <rFont val="Calibri"/>
        <family val="2"/>
        <scheme val="minor"/>
      </rPr>
      <t>Trade Balance without</t>
    </r>
    <r>
      <rPr>
        <i/>
        <sz val="10"/>
        <rFont val="Calibri"/>
        <family val="2"/>
        <scheme val="minor"/>
      </rPr>
      <t xml:space="preserve"> Fuels and Lubricants</t>
    </r>
  </si>
  <si>
    <r>
      <t xml:space="preserve">INTERNACIONAL
</t>
    </r>
    <r>
      <rPr>
        <sz val="9"/>
        <color rgb="FF234371"/>
        <rFont val="Calibri"/>
        <family val="2"/>
        <scheme val="minor"/>
      </rPr>
      <t>INTERNATIONAL</t>
    </r>
  </si>
  <si>
    <r>
      <t xml:space="preserve">INTRA-UE (28 EM)
</t>
    </r>
    <r>
      <rPr>
        <sz val="9"/>
        <color rgb="FF234371"/>
        <rFont val="Calibri"/>
        <family val="2"/>
        <scheme val="minor"/>
      </rPr>
      <t>INTRA-EU (28 MS)</t>
    </r>
  </si>
  <si>
    <r>
      <t xml:space="preserve">EXTRA-UE (28 EM)
</t>
    </r>
    <r>
      <rPr>
        <sz val="9"/>
        <color rgb="FF234371"/>
        <rFont val="Calibri"/>
        <family val="2"/>
        <scheme val="minor"/>
      </rPr>
      <t>EXTRA-EU (28 MS)</t>
    </r>
  </si>
  <si>
    <r>
      <t xml:space="preserve">INTRA-UE (27 EM)
</t>
    </r>
    <r>
      <rPr>
        <sz val="9"/>
        <color rgb="FF234371"/>
        <rFont val="Calibri"/>
        <family val="2"/>
        <scheme val="minor"/>
      </rPr>
      <t>INTRA-EU (27 MS)</t>
    </r>
  </si>
  <si>
    <r>
      <t xml:space="preserve">EXTRA-UE (27 EM)
</t>
    </r>
    <r>
      <rPr>
        <sz val="9"/>
        <color rgb="FF234371"/>
        <rFont val="Calibri"/>
        <family val="2"/>
        <scheme val="minor"/>
      </rPr>
      <t>EXTRA-EU (27 MS)</t>
    </r>
  </si>
  <si>
    <r>
      <t xml:space="preserve">TAXA VARIAÇÃO
</t>
    </r>
    <r>
      <rPr>
        <sz val="9"/>
        <color rgb="FF234371"/>
        <rFont val="Calibri"/>
        <family val="2"/>
        <scheme val="minor"/>
      </rPr>
      <t>GROWTH RATE</t>
    </r>
  </si>
  <si>
    <r>
      <t xml:space="preserve">Homóloga
</t>
    </r>
    <r>
      <rPr>
        <sz val="9"/>
        <color rgb="FF234371"/>
        <rFont val="Calibri"/>
        <family val="2"/>
        <scheme val="minor"/>
      </rPr>
      <t>Year-on-year</t>
    </r>
  </si>
  <si>
    <r>
      <t xml:space="preserve">Mensal
</t>
    </r>
    <r>
      <rPr>
        <sz val="9"/>
        <color rgb="FF234371"/>
        <rFont val="Calibri"/>
        <family val="2"/>
        <scheme val="minor"/>
      </rPr>
      <t>Month-to-month</t>
    </r>
  </si>
  <si>
    <r>
      <rPr>
        <b/>
        <sz val="10"/>
        <color rgb="FF234371"/>
        <rFont val="Calibri"/>
        <family val="2"/>
        <scheme val="minor"/>
      </rPr>
      <t xml:space="preserve">IMPORTAÇÕES
</t>
    </r>
    <r>
      <rPr>
        <sz val="10"/>
        <color rgb="FF234371"/>
        <rFont val="Calibri"/>
        <family val="2"/>
        <scheme val="minor"/>
      </rPr>
      <t>IMPORTS</t>
    </r>
  </si>
  <si>
    <r>
      <t xml:space="preserve">TOTAL
</t>
    </r>
    <r>
      <rPr>
        <sz val="9"/>
        <color rgb="FF234371"/>
        <rFont val="Calibri"/>
        <family val="2"/>
        <scheme val="minor"/>
      </rPr>
      <t>TOTAL</t>
    </r>
  </si>
  <si>
    <r>
      <t xml:space="preserve">TOTAL SEM COMBUSTÍVEIS E LUBRIFICANTES
</t>
    </r>
    <r>
      <rPr>
        <sz val="9"/>
        <color rgb="FF234371"/>
        <rFont val="Calibri"/>
        <family val="2"/>
        <scheme val="minor"/>
      </rPr>
      <t>TOTAL EXCLUDING FUELS AND LUBRICANTS</t>
    </r>
  </si>
  <si>
    <r>
      <t xml:space="preserve">TOTAL TRIMESTRE TERMINADO EM:
</t>
    </r>
    <r>
      <rPr>
        <sz val="9"/>
        <color rgb="FF234371"/>
        <rFont val="Calibri"/>
        <family val="2"/>
        <scheme val="minor"/>
      </rPr>
      <t>TOTAL QUARTER ENDED IN:</t>
    </r>
  </si>
  <si>
    <r>
      <t xml:space="preserve">TAXA VARIAÇÃO (%)
</t>
    </r>
    <r>
      <rPr>
        <sz val="9"/>
        <color rgb="FF234371"/>
        <rFont val="Calibri"/>
        <family val="2"/>
        <scheme val="minor"/>
      </rPr>
      <t>GROWTH RATE (%)</t>
    </r>
  </si>
  <si>
    <r>
      <t>TAXA VARIAÇÃO (%)</t>
    </r>
    <r>
      <rPr>
        <sz val="9"/>
        <color rgb="FF234371"/>
        <rFont val="Calibri"/>
        <family val="2"/>
        <scheme val="minor"/>
      </rPr>
      <t xml:space="preserve">
GROWTH RATE (%)</t>
    </r>
  </si>
  <si>
    <r>
      <rPr>
        <b/>
        <sz val="10"/>
        <color rgb="FF234371"/>
        <rFont val="Calibri"/>
        <family val="2"/>
        <scheme val="minor"/>
      </rPr>
      <t xml:space="preserve">EXPORTAÇÕES
</t>
    </r>
    <r>
      <rPr>
        <sz val="10"/>
        <color rgb="FF234371"/>
        <rFont val="Calibri"/>
        <family val="2"/>
        <scheme val="minor"/>
      </rPr>
      <t>EXPORTS</t>
    </r>
  </si>
  <si>
    <r>
      <t xml:space="preserve">SALDO DA BALANÇA COMERCIAL
</t>
    </r>
    <r>
      <rPr>
        <sz val="10"/>
        <color rgb="FF234371"/>
        <rFont val="Calibri"/>
        <family val="2"/>
        <scheme val="minor"/>
      </rPr>
      <t>TRADE BALANCE</t>
    </r>
  </si>
  <si>
    <r>
      <t xml:space="preserve">IMPORTAÇÕES - COMÉRCIO INTERNACIONAL POR PAÍSES 
</t>
    </r>
    <r>
      <rPr>
        <sz val="8"/>
        <rFont val="Calibri"/>
        <family val="2"/>
        <scheme val="minor"/>
      </rPr>
      <t>IMPORTS - INTERNATIONAL TRADE BY COUNTRIES</t>
    </r>
  </si>
  <si>
    <r>
      <t>Unidade / Unit: 10</t>
    </r>
    <r>
      <rPr>
        <vertAlign val="superscript"/>
        <sz val="7"/>
        <color rgb="FF234371"/>
        <rFont val="Calibri"/>
        <family val="2"/>
        <scheme val="minor"/>
      </rPr>
      <t>6</t>
    </r>
    <r>
      <rPr>
        <sz val="7"/>
        <color rgb="FF234371"/>
        <rFont val="Calibri"/>
        <family val="2"/>
        <scheme val="minor"/>
      </rPr>
      <t xml:space="preserve"> euros</t>
    </r>
  </si>
  <si>
    <r>
      <rPr>
        <b/>
        <sz val="10"/>
        <color theme="4" tint="-0.499984740745262"/>
        <rFont val="Calibri"/>
        <family val="2"/>
        <scheme val="minor"/>
      </rPr>
      <t>IMPORTAÇÕES POR PAÍSES E ZONAS ECONÓMICAS</t>
    </r>
    <r>
      <rPr>
        <sz val="10"/>
        <color theme="4" tint="-0.499984740745262"/>
        <rFont val="Calibri"/>
        <family val="2"/>
        <scheme val="minor"/>
      </rPr>
      <t xml:space="preserve">
IMPORTS BY COUNTRIES AND ECONOMIC ZONES</t>
    </r>
  </si>
  <si>
    <r>
      <t xml:space="preserve">PAÍSES E ZONAS ECONÓMICAS
</t>
    </r>
    <r>
      <rPr>
        <sz val="9"/>
        <color rgb="FF234371"/>
        <rFont val="Calibri"/>
        <family val="2"/>
        <scheme val="minor"/>
      </rPr>
      <t>COUNTRIES AND ECONOMIC ZONES</t>
    </r>
  </si>
  <si>
    <r>
      <t xml:space="preserve">MÊS DE REFERÊNCIA
</t>
    </r>
    <r>
      <rPr>
        <sz val="9"/>
        <color rgb="FF234371"/>
        <rFont val="Calibri"/>
        <family val="2"/>
        <scheme val="minor"/>
      </rPr>
      <t>REFERENCE MONTH</t>
    </r>
  </si>
  <si>
    <r>
      <t xml:space="preserve">TRIMESTRE TERMINADO EM:
</t>
    </r>
    <r>
      <rPr>
        <sz val="9"/>
        <color rgb="FF234371"/>
        <rFont val="Calibri"/>
        <family val="2"/>
        <scheme val="minor"/>
      </rPr>
      <t>QUARTER ENDED IN:</t>
    </r>
  </si>
  <si>
    <r>
      <t xml:space="preserve">VARIAÇÃO
</t>
    </r>
    <r>
      <rPr>
        <sz val="9"/>
        <color rgb="FF234371"/>
        <rFont val="Calibri"/>
        <family val="2"/>
        <scheme val="minor"/>
      </rPr>
      <t>GROWTH</t>
    </r>
  </si>
  <si>
    <r>
      <rPr>
        <b/>
        <sz val="10"/>
        <color rgb="FF234371"/>
        <rFont val="Calibri"/>
        <family val="2"/>
        <scheme val="minor"/>
      </rPr>
      <t>TOTAL ZONA EURO</t>
    </r>
    <r>
      <rPr>
        <sz val="10"/>
        <color rgb="FF234371"/>
        <rFont val="Calibri"/>
        <family val="2"/>
        <scheme val="minor"/>
      </rPr>
      <t xml:space="preserve">
TOTAL EURO ZONE</t>
    </r>
  </si>
  <si>
    <r>
      <rPr>
        <b/>
        <sz val="10"/>
        <rFont val="Calibri"/>
        <family val="2"/>
        <scheme val="minor"/>
      </rPr>
      <t xml:space="preserve">TOTAL UNIÃO EUROPEIA (27 ESTADOS-MEMBROS)
</t>
    </r>
    <r>
      <rPr>
        <sz val="10"/>
        <rFont val="Calibri"/>
        <family val="2"/>
        <scheme val="minor"/>
      </rPr>
      <t>TOTAL EUROPEAN UNION (27 MEMBERS STATES)</t>
    </r>
  </si>
  <si>
    <r>
      <rPr>
        <b/>
        <sz val="10"/>
        <color rgb="FF234371"/>
        <rFont val="Calibri"/>
        <family val="2"/>
        <scheme val="minor"/>
      </rPr>
      <t xml:space="preserve">TOTAL UNIÃO EUROPEIA (28 ESTADOS-MEMBROS)
</t>
    </r>
    <r>
      <rPr>
        <sz val="10"/>
        <color rgb="FF234371"/>
        <rFont val="Calibri"/>
        <family val="2"/>
        <scheme val="minor"/>
      </rPr>
      <t>TOTAL EUROPEAN UNION (28 MEMBERS STATES)</t>
    </r>
  </si>
  <si>
    <r>
      <rPr>
        <b/>
        <sz val="10"/>
        <rFont val="Calibri"/>
        <family val="2"/>
        <scheme val="minor"/>
      </rPr>
      <t xml:space="preserve">TOTAL EXTRA-UE (27 ESTADOS-MEMBROS)
</t>
    </r>
    <r>
      <rPr>
        <sz val="10"/>
        <rFont val="Calibri"/>
        <family val="2"/>
        <scheme val="minor"/>
      </rPr>
      <t>TOTAL EXTRA-EU (27 MEMBERS STATES)</t>
    </r>
  </si>
  <si>
    <r>
      <t xml:space="preserve">TOTAL EXTRA-UE (28 ESTADOS-MEMBROS)
</t>
    </r>
    <r>
      <rPr>
        <sz val="10"/>
        <color rgb="FF234371"/>
        <rFont val="Calibri"/>
        <family val="2"/>
        <scheme val="minor"/>
      </rPr>
      <t>TOTAL EXTRA-EU (28 MEMBERS STATES)</t>
    </r>
  </si>
  <si>
    <r>
      <t xml:space="preserve">EXPORTAÇÕES - COMÉRCIO INTERNACIONAL POR PAÍSES 
</t>
    </r>
    <r>
      <rPr>
        <sz val="8"/>
        <rFont val="Calibri"/>
        <family val="2"/>
        <scheme val="minor"/>
      </rPr>
      <t>EXPORTS - INTERNATIONAL TRADE BY COUNTRIES</t>
    </r>
  </si>
  <si>
    <r>
      <rPr>
        <b/>
        <sz val="10"/>
        <color rgb="FF234371"/>
        <rFont val="Calibri"/>
        <family val="2"/>
        <scheme val="minor"/>
      </rPr>
      <t>EXPORTAÇÕES POR PAÍSES E ZONAS ECONÓMICAS</t>
    </r>
    <r>
      <rPr>
        <sz val="10"/>
        <color rgb="FF234371"/>
        <rFont val="Calibri"/>
        <family val="2"/>
        <scheme val="minor"/>
      </rPr>
      <t xml:space="preserve">
EXPORTS BY COUNTRIES AND ECONOMIC ZONES</t>
    </r>
  </si>
  <si>
    <r>
      <t>Unidade/Unit: 10</t>
    </r>
    <r>
      <rPr>
        <vertAlign val="superscript"/>
        <sz val="7"/>
        <color rgb="FF234371"/>
        <rFont val="Calibri"/>
        <family val="2"/>
        <scheme val="minor"/>
      </rPr>
      <t>6</t>
    </r>
    <r>
      <rPr>
        <sz val="7"/>
        <color rgb="FF234371"/>
        <rFont val="Calibri"/>
        <family val="2"/>
        <scheme val="minor"/>
      </rPr>
      <t xml:space="preserve"> euros</t>
    </r>
  </si>
  <si>
    <r>
      <t xml:space="preserve">IMPORTAÇÕES - COMÉRCIO INTERNACIONAL POR CAPÍTULOS DA NC
</t>
    </r>
    <r>
      <rPr>
        <sz val="8"/>
        <rFont val="Calibri"/>
        <family val="2"/>
        <scheme val="minor"/>
      </rPr>
      <t>IMPORTS - INTERNATIONAL TRADE BY CN CHAPTERS</t>
    </r>
  </si>
  <si>
    <r>
      <t xml:space="preserve">EXPORTAÇÕES - COMÉRCIO INTERNACIONAL POR CAPÍTULOS DA NC
</t>
    </r>
    <r>
      <rPr>
        <sz val="8"/>
        <rFont val="Calibri"/>
        <family val="2"/>
        <scheme val="minor"/>
      </rPr>
      <t>EXPORTS - INTERNATIONAL TRADE BY CN CHAPTERS</t>
    </r>
  </si>
  <si>
    <r>
      <t xml:space="preserve">IMPORTAÇÕES E EXPORTAÇÕES DO COMÉRCIO INTERNACIONAL POR GRUPOS DE PRODUTOS
</t>
    </r>
    <r>
      <rPr>
        <sz val="8"/>
        <rFont val="Calibri"/>
        <family val="2"/>
        <scheme val="minor"/>
      </rPr>
      <t>IMPORTS AND EXPORTS OF INTERNATIONAL TRADE BY PRODUCT GROUPS</t>
    </r>
  </si>
  <si>
    <r>
      <t xml:space="preserve">IMPORTAÇÕES 
</t>
    </r>
    <r>
      <rPr>
        <sz val="8"/>
        <color rgb="FF234371"/>
        <rFont val="Calibri"/>
        <family val="2"/>
        <scheme val="minor"/>
      </rPr>
      <t>IMPORTS</t>
    </r>
  </si>
  <si>
    <r>
      <t xml:space="preserve">EXPORTAÇÕES 
</t>
    </r>
    <r>
      <rPr>
        <sz val="8"/>
        <color rgb="FF234371"/>
        <rFont val="Calibri"/>
        <family val="2"/>
        <scheme val="minor"/>
      </rPr>
      <t>EXPORTS</t>
    </r>
  </si>
  <si>
    <r>
      <t xml:space="preserve">Taxa de  Variação 
</t>
    </r>
    <r>
      <rPr>
        <sz val="8"/>
        <color rgb="FF234371"/>
        <rFont val="Calibri"/>
        <family val="2"/>
        <scheme val="minor"/>
      </rPr>
      <t>Growth Rate</t>
    </r>
  </si>
  <si>
    <r>
      <t>10</t>
    </r>
    <r>
      <rPr>
        <b/>
        <vertAlign val="superscript"/>
        <sz val="8"/>
        <color rgb="FF234371"/>
        <rFont val="Calibri"/>
        <family val="2"/>
        <scheme val="minor"/>
      </rPr>
      <t xml:space="preserve">6 </t>
    </r>
    <r>
      <rPr>
        <b/>
        <sz val="8"/>
        <color rgb="FF234371"/>
        <rFont val="Calibri"/>
        <family val="2"/>
        <scheme val="minor"/>
      </rPr>
      <t>euros</t>
    </r>
  </si>
  <si>
    <r>
      <t xml:space="preserve">REPARTIÇÃO POR ZONAS ECONÓMICAS E PAÍSES DO COMÉRCIO INTERNACIONAL - TOTAL DO PAÍS 
</t>
    </r>
    <r>
      <rPr>
        <sz val="8"/>
        <rFont val="Calibri"/>
        <family val="2"/>
        <scheme val="minor"/>
      </rPr>
      <t>BREAKDOWN BY ECONOMIC ZONES AND COUNTRIES OF INTERNATIONAL TRADE - TOTAL COUNTRY</t>
    </r>
  </si>
  <si>
    <r>
      <t xml:space="preserve">EXPORTAÇÕES
</t>
    </r>
    <r>
      <rPr>
        <sz val="8"/>
        <color rgb="FF234371"/>
        <rFont val="Calibri"/>
        <family val="2"/>
        <scheme val="minor"/>
      </rPr>
      <t>EXPORTS</t>
    </r>
  </si>
  <si>
    <r>
      <t xml:space="preserve">SALDO
</t>
    </r>
    <r>
      <rPr>
        <sz val="8"/>
        <color rgb="FF234371"/>
        <rFont val="Calibri"/>
        <family val="2"/>
        <scheme val="minor"/>
      </rPr>
      <t>TRADE BALANCE</t>
    </r>
  </si>
  <si>
    <r>
      <t>10</t>
    </r>
    <r>
      <rPr>
        <b/>
        <vertAlign val="superscript"/>
        <sz val="8"/>
        <color rgb="FF234371"/>
        <rFont val="Calibri"/>
        <family val="2"/>
        <scheme val="minor"/>
      </rPr>
      <t>3</t>
    </r>
    <r>
      <rPr>
        <b/>
        <sz val="8"/>
        <color rgb="FF234371"/>
        <rFont val="Calibri"/>
        <family val="2"/>
        <scheme val="minor"/>
      </rPr>
      <t xml:space="preserve"> euros</t>
    </r>
  </si>
  <si>
    <r>
      <t xml:space="preserve">    INTRA UE28 </t>
    </r>
    <r>
      <rPr>
        <b/>
        <vertAlign val="superscript"/>
        <sz val="8"/>
        <rFont val="Calibri"/>
        <family val="2"/>
        <scheme val="minor"/>
      </rPr>
      <t>(1)</t>
    </r>
  </si>
  <si>
    <r>
      <t xml:space="preserve">    INTRA EU28 </t>
    </r>
    <r>
      <rPr>
        <b/>
        <vertAlign val="superscript"/>
        <sz val="8"/>
        <rFont val="Calibri"/>
        <family val="2"/>
        <scheme val="minor"/>
      </rPr>
      <t>(1)</t>
    </r>
  </si>
  <si>
    <r>
      <t xml:space="preserve">    INTRA UE27 </t>
    </r>
    <r>
      <rPr>
        <b/>
        <vertAlign val="superscript"/>
        <sz val="8"/>
        <rFont val="Calibri"/>
        <family val="2"/>
        <scheme val="minor"/>
      </rPr>
      <t>(2)</t>
    </r>
  </si>
  <si>
    <r>
      <t xml:space="preserve">    INTRA EU27 </t>
    </r>
    <r>
      <rPr>
        <b/>
        <vertAlign val="superscript"/>
        <sz val="8"/>
        <rFont val="Calibri"/>
        <family val="2"/>
        <scheme val="minor"/>
      </rPr>
      <t>(2)</t>
    </r>
  </si>
  <si>
    <r>
      <t xml:space="preserve">    EXTRA UE28 </t>
    </r>
    <r>
      <rPr>
        <b/>
        <vertAlign val="superscript"/>
        <sz val="8"/>
        <rFont val="Calibri"/>
        <family val="2"/>
        <scheme val="minor"/>
      </rPr>
      <t>(1)</t>
    </r>
  </si>
  <si>
    <r>
      <t xml:space="preserve">    EXTRA EU28 </t>
    </r>
    <r>
      <rPr>
        <b/>
        <vertAlign val="superscript"/>
        <sz val="8"/>
        <rFont val="Calibri"/>
        <family val="2"/>
        <scheme val="minor"/>
      </rPr>
      <t>(1)</t>
    </r>
  </si>
  <si>
    <r>
      <t xml:space="preserve">    EXTRA UE27 </t>
    </r>
    <r>
      <rPr>
        <b/>
        <vertAlign val="superscript"/>
        <sz val="8"/>
        <rFont val="Calibri"/>
        <family val="2"/>
        <scheme val="minor"/>
      </rPr>
      <t>(2)</t>
    </r>
  </si>
  <si>
    <r>
      <t xml:space="preserve">    EXTRA EU27 </t>
    </r>
    <r>
      <rPr>
        <b/>
        <vertAlign val="superscript"/>
        <sz val="8"/>
        <rFont val="Calibri"/>
        <family val="2"/>
        <scheme val="minor"/>
      </rPr>
      <t>(2)</t>
    </r>
  </si>
  <si>
    <t>Saldo sem Combustíveis e Lubrificantes
Trade Balance without Fuels and Lubricants</t>
  </si>
  <si>
    <t>BR</t>
  </si>
  <si>
    <t>BRASIL / BRAZIL</t>
  </si>
  <si>
    <t>REINO UNIDO (*)</t>
  </si>
  <si>
    <t>UNITED KINGDOM (*)</t>
  </si>
  <si>
    <t xml:space="preserve">(*) - INCLUI IRLANDA DO NORTE
(*) - INCLUDES NORTHERN IRELAND
</t>
  </si>
  <si>
    <t>CHÉQUIA</t>
  </si>
  <si>
    <t>CZECHIA</t>
  </si>
  <si>
    <t>NG</t>
  </si>
  <si>
    <t>NIGÉRIA / NIGERIA</t>
  </si>
  <si>
    <r>
      <rPr>
        <b/>
        <sz val="10"/>
        <color rgb="FF234371"/>
        <rFont val="Calibri"/>
        <family val="2"/>
        <scheme val="minor"/>
      </rPr>
      <t>PRINCIPAIS PAÍSES FORNECEDORES EM 2022:</t>
    </r>
    <r>
      <rPr>
        <sz val="10"/>
        <color rgb="FF234371"/>
        <rFont val="Calibri"/>
        <family val="2"/>
        <scheme val="minor"/>
      </rPr>
      <t xml:space="preserve">
MAIN PARTNER COUNTRIES IN 2022:</t>
    </r>
  </si>
  <si>
    <r>
      <rPr>
        <b/>
        <sz val="10"/>
        <rFont val="Calibri"/>
        <family val="2"/>
        <scheme val="minor"/>
      </rPr>
      <t>PRINCIPAIS PAÍSES CLIENTES EM 2022:</t>
    </r>
    <r>
      <rPr>
        <sz val="10"/>
        <rFont val="Calibri"/>
        <family val="2"/>
        <scheme val="minor"/>
      </rPr>
      <t xml:space="preserve">
MAIN PARTNER COUNTRIES IN 2022:</t>
    </r>
  </si>
  <si>
    <t>Período: JANEIRO A FEVEREIRO</t>
  </si>
  <si>
    <t>EFTA</t>
  </si>
  <si>
    <t xml:space="preserve">      SUICA</t>
  </si>
  <si>
    <t xml:space="preserve">      ISLANDIA</t>
  </si>
  <si>
    <t xml:space="preserve">      LISTENSTAINE</t>
  </si>
  <si>
    <t xml:space="preserve">      NORUEGA</t>
  </si>
  <si>
    <t>OPEP</t>
  </si>
  <si>
    <t xml:space="preserve">      EMIRATOS ARABES UNIDOS</t>
  </si>
  <si>
    <t xml:space="preserve">      ANGOLA</t>
  </si>
  <si>
    <t xml:space="preserve">      CONGO</t>
  </si>
  <si>
    <t xml:space="preserve">      ARGELIA</t>
  </si>
  <si>
    <t xml:space="preserve">      GABAO</t>
  </si>
  <si>
    <t xml:space="preserve">      GUINE EQUATORIAL</t>
  </si>
  <si>
    <t>x</t>
  </si>
  <si>
    <t xml:space="preserve">      IRAQUE</t>
  </si>
  <si>
    <t xml:space="preserve">      IRAO, REPUBLICA ISLAMICA DO</t>
  </si>
  <si>
    <t xml:space="preserve">      KOWEIT</t>
  </si>
  <si>
    <t xml:space="preserve">      LIBIA</t>
  </si>
  <si>
    <t>Ə</t>
  </si>
  <si>
    <t xml:space="preserve">      NIGERIA</t>
  </si>
  <si>
    <t xml:space="preserve">      ARABIA SAUDITA</t>
  </si>
  <si>
    <t xml:space="preserve">      VENEZUELA, REPUBLICA BOLIVARIANA DA</t>
  </si>
  <si>
    <t>PALOP</t>
  </si>
  <si>
    <t xml:space="preserve">      CABO VERDE</t>
  </si>
  <si>
    <t xml:space="preserve">      GUINE-BISSAU</t>
  </si>
  <si>
    <t xml:space="preserve">      MOCAMBIQUE</t>
  </si>
  <si>
    <t xml:space="preserve">      SAO TOME E PRINCIPE</t>
  </si>
  <si>
    <t>OUTROS PAÍSES</t>
  </si>
  <si>
    <t>EUROPA</t>
  </si>
  <si>
    <t xml:space="preserve">      ANDORRA</t>
  </si>
  <si>
    <t xml:space="preserve">      ALBANIA</t>
  </si>
  <si>
    <t xml:space="preserve">      BOSNIA E HERZEGOVINA</t>
  </si>
  <si>
    <t xml:space="preserve">      BELARUS</t>
  </si>
  <si>
    <t xml:space="preserve">      ILHAS FAROE</t>
  </si>
  <si>
    <t xml:space="preserve">      REINO UNIDO</t>
  </si>
  <si>
    <t xml:space="preserve">      GIBRALTAR</t>
  </si>
  <si>
    <t xml:space="preserve">      MOLDAVIA, REPUBLICA DA</t>
  </si>
  <si>
    <t xml:space="preserve">      MONTENEGRO</t>
  </si>
  <si>
    <t xml:space="preserve">      MACEDONIA DO NORTE</t>
  </si>
  <si>
    <t xml:space="preserve">      RUSSIA</t>
  </si>
  <si>
    <t xml:space="preserve">      SAO MARINHO</t>
  </si>
  <si>
    <t xml:space="preserve">      TURQUIA</t>
  </si>
  <si>
    <t xml:space="preserve">      UCRANIA</t>
  </si>
  <si>
    <t xml:space="preserve">      SANTA SE</t>
  </si>
  <si>
    <t xml:space="preserve">      KOSOVO</t>
  </si>
  <si>
    <t xml:space="preserve">      SERVIA</t>
  </si>
  <si>
    <t>AFRICA</t>
  </si>
  <si>
    <t xml:space="preserve">      BURQUINA FASO</t>
  </si>
  <si>
    <t xml:space="preserve">      BURUNDI</t>
  </si>
  <si>
    <t xml:space="preserve">      BENIM</t>
  </si>
  <si>
    <t xml:space="preserve">      BOTSUANA</t>
  </si>
  <si>
    <t xml:space="preserve">      CONGO, REPUBLICA DEMOCRATICA DO</t>
  </si>
  <si>
    <t xml:space="preserve">      REPUBLICA CENTRO-AFRICANA</t>
  </si>
  <si>
    <t xml:space="preserve">      COSTA DO MARFIM</t>
  </si>
  <si>
    <t xml:space="preserve">      CAMAROES</t>
  </si>
  <si>
    <t xml:space="preserve">      JIBUTI</t>
  </si>
  <si>
    <t xml:space="preserve">      EGITO</t>
  </si>
  <si>
    <t xml:space="preserve">      ERITREIA</t>
  </si>
  <si>
    <t xml:space="preserve">      ETIOPIA</t>
  </si>
  <si>
    <t xml:space="preserve">      GANA</t>
  </si>
  <si>
    <t xml:space="preserve">      GAMBIA</t>
  </si>
  <si>
    <t xml:space="preserve">      GUINE</t>
  </si>
  <si>
    <t xml:space="preserve">      QUENIA</t>
  </si>
  <si>
    <t xml:space="preserve">      COMORES</t>
  </si>
  <si>
    <t xml:space="preserve">      LIBERIA</t>
  </si>
  <si>
    <t xml:space="preserve">      MARROCOS</t>
  </si>
  <si>
    <t xml:space="preserve">      MADAGASCAR</t>
  </si>
  <si>
    <t xml:space="preserve">      MALI</t>
  </si>
  <si>
    <t xml:space="preserve">      MAURITANIA</t>
  </si>
  <si>
    <t xml:space="preserve">      MAURICIA</t>
  </si>
  <si>
    <t xml:space="preserve">      MALAUI</t>
  </si>
  <si>
    <t xml:space="preserve">      NAMIBIA</t>
  </si>
  <si>
    <t xml:space="preserve">      NIGER</t>
  </si>
  <si>
    <t xml:space="preserve">      RUANDA</t>
  </si>
  <si>
    <t xml:space="preserve">      SEICHELES</t>
  </si>
  <si>
    <t xml:space="preserve">      SUDAO</t>
  </si>
  <si>
    <t xml:space="preserve">      SANTA HELENA, ASCENSAO E TRISTAO CU</t>
  </si>
  <si>
    <t xml:space="preserve">      SERRA LEOA</t>
  </si>
  <si>
    <t xml:space="preserve">      SENEGAL</t>
  </si>
  <si>
    <t xml:space="preserve">      SOMALIA</t>
  </si>
  <si>
    <t xml:space="preserve">      SUDAO DO SUL</t>
  </si>
  <si>
    <t xml:space="preserve">      ESSUATINI</t>
  </si>
  <si>
    <t xml:space="preserve">      CHADE</t>
  </si>
  <si>
    <t xml:space="preserve">      TOGO</t>
  </si>
  <si>
    <t xml:space="preserve">      TUNISIA</t>
  </si>
  <si>
    <t xml:space="preserve">      TANZANIA, REPUBLICA UNIDA DA</t>
  </si>
  <si>
    <t xml:space="preserve">      UGANDA</t>
  </si>
  <si>
    <t xml:space="preserve">      CEUTA</t>
  </si>
  <si>
    <t xml:space="preserve">      MELILHA</t>
  </si>
  <si>
    <t xml:space="preserve">      AFRICA DO SUL</t>
  </si>
  <si>
    <t xml:space="preserve">      ZAMBIA</t>
  </si>
  <si>
    <t xml:space="preserve">      ZIMBABUE</t>
  </si>
  <si>
    <t>AMERICA</t>
  </si>
  <si>
    <t xml:space="preserve">      ANTIGUA E BARBUDA</t>
  </si>
  <si>
    <t xml:space="preserve">      ANGUILA</t>
  </si>
  <si>
    <t xml:space="preserve">      ARGENTINA</t>
  </si>
  <si>
    <t xml:space="preserve">      ARUBA</t>
  </si>
  <si>
    <t xml:space="preserve">      BARBADOS</t>
  </si>
  <si>
    <t xml:space="preserve">      SAO BARTOLOMEU</t>
  </si>
  <si>
    <t xml:space="preserve">      BERMUDAS</t>
  </si>
  <si>
    <t xml:space="preserve">      BOLIVIA, ESTADO PLURINACIONAL DA</t>
  </si>
  <si>
    <t xml:space="preserve">      BONAIRE, SANTO EUSTAQUIO E SABA</t>
  </si>
  <si>
    <t xml:space="preserve">      BRASIL</t>
  </si>
  <si>
    <t xml:space="preserve">      BAAMAS</t>
  </si>
  <si>
    <t xml:space="preserve">      BELIZE</t>
  </si>
  <si>
    <t xml:space="preserve">      CANADA</t>
  </si>
  <si>
    <t xml:space="preserve">      CHILE</t>
  </si>
  <si>
    <t xml:space="preserve">      COLOMBIA</t>
  </si>
  <si>
    <t xml:space="preserve">      COSTA RICA</t>
  </si>
  <si>
    <t xml:space="preserve">      CUBA</t>
  </si>
  <si>
    <t xml:space="preserve">      CURAÇAU</t>
  </si>
  <si>
    <t xml:space="preserve">      DOMINICA</t>
  </si>
  <si>
    <t xml:space="preserve">      REPUBLICA DOMINICANA</t>
  </si>
  <si>
    <t xml:space="preserve">      EQUADOR</t>
  </si>
  <si>
    <t xml:space="preserve">      ILHAS FALKLAND</t>
  </si>
  <si>
    <t xml:space="preserve">      GRANADA</t>
  </si>
  <si>
    <t xml:space="preserve">      GRONELANDIA</t>
  </si>
  <si>
    <t xml:space="preserve">      GUATEMALA</t>
  </si>
  <si>
    <t xml:space="preserve">      GUIANA</t>
  </si>
  <si>
    <t xml:space="preserve">      HONDURAS</t>
  </si>
  <si>
    <t xml:space="preserve">      HAITI</t>
  </si>
  <si>
    <t xml:space="preserve">      JAMAICA</t>
  </si>
  <si>
    <t xml:space="preserve">      SAO CRISTOVAO E NEVES</t>
  </si>
  <si>
    <t xml:space="preserve">      ILHAS CAIMAO</t>
  </si>
  <si>
    <t xml:space="preserve">      SANTA LUCIA</t>
  </si>
  <si>
    <t xml:space="preserve">      MONSERRATE</t>
  </si>
  <si>
    <t xml:space="preserve">      MEXICO</t>
  </si>
  <si>
    <t xml:space="preserve">      NICARAGUA</t>
  </si>
  <si>
    <t xml:space="preserve">      PANAMA</t>
  </si>
  <si>
    <t xml:space="preserve">      PERU</t>
  </si>
  <si>
    <t xml:space="preserve">      PARAGUAI</t>
  </si>
  <si>
    <t xml:space="preserve">      SURINAME</t>
  </si>
  <si>
    <t xml:space="preserve">      SALVADOR</t>
  </si>
  <si>
    <t xml:space="preserve">      SAO MARTINHO (PARTE HOLANDESA)</t>
  </si>
  <si>
    <t xml:space="preserve">      ILHAS TURCAS E CAICOS</t>
  </si>
  <si>
    <t xml:space="preserve">      TRINIDADE E TOBAGO</t>
  </si>
  <si>
    <t xml:space="preserve">      ESTADOS UNIDOS DA AMERICA</t>
  </si>
  <si>
    <t xml:space="preserve">      URUGUAI</t>
  </si>
  <si>
    <t xml:space="preserve">      SAO VICENTE E GRANADINAS</t>
  </si>
  <si>
    <t xml:space="preserve">      ILHAS VIRGENS BRITANICAS</t>
  </si>
  <si>
    <t xml:space="preserve">      ILHAS VIRGENS DOS ESTADOS UNIDOS</t>
  </si>
  <si>
    <t>ASIA</t>
  </si>
  <si>
    <t xml:space="preserve">      AFEGANISTAO</t>
  </si>
  <si>
    <t xml:space="preserve">      ARMENIA</t>
  </si>
  <si>
    <t xml:space="preserve">      AZERBAIJAO</t>
  </si>
  <si>
    <t xml:space="preserve">      BANGLADEXE</t>
  </si>
  <si>
    <t xml:space="preserve">      BAREM</t>
  </si>
  <si>
    <t xml:space="preserve">      BRUNEI DARUSSALA</t>
  </si>
  <si>
    <t xml:space="preserve">      BUTAO</t>
  </si>
  <si>
    <t xml:space="preserve">      CHINA</t>
  </si>
  <si>
    <t xml:space="preserve">      GEORGIA</t>
  </si>
  <si>
    <t xml:space="preserve">      HONG KONG</t>
  </si>
  <si>
    <t xml:space="preserve">      INDONESIA</t>
  </si>
  <si>
    <t xml:space="preserve">      ISRAEL</t>
  </si>
  <si>
    <t xml:space="preserve">      INDIA</t>
  </si>
  <si>
    <t xml:space="preserve">      JORDANIA</t>
  </si>
  <si>
    <t xml:space="preserve">      JAPAO</t>
  </si>
  <si>
    <t xml:space="preserve">      QUIRGUISTAO</t>
  </si>
  <si>
    <t xml:space="preserve">      CAMBOJA</t>
  </si>
  <si>
    <t xml:space="preserve">      COREIA, REPUBLICA POPULAR DEMOCRATI</t>
  </si>
  <si>
    <t xml:space="preserve">      COREIA, REPUBLICA DA</t>
  </si>
  <si>
    <t xml:space="preserve">      CAZAQUISTAO</t>
  </si>
  <si>
    <t xml:space="preserve">      LAOS, REPUBLICA DEMOCRATICA POPULAR</t>
  </si>
  <si>
    <t xml:space="preserve">      LIBANO</t>
  </si>
  <si>
    <t xml:space="preserve">      SERI LANCA</t>
  </si>
  <si>
    <t xml:space="preserve">      MIANMAR/BIRMANIA</t>
  </si>
  <si>
    <t xml:space="preserve">      MONGOLIA</t>
  </si>
  <si>
    <t xml:space="preserve">      MACAU</t>
  </si>
  <si>
    <t xml:space="preserve">      MALDIVAS</t>
  </si>
  <si>
    <t xml:space="preserve">      MALASIA</t>
  </si>
  <si>
    <t xml:space="preserve">      NEPAL</t>
  </si>
  <si>
    <t xml:space="preserve">      OMA</t>
  </si>
  <si>
    <t xml:space="preserve">      FILIPINAS</t>
  </si>
  <si>
    <t xml:space="preserve">      PAQUISTAO</t>
  </si>
  <si>
    <t xml:space="preserve">      TERRITORIO PALESTINO OCUPADO</t>
  </si>
  <si>
    <t xml:space="preserve">      CATAR</t>
  </si>
  <si>
    <t xml:space="preserve">      SINGAPURA</t>
  </si>
  <si>
    <t xml:space="preserve">      REPUBLICA ARABE SIRIA</t>
  </si>
  <si>
    <t xml:space="preserve">      TAILANDIA</t>
  </si>
  <si>
    <t xml:space="preserve">      TAJIQUISTAO</t>
  </si>
  <si>
    <t xml:space="preserve">      TIMOR-LESTE</t>
  </si>
  <si>
    <t xml:space="preserve">      TURQUEMENISTAO</t>
  </si>
  <si>
    <t xml:space="preserve">      TAIWAN</t>
  </si>
  <si>
    <t xml:space="preserve">      USBEQUISTAO</t>
  </si>
  <si>
    <t xml:space="preserve">      VIETNAME</t>
  </si>
  <si>
    <t xml:space="preserve">      IEMEN</t>
  </si>
  <si>
    <t>AUST.OCE.OUT.</t>
  </si>
  <si>
    <t xml:space="preserve">      SAMOA AMERICANA</t>
  </si>
  <si>
    <t xml:space="preserve">      AUSTRALIA</t>
  </si>
  <si>
    <t xml:space="preserve">      FIJI</t>
  </si>
  <si>
    <t xml:space="preserve">      MICRONESIA, ESTADOS FEDERADOS DA</t>
  </si>
  <si>
    <t xml:space="preserve">      GUAME</t>
  </si>
  <si>
    <t xml:space="preserve">      ILHAS MARSHALL</t>
  </si>
  <si>
    <t xml:space="preserve">      NOVA CALEDONIA</t>
  </si>
  <si>
    <t xml:space="preserve">      NOVA ZELANDIA</t>
  </si>
  <si>
    <t xml:space="preserve">      POLINESIA FRANCESA</t>
  </si>
  <si>
    <t xml:space="preserve">      PAPUA-NOVA GUINE</t>
  </si>
  <si>
    <t xml:space="preserve">      TERRAS AUSTRAIS E ANTARTICAS FRANCE</t>
  </si>
  <si>
    <t xml:space="preserve">      TOQUELAU</t>
  </si>
  <si>
    <t xml:space="preserve">      ILHAS MENORES AFASTADAS ESTADOS UNI</t>
  </si>
  <si>
    <t xml:space="preserve">      VANUATU</t>
  </si>
  <si>
    <t>DIV. EXTRA UE</t>
  </si>
  <si>
    <t xml:space="preserve">      ABASTECIMENTO E PROV. BORDO EXTRA-U</t>
  </si>
  <si>
    <t xml:space="preserve">      PAISES E TERRITORIOS NE TC EXTRA-UN</t>
  </si>
  <si>
    <t>Period: JANUARY TO FEBRUARY</t>
  </si>
  <si>
    <t xml:space="preserve">     SWITZERLAND</t>
  </si>
  <si>
    <t xml:space="preserve">     ICELAND</t>
  </si>
  <si>
    <t xml:space="preserve">     LIECHTENSTEIN</t>
  </si>
  <si>
    <t xml:space="preserve">     NORWAY</t>
  </si>
  <si>
    <t>OPEC</t>
  </si>
  <si>
    <t xml:space="preserve">     UNITED ARAB EMIRATES</t>
  </si>
  <si>
    <t xml:space="preserve">     ANGOLA</t>
  </si>
  <si>
    <t xml:space="preserve">     CONGO</t>
  </si>
  <si>
    <t xml:space="preserve">     ALGERIA</t>
  </si>
  <si>
    <t xml:space="preserve">     GABON</t>
  </si>
  <si>
    <t xml:space="preserve">     EQUATORIAL GUINEA</t>
  </si>
  <si>
    <t xml:space="preserve">     IRAQ</t>
  </si>
  <si>
    <t xml:space="preserve">     IRAN, ISLAMIC REPUBLIC OF</t>
  </si>
  <si>
    <t xml:space="preserve">     KUWAIT</t>
  </si>
  <si>
    <t xml:space="preserve">     LIBYA</t>
  </si>
  <si>
    <t xml:space="preserve">     NIGERIA</t>
  </si>
  <si>
    <t xml:space="preserve">     SAUDI ARABIA</t>
  </si>
  <si>
    <t xml:space="preserve">     VENEZUELA, BOLIVARIAN REPUBLIC OF</t>
  </si>
  <si>
    <t xml:space="preserve">     CAPE VERDE</t>
  </si>
  <si>
    <t xml:space="preserve">     GUINEA-BISSAU</t>
  </si>
  <si>
    <t xml:space="preserve">     MOZAMBIQUE</t>
  </si>
  <si>
    <t xml:space="preserve">     SAO TOME AND PRINCIPE</t>
  </si>
  <si>
    <t>OTHER COUNTRIES</t>
  </si>
  <si>
    <t>EUROPE</t>
  </si>
  <si>
    <t xml:space="preserve">     ANDORRA</t>
  </si>
  <si>
    <t xml:space="preserve">     ALBANIA</t>
  </si>
  <si>
    <t xml:space="preserve">     BOSNIA AND HERZEGOVINA</t>
  </si>
  <si>
    <t xml:space="preserve">     BELARUS</t>
  </si>
  <si>
    <t xml:space="preserve">     FAROE ISLANDS</t>
  </si>
  <si>
    <t xml:space="preserve">     UNITED KINGDOM</t>
  </si>
  <si>
    <t xml:space="preserve">     GIBRALTAR</t>
  </si>
  <si>
    <t xml:space="preserve">     MOLDOVA, REPUBLIC OF</t>
  </si>
  <si>
    <t xml:space="preserve">     MONTENEGRO</t>
  </si>
  <si>
    <t xml:space="preserve">     NORTH MACEDONIA</t>
  </si>
  <si>
    <t xml:space="preserve">     RUSSIA</t>
  </si>
  <si>
    <t xml:space="preserve">     SAN MARINO</t>
  </si>
  <si>
    <t xml:space="preserve">     TURKEY</t>
  </si>
  <si>
    <t xml:space="preserve">     UKRAINE</t>
  </si>
  <si>
    <t xml:space="preserve">     HOLY SEE</t>
  </si>
  <si>
    <t xml:space="preserve">     KOSOVO</t>
  </si>
  <si>
    <t xml:space="preserve">     SERBIA</t>
  </si>
  <si>
    <t xml:space="preserve">     BURKINA FASO</t>
  </si>
  <si>
    <t xml:space="preserve">     BURUNDI</t>
  </si>
  <si>
    <t xml:space="preserve">     BENIN</t>
  </si>
  <si>
    <t xml:space="preserve">     BOTSWANA</t>
  </si>
  <si>
    <t xml:space="preserve">     CONGO, DEMOCRATIC REPUBLIC OF</t>
  </si>
  <si>
    <t xml:space="preserve">     CENTRAL AFRICAN REPUBLIC</t>
  </si>
  <si>
    <t xml:space="preserve">     COTE D'IVOIRE</t>
  </si>
  <si>
    <t xml:space="preserve">     CAMEROON</t>
  </si>
  <si>
    <t xml:space="preserve">     CABO VERDE</t>
  </si>
  <si>
    <t xml:space="preserve">     DJIBOUTI</t>
  </si>
  <si>
    <t xml:space="preserve">     EGYPT</t>
  </si>
  <si>
    <t xml:space="preserve">     ERITREA</t>
  </si>
  <si>
    <t xml:space="preserve">     ETHIOPIA</t>
  </si>
  <si>
    <t xml:space="preserve">     GHANA</t>
  </si>
  <si>
    <t xml:space="preserve">     GAMBIA</t>
  </si>
  <si>
    <t xml:space="preserve">     GUINEA</t>
  </si>
  <si>
    <t xml:space="preserve">     KENYA</t>
  </si>
  <si>
    <t xml:space="preserve">     COMOROS</t>
  </si>
  <si>
    <t xml:space="preserve">     LIBERIA</t>
  </si>
  <si>
    <t xml:space="preserve">     MOROCCO</t>
  </si>
  <si>
    <t xml:space="preserve">     MADAGASCAR</t>
  </si>
  <si>
    <t xml:space="preserve">     MALI</t>
  </si>
  <si>
    <t xml:space="preserve">     MAURITANIA</t>
  </si>
  <si>
    <t xml:space="preserve">     MAURITIUS</t>
  </si>
  <si>
    <t xml:space="preserve">     MALAWI</t>
  </si>
  <si>
    <t xml:space="preserve">     NAMIBIA</t>
  </si>
  <si>
    <t xml:space="preserve">     NIGER</t>
  </si>
  <si>
    <t xml:space="preserve">     RWANDA</t>
  </si>
  <si>
    <t xml:space="preserve">     SEYCHELLES</t>
  </si>
  <si>
    <t xml:space="preserve">     SUDAN</t>
  </si>
  <si>
    <t xml:space="preserve">     SAINT HELENA, ASCENSION AND TRISTAN</t>
  </si>
  <si>
    <t xml:space="preserve">     SIERRA LEONE</t>
  </si>
  <si>
    <t xml:space="preserve">     SENEGAL</t>
  </si>
  <si>
    <t xml:space="preserve">     SOMALIA</t>
  </si>
  <si>
    <t xml:space="preserve">     SOUTH SUDAN</t>
  </si>
  <si>
    <t xml:space="preserve">     ESWATINI</t>
  </si>
  <si>
    <t xml:space="preserve">     CHAD</t>
  </si>
  <si>
    <t xml:space="preserve">     TOGO</t>
  </si>
  <si>
    <t xml:space="preserve">     TUNISIA</t>
  </si>
  <si>
    <t xml:space="preserve">     TANZANIA, UNITED REPUBLIC OF</t>
  </si>
  <si>
    <t xml:space="preserve">     UGANDA</t>
  </si>
  <si>
    <t xml:space="preserve">     CEUTA</t>
  </si>
  <si>
    <t xml:space="preserve">     MELILLA</t>
  </si>
  <si>
    <t xml:space="preserve">     SOUTH AFRICA</t>
  </si>
  <si>
    <t xml:space="preserve">     ZAMBIA</t>
  </si>
  <si>
    <t xml:space="preserve">     ZIMBABWE</t>
  </si>
  <si>
    <t xml:space="preserve">     ANTIGUA AND BARBUDA</t>
  </si>
  <si>
    <t xml:space="preserve">     ANGUILLA</t>
  </si>
  <si>
    <t xml:space="preserve">     ARGENTINA</t>
  </si>
  <si>
    <t xml:space="preserve">     ARUBA</t>
  </si>
  <si>
    <t xml:space="preserve">     BARBADOS</t>
  </si>
  <si>
    <t xml:space="preserve">     SAINT BARTHELEMY</t>
  </si>
  <si>
    <t xml:space="preserve">     BERMUDA</t>
  </si>
  <si>
    <t xml:space="preserve">     BOLIVIA, PLURINATIONAL STATE OF</t>
  </si>
  <si>
    <t xml:space="preserve">     BONAIRE, SINT EUSTATIUS AND SABA</t>
  </si>
  <si>
    <t xml:space="preserve">     BRAZIL</t>
  </si>
  <si>
    <t xml:space="preserve">     BAHAMAS</t>
  </si>
  <si>
    <t xml:space="preserve">     BELIZE</t>
  </si>
  <si>
    <t xml:space="preserve">     CANADA</t>
  </si>
  <si>
    <t xml:space="preserve">     CHILE</t>
  </si>
  <si>
    <t xml:space="preserve">     COLOMBIA</t>
  </si>
  <si>
    <t xml:space="preserve">     COSTA RICA</t>
  </si>
  <si>
    <t xml:space="preserve">     CUBA</t>
  </si>
  <si>
    <t xml:space="preserve">     CURAÇAO</t>
  </si>
  <si>
    <t xml:space="preserve">     DOMINICA</t>
  </si>
  <si>
    <t xml:space="preserve">     DOMINICAN REPUBLIC</t>
  </si>
  <si>
    <t xml:space="preserve">     ECUADOR</t>
  </si>
  <si>
    <t xml:space="preserve">     FALKLAND ISLANDS</t>
  </si>
  <si>
    <t xml:space="preserve">     GRENADA</t>
  </si>
  <si>
    <t xml:space="preserve">     GREENLAND</t>
  </si>
  <si>
    <t xml:space="preserve">     GUATEMALA</t>
  </si>
  <si>
    <t xml:space="preserve">     GUYANA</t>
  </si>
  <si>
    <t xml:space="preserve">     HONDURAS</t>
  </si>
  <si>
    <t xml:space="preserve">     HAITI</t>
  </si>
  <si>
    <t xml:space="preserve">     JAMAICA</t>
  </si>
  <si>
    <t xml:space="preserve">     ST KITTS AND NEVIS</t>
  </si>
  <si>
    <t xml:space="preserve">     CAYMAN ISLANDS</t>
  </si>
  <si>
    <t xml:space="preserve">     ST LUCIA</t>
  </si>
  <si>
    <t xml:space="preserve">     MONTSERRAT</t>
  </si>
  <si>
    <t xml:space="preserve">     MEXICO</t>
  </si>
  <si>
    <t xml:space="preserve">     NICARAGUA</t>
  </si>
  <si>
    <t xml:space="preserve">     PANAMA</t>
  </si>
  <si>
    <t xml:space="preserve">     PERU</t>
  </si>
  <si>
    <t xml:space="preserve">     PARAGUAY</t>
  </si>
  <si>
    <t xml:space="preserve">     SURINAME</t>
  </si>
  <si>
    <t xml:space="preserve">     EL SALVADOR</t>
  </si>
  <si>
    <t xml:space="preserve">     SINT MAARTEN (DUTCH PART)</t>
  </si>
  <si>
    <t xml:space="preserve">     TURKS AND CAICOS ISLANDS</t>
  </si>
  <si>
    <t xml:space="preserve">     TRINIDAD AND TOBAGO</t>
  </si>
  <si>
    <t xml:space="preserve">     UNITED STATES</t>
  </si>
  <si>
    <t xml:space="preserve">     URUGUAY</t>
  </si>
  <si>
    <t xml:space="preserve">     ST VINCENT AND THE GRENADINES</t>
  </si>
  <si>
    <t xml:space="preserve">     VIRGIN ISLANDS, BRITISH</t>
  </si>
  <si>
    <t xml:space="preserve">     VIRGIN ISLANDS, UNITED STATES</t>
  </si>
  <si>
    <t xml:space="preserve">     AFGHANISTAN</t>
  </si>
  <si>
    <t xml:space="preserve">     ARMENIA</t>
  </si>
  <si>
    <t xml:space="preserve">     AZERBAIJAN</t>
  </si>
  <si>
    <t xml:space="preserve">     BANGLADESH</t>
  </si>
  <si>
    <t xml:space="preserve">     BAHRAIN</t>
  </si>
  <si>
    <t xml:space="preserve">     BRUNEI DARUSSALAM</t>
  </si>
  <si>
    <t xml:space="preserve">     BHUTAN</t>
  </si>
  <si>
    <t xml:space="preserve">     CHINA</t>
  </si>
  <si>
    <t xml:space="preserve">     GEORGIA</t>
  </si>
  <si>
    <t xml:space="preserve">     HONG KONG</t>
  </si>
  <si>
    <t xml:space="preserve">     INDONESIA</t>
  </si>
  <si>
    <t xml:space="preserve">     ISRAEL</t>
  </si>
  <si>
    <t xml:space="preserve">     INDIA</t>
  </si>
  <si>
    <t xml:space="preserve">     JORDAN</t>
  </si>
  <si>
    <t xml:space="preserve">     JAPAN</t>
  </si>
  <si>
    <t xml:space="preserve">     KYRGYZSTAN</t>
  </si>
  <si>
    <t xml:space="preserve">     CAMBODIA</t>
  </si>
  <si>
    <t xml:space="preserve">     KOREA, DEMOCRATIC PEOPLE'S REPUBLIC</t>
  </si>
  <si>
    <t xml:space="preserve">     KOREA, REPUBLIC OF</t>
  </si>
  <si>
    <t xml:space="preserve">     KAZAKHSTAN</t>
  </si>
  <si>
    <t xml:space="preserve">     LAO PEOPLE'S DEMOCRATIC REPUBLIC</t>
  </si>
  <si>
    <t xml:space="preserve">     LEBANON</t>
  </si>
  <si>
    <t xml:space="preserve">     SRI LANKA</t>
  </si>
  <si>
    <t xml:space="preserve">     MYANMAR</t>
  </si>
  <si>
    <t xml:space="preserve">     MONGOLIA</t>
  </si>
  <si>
    <t xml:space="preserve">     MACAO</t>
  </si>
  <si>
    <t xml:space="preserve">     MALDIVES</t>
  </si>
  <si>
    <t xml:space="preserve">     MALAYSIA</t>
  </si>
  <si>
    <t xml:space="preserve">     NEPAL</t>
  </si>
  <si>
    <t xml:space="preserve">     OMAN</t>
  </si>
  <si>
    <t xml:space="preserve">     PHILIPPINES</t>
  </si>
  <si>
    <t xml:space="preserve">     PAKISTAN</t>
  </si>
  <si>
    <t xml:space="preserve">     OCCUPIED PALESTINIAN TERRITORY</t>
  </si>
  <si>
    <t xml:space="preserve">     QATAR</t>
  </si>
  <si>
    <t xml:space="preserve">     SINGAPORE</t>
  </si>
  <si>
    <t xml:space="preserve">     SYRIAN ARAB REPUBLIC</t>
  </si>
  <si>
    <t xml:space="preserve">     THAILAND</t>
  </si>
  <si>
    <t xml:space="preserve">     TAJIKISTAN</t>
  </si>
  <si>
    <t xml:space="preserve">     TIMOR-LESTE</t>
  </si>
  <si>
    <t xml:space="preserve">     TURKMENISTAN</t>
  </si>
  <si>
    <t xml:space="preserve">     TAIWAN</t>
  </si>
  <si>
    <t xml:space="preserve">     UZBEKISTAN</t>
  </si>
  <si>
    <t xml:space="preserve">     VIET NAM</t>
  </si>
  <si>
    <t xml:space="preserve">     YEMEN</t>
  </si>
  <si>
    <t>AUST.OCE.OTH.</t>
  </si>
  <si>
    <t xml:space="preserve">     AMERICAN SAMOA</t>
  </si>
  <si>
    <t xml:space="preserve">     AUSTRALIA</t>
  </si>
  <si>
    <t xml:space="preserve">     FIJI</t>
  </si>
  <si>
    <t xml:space="preserve">     MICRONESIA, FEDERATED STATES OF</t>
  </si>
  <si>
    <t xml:space="preserve">     GUAM</t>
  </si>
  <si>
    <t xml:space="preserve">     MARSHALL ISLANDS</t>
  </si>
  <si>
    <t xml:space="preserve">     NEW CALEDONIA</t>
  </si>
  <si>
    <t xml:space="preserve">     NEW ZEALAND</t>
  </si>
  <si>
    <t xml:space="preserve">     FRENCH POLYNESIA</t>
  </si>
  <si>
    <t xml:space="preserve">     PAPUA NEW GUINEA</t>
  </si>
  <si>
    <t xml:space="preserve">     FRENCH SOUTHERN TERRITORIES</t>
  </si>
  <si>
    <t xml:space="preserve">     TOKELAU</t>
  </si>
  <si>
    <t xml:space="preserve">     UNITED STATES MINOR OUTLYING ISLAND</t>
  </si>
  <si>
    <t xml:space="preserve">     VANUATU</t>
  </si>
  <si>
    <t>DIV. EXTRA EU</t>
  </si>
  <si>
    <t xml:space="preserve">     STORES AND PROVISIONS OF EXT-UNION </t>
  </si>
  <si>
    <t xml:space="preserve">     COUNTRIES AND TERRIT NS FW EXTRA-UN</t>
  </si>
  <si>
    <t>DEZ 2021 a FEV 2022
DEC 2021 to FEB 2022</t>
  </si>
  <si>
    <t>DEZ 2022 a FEV 2023
DEC 2022 to FEB 2023</t>
  </si>
  <si>
    <t>FEV 2023
FEB 2023</t>
  </si>
  <si>
    <t>FEV 2022
FEB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</si>
</sst>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#,##0.000"/>
  </numFmts>
  <fonts count="44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b/>
      <sz val="8"/>
      <color rgb="FF234371"/>
      <name val="Arial"/>
      <family val="2"/>
    </font>
    <font>
      <sz val="8"/>
      <color rgb="FF234371"/>
      <name val="Arial"/>
      <family val="2"/>
    </font>
    <font>
      <sz val="10"/>
      <name val="Calibri"/>
      <family val="2"/>
      <scheme val="minor"/>
    </font>
    <font>
      <b/>
      <sz val="10"/>
      <color rgb="FF234371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23437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u/>
      <sz val="11"/>
      <color indexed="12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9"/>
      <color rgb="FF234371"/>
      <name val="Calibri"/>
      <family val="2"/>
      <scheme val="minor"/>
    </font>
    <font>
      <sz val="10"/>
      <color rgb="FF234371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234371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vertAlign val="superscript"/>
      <sz val="9"/>
      <color rgb="FF23437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9"/>
      <color theme="4" tint="-0.499984740745262"/>
      <name val="Calibri"/>
      <family val="2"/>
      <scheme val="minor"/>
    </font>
    <font>
      <sz val="7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7"/>
      <color rgb="FF234371"/>
      <name val="Calibri"/>
      <family val="2"/>
      <scheme val="minor"/>
    </font>
    <font>
      <vertAlign val="superscript"/>
      <sz val="7"/>
      <color rgb="FF234371"/>
      <name val="Calibri"/>
      <family val="2"/>
      <scheme val="minor"/>
    </font>
    <font>
      <b/>
      <sz val="7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7"/>
      <color theme="3"/>
      <name val="Calibri"/>
      <family val="2"/>
      <scheme val="minor"/>
    </font>
    <font>
      <b/>
      <sz val="7"/>
      <color rgb="FF234371"/>
      <name val="Calibri"/>
      <family val="2"/>
      <scheme val="minor"/>
    </font>
    <font>
      <sz val="7"/>
      <color indexed="8"/>
      <name val="Calibri"/>
      <family val="2"/>
      <scheme val="minor"/>
    </font>
    <font>
      <b/>
      <sz val="8"/>
      <color rgb="FF234371"/>
      <name val="Calibri"/>
      <family val="2"/>
      <scheme val="minor"/>
    </font>
    <font>
      <b/>
      <sz val="8"/>
      <color theme="3"/>
      <name val="Calibri"/>
      <family val="2"/>
      <scheme val="minor"/>
    </font>
    <font>
      <sz val="5"/>
      <name val="Calibri"/>
      <family val="2"/>
      <scheme val="minor"/>
    </font>
    <font>
      <sz val="8"/>
      <color rgb="FF234371"/>
      <name val="Calibri"/>
      <family val="2"/>
      <scheme val="minor"/>
    </font>
    <font>
      <b/>
      <vertAlign val="superscript"/>
      <sz val="8"/>
      <color rgb="FF234371"/>
      <name val="Calibri"/>
      <family val="2"/>
      <scheme val="minor"/>
    </font>
    <font>
      <b/>
      <vertAlign val="superscript"/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22"/>
      </patternFill>
    </fill>
    <fill>
      <patternFill patternType="solid">
        <fgColor theme="3" tint="-0.249977111117893"/>
        <bgColor indexed="22"/>
      </patternFill>
    </fill>
    <fill>
      <patternFill patternType="solid">
        <fgColor rgb="FFCEDCF0"/>
        <bgColor indexed="64"/>
      </patternFill>
    </fill>
    <fill>
      <patternFill patternType="solid">
        <fgColor rgb="FFCEDCF0"/>
        <bgColor indexed="22"/>
      </patternFill>
    </fill>
  </fills>
  <borders count="26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  <xf numFmtId="0" fontId="7" fillId="0" borderId="0"/>
  </cellStyleXfs>
  <cellXfs count="262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2" applyFont="1"/>
    <xf numFmtId="0" fontId="3" fillId="0" borderId="0" xfId="0" applyFont="1"/>
    <xf numFmtId="0" fontId="7" fillId="0" borderId="0" xfId="0" applyFont="1"/>
    <xf numFmtId="0" fontId="8" fillId="10" borderId="1" xfId="0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13" fillId="10" borderId="0" xfId="0" applyFont="1" applyFill="1" applyAlignment="1">
      <alignment horizontal="center" vertical="center"/>
    </xf>
    <xf numFmtId="0" fontId="14" fillId="0" borderId="0" xfId="0" applyFont="1"/>
    <xf numFmtId="0" fontId="15" fillId="5" borderId="0" xfId="0" applyFont="1" applyFill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10" borderId="0" xfId="0" applyFont="1" applyFill="1" applyAlignment="1">
      <alignment horizontal="center"/>
    </xf>
    <xf numFmtId="0" fontId="14" fillId="0" borderId="0" xfId="0" applyFont="1" applyAlignment="1">
      <alignment vertical="center"/>
    </xf>
    <xf numFmtId="0" fontId="15" fillId="5" borderId="0" xfId="0" applyFont="1" applyFill="1" applyAlignment="1">
      <alignment horizontal="center"/>
    </xf>
    <xf numFmtId="0" fontId="15" fillId="0" borderId="0" xfId="0" applyFont="1" applyAlignment="1">
      <alignment horizontal="center" vertical="center"/>
    </xf>
    <xf numFmtId="0" fontId="16" fillId="0" borderId="0" xfId="1" applyFont="1" applyAlignment="1" applyProtection="1">
      <alignment vertical="center"/>
    </xf>
    <xf numFmtId="0" fontId="20" fillId="5" borderId="0" xfId="0" applyFont="1" applyFill="1" applyAlignment="1">
      <alignment horizontal="center"/>
    </xf>
    <xf numFmtId="0" fontId="10" fillId="6" borderId="0" xfId="0" applyFont="1" applyFill="1"/>
    <xf numFmtId="0" fontId="20" fillId="6" borderId="0" xfId="0" applyFont="1" applyFill="1" applyAlignment="1">
      <alignment horizontal="center"/>
    </xf>
    <xf numFmtId="0" fontId="22" fillId="2" borderId="0" xfId="0" applyFont="1" applyFill="1"/>
    <xf numFmtId="0" fontId="22" fillId="2" borderId="0" xfId="0" applyFont="1" applyFill="1" applyAlignment="1">
      <alignment horizontal="center" vertical="center" wrapText="1"/>
    </xf>
    <xf numFmtId="2" fontId="18" fillId="10" borderId="0" xfId="0" applyNumberFormat="1" applyFont="1" applyFill="1" applyAlignment="1">
      <alignment horizontal="center" vertical="center" wrapText="1"/>
    </xf>
    <xf numFmtId="2" fontId="22" fillId="2" borderId="0" xfId="0" applyNumberFormat="1" applyFont="1" applyFill="1" applyAlignment="1">
      <alignment horizontal="center" vertical="center" wrapText="1"/>
    </xf>
    <xf numFmtId="0" fontId="22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/>
    </xf>
    <xf numFmtId="0" fontId="18" fillId="10" borderId="0" xfId="0" applyFont="1" applyFill="1" applyAlignment="1">
      <alignment horizontal="center" vertical="center" wrapText="1"/>
    </xf>
    <xf numFmtId="0" fontId="17" fillId="0" borderId="0" xfId="1" applyFont="1" applyAlignment="1" applyProtection="1"/>
    <xf numFmtId="0" fontId="10" fillId="2" borderId="0" xfId="0" applyFont="1" applyFill="1"/>
    <xf numFmtId="0" fontId="10" fillId="2" borderId="0" xfId="0" quotePrefix="1" applyFont="1" applyFill="1" applyAlignment="1">
      <alignment horizontal="center"/>
    </xf>
    <xf numFmtId="0" fontId="10" fillId="2" borderId="0" xfId="0" applyFont="1" applyFill="1" applyAlignment="1">
      <alignment vertical="center"/>
    </xf>
    <xf numFmtId="0" fontId="10" fillId="10" borderId="0" xfId="0" applyFont="1" applyFill="1"/>
    <xf numFmtId="164" fontId="10" fillId="10" borderId="0" xfId="0" applyNumberFormat="1" applyFont="1" applyFill="1"/>
    <xf numFmtId="164" fontId="10" fillId="2" borderId="0" xfId="0" applyNumberFormat="1" applyFont="1" applyFill="1"/>
    <xf numFmtId="165" fontId="10" fillId="10" borderId="0" xfId="0" applyNumberFormat="1" applyFont="1" applyFill="1"/>
    <xf numFmtId="165" fontId="10" fillId="2" borderId="0" xfId="0" applyNumberFormat="1" applyFont="1" applyFill="1"/>
    <xf numFmtId="165" fontId="10" fillId="2" borderId="0" xfId="0" applyNumberFormat="1" applyFont="1" applyFill="1" applyAlignment="1">
      <alignment horizontal="right"/>
    </xf>
    <xf numFmtId="0" fontId="10" fillId="10" borderId="0" xfId="0" applyFont="1" applyFill="1" applyAlignment="1">
      <alignment vertical="center"/>
    </xf>
    <xf numFmtId="164" fontId="10" fillId="10" borderId="0" xfId="0" applyNumberFormat="1" applyFont="1" applyFill="1" applyAlignment="1">
      <alignment vertical="center"/>
    </xf>
    <xf numFmtId="164" fontId="10" fillId="2" borderId="0" xfId="0" applyNumberFormat="1" applyFont="1" applyFill="1" applyAlignment="1">
      <alignment vertical="center"/>
    </xf>
    <xf numFmtId="165" fontId="10" fillId="10" borderId="0" xfId="0" applyNumberFormat="1" applyFont="1" applyFill="1" applyAlignment="1">
      <alignment horizontal="right" vertical="center"/>
    </xf>
    <xf numFmtId="164" fontId="10" fillId="0" borderId="0" xfId="0" applyNumberFormat="1" applyFont="1"/>
    <xf numFmtId="165" fontId="10" fillId="0" borderId="0" xfId="0" applyNumberFormat="1" applyFont="1"/>
    <xf numFmtId="164" fontId="10" fillId="0" borderId="0" xfId="0" applyNumberFormat="1" applyFont="1" applyAlignment="1">
      <alignment vertical="justify"/>
    </xf>
    <xf numFmtId="165" fontId="10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vertical="center"/>
    </xf>
    <xf numFmtId="0" fontId="10" fillId="10" borderId="0" xfId="0" applyFont="1" applyFill="1" applyAlignment="1">
      <alignment horizontal="left" vertical="center"/>
    </xf>
    <xf numFmtId="165" fontId="10" fillId="10" borderId="0" xfId="0" applyNumberFormat="1" applyFont="1" applyFill="1" applyAlignment="1">
      <alignment horizontal="right"/>
    </xf>
    <xf numFmtId="0" fontId="10" fillId="6" borderId="25" xfId="0" applyFont="1" applyFill="1" applyBorder="1"/>
    <xf numFmtId="0" fontId="20" fillId="0" borderId="0" xfId="0" applyFont="1"/>
    <xf numFmtId="17" fontId="18" fillId="10" borderId="0" xfId="0" applyNumberFormat="1" applyFont="1" applyFill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2" fillId="2" borderId="0" xfId="0" applyFont="1" applyFill="1"/>
    <xf numFmtId="0" fontId="18" fillId="10" borderId="0" xfId="0" applyFont="1" applyFill="1" applyAlignment="1">
      <alignment horizontal="center" vertical="center"/>
    </xf>
    <xf numFmtId="0" fontId="20" fillId="2" borderId="15" xfId="0" applyFont="1" applyFill="1" applyBorder="1" applyAlignment="1">
      <alignment horizontal="center"/>
    </xf>
    <xf numFmtId="0" fontId="10" fillId="2" borderId="15" xfId="0" applyFont="1" applyFill="1" applyBorder="1"/>
    <xf numFmtId="3" fontId="20" fillId="2" borderId="15" xfId="0" applyNumberFormat="1" applyFont="1" applyFill="1" applyBorder="1"/>
    <xf numFmtId="0" fontId="20" fillId="2" borderId="15" xfId="0" applyFont="1" applyFill="1" applyBorder="1"/>
    <xf numFmtId="164" fontId="20" fillId="2" borderId="15" xfId="0" applyNumberFormat="1" applyFont="1" applyFill="1" applyBorder="1"/>
    <xf numFmtId="0" fontId="25" fillId="0" borderId="0" xfId="0" applyFont="1"/>
    <xf numFmtId="1" fontId="10" fillId="2" borderId="0" xfId="0" applyNumberFormat="1" applyFont="1" applyFill="1"/>
    <xf numFmtId="3" fontId="10" fillId="2" borderId="0" xfId="0" applyNumberFormat="1" applyFont="1" applyFill="1"/>
    <xf numFmtId="0" fontId="10" fillId="0" borderId="25" xfId="0" applyFont="1" applyBorder="1"/>
    <xf numFmtId="3" fontId="10" fillId="2" borderId="25" xfId="0" applyNumberFormat="1" applyFont="1" applyFill="1" applyBorder="1"/>
    <xf numFmtId="3" fontId="10" fillId="0" borderId="0" xfId="0" applyNumberFormat="1" applyFont="1"/>
    <xf numFmtId="0" fontId="26" fillId="2" borderId="0" xfId="0" applyFont="1" applyFill="1"/>
    <xf numFmtId="0" fontId="26" fillId="5" borderId="0" xfId="0" applyFont="1" applyFill="1"/>
    <xf numFmtId="0" fontId="10" fillId="5" borderId="0" xfId="0" applyFont="1" applyFill="1"/>
    <xf numFmtId="0" fontId="11" fillId="10" borderId="0" xfId="0" applyFont="1" applyFill="1" applyAlignment="1">
      <alignment horizontal="center" vertical="center"/>
    </xf>
    <xf numFmtId="0" fontId="19" fillId="10" borderId="0" xfId="0" applyFont="1" applyFill="1" applyAlignment="1">
      <alignment vertical="center"/>
    </xf>
    <xf numFmtId="3" fontId="11" fillId="10" borderId="0" xfId="0" applyNumberFormat="1" applyFont="1" applyFill="1" applyAlignment="1">
      <alignment vertical="center"/>
    </xf>
    <xf numFmtId="3" fontId="19" fillId="10" borderId="0" xfId="0" applyNumberFormat="1" applyFont="1" applyFill="1" applyAlignment="1">
      <alignment vertical="center"/>
    </xf>
    <xf numFmtId="164" fontId="11" fillId="10" borderId="0" xfId="0" applyNumberFormat="1" applyFont="1" applyFill="1" applyAlignment="1">
      <alignment horizontal="center" vertical="center"/>
    </xf>
    <xf numFmtId="3" fontId="19" fillId="10" borderId="0" xfId="0" applyNumberFormat="1" applyFont="1" applyFill="1" applyAlignment="1">
      <alignment horizontal="center" vertical="center"/>
    </xf>
    <xf numFmtId="164" fontId="19" fillId="10" borderId="0" xfId="0" applyNumberFormat="1" applyFont="1" applyFill="1" applyAlignment="1">
      <alignment horizontal="center" vertical="center"/>
    </xf>
    <xf numFmtId="0" fontId="10" fillId="5" borderId="0" xfId="0" applyFont="1" applyFill="1" applyAlignment="1">
      <alignment vertical="center"/>
    </xf>
    <xf numFmtId="164" fontId="10" fillId="2" borderId="0" xfId="0" applyNumberFormat="1" applyFont="1" applyFill="1" applyAlignment="1">
      <alignment horizontal="center"/>
    </xf>
    <xf numFmtId="3" fontId="10" fillId="2" borderId="0" xfId="0" applyNumberFormat="1" applyFont="1" applyFill="1" applyAlignment="1">
      <alignment horizontal="center"/>
    </xf>
    <xf numFmtId="0" fontId="12" fillId="0" borderId="0" xfId="0" applyFont="1"/>
    <xf numFmtId="0" fontId="10" fillId="2" borderId="25" xfId="0" applyFont="1" applyFill="1" applyBorder="1"/>
    <xf numFmtId="0" fontId="10" fillId="5" borderId="25" xfId="0" applyFont="1" applyFill="1" applyBorder="1"/>
    <xf numFmtId="3" fontId="11" fillId="10" borderId="0" xfId="0" applyNumberFormat="1" applyFont="1" applyFill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center" vertical="center"/>
    </xf>
    <xf numFmtId="0" fontId="30" fillId="10" borderId="1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3" fontId="27" fillId="0" borderId="0" xfId="0" applyNumberFormat="1" applyFont="1" applyAlignment="1">
      <alignment horizontal="right"/>
    </xf>
    <xf numFmtId="3" fontId="27" fillId="0" borderId="0" xfId="0" applyNumberFormat="1" applyFont="1"/>
    <xf numFmtId="0" fontId="29" fillId="0" borderId="0" xfId="0" applyFont="1" applyAlignment="1">
      <alignment vertical="center"/>
    </xf>
    <xf numFmtId="0" fontId="12" fillId="3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17" fontId="19" fillId="10" borderId="0" xfId="0" applyNumberFormat="1" applyFont="1" applyFill="1" applyAlignment="1">
      <alignment horizontal="center" vertical="center" wrapText="1"/>
    </xf>
    <xf numFmtId="164" fontId="10" fillId="3" borderId="0" xfId="0" applyNumberFormat="1" applyFont="1" applyFill="1"/>
    <xf numFmtId="0" fontId="19" fillId="11" borderId="0" xfId="0" applyFont="1" applyFill="1"/>
    <xf numFmtId="3" fontId="19" fillId="11" borderId="0" xfId="0" applyNumberFormat="1" applyFont="1" applyFill="1" applyAlignment="1">
      <alignment horizontal="right" vertical="center" wrapText="1"/>
    </xf>
    <xf numFmtId="1" fontId="19" fillId="11" borderId="0" xfId="0" applyNumberFormat="1" applyFont="1" applyFill="1" applyAlignment="1">
      <alignment horizontal="center" vertical="center" wrapText="1"/>
    </xf>
    <xf numFmtId="165" fontId="19" fillId="11" borderId="0" xfId="0" applyNumberFormat="1" applyFont="1" applyFill="1" applyAlignment="1">
      <alignment horizontal="center" vertical="center" wrapText="1"/>
    </xf>
    <xf numFmtId="3" fontId="10" fillId="9" borderId="0" xfId="0" applyNumberFormat="1" applyFont="1" applyFill="1" applyAlignment="1">
      <alignment horizontal="right" vertical="center" wrapText="1"/>
    </xf>
    <xf numFmtId="1" fontId="10" fillId="2" borderId="0" xfId="0" applyNumberFormat="1" applyFont="1" applyFill="1" applyAlignment="1">
      <alignment horizontal="center"/>
    </xf>
    <xf numFmtId="165" fontId="10" fillId="2" borderId="0" xfId="0" applyNumberFormat="1" applyFont="1" applyFill="1" applyAlignment="1">
      <alignment horizontal="center"/>
    </xf>
    <xf numFmtId="0" fontId="10" fillId="0" borderId="0" xfId="2" applyFont="1"/>
    <xf numFmtId="0" fontId="19" fillId="10" borderId="0" xfId="0" applyFont="1" applyFill="1"/>
    <xf numFmtId="3" fontId="19" fillId="11" borderId="0" xfId="0" applyNumberFormat="1" applyFont="1" applyFill="1" applyAlignment="1">
      <alignment horizontal="center" vertical="center" wrapText="1"/>
    </xf>
    <xf numFmtId="3" fontId="10" fillId="2" borderId="0" xfId="0" applyNumberFormat="1" applyFont="1" applyFill="1" applyAlignment="1">
      <alignment vertical="center"/>
    </xf>
    <xf numFmtId="3" fontId="10" fillId="2" borderId="0" xfId="0" applyNumberFormat="1" applyFont="1" applyFill="1" applyAlignment="1">
      <alignment horizontal="center" vertical="center"/>
    </xf>
    <xf numFmtId="164" fontId="10" fillId="2" borderId="0" xfId="0" applyNumberFormat="1" applyFont="1" applyFill="1" applyAlignment="1">
      <alignment horizontal="center" vertical="center"/>
    </xf>
    <xf numFmtId="0" fontId="10" fillId="3" borderId="0" xfId="0" applyFont="1" applyFill="1" applyAlignment="1">
      <alignment vertical="center"/>
    </xf>
    <xf numFmtId="165" fontId="10" fillId="0" borderId="0" xfId="0" applyNumberFormat="1" applyFont="1" applyAlignment="1">
      <alignment vertical="center"/>
    </xf>
    <xf numFmtId="0" fontId="10" fillId="3" borderId="0" xfId="0" applyFont="1" applyFill="1"/>
    <xf numFmtId="0" fontId="10" fillId="5" borderId="0" xfId="0" quotePrefix="1" applyFont="1" applyFill="1"/>
    <xf numFmtId="0" fontId="10" fillId="0" borderId="0" xfId="0" quotePrefix="1" applyFont="1"/>
    <xf numFmtId="0" fontId="10" fillId="0" borderId="24" xfId="0" applyFont="1" applyBorder="1"/>
    <xf numFmtId="0" fontId="10" fillId="8" borderId="0" xfId="0" applyFont="1" applyFill="1"/>
    <xf numFmtId="3" fontId="10" fillId="8" borderId="0" xfId="0" applyNumberFormat="1" applyFont="1" applyFill="1" applyAlignment="1">
      <alignment horizontal="right" vertical="center" wrapText="1"/>
    </xf>
    <xf numFmtId="1" fontId="10" fillId="8" borderId="0" xfId="0" applyNumberFormat="1" applyFont="1" applyFill="1" applyAlignment="1">
      <alignment horizontal="center" vertical="center" wrapText="1"/>
    </xf>
    <xf numFmtId="165" fontId="10" fillId="8" borderId="0" xfId="0" applyNumberFormat="1" applyFont="1" applyFill="1" applyAlignment="1">
      <alignment horizontal="center" vertical="center" wrapText="1"/>
    </xf>
    <xf numFmtId="0" fontId="36" fillId="10" borderId="1" xfId="3" applyFont="1" applyFill="1" applyBorder="1" applyAlignment="1">
      <alignment horizontal="center" vertical="center"/>
    </xf>
    <xf numFmtId="3" fontId="37" fillId="0" borderId="0" xfId="3" applyNumberFormat="1" applyFont="1" applyAlignment="1">
      <alignment horizontal="right" wrapText="1"/>
    </xf>
    <xf numFmtId="0" fontId="38" fillId="10" borderId="1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9" fillId="0" borderId="6" xfId="0" applyFont="1" applyBorder="1" applyAlignment="1">
      <alignment vertical="center"/>
    </xf>
    <xf numFmtId="0" fontId="32" fillId="0" borderId="0" xfId="0" applyFont="1"/>
    <xf numFmtId="0" fontId="32" fillId="0" borderId="0" xfId="2" applyFont="1"/>
    <xf numFmtId="0" fontId="27" fillId="0" borderId="0" xfId="2" applyFont="1"/>
    <xf numFmtId="0" fontId="40" fillId="0" borderId="0" xfId="0" applyFont="1"/>
    <xf numFmtId="3" fontId="35" fillId="0" borderId="6" xfId="0" applyNumberFormat="1" applyFont="1" applyBorder="1"/>
    <xf numFmtId="3" fontId="35" fillId="0" borderId="7" xfId="0" applyNumberFormat="1" applyFont="1" applyBorder="1"/>
    <xf numFmtId="3" fontId="35" fillId="0" borderId="8" xfId="0" applyNumberFormat="1" applyFont="1" applyBorder="1"/>
    <xf numFmtId="0" fontId="27" fillId="0" borderId="25" xfId="0" applyFont="1" applyBorder="1" applyAlignment="1">
      <alignment horizontal="center"/>
    </xf>
    <xf numFmtId="0" fontId="27" fillId="0" borderId="25" xfId="0" applyFont="1" applyBorder="1"/>
    <xf numFmtId="3" fontId="37" fillId="0" borderId="25" xfId="3" applyNumberFormat="1" applyFont="1" applyBorder="1" applyAlignment="1">
      <alignment horizontal="right" wrapText="1"/>
    </xf>
    <xf numFmtId="0" fontId="30" fillId="10" borderId="1" xfId="0" applyFont="1" applyFill="1" applyBorder="1" applyAlignment="1">
      <alignment horizontal="center" vertical="center"/>
    </xf>
    <xf numFmtId="0" fontId="17" fillId="0" borderId="0" xfId="1" applyFont="1" applyAlignment="1" applyProtection="1">
      <alignment horizontal="center"/>
    </xf>
    <xf numFmtId="0" fontId="28" fillId="0" borderId="0" xfId="0" applyFont="1" applyAlignment="1">
      <alignment vertical="center" wrapText="1"/>
    </xf>
    <xf numFmtId="0" fontId="29" fillId="2" borderId="0" xfId="0" applyFont="1" applyFill="1" applyAlignment="1">
      <alignment horizontal="left"/>
    </xf>
    <xf numFmtId="0" fontId="29" fillId="2" borderId="0" xfId="0" applyFont="1" applyFill="1" applyAlignment="1">
      <alignment horizontal="centerContinuous" vertical="center"/>
    </xf>
    <xf numFmtId="0" fontId="29" fillId="2" borderId="0" xfId="0" applyFont="1" applyFill="1" applyAlignment="1">
      <alignment horizontal="right"/>
    </xf>
    <xf numFmtId="0" fontId="38" fillId="10" borderId="18" xfId="0" applyFont="1" applyFill="1" applyBorder="1" applyAlignment="1">
      <alignment horizontal="center" vertical="center"/>
    </xf>
    <xf numFmtId="0" fontId="38" fillId="10" borderId="5" xfId="0" applyFont="1" applyFill="1" applyBorder="1" applyAlignment="1">
      <alignment horizontal="center" vertical="center" wrapText="1"/>
    </xf>
    <xf numFmtId="0" fontId="38" fillId="10" borderId="19" xfId="0" applyFont="1" applyFill="1" applyBorder="1" applyAlignment="1">
      <alignment horizontal="center" vertical="center" wrapText="1"/>
    </xf>
    <xf numFmtId="0" fontId="38" fillId="10" borderId="5" xfId="0" quotePrefix="1" applyFont="1" applyFill="1" applyBorder="1" applyAlignment="1">
      <alignment horizontal="center" vertical="center"/>
    </xf>
    <xf numFmtId="0" fontId="38" fillId="10" borderId="5" xfId="0" quotePrefix="1" applyFont="1" applyFill="1" applyBorder="1" applyAlignment="1">
      <alignment horizontal="centerContinuous" vertical="center"/>
    </xf>
    <xf numFmtId="0" fontId="38" fillId="10" borderId="5" xfId="0" applyFont="1" applyFill="1" applyBorder="1" applyAlignment="1">
      <alignment horizontal="centerContinuous" vertical="center"/>
    </xf>
    <xf numFmtId="0" fontId="38" fillId="10" borderId="20" xfId="0" applyFont="1" applyFill="1" applyBorder="1" applyAlignment="1">
      <alignment horizontal="centerContinuous" vertical="center"/>
    </xf>
    <xf numFmtId="0" fontId="28" fillId="2" borderId="0" xfId="0" applyFont="1" applyFill="1" applyAlignment="1">
      <alignment horizontal="left" vertical="center"/>
    </xf>
    <xf numFmtId="164" fontId="28" fillId="0" borderId="0" xfId="0" applyNumberFormat="1" applyFont="1"/>
    <xf numFmtId="0" fontId="10" fillId="0" borderId="0" xfId="0" applyFont="1" applyAlignment="1">
      <alignment horizontal="left"/>
    </xf>
    <xf numFmtId="0" fontId="29" fillId="2" borderId="0" xfId="0" quotePrefix="1" applyFont="1" applyFill="1" applyAlignment="1">
      <alignment horizontal="left" vertical="center"/>
    </xf>
    <xf numFmtId="0" fontId="29" fillId="0" borderId="0" xfId="0" applyFont="1"/>
    <xf numFmtId="0" fontId="29" fillId="2" borderId="0" xfId="0" applyFont="1" applyFill="1"/>
    <xf numFmtId="164" fontId="29" fillId="2" borderId="0" xfId="0" applyNumberFormat="1" applyFont="1" applyFill="1"/>
    <xf numFmtId="0" fontId="29" fillId="2" borderId="0" xfId="0" applyFont="1" applyFill="1" applyAlignment="1">
      <alignment horizontal="centerContinuous"/>
    </xf>
    <xf numFmtId="164" fontId="29" fillId="2" borderId="0" xfId="0" applyNumberFormat="1" applyFont="1" applyFill="1" applyAlignment="1">
      <alignment horizontal="centerContinuous"/>
    </xf>
    <xf numFmtId="0" fontId="28" fillId="2" borderId="0" xfId="0" applyFont="1" applyFill="1" applyAlignment="1">
      <alignment horizontal="right"/>
    </xf>
    <xf numFmtId="0" fontId="38" fillId="10" borderId="22" xfId="0" applyFont="1" applyFill="1" applyBorder="1" applyAlignment="1">
      <alignment horizontal="center" vertical="center"/>
    </xf>
    <xf numFmtId="0" fontId="28" fillId="2" borderId="0" xfId="0" applyFont="1" applyFill="1"/>
    <xf numFmtId="0" fontId="38" fillId="10" borderId="5" xfId="0" applyFont="1" applyFill="1" applyBorder="1" applyAlignment="1">
      <alignment horizontal="center" vertical="center"/>
    </xf>
    <xf numFmtId="0" fontId="38" fillId="10" borderId="19" xfId="0" applyFont="1" applyFill="1" applyBorder="1" applyAlignment="1">
      <alignment horizontal="centerContinuous" vertical="center"/>
    </xf>
    <xf numFmtId="164" fontId="38" fillId="10" borderId="5" xfId="0" applyNumberFormat="1" applyFont="1" applyFill="1" applyBorder="1" applyAlignment="1">
      <alignment horizontal="center" vertical="center"/>
    </xf>
    <xf numFmtId="0" fontId="38" fillId="10" borderId="23" xfId="0" applyFont="1" applyFill="1" applyBorder="1" applyAlignment="1">
      <alignment horizontal="center" vertical="center"/>
    </xf>
    <xf numFmtId="0" fontId="17" fillId="0" borderId="19" xfId="1" applyFont="1" applyBorder="1" applyAlignment="1" applyProtection="1"/>
    <xf numFmtId="0" fontId="39" fillId="0" borderId="0" xfId="0" applyFont="1" applyAlignment="1">
      <alignment horizontal="center" vertical="center" wrapText="1"/>
    </xf>
    <xf numFmtId="164" fontId="39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8" fillId="0" borderId="0" xfId="0" applyFont="1"/>
    <xf numFmtId="3" fontId="28" fillId="0" borderId="0" xfId="0" applyNumberFormat="1" applyFont="1" applyAlignment="1">
      <alignment vertical="center" wrapText="1"/>
    </xf>
    <xf numFmtId="164" fontId="28" fillId="0" borderId="0" xfId="0" applyNumberFormat="1" applyFont="1" applyAlignment="1">
      <alignment horizontal="center" vertical="center"/>
    </xf>
    <xf numFmtId="3" fontId="28" fillId="0" borderId="0" xfId="0" applyNumberFormat="1" applyFont="1" applyAlignment="1">
      <alignment horizontal="right"/>
    </xf>
    <xf numFmtId="0" fontId="32" fillId="2" borderId="0" xfId="0" applyFont="1" applyFill="1"/>
    <xf numFmtId="3" fontId="28" fillId="0" borderId="0" xfId="0" applyNumberFormat="1" applyFont="1" applyAlignment="1">
      <alignment horizontal="center" vertical="center" wrapText="1"/>
    </xf>
    <xf numFmtId="164" fontId="28" fillId="0" borderId="0" xfId="0" applyNumberFormat="1" applyFont="1" applyAlignment="1">
      <alignment horizontal="right"/>
    </xf>
    <xf numFmtId="3" fontId="29" fillId="0" borderId="0" xfId="0" applyNumberFormat="1" applyFont="1" applyAlignment="1">
      <alignment horizontal="right"/>
    </xf>
    <xf numFmtId="164" fontId="29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4" fontId="10" fillId="10" borderId="0" xfId="0" applyNumberFormat="1" applyFont="1" applyFill="1" applyAlignment="1">
      <alignment wrapText="1"/>
    </xf>
    <xf numFmtId="4" fontId="19" fillId="10" borderId="0" xfId="0" applyNumberFormat="1" applyFont="1" applyFill="1"/>
    <xf numFmtId="166" fontId="10" fillId="0" borderId="0" xfId="0" applyNumberFormat="1" applyFont="1"/>
    <xf numFmtId="0" fontId="19" fillId="10" borderId="0" xfId="0" applyFont="1" applyFill="1" applyAlignment="1">
      <alignment horizontal="center" vertical="center" wrapText="1"/>
    </xf>
    <xf numFmtId="0" fontId="19" fillId="10" borderId="0" xfId="0" applyFont="1" applyFill="1" applyAlignment="1">
      <alignment horizontal="center" vertical="center"/>
    </xf>
    <xf numFmtId="0" fontId="10" fillId="10" borderId="0" xfId="0" applyFont="1" applyFill="1" applyAlignment="1">
      <alignment wrapText="1"/>
    </xf>
    <xf numFmtId="0" fontId="18" fillId="10" borderId="0" xfId="0" applyFont="1" applyFill="1" applyAlignment="1">
      <alignment horizontal="center" vertical="center" wrapText="1"/>
    </xf>
    <xf numFmtId="0" fontId="18" fillId="10" borderId="0" xfId="0" applyFont="1" applyFill="1" applyAlignment="1">
      <alignment horizontal="center" vertical="center"/>
    </xf>
    <xf numFmtId="0" fontId="11" fillId="10" borderId="0" xfId="0" applyFont="1" applyFill="1" applyAlignment="1">
      <alignment horizontal="center"/>
    </xf>
    <xf numFmtId="0" fontId="11" fillId="10" borderId="0" xfId="0" applyFont="1" applyFill="1" applyAlignment="1">
      <alignment horizontal="center" vertical="center" textRotation="90"/>
    </xf>
    <xf numFmtId="0" fontId="19" fillId="10" borderId="0" xfId="0" applyFont="1" applyFill="1" applyAlignment="1">
      <alignment horizontal="center" wrapText="1"/>
    </xf>
    <xf numFmtId="0" fontId="19" fillId="10" borderId="0" xfId="0" applyFont="1" applyFill="1" applyAlignment="1">
      <alignment horizontal="center"/>
    </xf>
    <xf numFmtId="0" fontId="17" fillId="0" borderId="0" xfId="1" applyFont="1" applyAlignment="1" applyProtection="1">
      <alignment horizontal="center"/>
    </xf>
    <xf numFmtId="0" fontId="11" fillId="10" borderId="0" xfId="0" applyFont="1" applyFill="1" applyAlignment="1">
      <alignment horizont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30" fillId="10" borderId="3" xfId="0" applyFont="1" applyFill="1" applyBorder="1" applyAlignment="1">
      <alignment horizontal="center" vertical="center"/>
    </xf>
    <xf numFmtId="0" fontId="30" fillId="10" borderId="4" xfId="0" applyFont="1" applyFill="1" applyBorder="1" applyAlignment="1">
      <alignment horizontal="center" vertical="center"/>
    </xf>
    <xf numFmtId="3" fontId="30" fillId="10" borderId="6" xfId="0" applyNumberFormat="1" applyFont="1" applyFill="1" applyBorder="1" applyAlignment="1">
      <alignment horizontal="right"/>
    </xf>
    <xf numFmtId="3" fontId="30" fillId="10" borderId="7" xfId="0" applyNumberFormat="1" applyFont="1" applyFill="1" applyBorder="1" applyAlignment="1">
      <alignment horizontal="right"/>
    </xf>
    <xf numFmtId="3" fontId="30" fillId="10" borderId="8" xfId="0" applyNumberFormat="1" applyFont="1" applyFill="1" applyBorder="1" applyAlignment="1">
      <alignment horizontal="right"/>
    </xf>
    <xf numFmtId="3" fontId="30" fillId="10" borderId="6" xfId="0" applyNumberFormat="1" applyFont="1" applyFill="1" applyBorder="1" applyAlignment="1">
      <alignment horizontal="center"/>
    </xf>
    <xf numFmtId="3" fontId="30" fillId="10" borderId="7" xfId="0" applyNumberFormat="1" applyFont="1" applyFill="1" applyBorder="1" applyAlignment="1">
      <alignment horizontal="center"/>
    </xf>
    <xf numFmtId="3" fontId="30" fillId="10" borderId="8" xfId="0" applyNumberFormat="1" applyFont="1" applyFill="1" applyBorder="1" applyAlignment="1">
      <alignment horizontal="center"/>
    </xf>
    <xf numFmtId="0" fontId="27" fillId="0" borderId="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32" fillId="0" borderId="0" xfId="0" applyFont="1" applyAlignment="1">
      <alignment horizontal="left" vertical="top" wrapText="1"/>
    </xf>
    <xf numFmtId="3" fontId="10" fillId="2" borderId="0" xfId="0" applyNumberFormat="1" applyFont="1" applyFill="1" applyAlignment="1">
      <alignment vertical="center" wrapText="1"/>
    </xf>
    <xf numFmtId="2" fontId="11" fillId="10" borderId="0" xfId="0" applyNumberFormat="1" applyFont="1" applyFill="1" applyAlignment="1">
      <alignment horizontal="left" vertical="center" wrapText="1"/>
    </xf>
    <xf numFmtId="0" fontId="19" fillId="1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33" fillId="4" borderId="0" xfId="0" applyFont="1" applyFill="1" applyAlignment="1">
      <alignment horizontal="center" vertical="center" wrapText="1"/>
    </xf>
    <xf numFmtId="0" fontId="33" fillId="4" borderId="0" xfId="0" applyFont="1" applyFill="1" applyAlignment="1">
      <alignment horizontal="center" vertical="center"/>
    </xf>
    <xf numFmtId="17" fontId="18" fillId="10" borderId="0" xfId="0" applyNumberFormat="1" applyFont="1" applyFill="1" applyAlignment="1">
      <alignment horizontal="center" vertical="center" wrapText="1"/>
    </xf>
    <xf numFmtId="2" fontId="10" fillId="10" borderId="24" xfId="0" applyNumberFormat="1" applyFont="1" applyFill="1" applyBorder="1" applyAlignment="1">
      <alignment horizontal="left" vertical="center" wrapText="1"/>
    </xf>
    <xf numFmtId="0" fontId="10" fillId="10" borderId="24" xfId="0" applyFont="1" applyFill="1" applyBorder="1" applyAlignment="1">
      <alignment vertical="center" wrapText="1"/>
    </xf>
    <xf numFmtId="3" fontId="10" fillId="2" borderId="24" xfId="0" applyNumberFormat="1" applyFont="1" applyFill="1" applyBorder="1" applyAlignment="1">
      <alignment vertical="center" wrapText="1"/>
    </xf>
    <xf numFmtId="3" fontId="10" fillId="0" borderId="24" xfId="0" applyNumberFormat="1" applyFont="1" applyBorder="1" applyAlignment="1">
      <alignment vertical="center" wrapText="1"/>
    </xf>
    <xf numFmtId="0" fontId="10" fillId="10" borderId="24" xfId="0" applyFont="1" applyFill="1" applyBorder="1" applyAlignment="1">
      <alignment horizontal="left" vertical="center" wrapText="1"/>
    </xf>
    <xf numFmtId="3" fontId="35" fillId="0" borderId="6" xfId="0" applyNumberFormat="1" applyFont="1" applyBorder="1" applyAlignment="1">
      <alignment horizontal="center"/>
    </xf>
    <xf numFmtId="3" fontId="35" fillId="0" borderId="7" xfId="0" applyNumberFormat="1" applyFont="1" applyBorder="1" applyAlignment="1">
      <alignment horizontal="center"/>
    </xf>
    <xf numFmtId="3" fontId="35" fillId="0" borderId="8" xfId="0" applyNumberFormat="1" applyFont="1" applyBorder="1" applyAlignment="1">
      <alignment horizontal="center"/>
    </xf>
    <xf numFmtId="0" fontId="10" fillId="7" borderId="0" xfId="0" applyFont="1" applyFill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38" fillId="10" borderId="6" xfId="0" applyFont="1" applyFill="1" applyBorder="1" applyAlignment="1">
      <alignment horizontal="center" vertical="center"/>
    </xf>
    <xf numFmtId="0" fontId="38" fillId="10" borderId="7" xfId="0" applyFont="1" applyFill="1" applyBorder="1" applyAlignment="1">
      <alignment horizontal="center" vertical="center"/>
    </xf>
    <xf numFmtId="0" fontId="38" fillId="10" borderId="8" xfId="0" applyFont="1" applyFill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36" fillId="10" borderId="3" xfId="0" applyFont="1" applyFill="1" applyBorder="1" applyAlignment="1">
      <alignment horizontal="center" vertical="center"/>
    </xf>
    <xf numFmtId="0" fontId="36" fillId="10" borderId="4" xfId="0" applyFont="1" applyFill="1" applyBorder="1" applyAlignment="1">
      <alignment horizontal="center" vertical="center"/>
    </xf>
    <xf numFmtId="0" fontId="30" fillId="10" borderId="6" xfId="0" applyFont="1" applyFill="1" applyBorder="1" applyAlignment="1">
      <alignment horizontal="right" vertical="center"/>
    </xf>
    <xf numFmtId="0" fontId="30" fillId="10" borderId="7" xfId="0" applyFont="1" applyFill="1" applyBorder="1" applyAlignment="1">
      <alignment horizontal="right" vertical="center"/>
    </xf>
    <xf numFmtId="0" fontId="30" fillId="10" borderId="8" xfId="0" applyFont="1" applyFill="1" applyBorder="1" applyAlignment="1">
      <alignment horizontal="right" vertical="center"/>
    </xf>
    <xf numFmtId="0" fontId="38" fillId="10" borderId="16" xfId="0" applyFont="1" applyFill="1" applyBorder="1" applyAlignment="1">
      <alignment horizontal="center" vertical="center"/>
    </xf>
    <xf numFmtId="0" fontId="38" fillId="10" borderId="21" xfId="0" applyFont="1" applyFill="1" applyBorder="1" applyAlignment="1">
      <alignment horizontal="center" vertical="center"/>
    </xf>
    <xf numFmtId="0" fontId="38" fillId="10" borderId="17" xfId="0" applyFont="1" applyFill="1" applyBorder="1" applyAlignment="1">
      <alignment horizontal="center" vertical="center"/>
    </xf>
    <xf numFmtId="0" fontId="28" fillId="2" borderId="0" xfId="0" applyFont="1" applyFill="1" applyAlignment="1">
      <alignment horizontal="center" vertical="center" wrapText="1"/>
    </xf>
    <xf numFmtId="0" fontId="38" fillId="10" borderId="9" xfId="0" applyFont="1" applyFill="1" applyBorder="1" applyAlignment="1">
      <alignment horizontal="center" vertical="center"/>
    </xf>
    <xf numFmtId="0" fontId="38" fillId="10" borderId="10" xfId="0" applyFont="1" applyFill="1" applyBorder="1" applyAlignment="1">
      <alignment horizontal="center" vertical="center"/>
    </xf>
    <xf numFmtId="0" fontId="38" fillId="10" borderId="11" xfId="0" applyFont="1" applyFill="1" applyBorder="1" applyAlignment="1">
      <alignment horizontal="center" vertical="center"/>
    </xf>
    <xf numFmtId="0" fontId="38" fillId="10" borderId="12" xfId="0" applyFont="1" applyFill="1" applyBorder="1" applyAlignment="1">
      <alignment horizontal="center" vertical="center" wrapText="1"/>
    </xf>
    <xf numFmtId="0" fontId="38" fillId="10" borderId="13" xfId="0" applyFont="1" applyFill="1" applyBorder="1" applyAlignment="1">
      <alignment horizontal="center" vertical="center"/>
    </xf>
    <xf numFmtId="0" fontId="38" fillId="10" borderId="14" xfId="0" applyFont="1" applyFill="1" applyBorder="1" applyAlignment="1">
      <alignment horizontal="center" vertical="center"/>
    </xf>
    <xf numFmtId="0" fontId="38" fillId="10" borderId="12" xfId="0" quotePrefix="1" applyFont="1" applyFill="1" applyBorder="1" applyAlignment="1">
      <alignment horizontal="center" vertical="center" wrapText="1"/>
    </xf>
    <xf numFmtId="0" fontId="38" fillId="10" borderId="14" xfId="0" quotePrefix="1" applyFont="1" applyFill="1" applyBorder="1" applyAlignment="1">
      <alignment horizontal="center" vertical="center" wrapText="1"/>
    </xf>
    <xf numFmtId="0" fontId="38" fillId="10" borderId="12" xfId="0" quotePrefix="1" applyFont="1" applyFill="1" applyBorder="1" applyAlignment="1">
      <alignment horizontal="center" vertical="center"/>
    </xf>
    <xf numFmtId="0" fontId="38" fillId="10" borderId="14" xfId="0" quotePrefix="1" applyFont="1" applyFill="1" applyBorder="1" applyAlignment="1">
      <alignment horizontal="center" vertical="center"/>
    </xf>
    <xf numFmtId="0" fontId="38" fillId="10" borderId="12" xfId="0" applyFont="1" applyFill="1" applyBorder="1" applyAlignment="1">
      <alignment horizontal="center" vertical="center"/>
    </xf>
    <xf numFmtId="0" fontId="38" fillId="10" borderId="14" xfId="0" applyFont="1" applyFill="1" applyBorder="1" applyAlignment="1">
      <alignment horizontal="center" vertical="center" wrapText="1"/>
    </xf>
    <xf numFmtId="0" fontId="38" fillId="10" borderId="5" xfId="0" applyFont="1" applyFill="1" applyBorder="1" applyAlignment="1">
      <alignment horizontal="center" vertical="center" wrapText="1"/>
    </xf>
    <xf numFmtId="0" fontId="2" fillId="0" borderId="0" xfId="1" applyAlignment="1" applyProtection="1">
      <alignment horizontal="center"/>
    </xf>
    <xf numFmtId="0" fontId="8" fillId="10" borderId="6" xfId="0" applyFont="1" applyFill="1" applyBorder="1" applyAlignment="1">
      <alignment horizontal="center" vertical="center"/>
    </xf>
    <xf numFmtId="0" fontId="8" fillId="10" borderId="7" xfId="0" applyFont="1" applyFill="1" applyBorder="1" applyAlignment="1">
      <alignment horizontal="center" vertical="center"/>
    </xf>
    <xf numFmtId="0" fontId="8" fillId="10" borderId="8" xfId="0" applyFont="1" applyFill="1" applyBorder="1" applyAlignment="1">
      <alignment horizontal="center" vertical="center"/>
    </xf>
    <xf numFmtId="0" fontId="9" fillId="10" borderId="6" xfId="0" applyFont="1" applyFill="1" applyBorder="1" applyAlignment="1">
      <alignment horizontal="center" vertical="center"/>
    </xf>
    <xf numFmtId="0" fontId="9" fillId="10" borderId="7" xfId="0" applyFont="1" applyFill="1" applyBorder="1" applyAlignment="1">
      <alignment horizontal="center" vertical="center"/>
    </xf>
    <xf numFmtId="0" fontId="9" fillId="10" borderId="8" xfId="0" applyFont="1" applyFill="1" applyBorder="1" applyAlignment="1">
      <alignment horizontal="center" vertical="center"/>
    </xf>
  </cellXfs>
  <cellStyles count="5">
    <cellStyle name="Hyperlink" xfId="1" builtinId="8"/>
    <cellStyle name="Normal" xfId="0" builtinId="0"/>
    <cellStyle name="Normal 2 5 2" xfId="4" xr:uid="{00000000-0005-0000-0000-000002000000}"/>
    <cellStyle name="Normal_marco_1digito" xfId="2" xr:uid="{00000000-0005-0000-0000-000003000000}"/>
    <cellStyle name="Normal_Sheet3" xfId="3" xr:uid="{00000000-0005-0000-0000-000004000000}"/>
  </cellStyles>
  <dxfs count="0"/>
  <tableStyles count="0" defaultTableStyle="TableStyleMedium9" defaultPivotStyle="PivotStyleLight16"/>
  <colors>
    <mruColors>
      <color rgb="FF234371"/>
      <color rgb="FFCEDCF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'[2]1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5BF-44B3-B209-8591D1AF6026}"/>
            </c:ext>
          </c:extLst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'[2]1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5BF-44B3-B209-8591D1AF6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201984"/>
        <c:axId val="80211968"/>
      </c:barChart>
      <c:catAx>
        <c:axId val="802019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0211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21196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0201984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3F7C-4818-80EB-BB62E6C5FCD2}"/>
            </c:ext>
          </c:extLst>
        </c:ser>
        <c:ser>
          <c:idx val="1"/>
          <c:order val="1"/>
          <c:tx>
            <c:v>#REF!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3F7C-4818-80EB-BB62E6C5FC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773696"/>
        <c:axId val="83783680"/>
      </c:barChart>
      <c:catAx>
        <c:axId val="837736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3783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78368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3773696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B4A4-4333-9B3A-20D382840137}"/>
            </c:ext>
          </c:extLst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B4A4-4333-9B3A-20D3828401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641664"/>
        <c:axId val="82643200"/>
      </c:barChart>
      <c:catAx>
        <c:axId val="82641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2643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64320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2641664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73B6-4BD8-9B9D-31CDCD5E0356}"/>
            </c:ext>
          </c:extLst>
        </c:ser>
        <c:ser>
          <c:idx val="1"/>
          <c:order val="1"/>
          <c:tx>
            <c:v>#REF!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73B6-4BD8-9B9D-31CDCD5E0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672256"/>
        <c:axId val="82702720"/>
      </c:barChart>
      <c:catAx>
        <c:axId val="826722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2702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70272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2672256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CC53-42EA-B8DB-8FC98BEC0CEE}"/>
            </c:ext>
          </c:extLst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CC53-42EA-B8DB-8FC98BEC0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108416"/>
        <c:axId val="84109952"/>
      </c:barChart>
      <c:catAx>
        <c:axId val="841084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4109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10995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4108416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67C3-4BE2-856B-97F210B67400}"/>
            </c:ext>
          </c:extLst>
        </c:ser>
        <c:ser>
          <c:idx val="1"/>
          <c:order val="1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67C3-4BE2-856B-97F210B674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134912"/>
        <c:axId val="84153088"/>
      </c:barChart>
      <c:catAx>
        <c:axId val="841349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4153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15308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4134912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C4D-4CD9-B827-A56C522904F7}"/>
            </c:ext>
          </c:extLst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C4D-4CD9-B827-A56C52290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198912"/>
        <c:axId val="84200448"/>
      </c:barChart>
      <c:catAx>
        <c:axId val="841989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4200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20044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4198912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DB4-4F93-B44D-8B88C3B98350}"/>
            </c:ext>
          </c:extLst>
        </c:ser>
        <c:ser>
          <c:idx val="1"/>
          <c:order val="1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DB4-4F93-B44D-8B88C3B98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43808"/>
        <c:axId val="93570176"/>
      </c:barChart>
      <c:catAx>
        <c:axId val="935438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3570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57017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3543808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E1C-4307-B7E3-75DAB5992D00}"/>
            </c:ext>
          </c:extLst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E1C-4307-B7E3-75DAB5992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182912"/>
        <c:axId val="84184448"/>
      </c:barChart>
      <c:catAx>
        <c:axId val="841829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4184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18444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4182912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BD5-4DC6-9A9E-4CCB185BFD0C}"/>
            </c:ext>
          </c:extLst>
        </c:ser>
        <c:ser>
          <c:idx val="1"/>
          <c:order val="1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9BD5-4DC6-9A9E-4CCB185BF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618176"/>
        <c:axId val="93619712"/>
      </c:barChart>
      <c:catAx>
        <c:axId val="936181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3619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61971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3618176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53C-4378-99D6-A9552EB7B849}"/>
            </c:ext>
          </c:extLst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53C-4378-99D6-A9552EB7B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301568"/>
        <c:axId val="92311552"/>
      </c:barChart>
      <c:catAx>
        <c:axId val="923015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2311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31155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2301568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'[2]1 (M_MOV3M)_INTER'!#REF!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'[2]1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88C-4465-9138-919C74433961}"/>
            </c:ext>
          </c:extLst>
        </c:ser>
        <c:ser>
          <c:idx val="1"/>
          <c:order val="1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'[2]1 (M_MOV3M)_INTER'!#REF!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'[2]1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88C-4465-9138-919C74433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192256"/>
        <c:axId val="80193792"/>
      </c:barChart>
      <c:catAx>
        <c:axId val="801922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0193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19379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0192256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95A-4AC8-8A3D-14F4359BF65A}"/>
            </c:ext>
          </c:extLst>
        </c:ser>
        <c:ser>
          <c:idx val="1"/>
          <c:order val="1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95A-4AC8-8A3D-14F4359BF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5056"/>
        <c:axId val="93726592"/>
      </c:barChart>
      <c:catAx>
        <c:axId val="937250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3726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72659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3725056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2D6-47D1-AD30-59B383492836}"/>
            </c:ext>
          </c:extLst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2D6-47D1-AD30-59B3834928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56032"/>
        <c:axId val="93774208"/>
      </c:barChart>
      <c:catAx>
        <c:axId val="937560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3774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77420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3756032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1FF-405B-8636-391C4B023BC7}"/>
            </c:ext>
          </c:extLst>
        </c:ser>
        <c:ser>
          <c:idx val="1"/>
          <c:order val="1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1FF-405B-8636-391C4B023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676288"/>
        <c:axId val="93677824"/>
      </c:barChart>
      <c:catAx>
        <c:axId val="936762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3677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67782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3676288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A9C-468E-827E-CB79377F181D}"/>
            </c:ext>
          </c:extLst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A9C-468E-827E-CB79377F1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11360"/>
        <c:axId val="94044928"/>
      </c:barChart>
      <c:catAx>
        <c:axId val="937113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4044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04492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3711360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015-497E-B42B-CDA9460456F8}"/>
            </c:ext>
          </c:extLst>
        </c:ser>
        <c:ser>
          <c:idx val="1"/>
          <c:order val="1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015-497E-B42B-CDA946045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094464"/>
        <c:axId val="94096000"/>
      </c:barChart>
      <c:catAx>
        <c:axId val="94094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4096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09600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4094464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3F6-401A-875C-DD1B921C9D0E}"/>
            </c:ext>
          </c:extLst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3F6-401A-875C-DD1B921C9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117248"/>
        <c:axId val="94135424"/>
      </c:barChart>
      <c:catAx>
        <c:axId val="941172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4135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13542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4117248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445-47EA-BEA1-DF60B3F5B337}"/>
            </c:ext>
          </c:extLst>
        </c:ser>
        <c:ser>
          <c:idx val="1"/>
          <c:order val="1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445-47EA-BEA1-DF60B3F5B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176768"/>
        <c:axId val="94178304"/>
      </c:barChart>
      <c:catAx>
        <c:axId val="94176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4178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1783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4176768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'[2]1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FBB-4EC0-B01A-2152CB233A99}"/>
            </c:ext>
          </c:extLst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'[2]1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FBB-4EC0-B01A-2152CB233A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804288"/>
        <c:axId val="81818368"/>
      </c:barChart>
      <c:catAx>
        <c:axId val="818042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1818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81836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1804288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'[2]1 (M_MOV3M)_INTER'!#REF!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'[2]1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FEC-4211-B597-A68598CE998E}"/>
            </c:ext>
          </c:extLst>
        </c:ser>
        <c:ser>
          <c:idx val="1"/>
          <c:order val="1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'[2]1 (M_MOV3M)_INTER'!#REF!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'[2]1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FEC-4211-B597-A68598CE9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130048"/>
        <c:axId val="82131584"/>
      </c:barChart>
      <c:catAx>
        <c:axId val="821300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2131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13158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2130048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'[2]1 (M_MOV3M)_INTER'!#REF!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'[2]1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033-4CBA-92DA-C6EE37091A39}"/>
            </c:ext>
          </c:extLst>
        </c:ser>
        <c:ser>
          <c:idx val="1"/>
          <c:order val="1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'[2]1 (M_MOV3M)_INTER'!#REF!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'[2]1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033-4CBA-92DA-C6EE37091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173312"/>
        <c:axId val="82175104"/>
      </c:barChart>
      <c:catAx>
        <c:axId val="821733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2175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1751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2173312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'[2]1 (M_MOV3M)_INTER'!#REF!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'[2]1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78D-4ECC-A783-DDBCD2E9EDD5}"/>
            </c:ext>
          </c:extLst>
        </c:ser>
        <c:ser>
          <c:idx val="1"/>
          <c:order val="1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'[2]1 (M_MOV3M)_INTER'!#REF!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'[2]1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78D-4ECC-A783-DDBCD2E9ED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848192"/>
        <c:axId val="81849728"/>
      </c:barChart>
      <c:catAx>
        <c:axId val="818481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184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84972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1848192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 (M_MOV3M)'!#REF!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 (M_MOV3M)'!#REF!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EC1-463B-998A-077E5D4CDB58}"/>
            </c:ext>
          </c:extLst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 (M_MOV3M)'!#REF!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 (M_MOV3M)'!#REF!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EC1-463B-998A-077E5D4CD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588032"/>
        <c:axId val="82589568"/>
      </c:barChart>
      <c:catAx>
        <c:axId val="825880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2589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58956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2588032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 (M_MOV3M)'!#REF!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 (M_MOV3M)'!#REF!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 (M_MOV3M)'!#REF!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FCD-4EAB-8AC4-7F75D9A7D394}"/>
            </c:ext>
          </c:extLst>
        </c:ser>
        <c:ser>
          <c:idx val="1"/>
          <c:order val="1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 (M_MOV3M)'!#REF!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 (M_MOV3M)'!#REF!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 (M_MOV3M)'!#REF!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FCD-4EAB-8AC4-7F75D9A7D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635008"/>
        <c:axId val="82518016"/>
      </c:barChart>
      <c:catAx>
        <c:axId val="82635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2518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51801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2635008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84B4-4E88-85EE-4C135D3FABAB}"/>
            </c:ext>
          </c:extLst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84B4-4E88-85EE-4C135D3FA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555264"/>
        <c:axId val="82556800"/>
      </c:barChart>
      <c:catAx>
        <c:axId val="825552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2556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55680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2555264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26</xdr:row>
      <xdr:rowOff>0</xdr:rowOff>
    </xdr:from>
    <xdr:to>
      <xdr:col>5</xdr:col>
      <xdr:colOff>38100</xdr:colOff>
      <xdr:row>26</xdr:row>
      <xdr:rowOff>0</xdr:rowOff>
    </xdr:to>
    <xdr:graphicFrame macro="">
      <xdr:nvGraphicFramePr>
        <xdr:cNvPr id="1297" name="Chart 1">
          <a:extLst>
            <a:ext uri="{FF2B5EF4-FFF2-40B4-BE49-F238E27FC236}">
              <a16:creationId xmlns:a16="http://schemas.microsoft.com/office/drawing/2014/main" id="{00000000-0008-0000-0200-000011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238125</xdr:colOff>
      <xdr:row>26</xdr:row>
      <xdr:rowOff>0</xdr:rowOff>
    </xdr:from>
    <xdr:to>
      <xdr:col>10</xdr:col>
      <xdr:colOff>542925</xdr:colOff>
      <xdr:row>26</xdr:row>
      <xdr:rowOff>0</xdr:rowOff>
    </xdr:to>
    <xdr:graphicFrame macro="">
      <xdr:nvGraphicFramePr>
        <xdr:cNvPr id="1298" name="Chart 2">
          <a:extLst>
            <a:ext uri="{FF2B5EF4-FFF2-40B4-BE49-F238E27FC236}">
              <a16:creationId xmlns:a16="http://schemas.microsoft.com/office/drawing/2014/main" id="{00000000-0008-0000-0200-000012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20</xdr:row>
      <xdr:rowOff>0</xdr:rowOff>
    </xdr:from>
    <xdr:to>
      <xdr:col>5</xdr:col>
      <xdr:colOff>38100</xdr:colOff>
      <xdr:row>20</xdr:row>
      <xdr:rowOff>0</xdr:rowOff>
    </xdr:to>
    <xdr:graphicFrame macro="">
      <xdr:nvGraphicFramePr>
        <xdr:cNvPr id="1299" name="Chart 3">
          <a:extLst>
            <a:ext uri="{FF2B5EF4-FFF2-40B4-BE49-F238E27FC236}">
              <a16:creationId xmlns:a16="http://schemas.microsoft.com/office/drawing/2014/main" id="{00000000-0008-0000-0200-000013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238125</xdr:colOff>
      <xdr:row>20</xdr:row>
      <xdr:rowOff>0</xdr:rowOff>
    </xdr:from>
    <xdr:to>
      <xdr:col>10</xdr:col>
      <xdr:colOff>542925</xdr:colOff>
      <xdr:row>20</xdr:row>
      <xdr:rowOff>0</xdr:rowOff>
    </xdr:to>
    <xdr:graphicFrame macro="">
      <xdr:nvGraphicFramePr>
        <xdr:cNvPr id="1300" name="Chart 4">
          <a:extLst>
            <a:ext uri="{FF2B5EF4-FFF2-40B4-BE49-F238E27FC236}">
              <a16:creationId xmlns:a16="http://schemas.microsoft.com/office/drawing/2014/main" id="{00000000-0008-0000-0200-000014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0</xdr:colOff>
      <xdr:row>26</xdr:row>
      <xdr:rowOff>0</xdr:rowOff>
    </xdr:from>
    <xdr:to>
      <xdr:col>12</xdr:col>
      <xdr:colOff>542925</xdr:colOff>
      <xdr:row>26</xdr:row>
      <xdr:rowOff>0</xdr:rowOff>
    </xdr:to>
    <xdr:graphicFrame macro="">
      <xdr:nvGraphicFramePr>
        <xdr:cNvPr id="1302" name="Chart 10">
          <a:extLst>
            <a:ext uri="{FF2B5EF4-FFF2-40B4-BE49-F238E27FC236}">
              <a16:creationId xmlns:a16="http://schemas.microsoft.com/office/drawing/2014/main" id="{00000000-0008-0000-0200-000016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542925</xdr:colOff>
      <xdr:row>20</xdr:row>
      <xdr:rowOff>0</xdr:rowOff>
    </xdr:to>
    <xdr:graphicFrame macro="">
      <xdr:nvGraphicFramePr>
        <xdr:cNvPr id="1304" name="Chart 12">
          <a:extLst>
            <a:ext uri="{FF2B5EF4-FFF2-40B4-BE49-F238E27FC236}">
              <a16:creationId xmlns:a16="http://schemas.microsoft.com/office/drawing/2014/main" id="{00000000-0008-0000-0200-000018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66675</xdr:colOff>
      <xdr:row>23</xdr:row>
      <xdr:rowOff>0</xdr:rowOff>
    </xdr:from>
    <xdr:to>
      <xdr:col>5</xdr:col>
      <xdr:colOff>38100</xdr:colOff>
      <xdr:row>23</xdr:row>
      <xdr:rowOff>0</xdr:rowOff>
    </xdr:to>
    <xdr:graphicFrame macro="">
      <xdr:nvGraphicFramePr>
        <xdr:cNvPr id="8" name="Chart 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238125</xdr:colOff>
      <xdr:row>23</xdr:row>
      <xdr:rowOff>0</xdr:rowOff>
    </xdr:from>
    <xdr:to>
      <xdr:col>10</xdr:col>
      <xdr:colOff>542925</xdr:colOff>
      <xdr:row>23</xdr:row>
      <xdr:rowOff>0</xdr:rowOff>
    </xdr:to>
    <xdr:graphicFrame macro="">
      <xdr:nvGraphicFramePr>
        <xdr:cNvPr id="9" name="Chart 4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66675</xdr:colOff>
      <xdr:row>23</xdr:row>
      <xdr:rowOff>0</xdr:rowOff>
    </xdr:from>
    <xdr:to>
      <xdr:col>5</xdr:col>
      <xdr:colOff>38100</xdr:colOff>
      <xdr:row>23</xdr:row>
      <xdr:rowOff>0</xdr:rowOff>
    </xdr:to>
    <xdr:graphicFrame macro="">
      <xdr:nvGraphicFramePr>
        <xdr:cNvPr id="10" name="Chart 5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238125</xdr:colOff>
      <xdr:row>23</xdr:row>
      <xdr:rowOff>0</xdr:rowOff>
    </xdr:from>
    <xdr:to>
      <xdr:col>10</xdr:col>
      <xdr:colOff>542925</xdr:colOff>
      <xdr:row>23</xdr:row>
      <xdr:rowOff>0</xdr:rowOff>
    </xdr:to>
    <xdr:graphicFrame macro="">
      <xdr:nvGraphicFramePr>
        <xdr:cNvPr id="11" name="Chart 6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66675</xdr:colOff>
      <xdr:row>17</xdr:row>
      <xdr:rowOff>0</xdr:rowOff>
    </xdr:from>
    <xdr:to>
      <xdr:col>5</xdr:col>
      <xdr:colOff>38100</xdr:colOff>
      <xdr:row>17</xdr:row>
      <xdr:rowOff>0</xdr:rowOff>
    </xdr:to>
    <xdr:graphicFrame macro="">
      <xdr:nvGraphicFramePr>
        <xdr:cNvPr id="12" name="Chart 7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238125</xdr:colOff>
      <xdr:row>17</xdr:row>
      <xdr:rowOff>0</xdr:rowOff>
    </xdr:from>
    <xdr:to>
      <xdr:col>10</xdr:col>
      <xdr:colOff>542925</xdr:colOff>
      <xdr:row>17</xdr:row>
      <xdr:rowOff>0</xdr:rowOff>
    </xdr:to>
    <xdr:graphicFrame macro="">
      <xdr:nvGraphicFramePr>
        <xdr:cNvPr id="13" name="Chart 8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66675</xdr:colOff>
      <xdr:row>29</xdr:row>
      <xdr:rowOff>0</xdr:rowOff>
    </xdr:from>
    <xdr:to>
      <xdr:col>5</xdr:col>
      <xdr:colOff>38100</xdr:colOff>
      <xdr:row>29</xdr:row>
      <xdr:rowOff>0</xdr:rowOff>
    </xdr:to>
    <xdr:graphicFrame macro="">
      <xdr:nvGraphicFramePr>
        <xdr:cNvPr id="14" name="Chart 7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238125</xdr:colOff>
      <xdr:row>29</xdr:row>
      <xdr:rowOff>0</xdr:rowOff>
    </xdr:from>
    <xdr:to>
      <xdr:col>10</xdr:col>
      <xdr:colOff>542925</xdr:colOff>
      <xdr:row>29</xdr:row>
      <xdr:rowOff>0</xdr:rowOff>
    </xdr:to>
    <xdr:graphicFrame macro="">
      <xdr:nvGraphicFramePr>
        <xdr:cNvPr id="15" name="Chart 8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66675</xdr:colOff>
      <xdr:row>26</xdr:row>
      <xdr:rowOff>0</xdr:rowOff>
    </xdr:from>
    <xdr:to>
      <xdr:col>5</xdr:col>
      <xdr:colOff>38100</xdr:colOff>
      <xdr:row>26</xdr:row>
      <xdr:rowOff>0</xdr:rowOff>
    </xdr:to>
    <xdr:graphicFrame macro="">
      <xdr:nvGraphicFramePr>
        <xdr:cNvPr id="28" name="Chart 3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238125</xdr:colOff>
      <xdr:row>26</xdr:row>
      <xdr:rowOff>0</xdr:rowOff>
    </xdr:from>
    <xdr:to>
      <xdr:col>11</xdr:col>
      <xdr:colOff>542925</xdr:colOff>
      <xdr:row>26</xdr:row>
      <xdr:rowOff>0</xdr:rowOff>
    </xdr:to>
    <xdr:graphicFrame macro="">
      <xdr:nvGraphicFramePr>
        <xdr:cNvPr id="29" name="Chart 4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66675</xdr:colOff>
      <xdr:row>20</xdr:row>
      <xdr:rowOff>0</xdr:rowOff>
    </xdr:from>
    <xdr:to>
      <xdr:col>5</xdr:col>
      <xdr:colOff>38100</xdr:colOff>
      <xdr:row>20</xdr:row>
      <xdr:rowOff>0</xdr:rowOff>
    </xdr:to>
    <xdr:graphicFrame macro="">
      <xdr:nvGraphicFramePr>
        <xdr:cNvPr id="30" name="Chart 5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</xdr:col>
      <xdr:colOff>238125</xdr:colOff>
      <xdr:row>20</xdr:row>
      <xdr:rowOff>0</xdr:rowOff>
    </xdr:from>
    <xdr:to>
      <xdr:col>11</xdr:col>
      <xdr:colOff>542925</xdr:colOff>
      <xdr:row>20</xdr:row>
      <xdr:rowOff>0</xdr:rowOff>
    </xdr:to>
    <xdr:graphicFrame macro="">
      <xdr:nvGraphicFramePr>
        <xdr:cNvPr id="31" name="Chart 6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66675</xdr:colOff>
      <xdr:row>31</xdr:row>
      <xdr:rowOff>0</xdr:rowOff>
    </xdr:from>
    <xdr:to>
      <xdr:col>5</xdr:col>
      <xdr:colOff>38100</xdr:colOff>
      <xdr:row>31</xdr:row>
      <xdr:rowOff>0</xdr:rowOff>
    </xdr:to>
    <xdr:graphicFrame macro="">
      <xdr:nvGraphicFramePr>
        <xdr:cNvPr id="32" name="Chart 5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238125</xdr:colOff>
      <xdr:row>31</xdr:row>
      <xdr:rowOff>0</xdr:rowOff>
    </xdr:from>
    <xdr:to>
      <xdr:col>11</xdr:col>
      <xdr:colOff>542925</xdr:colOff>
      <xdr:row>31</xdr:row>
      <xdr:rowOff>0</xdr:rowOff>
    </xdr:to>
    <xdr:graphicFrame macro="">
      <xdr:nvGraphicFramePr>
        <xdr:cNvPr id="33" name="Chart 6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66675</xdr:colOff>
      <xdr:row>28</xdr:row>
      <xdr:rowOff>0</xdr:rowOff>
    </xdr:from>
    <xdr:to>
      <xdr:col>6</xdr:col>
      <xdr:colOff>38100</xdr:colOff>
      <xdr:row>28</xdr:row>
      <xdr:rowOff>0</xdr:rowOff>
    </xdr:to>
    <xdr:graphicFrame macro="">
      <xdr:nvGraphicFramePr>
        <xdr:cNvPr id="34" name="Chart 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6</xdr:col>
      <xdr:colOff>238125</xdr:colOff>
      <xdr:row>28</xdr:row>
      <xdr:rowOff>0</xdr:rowOff>
    </xdr:from>
    <xdr:to>
      <xdr:col>11</xdr:col>
      <xdr:colOff>542925</xdr:colOff>
      <xdr:row>28</xdr:row>
      <xdr:rowOff>0</xdr:rowOff>
    </xdr:to>
    <xdr:graphicFrame macro="">
      <xdr:nvGraphicFramePr>
        <xdr:cNvPr id="35" name="Chart 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66675</xdr:colOff>
      <xdr:row>22</xdr:row>
      <xdr:rowOff>0</xdr:rowOff>
    </xdr:from>
    <xdr:to>
      <xdr:col>6</xdr:col>
      <xdr:colOff>38100</xdr:colOff>
      <xdr:row>22</xdr:row>
      <xdr:rowOff>0</xdr:rowOff>
    </xdr:to>
    <xdr:graphicFrame macro="">
      <xdr:nvGraphicFramePr>
        <xdr:cNvPr id="36" name="Chart 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6</xdr:col>
      <xdr:colOff>238125</xdr:colOff>
      <xdr:row>22</xdr:row>
      <xdr:rowOff>0</xdr:rowOff>
    </xdr:from>
    <xdr:to>
      <xdr:col>11</xdr:col>
      <xdr:colOff>542925</xdr:colOff>
      <xdr:row>22</xdr:row>
      <xdr:rowOff>0</xdr:rowOff>
    </xdr:to>
    <xdr:graphicFrame macro="">
      <xdr:nvGraphicFramePr>
        <xdr:cNvPr id="37" name="Chart 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66675</xdr:colOff>
      <xdr:row>33</xdr:row>
      <xdr:rowOff>0</xdr:rowOff>
    </xdr:from>
    <xdr:to>
      <xdr:col>6</xdr:col>
      <xdr:colOff>38100</xdr:colOff>
      <xdr:row>33</xdr:row>
      <xdr:rowOff>0</xdr:rowOff>
    </xdr:to>
    <xdr:graphicFrame macro="">
      <xdr:nvGraphicFramePr>
        <xdr:cNvPr id="38" name="Chart 5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6</xdr:col>
      <xdr:colOff>238125</xdr:colOff>
      <xdr:row>33</xdr:row>
      <xdr:rowOff>0</xdr:rowOff>
    </xdr:from>
    <xdr:to>
      <xdr:col>11</xdr:col>
      <xdr:colOff>542925</xdr:colOff>
      <xdr:row>33</xdr:row>
      <xdr:rowOff>0</xdr:rowOff>
    </xdr:to>
    <xdr:graphicFrame macro="">
      <xdr:nvGraphicFramePr>
        <xdr:cNvPr id="39" name="Chart 6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24"/>
  <sheetViews>
    <sheetView showGridLines="0" showRowColHeaders="0" tabSelected="1" zoomScaleNormal="100" workbookViewId="0">
      <selection activeCell="B1" sqref="B1"/>
    </sheetView>
  </sheetViews>
  <sheetFormatPr defaultColWidth="9.140625" defaultRowHeight="15" x14ac:dyDescent="0.25"/>
  <cols>
    <col min="1" max="1" width="2.5703125" style="10" customWidth="1"/>
    <col min="2" max="2" width="104.42578125" style="10" bestFit="1" customWidth="1"/>
    <col min="3" max="16384" width="9.140625" style="10"/>
  </cols>
  <sheetData>
    <row r="1" spans="2:2" ht="27" customHeight="1" x14ac:dyDescent="0.25">
      <c r="B1" s="9" t="s">
        <v>386</v>
      </c>
    </row>
    <row r="2" spans="2:2" ht="3.75" customHeight="1" x14ac:dyDescent="0.25">
      <c r="B2" s="11"/>
    </row>
    <row r="3" spans="2:2" x14ac:dyDescent="0.25">
      <c r="B3" s="12"/>
    </row>
    <row r="4" spans="2:2" s="14" customFormat="1" ht="14.25" customHeight="1" x14ac:dyDescent="0.25">
      <c r="B4" s="13" t="s">
        <v>387</v>
      </c>
    </row>
    <row r="5" spans="2:2" s="14" customFormat="1" ht="3.75" customHeight="1" x14ac:dyDescent="0.25">
      <c r="B5" s="15"/>
    </row>
    <row r="6" spans="2:2" s="14" customFormat="1" ht="18" customHeight="1" x14ac:dyDescent="0.2">
      <c r="B6" s="16"/>
    </row>
    <row r="7" spans="2:2" s="14" customFormat="1" ht="18" customHeight="1" x14ac:dyDescent="0.2">
      <c r="B7" s="17" t="s">
        <v>388</v>
      </c>
    </row>
    <row r="8" spans="2:2" s="14" customFormat="1" ht="18" customHeight="1" x14ac:dyDescent="0.2">
      <c r="B8" s="17" t="s">
        <v>389</v>
      </c>
    </row>
    <row r="9" spans="2:2" s="14" customFormat="1" ht="18" customHeight="1" x14ac:dyDescent="0.2">
      <c r="B9" s="17" t="s">
        <v>390</v>
      </c>
    </row>
    <row r="10" spans="2:2" s="14" customFormat="1" ht="18" customHeight="1" x14ac:dyDescent="0.2">
      <c r="B10" s="17" t="s">
        <v>385</v>
      </c>
    </row>
    <row r="11" spans="2:2" s="14" customFormat="1" ht="18" customHeight="1" x14ac:dyDescent="0.2">
      <c r="B11" s="17" t="s">
        <v>382</v>
      </c>
    </row>
    <row r="12" spans="2:2" s="14" customFormat="1" ht="18" customHeight="1" x14ac:dyDescent="0.2">
      <c r="B12" s="17" t="s">
        <v>381</v>
      </c>
    </row>
    <row r="13" spans="2:2" s="14" customFormat="1" ht="18" customHeight="1" x14ac:dyDescent="0.2">
      <c r="B13" s="17" t="s">
        <v>380</v>
      </c>
    </row>
    <row r="14" spans="2:2" s="14" customFormat="1" ht="18" customHeight="1" x14ac:dyDescent="0.2">
      <c r="B14" s="17" t="s">
        <v>383</v>
      </c>
    </row>
    <row r="15" spans="2:2" s="14" customFormat="1" ht="18" customHeight="1" x14ac:dyDescent="0.2">
      <c r="B15" s="17" t="s">
        <v>379</v>
      </c>
    </row>
    <row r="16" spans="2:2" s="14" customFormat="1" ht="18" customHeight="1" x14ac:dyDescent="0.2">
      <c r="B16" s="17" t="s">
        <v>384</v>
      </c>
    </row>
    <row r="17" spans="2:2" s="14" customFormat="1" ht="18" customHeight="1" x14ac:dyDescent="0.2">
      <c r="B17" s="17" t="s">
        <v>378</v>
      </c>
    </row>
    <row r="18" spans="2:2" s="14" customFormat="1" ht="18" customHeight="1" x14ac:dyDescent="0.2">
      <c r="B18" s="17" t="s">
        <v>377</v>
      </c>
    </row>
    <row r="19" spans="2:2" ht="18" customHeight="1" x14ac:dyDescent="0.25">
      <c r="B19" s="17" t="s">
        <v>376</v>
      </c>
    </row>
    <row r="20" spans="2:2" ht="18" customHeight="1" x14ac:dyDescent="0.25">
      <c r="B20" s="17" t="s">
        <v>375</v>
      </c>
    </row>
    <row r="21" spans="2:2" ht="18" customHeight="1" x14ac:dyDescent="0.25">
      <c r="B21" s="17" t="s">
        <v>391</v>
      </c>
    </row>
    <row r="22" spans="2:2" ht="18" customHeight="1" x14ac:dyDescent="0.25">
      <c r="B22" s="17" t="s">
        <v>392</v>
      </c>
    </row>
    <row r="23" spans="2:2" ht="18" customHeight="1" x14ac:dyDescent="0.25"/>
    <row r="24" spans="2:2" ht="18" customHeight="1" x14ac:dyDescent="0.25">
      <c r="B24" s="17" t="s">
        <v>0</v>
      </c>
    </row>
  </sheetData>
  <phoneticPr fontId="0" type="noConversion"/>
  <hyperlinks>
    <hyperlink ref="B13" location="'Q007'!A1" display="Q007_ENT_PAISES - IMPORTAÇÕES COMÉRCIO INTERNACIONAL POR PAÍSES" xr:uid="{00000000-0004-0000-0000-000000000000}"/>
    <hyperlink ref="B15" location="'Q009'!A1" display="Q009_SAI_PAISES - EXPORTAÇÕES COMÉRCIO INTERNACIONAL POR PAÍSES" xr:uid="{00000000-0004-0000-0000-000001000000}"/>
    <hyperlink ref="B17" location="'Q011'!A1" display="Q011_ENT_CGCE - IMPORTAÇÕES - COMÉRCIO INTERNACIONAL POR CGCE" xr:uid="{00000000-0004-0000-0000-000002000000}"/>
    <hyperlink ref="B18" location="'Q012'!A1" display="Q012_SAI_CGCE - EXPORTAÇÕES - COMÉRCIO INTERNACIONAL POR CGCE" xr:uid="{00000000-0004-0000-0000-000003000000}"/>
    <hyperlink ref="B19" location="'Q013'!A1" display="Q013_ENT_CAP - IMPORTAÇÕES - COMÉRCIO INTERNACIONAL POR CAPÍTULOS DA NC" xr:uid="{00000000-0004-0000-0000-000004000000}"/>
    <hyperlink ref="B20" location="'Q014'!A1" display="Q014_SAI_CAP - EXPORTAÇÕES - COMÉRCIO INTERNACIONAL POR CAPÍTULOS DA NC" xr:uid="{00000000-0004-0000-0000-000005000000}"/>
    <hyperlink ref="B22" location="'Q016'!A1" display="Q016_ZN_ECON - REPARTIÇÃO POR ZONAS ECONÓMICAS E PAÍSES DO COMÉRCIO INTERNACIONAL - TOTAL DO PAÍS" xr:uid="{00000000-0004-0000-0000-000006000000}"/>
    <hyperlink ref="B7" location="'Q001'!A1" display="Q001_RESUL_GLOBAIS - RESULTADOS GLOBAIS" xr:uid="{00000000-0004-0000-0000-000007000000}"/>
    <hyperlink ref="B8" location="'Q002'!A1" display="Q002_ENT_MES - IMPORTAÇÕES COMÉRCIO INTERNACIONAL POR MÊS" xr:uid="{00000000-0004-0000-0000-000008000000}"/>
    <hyperlink ref="B10" location="'Q004'!A1" display="Q004_SAI_MES - EXPORTAÇÕES COMÉRCIO INTERNACIONAL POR MÊS" xr:uid="{00000000-0004-0000-0000-000009000000}"/>
    <hyperlink ref="B9" location="'Q003'!A1" display="Q003_IMP_RESULT_MES - IMPORTAÇÕES COMÉRCIO INTERNACIONAL POR MÊS COM E SEM COMBUSTÍVEIS" xr:uid="{00000000-0004-0000-0000-00000A000000}"/>
    <hyperlink ref="B11" location="'Q005'!A1" display="Q005_EXP_RESULT_MES - EXPORTAÇÕES COMÉRCIO INTERNACIONAL POR MÊS COM E SEM COMBUSTÍVEIS" xr:uid="{00000000-0004-0000-0000-00000B000000}"/>
    <hyperlink ref="B12" location="'Q006'!A1" display="Q006_SALDO - SALDO DA BALANÇA COMERCIAL COM E SEM COMBUSTÍVEIS" xr:uid="{00000000-0004-0000-0000-00000C000000}"/>
    <hyperlink ref="B14" location="'Q008'!A1" display="Q008_IMP_PRINC_PAISES - IMPORTAÇÕES COMÉRCIO INTERNACIONAL POR PRINCIPAIS PAÍSES E ZONAS ECONÓMICAS" xr:uid="{00000000-0004-0000-0000-00000D000000}"/>
    <hyperlink ref="B16" location="'Q010'!A1" display="Q010_EXP_PRINC_PAISES - EXPORTAÇÕES COMÉRCIO INTERNACIONAL POR PRINCIPAIS PAÍSES E ZONAS ECONÓMICAS" xr:uid="{00000000-0004-0000-0000-00000E000000}"/>
    <hyperlink ref="B24" location="'Nomenclatura Combinada'!A2" display="Nomenclatura Combinada - Descritivo dos Capítulos da NC" xr:uid="{00000000-0004-0000-0000-00000F000000}"/>
    <hyperlink ref="B21" location="'Q015'!A1" display="Q015_IMP_EXP_GRP_PROD - IMPORTAÇÕES E EXPORTAÇÕES DO COMÉRCIO INTERNACIONAL POR GRUPOS DE PRODUTOS" xr:uid="{00000000-0004-0000-0000-000010000000}"/>
  </hyperlinks>
  <pageMargins left="0.75" right="0.75" top="1" bottom="1" header="0.5" footer="0.5"/>
  <pageSetup paperSize="9"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38"/>
  <sheetViews>
    <sheetView showGridLines="0" zoomScale="90" zoomScaleNormal="90" workbookViewId="0">
      <selection sqref="A1:T1"/>
    </sheetView>
  </sheetViews>
  <sheetFormatPr defaultColWidth="9.140625" defaultRowHeight="12.75" x14ac:dyDescent="0.2"/>
  <cols>
    <col min="1" max="2" width="3.140625" style="7" customWidth="1"/>
    <col min="3" max="3" width="2.5703125" style="7" customWidth="1"/>
    <col min="4" max="4" width="46.7109375" style="7" customWidth="1"/>
    <col min="5" max="5" width="0.42578125" style="7" customWidth="1"/>
    <col min="6" max="6" width="11.140625" style="7" customWidth="1"/>
    <col min="7" max="7" width="0.42578125" style="7" customWidth="1"/>
    <col min="8" max="8" width="11.140625" style="7" customWidth="1"/>
    <col min="9" max="9" width="0.42578125" style="7" customWidth="1"/>
    <col min="10" max="10" width="10.7109375" style="7" customWidth="1"/>
    <col min="11" max="11" width="0.42578125" style="7" customWidth="1"/>
    <col min="12" max="12" width="16" style="7" customWidth="1"/>
    <col min="13" max="13" width="0.42578125" style="7" customWidth="1"/>
    <col min="14" max="14" width="11.140625" style="7" customWidth="1"/>
    <col min="15" max="15" width="0.42578125" style="7" customWidth="1"/>
    <col min="16" max="16" width="11.140625" style="7" customWidth="1"/>
    <col min="17" max="17" width="0.42578125" style="7" customWidth="1"/>
    <col min="18" max="18" width="10.7109375" style="7" customWidth="1"/>
    <col min="19" max="19" width="0.42578125" style="7" customWidth="1"/>
    <col min="20" max="20" width="16" style="7" customWidth="1"/>
    <col min="21" max="21" width="8.28515625" style="7" customWidth="1"/>
    <col min="22" max="23" width="9.85546875" style="7" customWidth="1"/>
    <col min="24" max="24" width="8.42578125" style="7" customWidth="1"/>
    <col min="25" max="16384" width="9.140625" style="7"/>
  </cols>
  <sheetData>
    <row r="1" spans="1:24" ht="4.5" customHeight="1" x14ac:dyDescent="0.2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</row>
    <row r="2" spans="1:24" ht="29.25" customHeight="1" x14ac:dyDescent="0.2">
      <c r="A2" s="214" t="s">
        <v>667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</row>
    <row r="3" spans="1:24" ht="3.6" customHeight="1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spans="1:24" ht="3.6" customHeight="1" x14ac:dyDescent="0.2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1:24" ht="26.25" customHeight="1" x14ac:dyDescent="0.2">
      <c r="A5" s="187" t="s">
        <v>668</v>
      </c>
      <c r="B5" s="187"/>
      <c r="C5" s="187"/>
      <c r="D5" s="187"/>
      <c r="E5" s="53"/>
      <c r="F5" s="216" t="s">
        <v>669</v>
      </c>
      <c r="G5" s="187"/>
      <c r="H5" s="187"/>
      <c r="I5" s="187"/>
      <c r="J5" s="187"/>
      <c r="K5" s="187"/>
      <c r="L5" s="187"/>
      <c r="M5" s="91"/>
      <c r="N5" s="187" t="s">
        <v>670</v>
      </c>
      <c r="O5" s="187"/>
      <c r="P5" s="187"/>
      <c r="Q5" s="187"/>
      <c r="R5" s="187"/>
      <c r="S5" s="187"/>
      <c r="T5" s="187"/>
      <c r="W5" s="28"/>
      <c r="X5" s="28"/>
    </row>
    <row r="6" spans="1:24" ht="2.25" customHeight="1" x14ac:dyDescent="0.2">
      <c r="A6" s="187"/>
      <c r="B6" s="187"/>
      <c r="C6" s="187"/>
      <c r="D6" s="187"/>
      <c r="E6" s="53"/>
      <c r="F6" s="92"/>
      <c r="G6" s="92"/>
      <c r="H6" s="92"/>
      <c r="I6" s="92"/>
      <c r="J6" s="92"/>
      <c r="K6" s="92"/>
      <c r="L6" s="92"/>
      <c r="M6" s="91"/>
      <c r="N6" s="53"/>
      <c r="O6" s="53"/>
      <c r="P6" s="53"/>
      <c r="Q6" s="92"/>
      <c r="R6" s="92"/>
      <c r="S6" s="53"/>
      <c r="T6" s="53"/>
    </row>
    <row r="7" spans="1:24" ht="24.75" customHeight="1" x14ac:dyDescent="0.2">
      <c r="A7" s="187"/>
      <c r="B7" s="187"/>
      <c r="C7" s="187"/>
      <c r="D7" s="187"/>
      <c r="E7" s="93"/>
      <c r="F7" s="188" t="s">
        <v>646</v>
      </c>
      <c r="G7" s="188"/>
      <c r="H7" s="188"/>
      <c r="I7" s="188"/>
      <c r="J7" s="188"/>
      <c r="K7" s="94"/>
      <c r="L7" s="27" t="s">
        <v>654</v>
      </c>
      <c r="M7" s="95"/>
      <c r="N7" s="188" t="s">
        <v>646</v>
      </c>
      <c r="O7" s="188"/>
      <c r="P7" s="188"/>
      <c r="Q7" s="188"/>
      <c r="R7" s="188"/>
      <c r="S7" s="94"/>
      <c r="T7" s="27" t="s">
        <v>654</v>
      </c>
    </row>
    <row r="8" spans="1:24" ht="2.25" customHeight="1" x14ac:dyDescent="0.2">
      <c r="A8" s="187"/>
      <c r="B8" s="187"/>
      <c r="C8" s="187"/>
      <c r="D8" s="187"/>
      <c r="E8" s="93"/>
      <c r="F8" s="94"/>
      <c r="G8" s="94"/>
      <c r="H8" s="94"/>
      <c r="I8" s="94"/>
      <c r="J8" s="94"/>
      <c r="K8" s="94"/>
      <c r="L8" s="96"/>
      <c r="M8" s="95"/>
      <c r="N8" s="94"/>
      <c r="O8" s="94"/>
      <c r="P8" s="94"/>
      <c r="Q8" s="94"/>
      <c r="R8" s="94"/>
      <c r="S8" s="94"/>
      <c r="T8" s="94"/>
    </row>
    <row r="9" spans="1:24" ht="34.5" customHeight="1" x14ac:dyDescent="0.2">
      <c r="A9" s="187"/>
      <c r="B9" s="187"/>
      <c r="C9" s="187"/>
      <c r="D9" s="187"/>
      <c r="E9" s="53"/>
      <c r="F9" s="97" t="s">
        <v>1115</v>
      </c>
      <c r="G9" s="92"/>
      <c r="H9" s="97" t="s">
        <v>1116</v>
      </c>
      <c r="I9" s="92"/>
      <c r="J9" s="27" t="s">
        <v>671</v>
      </c>
      <c r="K9" s="92"/>
      <c r="L9" s="27" t="s">
        <v>295</v>
      </c>
      <c r="M9" s="91"/>
      <c r="N9" s="97" t="s">
        <v>1115</v>
      </c>
      <c r="O9" s="92"/>
      <c r="P9" s="97" t="s">
        <v>1116</v>
      </c>
      <c r="Q9" s="92"/>
      <c r="R9" s="27" t="s">
        <v>671</v>
      </c>
      <c r="S9" s="92"/>
      <c r="T9" s="27" t="s">
        <v>295</v>
      </c>
    </row>
    <row r="10" spans="1:24" ht="13.15" customHeight="1" x14ac:dyDescent="0.2">
      <c r="F10" s="29"/>
      <c r="G10" s="29"/>
      <c r="H10" s="29"/>
      <c r="I10" s="29"/>
      <c r="J10" s="36"/>
      <c r="K10" s="29"/>
      <c r="L10" s="36"/>
      <c r="M10" s="98"/>
      <c r="N10" s="29"/>
      <c r="O10" s="29"/>
      <c r="P10" s="29"/>
      <c r="Q10" s="29"/>
      <c r="R10" s="36"/>
      <c r="S10" s="29"/>
      <c r="T10" s="36"/>
    </row>
    <row r="11" spans="1:24" ht="27.75" customHeight="1" x14ac:dyDescent="0.2">
      <c r="A11" s="212" t="s">
        <v>709</v>
      </c>
      <c r="B11" s="212"/>
      <c r="C11" s="212"/>
      <c r="D11" s="212"/>
      <c r="E11" s="99"/>
      <c r="F11" s="100"/>
      <c r="G11" s="100"/>
      <c r="H11" s="100"/>
      <c r="I11" s="100"/>
      <c r="J11" s="101"/>
      <c r="K11" s="100"/>
      <c r="L11" s="102"/>
      <c r="M11" s="103"/>
      <c r="N11" s="100"/>
      <c r="O11" s="100"/>
      <c r="P11" s="100"/>
      <c r="Q11" s="100"/>
      <c r="R11" s="101"/>
      <c r="S11" s="100"/>
      <c r="T11" s="102"/>
      <c r="W11" s="28"/>
      <c r="X11" s="28"/>
    </row>
    <row r="12" spans="1:24" ht="12.75" customHeight="1" x14ac:dyDescent="0.2">
      <c r="A12" s="62"/>
      <c r="B12" s="62" t="s">
        <v>365</v>
      </c>
      <c r="C12" s="62" t="s">
        <v>616</v>
      </c>
      <c r="D12" s="62"/>
      <c r="E12" s="62"/>
      <c r="F12" s="62">
        <v>2899.2413999999999</v>
      </c>
      <c r="G12" s="62"/>
      <c r="H12" s="62">
        <v>2676.5614139999998</v>
      </c>
      <c r="I12" s="62"/>
      <c r="J12" s="104">
        <f t="shared" ref="J12:J21" si="0">F12-H12</f>
        <v>222.6799860000001</v>
      </c>
      <c r="K12" s="62"/>
      <c r="L12" s="105">
        <f t="shared" ref="L12:L21" si="1">F12/H12*100-100</f>
        <v>8.3196292390397701</v>
      </c>
      <c r="M12" s="98"/>
      <c r="N12" s="62">
        <v>8568.3278480000008</v>
      </c>
      <c r="O12" s="62"/>
      <c r="P12" s="62">
        <v>7694.280682999999</v>
      </c>
      <c r="Q12" s="62"/>
      <c r="R12" s="104">
        <f>N12-P12</f>
        <v>874.04716500000177</v>
      </c>
      <c r="S12" s="62"/>
      <c r="T12" s="105">
        <f t="shared" ref="T12:T21" si="2">N12/P12*100-100</f>
        <v>11.359699509418093</v>
      </c>
    </row>
    <row r="13" spans="1:24" ht="12.75" customHeight="1" x14ac:dyDescent="0.2">
      <c r="B13" s="62" t="s">
        <v>366</v>
      </c>
      <c r="C13" s="62" t="s">
        <v>617</v>
      </c>
      <c r="D13" s="106"/>
      <c r="F13" s="62">
        <v>1062.8364549999999</v>
      </c>
      <c r="G13" s="62"/>
      <c r="H13" s="62">
        <v>952.20254</v>
      </c>
      <c r="I13" s="62"/>
      <c r="J13" s="104">
        <f t="shared" si="0"/>
        <v>110.63391499999989</v>
      </c>
      <c r="K13" s="62"/>
      <c r="L13" s="105">
        <f t="shared" si="1"/>
        <v>11.618737647979799</v>
      </c>
      <c r="M13" s="98"/>
      <c r="N13" s="62">
        <v>3100.0369659999997</v>
      </c>
      <c r="O13" s="62"/>
      <c r="P13" s="62">
        <v>2722.1539579999999</v>
      </c>
      <c r="Q13" s="62"/>
      <c r="R13" s="104">
        <f>N13-P13</f>
        <v>377.88300799999979</v>
      </c>
      <c r="S13" s="62"/>
      <c r="T13" s="105">
        <f t="shared" si="2"/>
        <v>13.881764728606143</v>
      </c>
    </row>
    <row r="14" spans="1:24" ht="12.75" customHeight="1" x14ac:dyDescent="0.2">
      <c r="A14" s="62"/>
      <c r="B14" s="62" t="s">
        <v>367</v>
      </c>
      <c r="C14" s="62" t="s">
        <v>618</v>
      </c>
      <c r="D14" s="62"/>
      <c r="E14" s="62"/>
      <c r="F14" s="62">
        <v>620.650216</v>
      </c>
      <c r="G14" s="62"/>
      <c r="H14" s="62">
        <v>521.93107899999995</v>
      </c>
      <c r="I14" s="62"/>
      <c r="J14" s="104">
        <f t="shared" si="0"/>
        <v>98.719137000000046</v>
      </c>
      <c r="K14" s="62"/>
      <c r="L14" s="105">
        <f t="shared" si="1"/>
        <v>18.914209360581125</v>
      </c>
      <c r="M14" s="98"/>
      <c r="N14" s="62">
        <v>1795.667972</v>
      </c>
      <c r="O14" s="62"/>
      <c r="P14" s="62">
        <v>1537.7875410000001</v>
      </c>
      <c r="Q14" s="62"/>
      <c r="R14" s="104">
        <f t="shared" ref="R14:R21" si="3">N14-P14</f>
        <v>257.88043099999982</v>
      </c>
      <c r="S14" s="62"/>
      <c r="T14" s="105">
        <f t="shared" si="2"/>
        <v>16.769574738022925</v>
      </c>
      <c r="V14" s="43"/>
      <c r="W14" s="43"/>
    </row>
    <row r="15" spans="1:24" ht="12.75" customHeight="1" x14ac:dyDescent="0.2">
      <c r="B15" s="62" t="s">
        <v>370</v>
      </c>
      <c r="C15" s="62" t="s">
        <v>621</v>
      </c>
      <c r="D15" s="106"/>
      <c r="F15" s="62">
        <v>393.89348000000001</v>
      </c>
      <c r="G15" s="62"/>
      <c r="H15" s="62">
        <v>348.77038099999999</v>
      </c>
      <c r="I15" s="62"/>
      <c r="J15" s="104">
        <f t="shared" si="0"/>
        <v>45.123099000000025</v>
      </c>
      <c r="K15" s="62"/>
      <c r="L15" s="105">
        <f t="shared" si="1"/>
        <v>12.93776692579867</v>
      </c>
      <c r="M15" s="98"/>
      <c r="N15" s="62">
        <v>1193.6069870000001</v>
      </c>
      <c r="O15" s="62"/>
      <c r="P15" s="62">
        <v>1227.5850740000001</v>
      </c>
      <c r="Q15" s="62"/>
      <c r="R15" s="104">
        <f t="shared" si="3"/>
        <v>-33.97808699999996</v>
      </c>
      <c r="S15" s="62"/>
      <c r="T15" s="105">
        <f t="shared" si="2"/>
        <v>-2.767880427975939</v>
      </c>
      <c r="V15" s="43"/>
      <c r="W15" s="43"/>
    </row>
    <row r="16" spans="1:24" ht="12.75" customHeight="1" x14ac:dyDescent="0.2">
      <c r="B16" s="62" t="s">
        <v>369</v>
      </c>
      <c r="C16" s="62" t="s">
        <v>620</v>
      </c>
      <c r="D16" s="106"/>
      <c r="F16" s="62">
        <v>421.46994599999999</v>
      </c>
      <c r="G16" s="62"/>
      <c r="H16" s="62">
        <v>433.59250900000001</v>
      </c>
      <c r="I16" s="62"/>
      <c r="J16" s="104">
        <f t="shared" si="0"/>
        <v>-12.122563000000014</v>
      </c>
      <c r="K16" s="62"/>
      <c r="L16" s="105">
        <f t="shared" si="1"/>
        <v>-2.7958423516029995</v>
      </c>
      <c r="M16" s="98"/>
      <c r="N16" s="62">
        <v>1308.3897400000001</v>
      </c>
      <c r="O16" s="62"/>
      <c r="P16" s="62">
        <v>1211.512618</v>
      </c>
      <c r="Q16" s="62"/>
      <c r="R16" s="104">
        <f t="shared" si="3"/>
        <v>96.877122000000099</v>
      </c>
      <c r="S16" s="62"/>
      <c r="T16" s="105">
        <f t="shared" si="2"/>
        <v>7.9963774673620662</v>
      </c>
      <c r="V16" s="43"/>
      <c r="W16" s="43"/>
    </row>
    <row r="17" spans="1:23" ht="12.75" customHeight="1" x14ac:dyDescent="0.2">
      <c r="B17" s="62" t="s">
        <v>368</v>
      </c>
      <c r="C17" s="62" t="s">
        <v>619</v>
      </c>
      <c r="D17" s="106"/>
      <c r="F17" s="62">
        <v>426.71855699999998</v>
      </c>
      <c r="G17" s="62"/>
      <c r="H17" s="62">
        <v>407.247545</v>
      </c>
      <c r="I17" s="62"/>
      <c r="J17" s="104">
        <f t="shared" si="0"/>
        <v>19.471011999999973</v>
      </c>
      <c r="K17" s="62"/>
      <c r="L17" s="105">
        <f t="shared" si="1"/>
        <v>4.7811244632548977</v>
      </c>
      <c r="M17" s="98"/>
      <c r="N17" s="62">
        <v>1216.905976</v>
      </c>
      <c r="O17" s="62"/>
      <c r="P17" s="62">
        <v>1127.5415670000002</v>
      </c>
      <c r="Q17" s="62"/>
      <c r="R17" s="104">
        <f t="shared" si="3"/>
        <v>89.364408999999796</v>
      </c>
      <c r="S17" s="62"/>
      <c r="T17" s="105">
        <f t="shared" si="2"/>
        <v>7.9255977442825269</v>
      </c>
      <c r="V17" s="43"/>
      <c r="W17" s="43"/>
    </row>
    <row r="18" spans="1:23" ht="12.75" customHeight="1" x14ac:dyDescent="0.2">
      <c r="B18" s="62" t="s">
        <v>700</v>
      </c>
      <c r="C18" s="62" t="s">
        <v>701</v>
      </c>
      <c r="D18" s="106"/>
      <c r="F18" s="62">
        <v>318.70503500000001</v>
      </c>
      <c r="G18" s="62"/>
      <c r="H18" s="62">
        <v>342.49673899999999</v>
      </c>
      <c r="I18" s="62"/>
      <c r="J18" s="104">
        <f t="shared" si="0"/>
        <v>-23.791703999999982</v>
      </c>
      <c r="K18" s="62"/>
      <c r="L18" s="105">
        <f t="shared" si="1"/>
        <v>-6.9465490589678183</v>
      </c>
      <c r="M18" s="98"/>
      <c r="N18" s="62">
        <v>865.55998599999998</v>
      </c>
      <c r="O18" s="62"/>
      <c r="P18" s="62">
        <v>718.97942999999998</v>
      </c>
      <c r="Q18" s="62"/>
      <c r="R18" s="104">
        <f t="shared" si="3"/>
        <v>146.580556</v>
      </c>
      <c r="S18" s="62"/>
      <c r="T18" s="105">
        <f t="shared" si="2"/>
        <v>20.387308716189565</v>
      </c>
      <c r="V18" s="43"/>
      <c r="W18" s="43"/>
    </row>
    <row r="19" spans="1:23" ht="12.75" customHeight="1" x14ac:dyDescent="0.2">
      <c r="B19" s="62" t="s">
        <v>373</v>
      </c>
      <c r="C19" s="62" t="s">
        <v>624</v>
      </c>
      <c r="D19" s="106"/>
      <c r="F19" s="62">
        <v>172.60391899999999</v>
      </c>
      <c r="G19" s="62"/>
      <c r="H19" s="62">
        <v>251.069604</v>
      </c>
      <c r="I19" s="62"/>
      <c r="J19" s="104">
        <f t="shared" si="0"/>
        <v>-78.465685000000008</v>
      </c>
      <c r="K19" s="62"/>
      <c r="L19" s="105">
        <f t="shared" si="1"/>
        <v>-31.252562536403246</v>
      </c>
      <c r="M19" s="98"/>
      <c r="N19" s="62">
        <v>777.80316900000003</v>
      </c>
      <c r="O19" s="62"/>
      <c r="P19" s="62">
        <v>855.09960799999999</v>
      </c>
      <c r="Q19" s="62"/>
      <c r="R19" s="104">
        <f t="shared" si="3"/>
        <v>-77.296438999999964</v>
      </c>
      <c r="S19" s="62"/>
      <c r="T19" s="105">
        <f t="shared" si="2"/>
        <v>-9.0394660782021958</v>
      </c>
      <c r="V19" s="43"/>
      <c r="W19" s="43"/>
    </row>
    <row r="20" spans="1:23" ht="12.75" customHeight="1" x14ac:dyDescent="0.2">
      <c r="B20" s="62" t="s">
        <v>371</v>
      </c>
      <c r="C20" s="62" t="s">
        <v>622</v>
      </c>
      <c r="D20" s="106"/>
      <c r="F20" s="62">
        <v>260.17987699999998</v>
      </c>
      <c r="G20" s="62"/>
      <c r="H20" s="62">
        <v>244.01495399999999</v>
      </c>
      <c r="I20" s="62"/>
      <c r="J20" s="104">
        <f t="shared" si="0"/>
        <v>16.164922999999987</v>
      </c>
      <c r="K20" s="62"/>
      <c r="L20" s="105">
        <f t="shared" si="1"/>
        <v>6.624562443824658</v>
      </c>
      <c r="M20" s="98"/>
      <c r="N20" s="62">
        <v>793.73712099999989</v>
      </c>
      <c r="O20" s="62"/>
      <c r="P20" s="62">
        <v>712.59411999999998</v>
      </c>
      <c r="Q20" s="62"/>
      <c r="R20" s="104">
        <f t="shared" si="3"/>
        <v>81.143000999999913</v>
      </c>
      <c r="S20" s="62"/>
      <c r="T20" s="105">
        <f t="shared" si="2"/>
        <v>11.386987167393386</v>
      </c>
      <c r="V20" s="43"/>
      <c r="W20" s="43"/>
    </row>
    <row r="21" spans="1:23" ht="12.75" customHeight="1" x14ac:dyDescent="0.2">
      <c r="B21" s="62" t="s">
        <v>707</v>
      </c>
      <c r="C21" s="62" t="s">
        <v>708</v>
      </c>
      <c r="D21" s="106"/>
      <c r="F21" s="62">
        <v>23.943809000000002</v>
      </c>
      <c r="G21" s="62"/>
      <c r="H21" s="62">
        <v>161.082753</v>
      </c>
      <c r="I21" s="62"/>
      <c r="J21" s="104">
        <f t="shared" si="0"/>
        <v>-137.13894399999998</v>
      </c>
      <c r="K21" s="62"/>
      <c r="L21" s="105">
        <f t="shared" si="1"/>
        <v>-85.135709097298573</v>
      </c>
      <c r="M21" s="98"/>
      <c r="N21" s="62">
        <v>236.564956</v>
      </c>
      <c r="O21" s="62"/>
      <c r="P21" s="62">
        <v>410.75729699999999</v>
      </c>
      <c r="Q21" s="62"/>
      <c r="R21" s="104">
        <f t="shared" si="3"/>
        <v>-174.192341</v>
      </c>
      <c r="S21" s="62"/>
      <c r="T21" s="105">
        <f t="shared" si="2"/>
        <v>-42.407607186099483</v>
      </c>
      <c r="V21" s="43"/>
      <c r="W21" s="43"/>
    </row>
    <row r="22" spans="1:23" ht="4.5" customHeight="1" x14ac:dyDescent="0.2">
      <c r="B22" s="106"/>
      <c r="C22" s="106"/>
      <c r="F22" s="62"/>
      <c r="G22" s="62"/>
      <c r="H22" s="62"/>
      <c r="I22" s="62"/>
      <c r="J22" s="104"/>
      <c r="K22" s="62"/>
      <c r="L22" s="105"/>
      <c r="M22" s="98"/>
      <c r="N22" s="62"/>
      <c r="P22" s="62"/>
      <c r="Q22" s="62"/>
      <c r="R22" s="104"/>
      <c r="S22" s="62"/>
      <c r="T22" s="105"/>
      <c r="V22" s="43"/>
      <c r="W22" s="43"/>
    </row>
    <row r="23" spans="1:23" ht="30" customHeight="1" x14ac:dyDescent="0.2">
      <c r="A23" s="212" t="s">
        <v>672</v>
      </c>
      <c r="B23" s="212"/>
      <c r="C23" s="212"/>
      <c r="D23" s="212"/>
      <c r="E23" s="107"/>
      <c r="F23" s="100">
        <v>6177.5988870000001</v>
      </c>
      <c r="G23" s="100"/>
      <c r="H23" s="100">
        <v>5430.3345870000057</v>
      </c>
      <c r="I23" s="100"/>
      <c r="J23" s="101">
        <f>F23-H23</f>
        <v>747.26429999999436</v>
      </c>
      <c r="K23" s="108"/>
      <c r="L23" s="102">
        <f>F23/H23*100-100</f>
        <v>13.760925556758764</v>
      </c>
      <c r="M23" s="103"/>
      <c r="N23" s="100">
        <v>17673.169633000012</v>
      </c>
      <c r="O23" s="100"/>
      <c r="P23" s="100">
        <v>15712.915773000004</v>
      </c>
      <c r="Q23" s="100"/>
      <c r="R23" s="101">
        <f>N23-P23</f>
        <v>1960.253860000008</v>
      </c>
      <c r="S23" s="108"/>
      <c r="T23" s="102">
        <f>N23/P23*100-100</f>
        <v>12.475430329540572</v>
      </c>
      <c r="V23" s="43"/>
      <c r="W23" s="43"/>
    </row>
    <row r="24" spans="1:23" s="8" customFormat="1" ht="30" customHeight="1" x14ac:dyDescent="0.2">
      <c r="A24" s="210" t="s">
        <v>673</v>
      </c>
      <c r="B24" s="210"/>
      <c r="C24" s="210"/>
      <c r="D24" s="210"/>
      <c r="E24" s="109"/>
      <c r="F24" s="109">
        <v>6640.5540260000007</v>
      </c>
      <c r="G24" s="109"/>
      <c r="H24" s="109">
        <v>5830.0019810000013</v>
      </c>
      <c r="I24" s="109"/>
      <c r="J24" s="110">
        <f>F24-H24</f>
        <v>810.55204499999945</v>
      </c>
      <c r="K24" s="110"/>
      <c r="L24" s="111">
        <f>F24/H24*100-100</f>
        <v>13.90311783154776</v>
      </c>
      <c r="M24" s="112"/>
      <c r="N24" s="109">
        <v>19005.315097000002</v>
      </c>
      <c r="O24" s="109"/>
      <c r="P24" s="109">
        <v>16870.012581000003</v>
      </c>
      <c r="Q24" s="109"/>
      <c r="R24" s="110">
        <f>N24-P24</f>
        <v>2135.3025159999997</v>
      </c>
      <c r="S24" s="110"/>
      <c r="T24" s="111">
        <f>N24/P24*100-100</f>
        <v>12.65738543908914</v>
      </c>
      <c r="V24" s="113"/>
      <c r="W24" s="113"/>
    </row>
    <row r="25" spans="1:23" ht="30" customHeight="1" x14ac:dyDescent="0.2">
      <c r="A25" s="212" t="s">
        <v>674</v>
      </c>
      <c r="B25" s="212"/>
      <c r="C25" s="212"/>
      <c r="D25" s="212"/>
      <c r="E25" s="182"/>
      <c r="F25" s="100">
        <v>6734.8637090000011</v>
      </c>
      <c r="G25" s="100"/>
      <c r="H25" s="100">
        <v>5894.7771020000009</v>
      </c>
      <c r="I25" s="100"/>
      <c r="J25" s="101">
        <f>F25-H25</f>
        <v>840.08660700000019</v>
      </c>
      <c r="K25" s="108"/>
      <c r="L25" s="102">
        <f>F25/H25*100-100</f>
        <v>14.251371891822217</v>
      </c>
      <c r="M25" s="103"/>
      <c r="N25" s="100">
        <v>19312.277138000005</v>
      </c>
      <c r="O25" s="100"/>
      <c r="P25" s="100">
        <v>17081.821627000001</v>
      </c>
      <c r="Q25" s="100"/>
      <c r="R25" s="101">
        <f>N25-P25</f>
        <v>2230.4555110000038</v>
      </c>
      <c r="S25" s="108"/>
      <c r="T25" s="102">
        <f>N25/P25*100-100</f>
        <v>13.057480400535752</v>
      </c>
      <c r="V25" s="43"/>
      <c r="W25" s="43"/>
    </row>
    <row r="26" spans="1:23" ht="30" customHeight="1" x14ac:dyDescent="0.2">
      <c r="A26" s="210" t="s">
        <v>675</v>
      </c>
      <c r="B26" s="210"/>
      <c r="C26" s="210"/>
      <c r="D26" s="210"/>
      <c r="E26" s="109"/>
      <c r="F26" s="109">
        <v>2105.7181119999982</v>
      </c>
      <c r="G26" s="109"/>
      <c r="H26" s="109">
        <v>2368.2771910000001</v>
      </c>
      <c r="I26" s="62"/>
      <c r="J26" s="110">
        <f>F26-H26</f>
        <v>-262.55907900000193</v>
      </c>
      <c r="K26" s="78"/>
      <c r="L26" s="111">
        <f>F26/H26*100-100</f>
        <v>-11.086501191574499</v>
      </c>
      <c r="M26" s="114"/>
      <c r="N26" s="109">
        <v>6777.5758809999925</v>
      </c>
      <c r="O26" s="109"/>
      <c r="P26" s="109">
        <v>6788.1371700000009</v>
      </c>
      <c r="Q26" s="62"/>
      <c r="R26" s="110">
        <f>N26-P26</f>
        <v>-10.561289000008401</v>
      </c>
      <c r="S26" s="110"/>
      <c r="T26" s="111">
        <f>N26/P26*100-100</f>
        <v>-0.15558449594512069</v>
      </c>
      <c r="V26" s="43"/>
      <c r="W26" s="43"/>
    </row>
    <row r="27" spans="1:23" ht="30" customHeight="1" x14ac:dyDescent="0.2">
      <c r="A27" s="211" t="s">
        <v>676</v>
      </c>
      <c r="B27" s="211"/>
      <c r="C27" s="211"/>
      <c r="D27" s="211"/>
      <c r="E27" s="107"/>
      <c r="F27" s="100">
        <v>2011.408428999998</v>
      </c>
      <c r="G27" s="100"/>
      <c r="H27" s="100">
        <v>2303.50207</v>
      </c>
      <c r="I27" s="100"/>
      <c r="J27" s="101">
        <f>F27-H27</f>
        <v>-292.09364100000198</v>
      </c>
      <c r="K27" s="108"/>
      <c r="L27" s="102">
        <f>F27/H27*100-100</f>
        <v>-12.68041582441478</v>
      </c>
      <c r="M27" s="103"/>
      <c r="N27" s="100">
        <v>6470.6138399999936</v>
      </c>
      <c r="O27" s="100"/>
      <c r="P27" s="100">
        <v>6576.3281240000015</v>
      </c>
      <c r="Q27" s="100"/>
      <c r="R27" s="101">
        <f>N27-P27</f>
        <v>-105.71428400000786</v>
      </c>
      <c r="S27" s="108"/>
      <c r="T27" s="102">
        <f>N27/P27*100-100</f>
        <v>-1.6074971018281303</v>
      </c>
      <c r="V27" s="43"/>
      <c r="W27" s="43"/>
    </row>
    <row r="28" spans="1:23" ht="3" customHeight="1" x14ac:dyDescent="0.2">
      <c r="A28" s="115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V28" s="43"/>
      <c r="W28" s="43"/>
    </row>
    <row r="29" spans="1:23" ht="3.75" customHeight="1" x14ac:dyDescent="0.2">
      <c r="A29" s="116"/>
      <c r="V29" s="43"/>
      <c r="W29" s="43"/>
    </row>
    <row r="31" spans="1:23" x14ac:dyDescent="0.2">
      <c r="C31" s="7" t="s">
        <v>371</v>
      </c>
      <c r="D31" s="7" t="s">
        <v>622</v>
      </c>
    </row>
    <row r="33" spans="1:16" x14ac:dyDescent="0.2">
      <c r="F33" s="65"/>
      <c r="H33" s="65"/>
      <c r="N33" s="65"/>
      <c r="P33" s="65"/>
    </row>
    <row r="34" spans="1:16" ht="30" customHeight="1" x14ac:dyDescent="0.2">
      <c r="A34" s="219" t="s">
        <v>632</v>
      </c>
      <c r="B34" s="219"/>
      <c r="C34" s="219"/>
      <c r="D34" s="219"/>
      <c r="E34" s="117"/>
      <c r="F34" s="220" t="s">
        <v>633</v>
      </c>
      <c r="G34" s="220"/>
      <c r="H34" s="220"/>
      <c r="I34" s="220"/>
      <c r="J34" s="220"/>
      <c r="K34" s="220"/>
      <c r="L34" s="220"/>
      <c r="N34" s="65"/>
      <c r="P34" s="65"/>
    </row>
    <row r="35" spans="1:16" ht="30" customHeight="1" x14ac:dyDescent="0.2">
      <c r="A35" s="221" t="s">
        <v>634</v>
      </c>
      <c r="B35" s="221"/>
      <c r="C35" s="221"/>
      <c r="D35" s="221"/>
      <c r="E35" s="117"/>
      <c r="F35" s="218" t="s">
        <v>635</v>
      </c>
      <c r="G35" s="218"/>
      <c r="H35" s="218"/>
      <c r="I35" s="218"/>
      <c r="J35" s="218"/>
      <c r="K35" s="218"/>
      <c r="L35" s="218"/>
    </row>
    <row r="36" spans="1:16" ht="30" customHeight="1" x14ac:dyDescent="0.2">
      <c r="A36" s="219" t="s">
        <v>636</v>
      </c>
      <c r="B36" s="219"/>
      <c r="C36" s="219"/>
      <c r="D36" s="219"/>
      <c r="E36" s="117"/>
      <c r="F36" s="220" t="s">
        <v>635</v>
      </c>
      <c r="G36" s="220"/>
      <c r="H36" s="220"/>
      <c r="I36" s="220"/>
      <c r="J36" s="220"/>
      <c r="K36" s="220"/>
      <c r="L36" s="220"/>
    </row>
    <row r="37" spans="1:16" ht="30" customHeight="1" x14ac:dyDescent="0.2">
      <c r="A37" s="217" t="s">
        <v>637</v>
      </c>
      <c r="B37" s="217"/>
      <c r="C37" s="217"/>
      <c r="D37" s="217"/>
      <c r="E37" s="117"/>
      <c r="F37" s="218" t="s">
        <v>633</v>
      </c>
      <c r="G37" s="218"/>
      <c r="H37" s="218"/>
      <c r="I37" s="218"/>
      <c r="J37" s="218"/>
      <c r="K37" s="218"/>
      <c r="L37" s="218"/>
    </row>
    <row r="38" spans="1:16" x14ac:dyDescent="0.2">
      <c r="F38" s="65"/>
      <c r="H38" s="65"/>
      <c r="N38" s="65"/>
      <c r="P38" s="65"/>
    </row>
  </sheetData>
  <mergeCells count="21">
    <mergeCell ref="A37:D37"/>
    <mergeCell ref="F37:L37"/>
    <mergeCell ref="A34:D34"/>
    <mergeCell ref="F34:L34"/>
    <mergeCell ref="A35:D35"/>
    <mergeCell ref="F35:L35"/>
    <mergeCell ref="A36:D36"/>
    <mergeCell ref="F36:L36"/>
    <mergeCell ref="A1:T1"/>
    <mergeCell ref="A2:T2"/>
    <mergeCell ref="A5:D9"/>
    <mergeCell ref="F5:L5"/>
    <mergeCell ref="N5:T5"/>
    <mergeCell ref="F7:J7"/>
    <mergeCell ref="N7:R7"/>
    <mergeCell ref="A26:D26"/>
    <mergeCell ref="A27:D27"/>
    <mergeCell ref="A11:D11"/>
    <mergeCell ref="A23:D23"/>
    <mergeCell ref="A24:D24"/>
    <mergeCell ref="A25:D2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68"/>
  <sheetViews>
    <sheetView showGridLines="0" topLeftCell="A2" zoomScale="90" zoomScaleNormal="90" workbookViewId="0">
      <selection activeCell="A2" sqref="A2:S2"/>
    </sheetView>
  </sheetViews>
  <sheetFormatPr defaultColWidth="9.140625" defaultRowHeight="9" x14ac:dyDescent="0.15"/>
  <cols>
    <col min="1" max="1" width="6.5703125" style="83" customWidth="1"/>
    <col min="2" max="2" width="9.28515625" style="84" customWidth="1"/>
    <col min="3" max="17" width="10.140625" style="84" customWidth="1"/>
    <col min="18" max="18" width="6.5703125" style="84" customWidth="1"/>
    <col min="19" max="19" width="9.140625" style="84"/>
    <col min="20" max="20" width="2.85546875" style="84" customWidth="1"/>
    <col min="21" max="16384" width="9.140625" style="84"/>
  </cols>
  <sheetData>
    <row r="1" spans="1:21" hidden="1" x14ac:dyDescent="0.15"/>
    <row r="2" spans="1:21" ht="24" customHeight="1" x14ac:dyDescent="0.2">
      <c r="A2" s="195" t="s">
        <v>677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28"/>
    </row>
    <row r="3" spans="1:21" s="85" customFormat="1" ht="6.75" customHeight="1" thickBot="1" x14ac:dyDescent="0.25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</row>
    <row r="4" spans="1:21" ht="12" customHeight="1" thickBot="1" x14ac:dyDescent="0.25">
      <c r="A4" s="197" t="s">
        <v>162</v>
      </c>
      <c r="B4" s="197" t="s">
        <v>163</v>
      </c>
      <c r="C4" s="199" t="s">
        <v>666</v>
      </c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1"/>
      <c r="R4" s="197" t="s">
        <v>535</v>
      </c>
      <c r="S4" s="197" t="s">
        <v>522</v>
      </c>
      <c r="U4" s="28"/>
    </row>
    <row r="5" spans="1:21" ht="21.75" customHeight="1" thickBot="1" x14ac:dyDescent="0.2">
      <c r="A5" s="198"/>
      <c r="B5" s="198"/>
      <c r="C5" s="86" t="s">
        <v>164</v>
      </c>
      <c r="D5" s="86" t="s">
        <v>165</v>
      </c>
      <c r="E5" s="86" t="s">
        <v>166</v>
      </c>
      <c r="F5" s="86" t="s">
        <v>167</v>
      </c>
      <c r="G5" s="86" t="s">
        <v>168</v>
      </c>
      <c r="H5" s="86" t="s">
        <v>352</v>
      </c>
      <c r="I5" s="86" t="s">
        <v>169</v>
      </c>
      <c r="J5" s="86" t="s">
        <v>170</v>
      </c>
      <c r="K5" s="86" t="s">
        <v>171</v>
      </c>
      <c r="L5" s="86" t="s">
        <v>172</v>
      </c>
      <c r="M5" s="86" t="s">
        <v>173</v>
      </c>
      <c r="N5" s="86" t="s">
        <v>174</v>
      </c>
      <c r="O5" s="86" t="s">
        <v>175</v>
      </c>
      <c r="P5" s="86" t="s">
        <v>176</v>
      </c>
      <c r="Q5" s="86" t="s">
        <v>177</v>
      </c>
      <c r="R5" s="198"/>
      <c r="S5" s="198"/>
    </row>
    <row r="6" spans="1:21" ht="12.75" x14ac:dyDescent="0.2">
      <c r="A6" s="87">
        <v>2022</v>
      </c>
      <c r="B6" s="84" t="s">
        <v>338</v>
      </c>
      <c r="C6" s="88">
        <v>609.73872700000004</v>
      </c>
      <c r="D6" s="88">
        <v>35.343977000000002</v>
      </c>
      <c r="E6" s="88">
        <v>141.58449899999999</v>
      </c>
      <c r="F6" s="88">
        <v>8.0206859999999995</v>
      </c>
      <c r="G6" s="88">
        <v>2.4302239999999999</v>
      </c>
      <c r="H6" s="88">
        <v>4.7834320000000004</v>
      </c>
      <c r="I6" s="88">
        <v>49.921951999999997</v>
      </c>
      <c r="J6" s="88">
        <v>40.670853999999999</v>
      </c>
      <c r="K6" s="88">
        <v>6.9138250000000001</v>
      </c>
      <c r="L6" s="88">
        <v>1564.6313700000001</v>
      </c>
      <c r="M6" s="88">
        <v>3.3117480000000001</v>
      </c>
      <c r="N6" s="88">
        <v>30.128938999999999</v>
      </c>
      <c r="O6" s="88">
        <v>774.651342</v>
      </c>
      <c r="P6" s="88">
        <v>20.534590999999999</v>
      </c>
      <c r="Q6" s="88">
        <v>26.61815</v>
      </c>
      <c r="R6" s="87">
        <v>2022</v>
      </c>
      <c r="S6" s="84" t="s">
        <v>538</v>
      </c>
      <c r="U6" s="28"/>
    </row>
    <row r="7" spans="1:21" x14ac:dyDescent="0.15">
      <c r="B7" s="84" t="s">
        <v>339</v>
      </c>
      <c r="C7" s="88">
        <v>633.302952</v>
      </c>
      <c r="D7" s="88">
        <v>35.125290999999997</v>
      </c>
      <c r="E7" s="88">
        <v>148.53695500000001</v>
      </c>
      <c r="F7" s="88">
        <v>10.768056</v>
      </c>
      <c r="G7" s="88">
        <v>2.3966630000000002</v>
      </c>
      <c r="H7" s="88">
        <v>6.1593540000000004</v>
      </c>
      <c r="I7" s="88">
        <v>44.692359000000003</v>
      </c>
      <c r="J7" s="88">
        <v>40.092685000000003</v>
      </c>
      <c r="K7" s="88">
        <v>6.5040009999999997</v>
      </c>
      <c r="L7" s="88">
        <v>1572.698099</v>
      </c>
      <c r="M7" s="88">
        <v>5.3978849999999996</v>
      </c>
      <c r="N7" s="88">
        <v>27.114491999999998</v>
      </c>
      <c r="O7" s="88">
        <v>847.700513</v>
      </c>
      <c r="P7" s="88">
        <v>22.672802999999998</v>
      </c>
      <c r="Q7" s="88">
        <v>33.221201000000001</v>
      </c>
      <c r="R7" s="83"/>
      <c r="S7" s="84" t="s">
        <v>539</v>
      </c>
    </row>
    <row r="8" spans="1:21" x14ac:dyDescent="0.15">
      <c r="B8" s="84" t="s">
        <v>340</v>
      </c>
      <c r="C8" s="88">
        <v>767.69350699999995</v>
      </c>
      <c r="D8" s="88">
        <v>54.977722</v>
      </c>
      <c r="E8" s="88">
        <v>155.42816199999999</v>
      </c>
      <c r="F8" s="88">
        <v>10.388719</v>
      </c>
      <c r="G8" s="88">
        <v>3.428417</v>
      </c>
      <c r="H8" s="88">
        <v>7.3948359999999997</v>
      </c>
      <c r="I8" s="88">
        <v>45.319344999999998</v>
      </c>
      <c r="J8" s="88">
        <v>41.353206999999998</v>
      </c>
      <c r="K8" s="88">
        <v>6.8579629999999998</v>
      </c>
      <c r="L8" s="88">
        <v>1733.1472510000001</v>
      </c>
      <c r="M8" s="88">
        <v>5.804335</v>
      </c>
      <c r="N8" s="88">
        <v>84.661854000000005</v>
      </c>
      <c r="O8" s="88">
        <v>830.07969900000001</v>
      </c>
      <c r="P8" s="88">
        <v>24.877172000000002</v>
      </c>
      <c r="Q8" s="88">
        <v>33.643450999999999</v>
      </c>
      <c r="R8" s="83"/>
      <c r="S8" s="84" t="s">
        <v>540</v>
      </c>
    </row>
    <row r="9" spans="1:21" x14ac:dyDescent="0.15">
      <c r="B9" s="84" t="s">
        <v>341</v>
      </c>
      <c r="C9" s="88">
        <v>693.06034099999999</v>
      </c>
      <c r="D9" s="88">
        <v>39.638258999999998</v>
      </c>
      <c r="E9" s="88">
        <v>157.62489600000001</v>
      </c>
      <c r="F9" s="88">
        <v>20.445744999999999</v>
      </c>
      <c r="G9" s="88">
        <v>3.721346</v>
      </c>
      <c r="H9" s="88">
        <v>6.1260089999999998</v>
      </c>
      <c r="I9" s="88">
        <v>48.640048999999998</v>
      </c>
      <c r="J9" s="88">
        <v>39.311844000000001</v>
      </c>
      <c r="K9" s="88">
        <v>7.4097809999999997</v>
      </c>
      <c r="L9" s="88">
        <v>1613.657645</v>
      </c>
      <c r="M9" s="88">
        <v>6.975225</v>
      </c>
      <c r="N9" s="88">
        <v>48.933664</v>
      </c>
      <c r="O9" s="88">
        <v>771.91846199999998</v>
      </c>
      <c r="P9" s="88">
        <v>21.217863000000001</v>
      </c>
      <c r="Q9" s="88">
        <v>29.521495000000002</v>
      </c>
      <c r="R9" s="83"/>
      <c r="S9" s="84" t="s">
        <v>541</v>
      </c>
    </row>
    <row r="10" spans="1:21" x14ac:dyDescent="0.15">
      <c r="B10" s="84" t="s">
        <v>342</v>
      </c>
      <c r="C10" s="88">
        <v>759.63462700000002</v>
      </c>
      <c r="D10" s="88">
        <v>39.227164000000002</v>
      </c>
      <c r="E10" s="88">
        <v>142.004581</v>
      </c>
      <c r="F10" s="88">
        <v>10.022327000000001</v>
      </c>
      <c r="G10" s="88">
        <v>3.485147</v>
      </c>
      <c r="H10" s="88">
        <v>6.3279969999999999</v>
      </c>
      <c r="I10" s="88">
        <v>54.849299000000002</v>
      </c>
      <c r="J10" s="88">
        <v>49.260454000000003</v>
      </c>
      <c r="K10" s="88">
        <v>7.511018</v>
      </c>
      <c r="L10" s="88">
        <v>1827.9985529999999</v>
      </c>
      <c r="M10" s="88">
        <v>11.343893</v>
      </c>
      <c r="N10" s="88">
        <v>35.011232</v>
      </c>
      <c r="O10" s="88">
        <v>835.83464900000001</v>
      </c>
      <c r="P10" s="88">
        <v>20.508253</v>
      </c>
      <c r="Q10" s="88">
        <v>42.823051</v>
      </c>
      <c r="R10" s="83"/>
      <c r="S10" s="84" t="s">
        <v>542</v>
      </c>
    </row>
    <row r="11" spans="1:21" x14ac:dyDescent="0.15">
      <c r="B11" s="84" t="s">
        <v>343</v>
      </c>
      <c r="C11" s="88">
        <v>761.52375500000005</v>
      </c>
      <c r="D11" s="88">
        <v>43.307471</v>
      </c>
      <c r="E11" s="88">
        <v>155.11586600000001</v>
      </c>
      <c r="F11" s="88">
        <v>7.9103539999999999</v>
      </c>
      <c r="G11" s="88">
        <v>4.6612640000000001</v>
      </c>
      <c r="H11" s="88">
        <v>7.9684169999999996</v>
      </c>
      <c r="I11" s="88">
        <v>64.880474000000007</v>
      </c>
      <c r="J11" s="88">
        <v>45.339427999999998</v>
      </c>
      <c r="K11" s="88">
        <v>6.4280999999999997</v>
      </c>
      <c r="L11" s="88">
        <v>1757.405921</v>
      </c>
      <c r="M11" s="88">
        <v>5.2066809999999997</v>
      </c>
      <c r="N11" s="88">
        <v>22.211887999999998</v>
      </c>
      <c r="O11" s="88">
        <v>886.09735999999998</v>
      </c>
      <c r="P11" s="88">
        <v>22.534310000000001</v>
      </c>
      <c r="Q11" s="88">
        <v>34.555903000000001</v>
      </c>
      <c r="R11" s="83"/>
      <c r="S11" s="84" t="s">
        <v>543</v>
      </c>
    </row>
    <row r="12" spans="1:21" x14ac:dyDescent="0.15">
      <c r="B12" s="84" t="s">
        <v>344</v>
      </c>
      <c r="C12" s="88">
        <v>795.56012999999996</v>
      </c>
      <c r="D12" s="88">
        <v>36.578367</v>
      </c>
      <c r="E12" s="88">
        <v>163.23889299999999</v>
      </c>
      <c r="F12" s="88">
        <v>12.521879</v>
      </c>
      <c r="G12" s="88">
        <v>4.2104200000000001</v>
      </c>
      <c r="H12" s="88">
        <v>4.7520639999999998</v>
      </c>
      <c r="I12" s="88">
        <v>53.778816999999997</v>
      </c>
      <c r="J12" s="88">
        <v>39.512456</v>
      </c>
      <c r="K12" s="88">
        <v>5.9361090000000001</v>
      </c>
      <c r="L12" s="88">
        <v>1788.0696809999999</v>
      </c>
      <c r="M12" s="88">
        <v>6.5046819999999999</v>
      </c>
      <c r="N12" s="88">
        <v>38.667895000000001</v>
      </c>
      <c r="O12" s="88">
        <v>845.96716100000003</v>
      </c>
      <c r="P12" s="88">
        <v>19.549437999999999</v>
      </c>
      <c r="Q12" s="88">
        <v>31.39931</v>
      </c>
      <c r="R12" s="83"/>
      <c r="S12" s="84" t="s">
        <v>544</v>
      </c>
    </row>
    <row r="13" spans="1:21" x14ac:dyDescent="0.15">
      <c r="B13" s="84" t="s">
        <v>345</v>
      </c>
      <c r="C13" s="88">
        <v>598.91221299999995</v>
      </c>
      <c r="D13" s="88">
        <v>25.275562999999998</v>
      </c>
      <c r="E13" s="88">
        <v>144.27179899999999</v>
      </c>
      <c r="F13" s="88">
        <v>6.2868170000000001</v>
      </c>
      <c r="G13" s="88">
        <v>2.7053430000000001</v>
      </c>
      <c r="H13" s="88">
        <v>3.3905240000000001</v>
      </c>
      <c r="I13" s="88">
        <v>32.301220000000001</v>
      </c>
      <c r="J13" s="88">
        <v>39.577731</v>
      </c>
      <c r="K13" s="88">
        <v>5.2183489999999999</v>
      </c>
      <c r="L13" s="88">
        <v>1522.7573090000001</v>
      </c>
      <c r="M13" s="88">
        <v>3.4121670000000002</v>
      </c>
      <c r="N13" s="88">
        <v>35.288483999999997</v>
      </c>
      <c r="O13" s="88">
        <v>609.96475299999997</v>
      </c>
      <c r="P13" s="88">
        <v>14.234161</v>
      </c>
      <c r="Q13" s="88">
        <v>23.832274999999999</v>
      </c>
      <c r="R13" s="83"/>
      <c r="S13" s="84" t="s">
        <v>545</v>
      </c>
    </row>
    <row r="14" spans="1:21" x14ac:dyDescent="0.15">
      <c r="B14" s="84" t="s">
        <v>346</v>
      </c>
      <c r="C14" s="88">
        <v>769.54646700000001</v>
      </c>
      <c r="D14" s="88">
        <v>41.752989999999997</v>
      </c>
      <c r="E14" s="88">
        <v>166.859779</v>
      </c>
      <c r="F14" s="88">
        <v>10.804142000000001</v>
      </c>
      <c r="G14" s="88">
        <v>3.972321</v>
      </c>
      <c r="H14" s="88">
        <v>4.7759900000000002</v>
      </c>
      <c r="I14" s="88">
        <v>38.480297</v>
      </c>
      <c r="J14" s="88">
        <v>48.706622000000003</v>
      </c>
      <c r="K14" s="88">
        <v>7.611167</v>
      </c>
      <c r="L14" s="88">
        <v>1823.9791990000001</v>
      </c>
      <c r="M14" s="88">
        <v>6.7434859999999999</v>
      </c>
      <c r="N14" s="88">
        <v>58.228316</v>
      </c>
      <c r="O14" s="88">
        <v>851.46174699999995</v>
      </c>
      <c r="P14" s="88">
        <v>23.149163000000001</v>
      </c>
      <c r="Q14" s="88">
        <v>35.604247999999998</v>
      </c>
      <c r="R14" s="83"/>
      <c r="S14" s="84" t="s">
        <v>546</v>
      </c>
    </row>
    <row r="15" spans="1:21" x14ac:dyDescent="0.15">
      <c r="B15" s="84" t="s">
        <v>347</v>
      </c>
      <c r="C15" s="88">
        <v>755.40427699999998</v>
      </c>
      <c r="D15" s="88">
        <v>32.812455999999997</v>
      </c>
      <c r="E15" s="88">
        <v>160.948319</v>
      </c>
      <c r="F15" s="88">
        <v>18.629735</v>
      </c>
      <c r="G15" s="88">
        <v>5.6751959999999997</v>
      </c>
      <c r="H15" s="88">
        <v>5.3118850000000002</v>
      </c>
      <c r="I15" s="88">
        <v>36.391896000000003</v>
      </c>
      <c r="J15" s="88">
        <v>45.623199</v>
      </c>
      <c r="K15" s="88">
        <v>8.8601709999999994</v>
      </c>
      <c r="L15" s="88">
        <v>1772.7342020000001</v>
      </c>
      <c r="M15" s="88">
        <v>4.5272860000000001</v>
      </c>
      <c r="N15" s="88">
        <v>22.392215</v>
      </c>
      <c r="O15" s="88">
        <v>845.74135200000001</v>
      </c>
      <c r="P15" s="88">
        <v>18.983421</v>
      </c>
      <c r="Q15" s="88">
        <v>32.330111000000002</v>
      </c>
      <c r="R15" s="83"/>
      <c r="S15" s="84" t="s">
        <v>547</v>
      </c>
    </row>
    <row r="16" spans="1:21" x14ac:dyDescent="0.15">
      <c r="B16" s="84" t="s">
        <v>348</v>
      </c>
      <c r="C16" s="88">
        <v>780.42874800000004</v>
      </c>
      <c r="D16" s="88">
        <v>35.987667000000002</v>
      </c>
      <c r="E16" s="88">
        <v>177.78811999999999</v>
      </c>
      <c r="F16" s="88">
        <v>12.207114000000001</v>
      </c>
      <c r="G16" s="88">
        <v>4.9557520000000004</v>
      </c>
      <c r="H16" s="88">
        <v>8.1304599999999994</v>
      </c>
      <c r="I16" s="88">
        <v>48.461942000000001</v>
      </c>
      <c r="J16" s="88">
        <v>57.802815000000002</v>
      </c>
      <c r="K16" s="88">
        <v>9.2911009999999994</v>
      </c>
      <c r="L16" s="88">
        <v>1887.025095</v>
      </c>
      <c r="M16" s="88">
        <v>6.0141369999999998</v>
      </c>
      <c r="N16" s="88">
        <v>27.304642000000001</v>
      </c>
      <c r="O16" s="88">
        <v>899.82532600000002</v>
      </c>
      <c r="P16" s="88">
        <v>24.733224</v>
      </c>
      <c r="Q16" s="88">
        <v>35.531249000000003</v>
      </c>
      <c r="R16" s="83"/>
      <c r="S16" s="84" t="s">
        <v>548</v>
      </c>
    </row>
    <row r="17" spans="1:19" x14ac:dyDescent="0.15">
      <c r="B17" s="84" t="s">
        <v>349</v>
      </c>
      <c r="C17" s="88">
        <v>595.64162599999997</v>
      </c>
      <c r="D17" s="88">
        <v>21.790458999999998</v>
      </c>
      <c r="E17" s="88">
        <v>151.849467</v>
      </c>
      <c r="F17" s="88">
        <v>9.1770029999999991</v>
      </c>
      <c r="G17" s="88">
        <v>4.8513669999999998</v>
      </c>
      <c r="H17" s="88">
        <v>4.4611299999999998</v>
      </c>
      <c r="I17" s="88">
        <v>39.878788999999998</v>
      </c>
      <c r="J17" s="88">
        <v>32.852628000000003</v>
      </c>
      <c r="K17" s="88">
        <v>4.616911</v>
      </c>
      <c r="L17" s="88">
        <v>1520.098927</v>
      </c>
      <c r="M17" s="88">
        <v>7.5799909999999997</v>
      </c>
      <c r="N17" s="88">
        <v>55.475484000000002</v>
      </c>
      <c r="O17" s="88">
        <v>689.11823900000002</v>
      </c>
      <c r="P17" s="88">
        <v>21.312055000000001</v>
      </c>
      <c r="Q17" s="88">
        <v>25.102295000000002</v>
      </c>
      <c r="R17" s="83"/>
      <c r="S17" s="84" t="s">
        <v>549</v>
      </c>
    </row>
    <row r="18" spans="1:19" x14ac:dyDescent="0.15"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3"/>
    </row>
    <row r="19" spans="1:19" x14ac:dyDescent="0.15">
      <c r="A19" s="87">
        <v>2023</v>
      </c>
      <c r="B19" s="84" t="s">
        <v>338</v>
      </c>
      <c r="C19" s="88">
        <v>684.519004</v>
      </c>
      <c r="D19" s="88">
        <v>41.580429000000002</v>
      </c>
      <c r="E19" s="88">
        <v>163.55293800000001</v>
      </c>
      <c r="F19" s="88">
        <v>10.377442</v>
      </c>
      <c r="G19" s="88">
        <v>3.2768809999999999</v>
      </c>
      <c r="H19" s="88">
        <v>4.1211589999999996</v>
      </c>
      <c r="I19" s="88">
        <v>48.359654999999997</v>
      </c>
      <c r="J19" s="88">
        <v>44.719636000000001</v>
      </c>
      <c r="K19" s="88">
        <v>4.5639089999999998</v>
      </c>
      <c r="L19" s="88">
        <v>1674.3802370000001</v>
      </c>
      <c r="M19" s="88">
        <v>2.7527509999999999</v>
      </c>
      <c r="N19" s="88">
        <v>23.555419000000001</v>
      </c>
      <c r="O19" s="88">
        <v>868.44548999999995</v>
      </c>
      <c r="P19" s="88">
        <v>16.719417</v>
      </c>
      <c r="Q19" s="88">
        <v>27.674780999999999</v>
      </c>
      <c r="R19" s="87">
        <v>2023</v>
      </c>
      <c r="S19" s="84" t="s">
        <v>538</v>
      </c>
    </row>
    <row r="20" spans="1:19" x14ac:dyDescent="0.15">
      <c r="B20" s="84" t="s">
        <v>339</v>
      </c>
      <c r="C20" s="88">
        <v>710.05037000000004</v>
      </c>
      <c r="D20" s="88">
        <v>35.964877000000001</v>
      </c>
      <c r="E20" s="88">
        <v>165.57908499999999</v>
      </c>
      <c r="F20" s="88">
        <v>12.427457</v>
      </c>
      <c r="G20" s="88">
        <v>4.1903550000000003</v>
      </c>
      <c r="H20" s="88">
        <v>6.8329079999999998</v>
      </c>
      <c r="I20" s="88">
        <v>34.687562</v>
      </c>
      <c r="J20" s="88">
        <v>51.096206000000002</v>
      </c>
      <c r="K20" s="88">
        <v>9.3908229999999993</v>
      </c>
      <c r="L20" s="88">
        <v>1672.943507</v>
      </c>
      <c r="M20" s="88">
        <v>6.0959399999999997</v>
      </c>
      <c r="N20" s="88">
        <v>34.839452000000001</v>
      </c>
      <c r="O20" s="88">
        <v>850.25848599999995</v>
      </c>
      <c r="P20" s="88">
        <v>27.209945999999999</v>
      </c>
      <c r="Q20" s="88">
        <v>32.937863999999998</v>
      </c>
      <c r="R20" s="83"/>
      <c r="S20" s="84" t="s">
        <v>539</v>
      </c>
    </row>
    <row r="21" spans="1:19" x14ac:dyDescent="0.15">
      <c r="B21" s="84" t="s">
        <v>340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3"/>
      <c r="S21" s="84" t="s">
        <v>540</v>
      </c>
    </row>
    <row r="22" spans="1:19" x14ac:dyDescent="0.15">
      <c r="B22" s="84" t="s">
        <v>341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3"/>
      <c r="S22" s="84" t="s">
        <v>541</v>
      </c>
    </row>
    <row r="23" spans="1:19" x14ac:dyDescent="0.15">
      <c r="B23" s="84" t="s">
        <v>342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3"/>
      <c r="S23" s="84" t="s">
        <v>542</v>
      </c>
    </row>
    <row r="24" spans="1:19" x14ac:dyDescent="0.15">
      <c r="B24" s="84" t="s">
        <v>343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3"/>
      <c r="S24" s="84" t="s">
        <v>543</v>
      </c>
    </row>
    <row r="25" spans="1:19" x14ac:dyDescent="0.15">
      <c r="B25" s="84" t="s">
        <v>344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3"/>
      <c r="S25" s="84" t="s">
        <v>544</v>
      </c>
    </row>
    <row r="26" spans="1:19" x14ac:dyDescent="0.15">
      <c r="B26" s="84" t="s">
        <v>345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3"/>
      <c r="S26" s="84" t="s">
        <v>545</v>
      </c>
    </row>
    <row r="27" spans="1:19" x14ac:dyDescent="0.15">
      <c r="B27" s="84" t="s">
        <v>346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3"/>
      <c r="S27" s="84" t="s">
        <v>546</v>
      </c>
    </row>
    <row r="28" spans="1:19" x14ac:dyDescent="0.15">
      <c r="B28" s="84" t="s">
        <v>347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3"/>
      <c r="S28" s="84" t="s">
        <v>547</v>
      </c>
    </row>
    <row r="29" spans="1:19" x14ac:dyDescent="0.15">
      <c r="B29" s="84" t="s">
        <v>348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3"/>
      <c r="S29" s="84" t="s">
        <v>548</v>
      </c>
    </row>
    <row r="30" spans="1:19" ht="9.75" thickBot="1" x14ac:dyDescent="0.2">
      <c r="B30" s="84" t="s">
        <v>349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3"/>
      <c r="S30" s="84" t="s">
        <v>549</v>
      </c>
    </row>
    <row r="31" spans="1:19" ht="21.75" customHeight="1" thickBot="1" x14ac:dyDescent="0.2">
      <c r="A31" s="197" t="s">
        <v>162</v>
      </c>
      <c r="B31" s="197" t="s">
        <v>163</v>
      </c>
      <c r="C31" s="86" t="s">
        <v>560</v>
      </c>
      <c r="D31" s="86" t="s">
        <v>165</v>
      </c>
      <c r="E31" s="86" t="s">
        <v>561</v>
      </c>
      <c r="F31" s="86" t="s">
        <v>167</v>
      </c>
      <c r="G31" s="86" t="s">
        <v>562</v>
      </c>
      <c r="H31" s="86" t="s">
        <v>563</v>
      </c>
      <c r="I31" s="86" t="s">
        <v>564</v>
      </c>
      <c r="J31" s="86" t="s">
        <v>565</v>
      </c>
      <c r="K31" s="86" t="s">
        <v>566</v>
      </c>
      <c r="L31" s="86" t="s">
        <v>567</v>
      </c>
      <c r="M31" s="86" t="s">
        <v>173</v>
      </c>
      <c r="N31" s="86" t="s">
        <v>568</v>
      </c>
      <c r="O31" s="86" t="s">
        <v>569</v>
      </c>
      <c r="P31" s="86" t="s">
        <v>570</v>
      </c>
      <c r="Q31" s="86" t="s">
        <v>571</v>
      </c>
      <c r="R31" s="197" t="s">
        <v>535</v>
      </c>
      <c r="S31" s="197" t="s">
        <v>522</v>
      </c>
    </row>
    <row r="32" spans="1:19" ht="12" customHeight="1" thickBot="1" x14ac:dyDescent="0.2">
      <c r="A32" s="198"/>
      <c r="B32" s="198"/>
      <c r="C32" s="202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4"/>
      <c r="R32" s="198"/>
      <c r="S32" s="198"/>
    </row>
    <row r="33" spans="1:19" ht="18.75" customHeight="1" thickBot="1" x14ac:dyDescent="0.2">
      <c r="C33" s="222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4"/>
    </row>
    <row r="34" spans="1:19" ht="6.75" customHeight="1" thickBot="1" x14ac:dyDescent="0.2">
      <c r="A34" s="205"/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</row>
    <row r="35" spans="1:19" ht="12" customHeight="1" thickBot="1" x14ac:dyDescent="0.2">
      <c r="A35" s="197" t="s">
        <v>162</v>
      </c>
      <c r="B35" s="197" t="s">
        <v>163</v>
      </c>
      <c r="C35" s="199" t="s">
        <v>666</v>
      </c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1"/>
      <c r="R35" s="197" t="s">
        <v>535</v>
      </c>
      <c r="S35" s="197" t="s">
        <v>522</v>
      </c>
    </row>
    <row r="36" spans="1:19" ht="21.75" customHeight="1" thickBot="1" x14ac:dyDescent="0.2">
      <c r="A36" s="198"/>
      <c r="B36" s="198"/>
      <c r="C36" s="86" t="s">
        <v>178</v>
      </c>
      <c r="D36" s="86" t="s">
        <v>179</v>
      </c>
      <c r="E36" s="86" t="s">
        <v>180</v>
      </c>
      <c r="F36" s="86" t="s">
        <v>181</v>
      </c>
      <c r="G36" s="86" t="s">
        <v>182</v>
      </c>
      <c r="H36" s="86" t="s">
        <v>183</v>
      </c>
      <c r="I36" s="86" t="s">
        <v>184</v>
      </c>
      <c r="J36" s="86" t="s">
        <v>185</v>
      </c>
      <c r="K36" s="86" t="s">
        <v>702</v>
      </c>
      <c r="L36" s="86" t="s">
        <v>705</v>
      </c>
      <c r="M36" s="86" t="s">
        <v>186</v>
      </c>
      <c r="N36" s="86" t="s">
        <v>187</v>
      </c>
      <c r="O36" s="86" t="s">
        <v>188</v>
      </c>
      <c r="P36" s="86" t="s">
        <v>626</v>
      </c>
      <c r="Q36" s="86" t="s">
        <v>627</v>
      </c>
      <c r="R36" s="198"/>
      <c r="S36" s="198"/>
    </row>
    <row r="37" spans="1:19" ht="9" customHeight="1" x14ac:dyDescent="0.15">
      <c r="A37" s="87">
        <v>2022</v>
      </c>
      <c r="B37" s="84" t="s">
        <v>338</v>
      </c>
      <c r="C37" s="88">
        <v>47.114998999999997</v>
      </c>
      <c r="D37" s="88">
        <v>247.118165</v>
      </c>
      <c r="E37" s="88">
        <v>5.0345620000000002</v>
      </c>
      <c r="F37" s="88">
        <v>5.9790239999999999</v>
      </c>
      <c r="G37" s="88">
        <v>9.215935</v>
      </c>
      <c r="H37" s="88">
        <v>1.5459830000000001</v>
      </c>
      <c r="I37" s="88">
        <v>251.725132</v>
      </c>
      <c r="J37" s="88">
        <v>77.208475000000007</v>
      </c>
      <c r="K37" s="88">
        <v>259.87756799999988</v>
      </c>
      <c r="L37" s="88">
        <v>42.876745999999997</v>
      </c>
      <c r="M37" s="88">
        <v>39.414718999999998</v>
      </c>
      <c r="N37" s="88">
        <v>61.834645000000002</v>
      </c>
      <c r="O37" s="88">
        <v>28.527089</v>
      </c>
      <c r="P37" s="89">
        <v>1475.5391699999984</v>
      </c>
      <c r="Q37" s="89">
        <v>1215.6616019999983</v>
      </c>
      <c r="R37" s="87">
        <v>2022</v>
      </c>
      <c r="S37" s="84" t="s">
        <v>538</v>
      </c>
    </row>
    <row r="38" spans="1:19" ht="9" customHeight="1" x14ac:dyDescent="0.15">
      <c r="B38" s="84" t="s">
        <v>339</v>
      </c>
      <c r="C38" s="88">
        <v>38.247605</v>
      </c>
      <c r="D38" s="88">
        <v>281.35941700000001</v>
      </c>
      <c r="E38" s="88">
        <v>6.5937999999999999</v>
      </c>
      <c r="F38" s="88">
        <v>13.305762</v>
      </c>
      <c r="G38" s="88">
        <v>9.3575800000000005</v>
      </c>
      <c r="H38" s="88">
        <v>2.3376570000000001</v>
      </c>
      <c r="I38" s="88">
        <v>271.07092499999999</v>
      </c>
      <c r="J38" s="88">
        <v>84.220917</v>
      </c>
      <c r="K38" s="88">
        <v>244.39264299999971</v>
      </c>
      <c r="L38" s="88">
        <v>44.645499999999998</v>
      </c>
      <c r="M38" s="88">
        <v>44.594251</v>
      </c>
      <c r="N38" s="88">
        <v>82.814683000000002</v>
      </c>
      <c r="O38" s="88">
        <v>29.606445000000001</v>
      </c>
      <c r="P38" s="89">
        <v>1616.0598509999998</v>
      </c>
      <c r="Q38" s="89">
        <v>1371.6672080000001</v>
      </c>
      <c r="R38" s="83"/>
      <c r="S38" s="84" t="s">
        <v>539</v>
      </c>
    </row>
    <row r="39" spans="1:19" ht="9" customHeight="1" x14ac:dyDescent="0.15">
      <c r="B39" s="84" t="s">
        <v>340</v>
      </c>
      <c r="C39" s="88">
        <v>47.119698999999997</v>
      </c>
      <c r="D39" s="88">
        <v>323.285685</v>
      </c>
      <c r="E39" s="88">
        <v>5.6586689999999997</v>
      </c>
      <c r="F39" s="88">
        <v>14.300445</v>
      </c>
      <c r="G39" s="88">
        <v>12.435834</v>
      </c>
      <c r="H39" s="88">
        <v>1.8506089999999999</v>
      </c>
      <c r="I39" s="88">
        <v>270.98858799999999</v>
      </c>
      <c r="J39" s="88">
        <v>105.07328699999999</v>
      </c>
      <c r="K39" s="88">
        <v>285.45564299999921</v>
      </c>
      <c r="L39" s="88">
        <v>49.553266000000001</v>
      </c>
      <c r="M39" s="88">
        <v>54.885067999999997</v>
      </c>
      <c r="N39" s="88">
        <v>75.758438999999996</v>
      </c>
      <c r="O39" s="88">
        <v>33.318190000000001</v>
      </c>
      <c r="P39" s="89">
        <v>1806.7251100000008</v>
      </c>
      <c r="Q39" s="89">
        <v>1521.2694670000014</v>
      </c>
      <c r="R39" s="83"/>
      <c r="S39" s="84" t="s">
        <v>540</v>
      </c>
    </row>
    <row r="40" spans="1:19" ht="9" customHeight="1" x14ac:dyDescent="0.15">
      <c r="B40" s="84" t="s">
        <v>341</v>
      </c>
      <c r="C40" s="88">
        <v>67.039474999999996</v>
      </c>
      <c r="D40" s="88">
        <v>312.84177299999999</v>
      </c>
      <c r="E40" s="88">
        <v>5.5924800000000001</v>
      </c>
      <c r="F40" s="88">
        <v>15.926613</v>
      </c>
      <c r="G40" s="88">
        <v>12.321961</v>
      </c>
      <c r="H40" s="88">
        <v>2.9197540000000002</v>
      </c>
      <c r="I40" s="88">
        <v>245.26130499999999</v>
      </c>
      <c r="J40" s="88">
        <v>83.090456000000003</v>
      </c>
      <c r="K40" s="88">
        <v>255.94961200000006</v>
      </c>
      <c r="L40" s="88">
        <v>41.969788000000001</v>
      </c>
      <c r="M40" s="88">
        <v>51.986372000000003</v>
      </c>
      <c r="N40" s="88">
        <v>76.209141000000002</v>
      </c>
      <c r="O40" s="88">
        <v>48.138382999999997</v>
      </c>
      <c r="P40" s="89">
        <v>1725.0326110000005</v>
      </c>
      <c r="Q40" s="89">
        <v>1469.0829990000004</v>
      </c>
      <c r="R40" s="83"/>
      <c r="S40" s="84" t="s">
        <v>541</v>
      </c>
    </row>
    <row r="41" spans="1:19" s="90" customFormat="1" ht="9" customHeight="1" x14ac:dyDescent="0.15">
      <c r="A41" s="83"/>
      <c r="B41" s="84" t="s">
        <v>342</v>
      </c>
      <c r="C41" s="88">
        <v>101.368253</v>
      </c>
      <c r="D41" s="88">
        <v>336.26700199999999</v>
      </c>
      <c r="E41" s="88">
        <v>6.6037330000000001</v>
      </c>
      <c r="F41" s="88">
        <v>13.223579000000001</v>
      </c>
      <c r="G41" s="88">
        <v>13.422359999999999</v>
      </c>
      <c r="H41" s="88">
        <v>2.4831279999999998</v>
      </c>
      <c r="I41" s="88">
        <v>288.68666100000002</v>
      </c>
      <c r="J41" s="88">
        <v>97.430282000000005</v>
      </c>
      <c r="K41" s="88">
        <v>354.88595999999933</v>
      </c>
      <c r="L41" s="88">
        <v>53.097982000000002</v>
      </c>
      <c r="M41" s="88">
        <v>47.417968000000002</v>
      </c>
      <c r="N41" s="88">
        <v>128.28117399999999</v>
      </c>
      <c r="O41" s="88">
        <v>53.696244999999998</v>
      </c>
      <c r="P41" s="89">
        <v>2474.7934699999987</v>
      </c>
      <c r="Q41" s="89">
        <v>2119.9075099999991</v>
      </c>
      <c r="R41" s="83"/>
      <c r="S41" s="84" t="s">
        <v>542</v>
      </c>
    </row>
    <row r="42" spans="1:19" ht="9" customHeight="1" x14ac:dyDescent="0.15">
      <c r="B42" s="84" t="s">
        <v>343</v>
      </c>
      <c r="C42" s="88">
        <v>50.704667000000001</v>
      </c>
      <c r="D42" s="88">
        <v>301.14405799999997</v>
      </c>
      <c r="E42" s="88">
        <v>6.238861</v>
      </c>
      <c r="F42" s="88">
        <v>19.273557</v>
      </c>
      <c r="G42" s="88">
        <v>13.733053</v>
      </c>
      <c r="H42" s="88">
        <v>2.40394</v>
      </c>
      <c r="I42" s="88">
        <v>293.33539000000002</v>
      </c>
      <c r="J42" s="88">
        <v>88.020871999999997</v>
      </c>
      <c r="K42" s="88">
        <v>382.93585200000024</v>
      </c>
      <c r="L42" s="88">
        <v>55.521535</v>
      </c>
      <c r="M42" s="88">
        <v>45.381610999999999</v>
      </c>
      <c r="N42" s="88">
        <v>116.395799</v>
      </c>
      <c r="O42" s="88">
        <v>66.376452999999998</v>
      </c>
      <c r="P42" s="89">
        <v>2170.7635279999995</v>
      </c>
      <c r="Q42" s="89">
        <v>1787.8276759999992</v>
      </c>
      <c r="R42" s="83"/>
      <c r="S42" s="84" t="s">
        <v>543</v>
      </c>
    </row>
    <row r="43" spans="1:19" ht="9" customHeight="1" x14ac:dyDescent="0.15">
      <c r="B43" s="84" t="s">
        <v>344</v>
      </c>
      <c r="C43" s="88">
        <v>52.371892000000003</v>
      </c>
      <c r="D43" s="88">
        <v>320.46944100000002</v>
      </c>
      <c r="E43" s="88">
        <v>5.015244</v>
      </c>
      <c r="F43" s="88">
        <v>18.038050999999999</v>
      </c>
      <c r="G43" s="88">
        <v>12.688215</v>
      </c>
      <c r="H43" s="88">
        <v>3.1087319999999998</v>
      </c>
      <c r="I43" s="88">
        <v>306.01523800000001</v>
      </c>
      <c r="J43" s="88">
        <v>88.969035000000005</v>
      </c>
      <c r="K43" s="88">
        <v>399.10498200000035</v>
      </c>
      <c r="L43" s="88">
        <v>46.925848000000002</v>
      </c>
      <c r="M43" s="88">
        <v>46.178044</v>
      </c>
      <c r="N43" s="88">
        <v>68.335081000000002</v>
      </c>
      <c r="O43" s="88">
        <v>69.809094999999999</v>
      </c>
      <c r="P43" s="89">
        <v>2255.4516609999996</v>
      </c>
      <c r="Q43" s="89">
        <v>1856.3466789999991</v>
      </c>
      <c r="R43" s="83"/>
      <c r="S43" s="84" t="s">
        <v>544</v>
      </c>
    </row>
    <row r="44" spans="1:19" ht="9" customHeight="1" x14ac:dyDescent="0.15">
      <c r="B44" s="84" t="s">
        <v>345</v>
      </c>
      <c r="C44" s="88">
        <v>49.723579999999998</v>
      </c>
      <c r="D44" s="88">
        <v>182.53825599999999</v>
      </c>
      <c r="E44" s="88">
        <v>3.4204590000000001</v>
      </c>
      <c r="F44" s="88">
        <v>17.431971999999998</v>
      </c>
      <c r="G44" s="88">
        <v>7.0939160000000001</v>
      </c>
      <c r="H44" s="88">
        <v>2.344128</v>
      </c>
      <c r="I44" s="88">
        <v>238.68219099999999</v>
      </c>
      <c r="J44" s="88">
        <v>65.596950000000007</v>
      </c>
      <c r="K44" s="88">
        <v>328.51544299999944</v>
      </c>
      <c r="L44" s="88">
        <v>38.112917000000003</v>
      </c>
      <c r="M44" s="88">
        <v>30.811928999999999</v>
      </c>
      <c r="N44" s="88">
        <v>55.604143000000001</v>
      </c>
      <c r="O44" s="88">
        <v>81.669523999999996</v>
      </c>
      <c r="P44" s="89">
        <v>1904.6279139999995</v>
      </c>
      <c r="Q44" s="89">
        <v>1576.1124709999999</v>
      </c>
      <c r="R44" s="83"/>
      <c r="S44" s="84" t="s">
        <v>545</v>
      </c>
    </row>
    <row r="45" spans="1:19" ht="9" customHeight="1" x14ac:dyDescent="0.15">
      <c r="B45" s="84" t="s">
        <v>346</v>
      </c>
      <c r="C45" s="88">
        <v>40.95337</v>
      </c>
      <c r="D45" s="88">
        <v>296.90081900000001</v>
      </c>
      <c r="E45" s="88">
        <v>5.6002000000000001</v>
      </c>
      <c r="F45" s="88">
        <v>17.872475999999999</v>
      </c>
      <c r="G45" s="88">
        <v>10.804242</v>
      </c>
      <c r="H45" s="88">
        <v>3.051269</v>
      </c>
      <c r="I45" s="88">
        <v>260.95458200000002</v>
      </c>
      <c r="J45" s="88">
        <v>93.630105999999998</v>
      </c>
      <c r="K45" s="88">
        <v>302.71393499999965</v>
      </c>
      <c r="L45" s="88">
        <v>55.531360999999997</v>
      </c>
      <c r="M45" s="88">
        <v>47.716875000000002</v>
      </c>
      <c r="N45" s="88">
        <v>80.209660999999997</v>
      </c>
      <c r="O45" s="88">
        <v>82.636437000000001</v>
      </c>
      <c r="P45" s="89">
        <v>1941.6280289999991</v>
      </c>
      <c r="Q45" s="89">
        <v>1638.9140939999995</v>
      </c>
      <c r="R45" s="83"/>
      <c r="S45" s="84" t="s">
        <v>546</v>
      </c>
    </row>
    <row r="46" spans="1:19" ht="9" customHeight="1" x14ac:dyDescent="0.15">
      <c r="B46" s="84" t="s">
        <v>347</v>
      </c>
      <c r="C46" s="88">
        <v>45.924523000000001</v>
      </c>
      <c r="D46" s="88">
        <v>276.29109599999998</v>
      </c>
      <c r="E46" s="88">
        <v>4.5131920000000001</v>
      </c>
      <c r="F46" s="88">
        <v>13.939116</v>
      </c>
      <c r="G46" s="88">
        <v>10.761977999999999</v>
      </c>
      <c r="H46" s="88">
        <v>3.0883579999999999</v>
      </c>
      <c r="I46" s="88">
        <v>246.009413</v>
      </c>
      <c r="J46" s="88">
        <v>100.765697</v>
      </c>
      <c r="K46" s="88">
        <v>354.39409300000028</v>
      </c>
      <c r="L46" s="88">
        <v>53.038755999999999</v>
      </c>
      <c r="M46" s="88">
        <v>49.649177999999999</v>
      </c>
      <c r="N46" s="88">
        <v>75.509287999999998</v>
      </c>
      <c r="O46" s="88">
        <v>74.445724999999996</v>
      </c>
      <c r="P46" s="89">
        <v>1974.8155790000003</v>
      </c>
      <c r="Q46" s="89">
        <v>1620.421486</v>
      </c>
      <c r="R46" s="83"/>
      <c r="S46" s="84" t="s">
        <v>547</v>
      </c>
    </row>
    <row r="47" spans="1:19" ht="9" customHeight="1" x14ac:dyDescent="0.15">
      <c r="B47" s="84" t="s">
        <v>348</v>
      </c>
      <c r="C47" s="88">
        <v>62.695095000000002</v>
      </c>
      <c r="D47" s="88">
        <v>356.90621399999998</v>
      </c>
      <c r="E47" s="88">
        <v>4.5996740000000003</v>
      </c>
      <c r="F47" s="88">
        <v>33.448509000000001</v>
      </c>
      <c r="G47" s="88">
        <v>12.715009</v>
      </c>
      <c r="H47" s="88">
        <v>2.2660049999999998</v>
      </c>
      <c r="I47" s="88">
        <v>219.86631299999999</v>
      </c>
      <c r="J47" s="88">
        <v>107.569498</v>
      </c>
      <c r="K47" s="88">
        <v>384.35741600000028</v>
      </c>
      <c r="L47" s="88">
        <v>57.403789000000003</v>
      </c>
      <c r="M47" s="88">
        <v>64.214190000000002</v>
      </c>
      <c r="N47" s="88">
        <v>91.695001000000005</v>
      </c>
      <c r="O47" s="88">
        <v>68.702118999999996</v>
      </c>
      <c r="P47" s="89">
        <v>2065.1032620000001</v>
      </c>
      <c r="Q47" s="89">
        <v>1680.745846</v>
      </c>
      <c r="R47" s="83"/>
      <c r="S47" s="84" t="s">
        <v>548</v>
      </c>
    </row>
    <row r="48" spans="1:19" ht="9" customHeight="1" x14ac:dyDescent="0.15">
      <c r="B48" s="84" t="s">
        <v>349</v>
      </c>
      <c r="C48" s="88">
        <v>38.786867000000001</v>
      </c>
      <c r="D48" s="88">
        <v>272.13926500000002</v>
      </c>
      <c r="E48" s="88">
        <v>2.1510910000000001</v>
      </c>
      <c r="F48" s="88">
        <v>14.891406999999999</v>
      </c>
      <c r="G48" s="88">
        <v>11.574773</v>
      </c>
      <c r="H48" s="88">
        <v>2.8199939999999999</v>
      </c>
      <c r="I48" s="88">
        <v>255.360432</v>
      </c>
      <c r="J48" s="88">
        <v>77.823438999999993</v>
      </c>
      <c r="K48" s="88">
        <v>291.8302840000004</v>
      </c>
      <c r="L48" s="88">
        <v>45.003464000000001</v>
      </c>
      <c r="M48" s="88">
        <v>41.693874000000001</v>
      </c>
      <c r="N48" s="88">
        <v>82.008161000000001</v>
      </c>
      <c r="O48" s="88">
        <v>53.211159000000002</v>
      </c>
      <c r="P48" s="89">
        <v>1720.3041860000003</v>
      </c>
      <c r="Q48" s="89">
        <v>1428.4739019999997</v>
      </c>
      <c r="R48" s="83"/>
      <c r="S48" s="84" t="s">
        <v>549</v>
      </c>
    </row>
    <row r="49" spans="1:19" x14ac:dyDescent="0.15"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R49" s="83"/>
    </row>
    <row r="50" spans="1:19" x14ac:dyDescent="0.15">
      <c r="A50" s="87">
        <v>2023</v>
      </c>
      <c r="B50" s="84" t="s">
        <v>338</v>
      </c>
      <c r="C50" s="88">
        <v>44.233241</v>
      </c>
      <c r="D50" s="88">
        <v>249.48670200000001</v>
      </c>
      <c r="E50" s="88">
        <v>2.713158</v>
      </c>
      <c r="F50" s="88">
        <v>9.7768750000000004</v>
      </c>
      <c r="G50" s="88">
        <v>9.5565289999999994</v>
      </c>
      <c r="H50" s="88">
        <v>2.1554190000000002</v>
      </c>
      <c r="I50" s="88">
        <v>269.63230700000003</v>
      </c>
      <c r="J50" s="88">
        <v>90.075068999999999</v>
      </c>
      <c r="K50" s="88">
        <v>275.65832899999941</v>
      </c>
      <c r="L50" s="88">
        <v>48.254147000000003</v>
      </c>
      <c r="M50" s="88">
        <v>49.977803999999999</v>
      </c>
      <c r="N50" s="88">
        <v>82.187701000000004</v>
      </c>
      <c r="O50" s="88">
        <v>66.663814000000002</v>
      </c>
      <c r="P50" s="89">
        <v>1845.4494969999982</v>
      </c>
      <c r="Q50" s="89">
        <v>1569.7911679999991</v>
      </c>
      <c r="R50" s="87">
        <v>2023</v>
      </c>
      <c r="S50" s="84" t="s">
        <v>538</v>
      </c>
    </row>
    <row r="51" spans="1:19" x14ac:dyDescent="0.15">
      <c r="B51" s="84" t="s">
        <v>339</v>
      </c>
      <c r="C51" s="88">
        <v>36.867083000000001</v>
      </c>
      <c r="D51" s="88">
        <v>275.94132200000001</v>
      </c>
      <c r="E51" s="88">
        <v>3.481833</v>
      </c>
      <c r="F51" s="88">
        <v>9.8364100000000008</v>
      </c>
      <c r="G51" s="88">
        <v>11.395408</v>
      </c>
      <c r="H51" s="88">
        <v>1.9541409999999999</v>
      </c>
      <c r="I51" s="88">
        <v>236.36423300000001</v>
      </c>
      <c r="J51" s="88">
        <v>93.040660000000003</v>
      </c>
      <c r="K51" s="88">
        <v>316.94674499999996</v>
      </c>
      <c r="L51" s="88">
        <v>48.553936</v>
      </c>
      <c r="M51" s="88">
        <v>47.484563000000001</v>
      </c>
      <c r="N51" s="88">
        <v>98.600301999999999</v>
      </c>
      <c r="O51" s="88">
        <v>46.627954000000003</v>
      </c>
      <c r="P51" s="89">
        <v>1814.5847239999994</v>
      </c>
      <c r="Q51" s="89">
        <v>1497.6379789999992</v>
      </c>
      <c r="R51" s="83"/>
      <c r="S51" s="84" t="s">
        <v>539</v>
      </c>
    </row>
    <row r="52" spans="1:19" x14ac:dyDescent="0.15">
      <c r="B52" s="84" t="s">
        <v>340</v>
      </c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9"/>
      <c r="Q52" s="89"/>
      <c r="R52" s="83"/>
      <c r="S52" s="84" t="s">
        <v>540</v>
      </c>
    </row>
    <row r="53" spans="1:19" x14ac:dyDescent="0.15">
      <c r="B53" s="84" t="s">
        <v>341</v>
      </c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9"/>
      <c r="Q53" s="89"/>
      <c r="R53" s="83"/>
      <c r="S53" s="84" t="s">
        <v>541</v>
      </c>
    </row>
    <row r="54" spans="1:19" x14ac:dyDescent="0.15">
      <c r="B54" s="84" t="s">
        <v>342</v>
      </c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9"/>
      <c r="Q54" s="89"/>
      <c r="R54" s="83"/>
      <c r="S54" s="84" t="s">
        <v>542</v>
      </c>
    </row>
    <row r="55" spans="1:19" x14ac:dyDescent="0.15">
      <c r="B55" s="84" t="s">
        <v>343</v>
      </c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9"/>
      <c r="Q55" s="89"/>
      <c r="R55" s="83"/>
      <c r="S55" s="84" t="s">
        <v>543</v>
      </c>
    </row>
    <row r="56" spans="1:19" x14ac:dyDescent="0.15">
      <c r="B56" s="84" t="s">
        <v>344</v>
      </c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9"/>
      <c r="Q56" s="89"/>
      <c r="R56" s="83"/>
      <c r="S56" s="84" t="s">
        <v>544</v>
      </c>
    </row>
    <row r="57" spans="1:19" x14ac:dyDescent="0.15">
      <c r="B57" s="84" t="s">
        <v>345</v>
      </c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9"/>
      <c r="Q57" s="89"/>
      <c r="R57" s="83"/>
      <c r="S57" s="84" t="s">
        <v>545</v>
      </c>
    </row>
    <row r="58" spans="1:19" x14ac:dyDescent="0.15">
      <c r="B58" s="84" t="s">
        <v>346</v>
      </c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9"/>
      <c r="Q58" s="89"/>
      <c r="R58" s="83"/>
      <c r="S58" s="84" t="s">
        <v>546</v>
      </c>
    </row>
    <row r="59" spans="1:19" x14ac:dyDescent="0.15">
      <c r="B59" s="84" t="s">
        <v>347</v>
      </c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9"/>
      <c r="Q59" s="89"/>
      <c r="R59" s="83"/>
      <c r="S59" s="84" t="s">
        <v>547</v>
      </c>
    </row>
    <row r="60" spans="1:19" x14ac:dyDescent="0.15">
      <c r="B60" s="84" t="s">
        <v>348</v>
      </c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9"/>
      <c r="Q60" s="89"/>
      <c r="R60" s="83"/>
      <c r="S60" s="84" t="s">
        <v>548</v>
      </c>
    </row>
    <row r="61" spans="1:19" ht="9.75" thickBot="1" x14ac:dyDescent="0.2">
      <c r="B61" s="84" t="s">
        <v>349</v>
      </c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9"/>
      <c r="Q61" s="89"/>
      <c r="R61" s="83"/>
      <c r="S61" s="84" t="s">
        <v>549</v>
      </c>
    </row>
    <row r="62" spans="1:19" ht="21" customHeight="1" thickBot="1" x14ac:dyDescent="0.2">
      <c r="A62" s="197" t="s">
        <v>162</v>
      </c>
      <c r="B62" s="197" t="s">
        <v>163</v>
      </c>
      <c r="C62" s="86" t="s">
        <v>550</v>
      </c>
      <c r="D62" s="86" t="s">
        <v>551</v>
      </c>
      <c r="E62" s="86" t="s">
        <v>552</v>
      </c>
      <c r="F62" s="86" t="s">
        <v>553</v>
      </c>
      <c r="G62" s="86" t="s">
        <v>554</v>
      </c>
      <c r="H62" s="86" t="s">
        <v>183</v>
      </c>
      <c r="I62" s="86" t="s">
        <v>555</v>
      </c>
      <c r="J62" s="86" t="s">
        <v>556</v>
      </c>
      <c r="K62" s="86" t="s">
        <v>703</v>
      </c>
      <c r="L62" s="86" t="s">
        <v>706</v>
      </c>
      <c r="M62" s="86" t="s">
        <v>557</v>
      </c>
      <c r="N62" s="86" t="s">
        <v>558</v>
      </c>
      <c r="O62" s="86" t="s">
        <v>559</v>
      </c>
      <c r="P62" s="86" t="s">
        <v>628</v>
      </c>
      <c r="Q62" s="86" t="s">
        <v>629</v>
      </c>
      <c r="R62" s="197" t="s">
        <v>535</v>
      </c>
      <c r="S62" s="197" t="s">
        <v>522</v>
      </c>
    </row>
    <row r="63" spans="1:19" ht="12" customHeight="1" thickBot="1" x14ac:dyDescent="0.2">
      <c r="A63" s="198"/>
      <c r="B63" s="198"/>
      <c r="C63" s="202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4"/>
      <c r="R63" s="198"/>
      <c r="S63" s="198"/>
    </row>
    <row r="67" spans="1:9" ht="21" customHeight="1" x14ac:dyDescent="0.15">
      <c r="A67" s="206" t="s">
        <v>638</v>
      </c>
      <c r="B67" s="207"/>
      <c r="C67" s="208" t="s">
        <v>639</v>
      </c>
      <c r="D67" s="208"/>
      <c r="G67" s="209" t="s">
        <v>704</v>
      </c>
      <c r="H67" s="209"/>
      <c r="I67" s="209"/>
    </row>
    <row r="68" spans="1:9" ht="21" customHeight="1" x14ac:dyDescent="0.15">
      <c r="A68" s="206" t="s">
        <v>640</v>
      </c>
      <c r="B68" s="207"/>
      <c r="C68" s="208" t="s">
        <v>641</v>
      </c>
      <c r="D68" s="208"/>
    </row>
  </sheetData>
  <mergeCells count="29">
    <mergeCell ref="G67:I67"/>
    <mergeCell ref="A67:B67"/>
    <mergeCell ref="C67:D67"/>
    <mergeCell ref="A68:B68"/>
    <mergeCell ref="C68:D68"/>
    <mergeCell ref="A2:S2"/>
    <mergeCell ref="A3:S3"/>
    <mergeCell ref="R4:R5"/>
    <mergeCell ref="S4:S5"/>
    <mergeCell ref="A31:A32"/>
    <mergeCell ref="C4:Q4"/>
    <mergeCell ref="A4:A5"/>
    <mergeCell ref="B4:B5"/>
    <mergeCell ref="A62:A63"/>
    <mergeCell ref="B62:B63"/>
    <mergeCell ref="A35:A36"/>
    <mergeCell ref="S31:S32"/>
    <mergeCell ref="R35:R36"/>
    <mergeCell ref="S35:S36"/>
    <mergeCell ref="C33:Q33"/>
    <mergeCell ref="B35:B36"/>
    <mergeCell ref="A34:Q34"/>
    <mergeCell ref="C32:Q32"/>
    <mergeCell ref="C35:Q35"/>
    <mergeCell ref="R62:R63"/>
    <mergeCell ref="S62:S63"/>
    <mergeCell ref="B31:B32"/>
    <mergeCell ref="R31:R32"/>
    <mergeCell ref="C63:Q63"/>
  </mergeCells>
  <phoneticPr fontId="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39"/>
  <sheetViews>
    <sheetView showGridLines="0" zoomScale="90" zoomScaleNormal="90" workbookViewId="0">
      <selection sqref="A1:T1"/>
    </sheetView>
  </sheetViews>
  <sheetFormatPr defaultColWidth="9.140625" defaultRowHeight="12.75" x14ac:dyDescent="0.2"/>
  <cols>
    <col min="1" max="2" width="3.140625" style="7" customWidth="1"/>
    <col min="3" max="3" width="2.5703125" style="7" customWidth="1"/>
    <col min="4" max="4" width="46.7109375" style="7" customWidth="1"/>
    <col min="5" max="5" width="0.42578125" style="7" customWidth="1"/>
    <col min="6" max="6" width="11.140625" style="7" customWidth="1"/>
    <col min="7" max="7" width="0.42578125" style="7" customWidth="1"/>
    <col min="8" max="8" width="11.140625" style="7" customWidth="1"/>
    <col min="9" max="9" width="0.42578125" style="7" customWidth="1"/>
    <col min="10" max="10" width="10.7109375" style="7" customWidth="1"/>
    <col min="11" max="11" width="0.42578125" style="7" customWidth="1"/>
    <col min="12" max="12" width="16" style="7" customWidth="1"/>
    <col min="13" max="13" width="0.42578125" style="7" customWidth="1"/>
    <col min="14" max="14" width="11.140625" style="7" customWidth="1"/>
    <col min="15" max="15" width="0.42578125" style="7" customWidth="1"/>
    <col min="16" max="16" width="11.140625" style="7" customWidth="1"/>
    <col min="17" max="17" width="0.42578125" style="7" customWidth="1"/>
    <col min="18" max="18" width="10.7109375" style="7" customWidth="1"/>
    <col min="19" max="19" width="0.42578125" style="7" customWidth="1"/>
    <col min="20" max="20" width="16" style="7" customWidth="1"/>
    <col min="21" max="21" width="8.28515625" style="7" customWidth="1"/>
    <col min="22" max="23" width="9.85546875" style="7" customWidth="1"/>
    <col min="24" max="24" width="8.42578125" style="7" customWidth="1"/>
    <col min="25" max="16384" width="9.140625" style="7"/>
  </cols>
  <sheetData>
    <row r="1" spans="1:24" ht="4.5" customHeight="1" x14ac:dyDescent="0.2">
      <c r="A1" s="226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</row>
    <row r="2" spans="1:24" ht="29.25" customHeight="1" x14ac:dyDescent="0.2">
      <c r="A2" s="184" t="s">
        <v>678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</row>
    <row r="3" spans="1:24" ht="3.6" customHeight="1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spans="1:24" ht="3.6" customHeight="1" x14ac:dyDescent="0.2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1:24" ht="26.25" customHeight="1" x14ac:dyDescent="0.2">
      <c r="A5" s="187" t="s">
        <v>668</v>
      </c>
      <c r="B5" s="187"/>
      <c r="C5" s="187"/>
      <c r="D5" s="187"/>
      <c r="E5" s="53"/>
      <c r="F5" s="216" t="s">
        <v>669</v>
      </c>
      <c r="G5" s="187"/>
      <c r="H5" s="187"/>
      <c r="I5" s="187"/>
      <c r="J5" s="187"/>
      <c r="K5" s="187"/>
      <c r="L5" s="187"/>
      <c r="M5" s="91"/>
      <c r="N5" s="187" t="s">
        <v>670</v>
      </c>
      <c r="O5" s="187"/>
      <c r="P5" s="187"/>
      <c r="Q5" s="187"/>
      <c r="R5" s="187"/>
      <c r="S5" s="187"/>
      <c r="T5" s="187"/>
      <c r="W5" s="28"/>
      <c r="X5" s="28"/>
    </row>
    <row r="6" spans="1:24" ht="2.25" customHeight="1" x14ac:dyDescent="0.2">
      <c r="A6" s="187"/>
      <c r="B6" s="187"/>
      <c r="C6" s="187"/>
      <c r="D6" s="187"/>
      <c r="E6" s="53"/>
      <c r="F6" s="92"/>
      <c r="G6" s="92"/>
      <c r="H6" s="92"/>
      <c r="I6" s="92"/>
      <c r="J6" s="92"/>
      <c r="K6" s="92"/>
      <c r="L6" s="92"/>
      <c r="M6" s="91"/>
      <c r="N6" s="53"/>
      <c r="O6" s="53"/>
      <c r="P6" s="53"/>
      <c r="Q6" s="92"/>
      <c r="R6" s="92"/>
      <c r="S6" s="53"/>
      <c r="T6" s="53"/>
    </row>
    <row r="7" spans="1:24" ht="24.75" customHeight="1" x14ac:dyDescent="0.2">
      <c r="A7" s="187"/>
      <c r="B7" s="187"/>
      <c r="C7" s="187"/>
      <c r="D7" s="187"/>
      <c r="E7" s="93"/>
      <c r="F7" s="188" t="s">
        <v>646</v>
      </c>
      <c r="G7" s="188"/>
      <c r="H7" s="188"/>
      <c r="I7" s="188"/>
      <c r="J7" s="188"/>
      <c r="K7" s="94"/>
      <c r="L7" s="27" t="s">
        <v>654</v>
      </c>
      <c r="M7" s="95"/>
      <c r="N7" s="188" t="s">
        <v>646</v>
      </c>
      <c r="O7" s="188"/>
      <c r="P7" s="188"/>
      <c r="Q7" s="188"/>
      <c r="R7" s="188"/>
      <c r="S7" s="94"/>
      <c r="T7" s="27" t="s">
        <v>654</v>
      </c>
    </row>
    <row r="8" spans="1:24" ht="2.25" customHeight="1" x14ac:dyDescent="0.2">
      <c r="A8" s="187"/>
      <c r="B8" s="187"/>
      <c r="C8" s="187"/>
      <c r="D8" s="187"/>
      <c r="E8" s="93"/>
      <c r="F8" s="94"/>
      <c r="G8" s="94"/>
      <c r="H8" s="94"/>
      <c r="I8" s="94"/>
      <c r="J8" s="94"/>
      <c r="K8" s="94"/>
      <c r="L8" s="96"/>
      <c r="M8" s="95"/>
      <c r="N8" s="94"/>
      <c r="O8" s="94"/>
      <c r="P8" s="94"/>
      <c r="Q8" s="94"/>
      <c r="R8" s="94"/>
      <c r="S8" s="94"/>
      <c r="T8" s="94"/>
    </row>
    <row r="9" spans="1:24" ht="34.5" customHeight="1" x14ac:dyDescent="0.2">
      <c r="A9" s="187"/>
      <c r="B9" s="187"/>
      <c r="C9" s="187"/>
      <c r="D9" s="187"/>
      <c r="E9" s="53"/>
      <c r="F9" s="97" t="s">
        <v>1115</v>
      </c>
      <c r="G9" s="92"/>
      <c r="H9" s="97" t="s">
        <v>1116</v>
      </c>
      <c r="I9" s="92"/>
      <c r="J9" s="27" t="s">
        <v>671</v>
      </c>
      <c r="K9" s="92"/>
      <c r="L9" s="27" t="s">
        <v>295</v>
      </c>
      <c r="M9" s="91"/>
      <c r="N9" s="97" t="s">
        <v>1115</v>
      </c>
      <c r="O9" s="92"/>
      <c r="P9" s="97" t="s">
        <v>1116</v>
      </c>
      <c r="Q9" s="92"/>
      <c r="R9" s="27" t="s">
        <v>671</v>
      </c>
      <c r="S9" s="92"/>
      <c r="T9" s="27" t="s">
        <v>295</v>
      </c>
    </row>
    <row r="10" spans="1:24" ht="13.15" customHeight="1" x14ac:dyDescent="0.2">
      <c r="F10" s="29"/>
      <c r="G10" s="29"/>
      <c r="H10" s="29"/>
      <c r="I10" s="29"/>
      <c r="J10" s="36"/>
      <c r="K10" s="29"/>
      <c r="L10" s="36"/>
      <c r="M10" s="98"/>
      <c r="N10" s="29"/>
      <c r="O10" s="29"/>
      <c r="P10" s="29"/>
      <c r="Q10" s="29"/>
      <c r="R10" s="36"/>
      <c r="S10" s="29"/>
      <c r="T10" s="36"/>
    </row>
    <row r="11" spans="1:24" ht="27.75" customHeight="1" x14ac:dyDescent="0.2">
      <c r="A11" s="225" t="s">
        <v>710</v>
      </c>
      <c r="B11" s="225"/>
      <c r="C11" s="225"/>
      <c r="D11" s="225"/>
      <c r="E11" s="118"/>
      <c r="F11" s="119"/>
      <c r="G11" s="119"/>
      <c r="H11" s="119"/>
      <c r="I11" s="119"/>
      <c r="J11" s="120"/>
      <c r="K11" s="119"/>
      <c r="L11" s="121"/>
      <c r="M11" s="103"/>
      <c r="N11" s="119"/>
      <c r="O11" s="119"/>
      <c r="P11" s="119"/>
      <c r="Q11" s="119"/>
      <c r="R11" s="120"/>
      <c r="S11" s="119"/>
      <c r="T11" s="121"/>
      <c r="W11" s="28"/>
      <c r="X11" s="28"/>
    </row>
    <row r="12" spans="1:24" ht="12.75" customHeight="1" x14ac:dyDescent="0.2">
      <c r="A12" s="62"/>
      <c r="B12" s="62" t="s">
        <v>365</v>
      </c>
      <c r="C12" s="62" t="s">
        <v>616</v>
      </c>
      <c r="D12" s="62"/>
      <c r="E12" s="62"/>
      <c r="F12" s="62">
        <v>1672.943507</v>
      </c>
      <c r="G12" s="62"/>
      <c r="H12" s="62">
        <v>1572.698099</v>
      </c>
      <c r="I12" s="62"/>
      <c r="J12" s="104">
        <f t="shared" ref="J12:J21" si="0">F12-H12</f>
        <v>100.245408</v>
      </c>
      <c r="K12" s="62"/>
      <c r="L12" s="105">
        <f t="shared" ref="L12:L21" si="1">F12/H12*100-100</f>
        <v>6.3741037179189846</v>
      </c>
      <c r="M12" s="98"/>
      <c r="N12" s="62">
        <v>4867.4226710000003</v>
      </c>
      <c r="O12" s="62"/>
      <c r="P12" s="62">
        <v>4650.3544519999996</v>
      </c>
      <c r="Q12" s="62"/>
      <c r="R12" s="104">
        <f>N12-P12</f>
        <v>217.06821900000068</v>
      </c>
      <c r="S12" s="62"/>
      <c r="T12" s="105">
        <f t="shared" ref="T12:T21" si="2">N12/P12*100-100</f>
        <v>4.667777934790422</v>
      </c>
    </row>
    <row r="13" spans="1:24" ht="12.75" customHeight="1" x14ac:dyDescent="0.2">
      <c r="B13" s="62" t="s">
        <v>367</v>
      </c>
      <c r="C13" s="62" t="s">
        <v>618</v>
      </c>
      <c r="D13" s="106"/>
      <c r="F13" s="62">
        <v>850.25848599999995</v>
      </c>
      <c r="G13" s="62"/>
      <c r="H13" s="62">
        <v>847.700513</v>
      </c>
      <c r="I13" s="62"/>
      <c r="J13" s="104">
        <f t="shared" si="0"/>
        <v>2.5579729999999472</v>
      </c>
      <c r="K13" s="62"/>
      <c r="L13" s="105">
        <f t="shared" si="1"/>
        <v>0.30175432959775605</v>
      </c>
      <c r="M13" s="98"/>
      <c r="N13" s="62">
        <v>2407.8222150000001</v>
      </c>
      <c r="P13" s="62">
        <v>2290.4912440000003</v>
      </c>
      <c r="Q13" s="62"/>
      <c r="R13" s="104">
        <f>N13-P13</f>
        <v>117.33097099999986</v>
      </c>
      <c r="S13" s="62"/>
      <c r="T13" s="105">
        <f t="shared" si="2"/>
        <v>5.1225243190669971</v>
      </c>
    </row>
    <row r="14" spans="1:24" ht="12.75" customHeight="1" x14ac:dyDescent="0.2">
      <c r="A14" s="62"/>
      <c r="B14" s="62" t="s">
        <v>366</v>
      </c>
      <c r="C14" s="62" t="s">
        <v>617</v>
      </c>
      <c r="D14" s="62"/>
      <c r="E14" s="62"/>
      <c r="F14" s="62">
        <v>710.05037000000004</v>
      </c>
      <c r="G14" s="62"/>
      <c r="H14" s="62">
        <v>633.302952</v>
      </c>
      <c r="I14" s="62"/>
      <c r="J14" s="104">
        <f t="shared" si="0"/>
        <v>76.747418000000039</v>
      </c>
      <c r="K14" s="62"/>
      <c r="L14" s="105">
        <f t="shared" si="1"/>
        <v>12.118594703787195</v>
      </c>
      <c r="M14" s="98"/>
      <c r="N14" s="62">
        <v>1990.2109999999998</v>
      </c>
      <c r="O14" s="62"/>
      <c r="P14" s="62">
        <v>1791.738818</v>
      </c>
      <c r="Q14" s="62"/>
      <c r="R14" s="104">
        <f t="shared" ref="R14:R21" si="3">N14-P14</f>
        <v>198.47218199999975</v>
      </c>
      <c r="S14" s="62"/>
      <c r="T14" s="105">
        <f t="shared" si="2"/>
        <v>11.077071055564971</v>
      </c>
      <c r="V14" s="43"/>
      <c r="W14" s="43"/>
    </row>
    <row r="15" spans="1:24" ht="12.75" customHeight="1" x14ac:dyDescent="0.2">
      <c r="B15" s="62" t="s">
        <v>373</v>
      </c>
      <c r="C15" s="62" t="s">
        <v>624</v>
      </c>
      <c r="D15" s="106"/>
      <c r="F15" s="62">
        <v>304.370677</v>
      </c>
      <c r="G15" s="62"/>
      <c r="H15" s="62">
        <v>354.05036699999999</v>
      </c>
      <c r="I15" s="62"/>
      <c r="J15" s="104">
        <f t="shared" si="0"/>
        <v>-49.679689999999994</v>
      </c>
      <c r="K15" s="62"/>
      <c r="L15" s="105">
        <f t="shared" si="1"/>
        <v>-14.031814292682256</v>
      </c>
      <c r="M15" s="98"/>
      <c r="N15" s="62">
        <v>975.23240699999997</v>
      </c>
      <c r="P15" s="62">
        <v>923.69455999999991</v>
      </c>
      <c r="Q15" s="62"/>
      <c r="R15" s="104">
        <f t="shared" si="3"/>
        <v>51.537847000000056</v>
      </c>
      <c r="S15" s="62"/>
      <c r="T15" s="105">
        <f t="shared" si="2"/>
        <v>5.5795334553015152</v>
      </c>
      <c r="V15" s="43"/>
      <c r="W15" s="62"/>
      <c r="X15" s="62"/>
    </row>
    <row r="16" spans="1:24" ht="12.75" customHeight="1" x14ac:dyDescent="0.2">
      <c r="B16" s="62" t="s">
        <v>372</v>
      </c>
      <c r="C16" s="62" t="s">
        <v>623</v>
      </c>
      <c r="D16" s="106"/>
      <c r="F16" s="62">
        <v>316.94674499999996</v>
      </c>
      <c r="G16" s="62"/>
      <c r="H16" s="62">
        <v>244.39264299999999</v>
      </c>
      <c r="I16" s="62"/>
      <c r="J16" s="104">
        <f t="shared" si="0"/>
        <v>72.554101999999972</v>
      </c>
      <c r="K16" s="62"/>
      <c r="L16" s="105">
        <f t="shared" si="1"/>
        <v>29.687514775148117</v>
      </c>
      <c r="M16" s="98"/>
      <c r="N16" s="62">
        <v>884.43535799999995</v>
      </c>
      <c r="P16" s="62">
        <v>766.8144870000001</v>
      </c>
      <c r="Q16" s="62"/>
      <c r="R16" s="104">
        <f t="shared" si="3"/>
        <v>117.62087099999985</v>
      </c>
      <c r="S16" s="62"/>
      <c r="T16" s="105">
        <f t="shared" si="2"/>
        <v>15.338895260073485</v>
      </c>
      <c r="V16" s="43"/>
      <c r="W16" s="43"/>
    </row>
    <row r="17" spans="1:23" ht="12.75" customHeight="1" x14ac:dyDescent="0.2">
      <c r="B17" s="62" t="s">
        <v>368</v>
      </c>
      <c r="C17" s="62" t="s">
        <v>619</v>
      </c>
      <c r="D17" s="106"/>
      <c r="F17" s="62">
        <v>275.94132200000001</v>
      </c>
      <c r="G17" s="62"/>
      <c r="H17" s="62">
        <v>281.35941700000001</v>
      </c>
      <c r="I17" s="62"/>
      <c r="J17" s="104">
        <f t="shared" si="0"/>
        <v>-5.4180949999999939</v>
      </c>
      <c r="K17" s="62"/>
      <c r="L17" s="105">
        <f t="shared" si="1"/>
        <v>-1.9256846128594276</v>
      </c>
      <c r="M17" s="98"/>
      <c r="N17" s="62">
        <v>797.56728900000007</v>
      </c>
      <c r="P17" s="62">
        <v>762.22425699999997</v>
      </c>
      <c r="Q17" s="62"/>
      <c r="R17" s="104">
        <f t="shared" si="3"/>
        <v>35.343032000000107</v>
      </c>
      <c r="S17" s="62"/>
      <c r="T17" s="105">
        <f t="shared" si="2"/>
        <v>4.6368285547753345</v>
      </c>
      <c r="V17" s="43"/>
      <c r="W17" s="43"/>
    </row>
    <row r="18" spans="1:23" ht="12.75" customHeight="1" x14ac:dyDescent="0.2">
      <c r="B18" s="62" t="s">
        <v>369</v>
      </c>
      <c r="C18" s="62" t="s">
        <v>620</v>
      </c>
      <c r="D18" s="106"/>
      <c r="F18" s="62">
        <v>236.36423300000001</v>
      </c>
      <c r="G18" s="62"/>
      <c r="H18" s="62">
        <v>271.07092499999999</v>
      </c>
      <c r="I18" s="62"/>
      <c r="J18" s="104">
        <f t="shared" si="0"/>
        <v>-34.706691999999975</v>
      </c>
      <c r="K18" s="62"/>
      <c r="L18" s="105">
        <f t="shared" si="1"/>
        <v>-12.803546525692482</v>
      </c>
      <c r="M18" s="98"/>
      <c r="N18" s="62">
        <v>761.35697200000004</v>
      </c>
      <c r="P18" s="62">
        <v>728.56117500000005</v>
      </c>
      <c r="Q18" s="62"/>
      <c r="R18" s="104">
        <f t="shared" si="3"/>
        <v>32.795796999999993</v>
      </c>
      <c r="S18" s="62"/>
      <c r="T18" s="105">
        <f t="shared" si="2"/>
        <v>4.501447253211083</v>
      </c>
      <c r="V18" s="43"/>
      <c r="W18" s="43"/>
    </row>
    <row r="19" spans="1:23" ht="12.75" customHeight="1" x14ac:dyDescent="0.2">
      <c r="B19" s="62" t="s">
        <v>371</v>
      </c>
      <c r="C19" s="62" t="s">
        <v>622</v>
      </c>
      <c r="D19" s="106"/>
      <c r="F19" s="62">
        <v>165.57908499999999</v>
      </c>
      <c r="G19" s="62"/>
      <c r="H19" s="62">
        <v>148.53695500000001</v>
      </c>
      <c r="I19" s="62"/>
      <c r="J19" s="104">
        <f t="shared" si="0"/>
        <v>17.042129999999986</v>
      </c>
      <c r="K19" s="62"/>
      <c r="L19" s="105">
        <f t="shared" si="1"/>
        <v>11.473326620974561</v>
      </c>
      <c r="M19" s="98"/>
      <c r="N19" s="62">
        <v>480.98149000000001</v>
      </c>
      <c r="P19" s="62">
        <v>443.11273099999994</v>
      </c>
      <c r="Q19" s="62"/>
      <c r="R19" s="104">
        <f t="shared" si="3"/>
        <v>37.868759000000068</v>
      </c>
      <c r="S19" s="62"/>
      <c r="T19" s="105">
        <f t="shared" si="2"/>
        <v>8.5460778602635372</v>
      </c>
      <c r="V19" s="43"/>
      <c r="W19" s="43"/>
    </row>
    <row r="20" spans="1:23" ht="12.75" customHeight="1" x14ac:dyDescent="0.2">
      <c r="B20" s="62" t="s">
        <v>374</v>
      </c>
      <c r="C20" s="62" t="s">
        <v>625</v>
      </c>
      <c r="D20" s="106"/>
      <c r="F20" s="62">
        <v>118.094705</v>
      </c>
      <c r="G20" s="62"/>
      <c r="H20" s="62">
        <v>107.22589600000001</v>
      </c>
      <c r="I20" s="62"/>
      <c r="J20" s="104">
        <f t="shared" si="0"/>
        <v>10.868808999999999</v>
      </c>
      <c r="K20" s="62"/>
      <c r="L20" s="105">
        <f t="shared" si="1"/>
        <v>10.136365752541707</v>
      </c>
      <c r="M20" s="98"/>
      <c r="N20" s="62">
        <v>358.06595000000004</v>
      </c>
      <c r="P20" s="62">
        <v>286.56804899999997</v>
      </c>
      <c r="Q20" s="62"/>
      <c r="R20" s="104">
        <f t="shared" si="3"/>
        <v>71.49790100000007</v>
      </c>
      <c r="S20" s="62"/>
      <c r="T20" s="105">
        <f t="shared" si="2"/>
        <v>24.94971133365955</v>
      </c>
      <c r="V20" s="43"/>
      <c r="W20" s="43"/>
    </row>
    <row r="21" spans="1:23" ht="12.75" customHeight="1" x14ac:dyDescent="0.2">
      <c r="B21" s="62" t="s">
        <v>630</v>
      </c>
      <c r="C21" s="62" t="s">
        <v>631</v>
      </c>
      <c r="D21" s="106"/>
      <c r="F21" s="62">
        <v>93.040660000000003</v>
      </c>
      <c r="G21" s="62"/>
      <c r="H21" s="62">
        <v>84.220917</v>
      </c>
      <c r="I21" s="62"/>
      <c r="J21" s="104">
        <f t="shared" si="0"/>
        <v>8.8197430000000026</v>
      </c>
      <c r="K21" s="62"/>
      <c r="L21" s="105">
        <f t="shared" si="1"/>
        <v>10.472152660128373</v>
      </c>
      <c r="M21" s="98"/>
      <c r="N21" s="62">
        <v>260.939168</v>
      </c>
      <c r="P21" s="62">
        <v>232.24582200000003</v>
      </c>
      <c r="Q21" s="62"/>
      <c r="R21" s="104">
        <f t="shared" si="3"/>
        <v>28.693345999999963</v>
      </c>
      <c r="S21" s="62"/>
      <c r="T21" s="105">
        <f t="shared" si="2"/>
        <v>12.354730755931513</v>
      </c>
      <c r="V21" s="43"/>
      <c r="W21" s="43"/>
    </row>
    <row r="22" spans="1:23" ht="4.5" customHeight="1" x14ac:dyDescent="0.2">
      <c r="B22" s="106"/>
      <c r="C22" s="106"/>
      <c r="F22" s="62"/>
      <c r="G22" s="62"/>
      <c r="H22" s="62"/>
      <c r="I22" s="62"/>
      <c r="J22" s="104"/>
      <c r="K22" s="62"/>
      <c r="L22" s="105"/>
      <c r="M22" s="98"/>
      <c r="N22" s="62"/>
      <c r="P22" s="62"/>
      <c r="Q22" s="62"/>
      <c r="R22" s="104"/>
      <c r="S22" s="62"/>
      <c r="T22" s="105"/>
      <c r="V22" s="43"/>
      <c r="W22" s="43"/>
    </row>
    <row r="23" spans="1:23" ht="30" customHeight="1" x14ac:dyDescent="0.2">
      <c r="A23" s="212" t="s">
        <v>672</v>
      </c>
      <c r="B23" s="212"/>
      <c r="C23" s="212"/>
      <c r="D23" s="212"/>
      <c r="E23" s="107"/>
      <c r="F23" s="100">
        <v>4196.920338999993</v>
      </c>
      <c r="G23" s="100"/>
      <c r="H23" s="100">
        <v>3993.4215300000033</v>
      </c>
      <c r="I23" s="100"/>
      <c r="J23" s="101">
        <f>F23-H23</f>
        <v>203.49880899998971</v>
      </c>
      <c r="K23" s="108"/>
      <c r="L23" s="102">
        <f>F23/H23*100-100</f>
        <v>5.095850950650572</v>
      </c>
      <c r="M23" s="103"/>
      <c r="N23" s="100">
        <v>12139.447796</v>
      </c>
      <c r="O23" s="100"/>
      <c r="P23" s="100">
        <v>11376.863033000001</v>
      </c>
      <c r="Q23" s="100"/>
      <c r="R23" s="101">
        <f>N23-P23</f>
        <v>762.58476299999893</v>
      </c>
      <c r="S23" s="108"/>
      <c r="T23" s="102">
        <f>N23/P23*100-100</f>
        <v>6.7029440434329501</v>
      </c>
      <c r="V23" s="43"/>
      <c r="W23" s="43"/>
    </row>
    <row r="24" spans="1:23" s="8" customFormat="1" ht="30" customHeight="1" x14ac:dyDescent="0.2">
      <c r="A24" s="210" t="s">
        <v>673</v>
      </c>
      <c r="B24" s="210"/>
      <c r="C24" s="210"/>
      <c r="D24" s="210"/>
      <c r="E24" s="109"/>
      <c r="F24" s="109">
        <v>4564.6526829999993</v>
      </c>
      <c r="G24" s="109"/>
      <c r="H24" s="109">
        <v>4344.537851</v>
      </c>
      <c r="I24" s="109"/>
      <c r="J24" s="110">
        <f>F24-H24</f>
        <v>220.1148319999993</v>
      </c>
      <c r="K24" s="110"/>
      <c r="L24" s="111">
        <f>F24/H24*100-100</f>
        <v>5.0664728804085541</v>
      </c>
      <c r="M24" s="112"/>
      <c r="N24" s="109">
        <v>13189.234893999997</v>
      </c>
      <c r="O24" s="109"/>
      <c r="P24" s="109">
        <v>12320.888603999998</v>
      </c>
      <c r="Q24" s="109"/>
      <c r="R24" s="110">
        <f>N24-P24</f>
        <v>868.3462899999995</v>
      </c>
      <c r="S24" s="110"/>
      <c r="T24" s="111">
        <f>N24/P24*100-100</f>
        <v>7.0477570077054992</v>
      </c>
      <c r="V24" s="113"/>
      <c r="W24" s="113"/>
    </row>
    <row r="25" spans="1:23" ht="30" customHeight="1" x14ac:dyDescent="0.2">
      <c r="A25" s="212" t="s">
        <v>674</v>
      </c>
      <c r="B25" s="212"/>
      <c r="C25" s="212"/>
      <c r="D25" s="212"/>
      <c r="E25" s="182"/>
      <c r="F25" s="100">
        <v>4881.5994279999986</v>
      </c>
      <c r="G25" s="100"/>
      <c r="H25" s="100">
        <v>4588.9304940000002</v>
      </c>
      <c r="I25" s="100"/>
      <c r="J25" s="101">
        <f>F25-H25</f>
        <v>292.66893399999844</v>
      </c>
      <c r="K25" s="108"/>
      <c r="L25" s="102">
        <f>F25/H25*100-100</f>
        <v>6.3777155566566535</v>
      </c>
      <c r="M25" s="103"/>
      <c r="N25" s="100">
        <v>14073.670251999996</v>
      </c>
      <c r="O25" s="100"/>
      <c r="P25" s="100">
        <v>13087.703090999998</v>
      </c>
      <c r="Q25" s="100"/>
      <c r="R25" s="101">
        <f>N25-P25</f>
        <v>985.96716099999867</v>
      </c>
      <c r="S25" s="108"/>
      <c r="T25" s="102">
        <f>N25/P25*100-100</f>
        <v>7.5335385754435151</v>
      </c>
      <c r="V25" s="43"/>
      <c r="W25" s="43"/>
    </row>
    <row r="26" spans="1:23" ht="30" customHeight="1" x14ac:dyDescent="0.2">
      <c r="A26" s="210" t="s">
        <v>675</v>
      </c>
      <c r="B26" s="210"/>
      <c r="C26" s="210"/>
      <c r="D26" s="210"/>
      <c r="E26" s="109"/>
      <c r="F26" s="109">
        <v>1814.5847239999994</v>
      </c>
      <c r="G26" s="109"/>
      <c r="H26" s="109">
        <v>1616.0598509999998</v>
      </c>
      <c r="I26" s="109"/>
      <c r="J26" s="110">
        <f>F26-H26</f>
        <v>198.52487299999962</v>
      </c>
      <c r="K26" s="110"/>
      <c r="L26" s="111">
        <f>F26/H26*100-100</f>
        <v>12.284500037368957</v>
      </c>
      <c r="M26" s="114"/>
      <c r="N26" s="109">
        <v>5380.3384069999975</v>
      </c>
      <c r="O26" s="109"/>
      <c r="P26" s="109">
        <v>4566.6195469999984</v>
      </c>
      <c r="Q26" s="62"/>
      <c r="R26" s="110">
        <f>N26-P26</f>
        <v>813.71885999999904</v>
      </c>
      <c r="S26" s="110"/>
      <c r="T26" s="111">
        <f>N26/P26*100-100</f>
        <v>17.818845025847722</v>
      </c>
      <c r="V26" s="43"/>
      <c r="W26" s="43"/>
    </row>
    <row r="27" spans="1:23" ht="30" customHeight="1" x14ac:dyDescent="0.2">
      <c r="A27" s="211" t="s">
        <v>676</v>
      </c>
      <c r="B27" s="211"/>
      <c r="C27" s="211"/>
      <c r="D27" s="211"/>
      <c r="E27" s="107"/>
      <c r="F27" s="100">
        <v>1497.6379789999992</v>
      </c>
      <c r="G27" s="100"/>
      <c r="H27" s="100">
        <v>1371.6672080000001</v>
      </c>
      <c r="I27" s="100"/>
      <c r="J27" s="101">
        <f>F27-H27</f>
        <v>125.9707709999991</v>
      </c>
      <c r="K27" s="108"/>
      <c r="L27" s="102">
        <f>F27/H27*100-100</f>
        <v>9.1837706890780311</v>
      </c>
      <c r="M27" s="103"/>
      <c r="N27" s="100">
        <v>4495.9030489999977</v>
      </c>
      <c r="O27" s="100"/>
      <c r="P27" s="100">
        <v>3799.8050599999983</v>
      </c>
      <c r="Q27" s="100"/>
      <c r="R27" s="101">
        <f>N27-P27</f>
        <v>696.09798899999942</v>
      </c>
      <c r="S27" s="108"/>
      <c r="T27" s="102">
        <f>N27/P27*100-100</f>
        <v>18.319307912074834</v>
      </c>
      <c r="V27" s="43"/>
      <c r="W27" s="43"/>
    </row>
    <row r="28" spans="1:23" ht="3" customHeight="1" x14ac:dyDescent="0.2">
      <c r="A28" s="115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V28" s="43"/>
      <c r="W28" s="43"/>
    </row>
    <row r="29" spans="1:23" ht="3.75" customHeight="1" x14ac:dyDescent="0.2">
      <c r="A29" s="116"/>
      <c r="V29" s="43"/>
      <c r="W29" s="43"/>
    </row>
    <row r="33" spans="1:16" x14ac:dyDescent="0.2">
      <c r="F33" s="65"/>
      <c r="H33" s="65"/>
      <c r="N33" s="65"/>
      <c r="P33" s="65"/>
    </row>
    <row r="34" spans="1:16" ht="30" customHeight="1" x14ac:dyDescent="0.2">
      <c r="A34" s="219" t="s">
        <v>632</v>
      </c>
      <c r="B34" s="219"/>
      <c r="C34" s="219"/>
      <c r="D34" s="219"/>
      <c r="E34" s="117"/>
      <c r="F34" s="220" t="s">
        <v>633</v>
      </c>
      <c r="G34" s="220"/>
      <c r="H34" s="220"/>
      <c r="I34" s="220"/>
      <c r="J34" s="220"/>
      <c r="K34" s="220"/>
      <c r="L34" s="220"/>
      <c r="N34" s="65"/>
      <c r="P34" s="65"/>
    </row>
    <row r="35" spans="1:16" ht="30" customHeight="1" x14ac:dyDescent="0.2">
      <c r="A35" s="221" t="s">
        <v>634</v>
      </c>
      <c r="B35" s="221"/>
      <c r="C35" s="221"/>
      <c r="D35" s="221"/>
      <c r="E35" s="117"/>
      <c r="F35" s="218" t="s">
        <v>635</v>
      </c>
      <c r="G35" s="218"/>
      <c r="H35" s="218"/>
      <c r="I35" s="218"/>
      <c r="J35" s="218"/>
      <c r="K35" s="218"/>
      <c r="L35" s="218"/>
    </row>
    <row r="36" spans="1:16" ht="30" customHeight="1" x14ac:dyDescent="0.2">
      <c r="A36" s="219" t="s">
        <v>636</v>
      </c>
      <c r="B36" s="219"/>
      <c r="C36" s="219"/>
      <c r="D36" s="219"/>
      <c r="E36" s="117"/>
      <c r="F36" s="220" t="s">
        <v>635</v>
      </c>
      <c r="G36" s="220"/>
      <c r="H36" s="220"/>
      <c r="I36" s="220"/>
      <c r="J36" s="220"/>
      <c r="K36" s="220"/>
      <c r="L36" s="220"/>
    </row>
    <row r="37" spans="1:16" ht="30" customHeight="1" x14ac:dyDescent="0.2">
      <c r="A37" s="217" t="s">
        <v>637</v>
      </c>
      <c r="B37" s="217"/>
      <c r="C37" s="217"/>
      <c r="D37" s="217"/>
      <c r="E37" s="117"/>
      <c r="F37" s="218" t="s">
        <v>633</v>
      </c>
      <c r="G37" s="218"/>
      <c r="H37" s="218"/>
      <c r="I37" s="218"/>
      <c r="J37" s="218"/>
      <c r="K37" s="218"/>
      <c r="L37" s="218"/>
    </row>
    <row r="38" spans="1:16" x14ac:dyDescent="0.2">
      <c r="F38" s="65"/>
      <c r="H38" s="65"/>
      <c r="N38" s="65"/>
      <c r="P38" s="65"/>
    </row>
    <row r="39" spans="1:16" x14ac:dyDescent="0.2">
      <c r="B39" s="62"/>
      <c r="C39" s="62"/>
      <c r="D39" s="106"/>
    </row>
  </sheetData>
  <mergeCells count="21">
    <mergeCell ref="A37:D37"/>
    <mergeCell ref="F37:L37"/>
    <mergeCell ref="A34:D34"/>
    <mergeCell ref="F34:L34"/>
    <mergeCell ref="A35:D35"/>
    <mergeCell ref="F35:L35"/>
    <mergeCell ref="A36:D36"/>
    <mergeCell ref="F36:L36"/>
    <mergeCell ref="A1:T1"/>
    <mergeCell ref="A2:T2"/>
    <mergeCell ref="A5:D9"/>
    <mergeCell ref="F5:L5"/>
    <mergeCell ref="N5:T5"/>
    <mergeCell ref="F7:J7"/>
    <mergeCell ref="N7:R7"/>
    <mergeCell ref="A27:D27"/>
    <mergeCell ref="A11:D11"/>
    <mergeCell ref="A23:D23"/>
    <mergeCell ref="A24:D24"/>
    <mergeCell ref="A25:D25"/>
    <mergeCell ref="A26:D2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W73"/>
  <sheetViews>
    <sheetView showGridLines="0" topLeftCell="A2" zoomScale="90" zoomScaleNormal="90" workbookViewId="0">
      <selection activeCell="A2" sqref="A2:W2"/>
    </sheetView>
  </sheetViews>
  <sheetFormatPr defaultColWidth="9.140625" defaultRowHeight="12.75" x14ac:dyDescent="0.2"/>
  <cols>
    <col min="1" max="1" width="5" style="7" customWidth="1"/>
    <col min="2" max="2" width="7.7109375" style="7" customWidth="1"/>
    <col min="3" max="21" width="9" style="7" customWidth="1"/>
    <col min="22" max="22" width="5" style="7" customWidth="1"/>
    <col min="23" max="16384" width="9.140625" style="7"/>
  </cols>
  <sheetData>
    <row r="1" spans="1:23" ht="2.25" hidden="1" customHeight="1" x14ac:dyDescent="0.2"/>
    <row r="2" spans="1:23" ht="21" customHeight="1" x14ac:dyDescent="0.2">
      <c r="A2" s="196" t="s">
        <v>350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</row>
    <row r="3" spans="1:23" ht="18" customHeight="1" thickBot="1" x14ac:dyDescent="0.25">
      <c r="A3" s="232" t="s">
        <v>572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</row>
    <row r="4" spans="1:23" ht="11.25" customHeight="1" thickBot="1" x14ac:dyDescent="0.25">
      <c r="A4" s="233" t="s">
        <v>162</v>
      </c>
      <c r="B4" s="233" t="s">
        <v>163</v>
      </c>
      <c r="C4" s="199" t="s">
        <v>679</v>
      </c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1"/>
      <c r="V4" s="233" t="s">
        <v>535</v>
      </c>
      <c r="W4" s="233" t="s">
        <v>522</v>
      </c>
    </row>
    <row r="5" spans="1:23" ht="21" customHeight="1" thickBot="1" x14ac:dyDescent="0.25">
      <c r="A5" s="234"/>
      <c r="B5" s="234"/>
      <c r="C5" s="122">
        <v>111</v>
      </c>
      <c r="D5" s="122">
        <v>112</v>
      </c>
      <c r="E5" s="122">
        <v>121</v>
      </c>
      <c r="F5" s="122">
        <v>122</v>
      </c>
      <c r="G5" s="122">
        <v>21</v>
      </c>
      <c r="H5" s="122">
        <v>22</v>
      </c>
      <c r="I5" s="122">
        <v>31</v>
      </c>
      <c r="J5" s="122">
        <v>321</v>
      </c>
      <c r="K5" s="122">
        <v>322</v>
      </c>
      <c r="L5" s="122">
        <v>41</v>
      </c>
      <c r="M5" s="122">
        <v>42</v>
      </c>
      <c r="N5" s="122">
        <v>51</v>
      </c>
      <c r="O5" s="122">
        <v>521</v>
      </c>
      <c r="P5" s="122">
        <v>522</v>
      </c>
      <c r="Q5" s="122">
        <v>53</v>
      </c>
      <c r="R5" s="122">
        <v>61</v>
      </c>
      <c r="S5" s="122">
        <v>62</v>
      </c>
      <c r="T5" s="122">
        <v>63</v>
      </c>
      <c r="U5" s="122">
        <v>7</v>
      </c>
      <c r="V5" s="234"/>
      <c r="W5" s="234"/>
    </row>
    <row r="6" spans="1:23" ht="9" customHeight="1" x14ac:dyDescent="0.2">
      <c r="A6" s="87">
        <v>2022</v>
      </c>
      <c r="B6" s="84" t="s">
        <v>338</v>
      </c>
      <c r="C6" s="123">
        <v>136.45495399999999</v>
      </c>
      <c r="D6" s="123">
        <v>211.34830199999999</v>
      </c>
      <c r="E6" s="123">
        <v>54.012372000000006</v>
      </c>
      <c r="F6" s="123">
        <v>417.92593399999987</v>
      </c>
      <c r="G6" s="123">
        <v>210.77269600000011</v>
      </c>
      <c r="H6" s="123">
        <v>2411.0512860000017</v>
      </c>
      <c r="I6" s="123">
        <v>368.61460499999998</v>
      </c>
      <c r="J6" s="123">
        <v>9.0266249999999992</v>
      </c>
      <c r="K6" s="123">
        <v>676.00013999999999</v>
      </c>
      <c r="L6" s="123">
        <v>734.84044100000006</v>
      </c>
      <c r="M6" s="123">
        <v>528.46101299999987</v>
      </c>
      <c r="N6" s="123">
        <v>276.25494300000003</v>
      </c>
      <c r="O6" s="123">
        <v>101.226837</v>
      </c>
      <c r="P6" s="123">
        <v>20.730668000000001</v>
      </c>
      <c r="Q6" s="123">
        <v>450.64820300000002</v>
      </c>
      <c r="R6" s="123">
        <v>188.568138</v>
      </c>
      <c r="S6" s="123">
        <v>398.21293399999985</v>
      </c>
      <c r="T6" s="123">
        <v>406.61151100000006</v>
      </c>
      <c r="U6" s="123">
        <v>2.1614399999999998</v>
      </c>
      <c r="V6" s="87">
        <v>2022</v>
      </c>
      <c r="W6" s="84" t="s">
        <v>538</v>
      </c>
    </row>
    <row r="7" spans="1:23" ht="9" customHeight="1" x14ac:dyDescent="0.2">
      <c r="A7" s="83"/>
      <c r="B7" s="84" t="s">
        <v>339</v>
      </c>
      <c r="C7" s="123">
        <v>164.20626099999998</v>
      </c>
      <c r="D7" s="123">
        <v>216.07737200000003</v>
      </c>
      <c r="E7" s="123">
        <v>46.851067999999998</v>
      </c>
      <c r="F7" s="123">
        <v>447.94986</v>
      </c>
      <c r="G7" s="123">
        <v>239.57716599999995</v>
      </c>
      <c r="H7" s="123">
        <v>2414.1993279999983</v>
      </c>
      <c r="I7" s="123">
        <v>637.20286199999998</v>
      </c>
      <c r="J7" s="123">
        <v>9.6025229999999997</v>
      </c>
      <c r="K7" s="123">
        <v>758.18859599999996</v>
      </c>
      <c r="L7" s="123">
        <v>690.76269900000023</v>
      </c>
      <c r="M7" s="123">
        <v>549.59611499999983</v>
      </c>
      <c r="N7" s="123">
        <v>345.13101799999998</v>
      </c>
      <c r="O7" s="123">
        <v>99.602135000000018</v>
      </c>
      <c r="P7" s="123">
        <v>24.180043000000001</v>
      </c>
      <c r="Q7" s="123">
        <v>503.08901500000002</v>
      </c>
      <c r="R7" s="123">
        <v>181.87587100000002</v>
      </c>
      <c r="S7" s="123">
        <v>408.68732100000005</v>
      </c>
      <c r="T7" s="123">
        <v>461.03671199999997</v>
      </c>
      <c r="U7" s="123">
        <v>0.38609699999999997</v>
      </c>
      <c r="V7" s="83"/>
      <c r="W7" s="84" t="s">
        <v>539</v>
      </c>
    </row>
    <row r="8" spans="1:23" ht="9" customHeight="1" x14ac:dyDescent="0.2">
      <c r="A8" s="83"/>
      <c r="B8" s="84" t="s">
        <v>340</v>
      </c>
      <c r="C8" s="123">
        <v>195.63659999999999</v>
      </c>
      <c r="D8" s="123">
        <v>275.11705800000004</v>
      </c>
      <c r="E8" s="123">
        <v>64.317169000000007</v>
      </c>
      <c r="F8" s="123">
        <v>524.81382300000007</v>
      </c>
      <c r="G8" s="123">
        <v>227.96204300000005</v>
      </c>
      <c r="H8" s="123">
        <v>2613.9309629999962</v>
      </c>
      <c r="I8" s="123">
        <v>576.77205200000003</v>
      </c>
      <c r="J8" s="123">
        <v>18.38579</v>
      </c>
      <c r="K8" s="123">
        <v>815.47841299999982</v>
      </c>
      <c r="L8" s="123">
        <v>807.5052459999996</v>
      </c>
      <c r="M8" s="123">
        <v>623.19939299999987</v>
      </c>
      <c r="N8" s="123">
        <v>356.480707</v>
      </c>
      <c r="O8" s="123">
        <v>210.13007600000003</v>
      </c>
      <c r="P8" s="123">
        <v>24.824533000000002</v>
      </c>
      <c r="Q8" s="123">
        <v>576.883827</v>
      </c>
      <c r="R8" s="123">
        <v>204.35515200000003</v>
      </c>
      <c r="S8" s="123">
        <v>447.66181899999987</v>
      </c>
      <c r="T8" s="123">
        <v>517.78043300000002</v>
      </c>
      <c r="U8" s="123">
        <v>0.505938</v>
      </c>
      <c r="V8" s="83"/>
      <c r="W8" s="84" t="s">
        <v>540</v>
      </c>
    </row>
    <row r="9" spans="1:23" ht="9" customHeight="1" x14ac:dyDescent="0.2">
      <c r="A9" s="83"/>
      <c r="B9" s="84" t="s">
        <v>341</v>
      </c>
      <c r="C9" s="123">
        <v>131.91207499999999</v>
      </c>
      <c r="D9" s="123">
        <v>273.88719800000001</v>
      </c>
      <c r="E9" s="123">
        <v>64.748088999999993</v>
      </c>
      <c r="F9" s="123">
        <v>522.84849400000007</v>
      </c>
      <c r="G9" s="123">
        <v>250.61290499999996</v>
      </c>
      <c r="H9" s="123">
        <v>2627.2828529999956</v>
      </c>
      <c r="I9" s="123">
        <v>686.23627199999999</v>
      </c>
      <c r="J9" s="123">
        <v>14.419681000000001</v>
      </c>
      <c r="K9" s="123">
        <v>780.45578</v>
      </c>
      <c r="L9" s="123">
        <v>745.45506300000011</v>
      </c>
      <c r="M9" s="123">
        <v>558.08056400000044</v>
      </c>
      <c r="N9" s="123">
        <v>338.451954</v>
      </c>
      <c r="O9" s="123">
        <v>171.55370099999999</v>
      </c>
      <c r="P9" s="123">
        <v>27.201331</v>
      </c>
      <c r="Q9" s="123">
        <v>458.03385000000009</v>
      </c>
      <c r="R9" s="123">
        <v>184.94419800000003</v>
      </c>
      <c r="S9" s="123">
        <v>424.57133800000003</v>
      </c>
      <c r="T9" s="123">
        <v>448.31710300000009</v>
      </c>
      <c r="U9" s="123">
        <v>1.326022</v>
      </c>
      <c r="V9" s="83"/>
      <c r="W9" s="84" t="s">
        <v>541</v>
      </c>
    </row>
    <row r="10" spans="1:23" ht="9" customHeight="1" x14ac:dyDescent="0.2">
      <c r="A10" s="83"/>
      <c r="B10" s="84" t="s">
        <v>342</v>
      </c>
      <c r="C10" s="123">
        <v>169.38050699999997</v>
      </c>
      <c r="D10" s="123">
        <v>322.06223599999998</v>
      </c>
      <c r="E10" s="123">
        <v>72.322890999999998</v>
      </c>
      <c r="F10" s="123">
        <v>594.77911399999994</v>
      </c>
      <c r="G10" s="123">
        <v>300.66451199999995</v>
      </c>
      <c r="H10" s="123">
        <v>2874.4500849999977</v>
      </c>
      <c r="I10" s="123">
        <v>604.83407200000011</v>
      </c>
      <c r="J10" s="123">
        <v>25.390653</v>
      </c>
      <c r="K10" s="123">
        <v>1112.9517719999997</v>
      </c>
      <c r="L10" s="123">
        <v>775.99539200000072</v>
      </c>
      <c r="M10" s="123">
        <v>650.21640300000013</v>
      </c>
      <c r="N10" s="123">
        <v>380.66669300000001</v>
      </c>
      <c r="O10" s="123">
        <v>212.62710499999997</v>
      </c>
      <c r="P10" s="123">
        <v>29.408373999999998</v>
      </c>
      <c r="Q10" s="123">
        <v>545.20725100000004</v>
      </c>
      <c r="R10" s="123">
        <v>215.81493700000001</v>
      </c>
      <c r="S10" s="123">
        <v>476.11538399999972</v>
      </c>
      <c r="T10" s="123">
        <v>515.21853199999987</v>
      </c>
      <c r="U10" s="123">
        <v>0.37924799999999997</v>
      </c>
      <c r="V10" s="83"/>
      <c r="W10" s="84" t="s">
        <v>542</v>
      </c>
    </row>
    <row r="11" spans="1:23" ht="9" customHeight="1" x14ac:dyDescent="0.2">
      <c r="A11" s="83"/>
      <c r="B11" s="84" t="s">
        <v>343</v>
      </c>
      <c r="C11" s="123">
        <v>204.28729199999998</v>
      </c>
      <c r="D11" s="123">
        <v>281.64151099999992</v>
      </c>
      <c r="E11" s="123">
        <v>60.966602000000002</v>
      </c>
      <c r="F11" s="123">
        <v>579.19806199999994</v>
      </c>
      <c r="G11" s="123">
        <v>228.762969</v>
      </c>
      <c r="H11" s="123">
        <v>2632.1736799999958</v>
      </c>
      <c r="I11" s="123">
        <v>983.79047500000001</v>
      </c>
      <c r="J11" s="123">
        <v>30.407059999999998</v>
      </c>
      <c r="K11" s="123">
        <v>969.79535200000009</v>
      </c>
      <c r="L11" s="123">
        <v>790.31993099999977</v>
      </c>
      <c r="M11" s="123">
        <v>638.7357539999997</v>
      </c>
      <c r="N11" s="123">
        <v>394.09360299999997</v>
      </c>
      <c r="O11" s="123">
        <v>120.98485400000004</v>
      </c>
      <c r="P11" s="123">
        <v>32.930018999999994</v>
      </c>
      <c r="Q11" s="123">
        <v>591.30275800000004</v>
      </c>
      <c r="R11" s="123">
        <v>201.42413000000005</v>
      </c>
      <c r="S11" s="123">
        <v>439.21309500000024</v>
      </c>
      <c r="T11" s="123">
        <v>474.81594100000001</v>
      </c>
      <c r="U11" s="123">
        <v>5.9897500000000008</v>
      </c>
      <c r="V11" s="83"/>
      <c r="W11" s="84" t="s">
        <v>543</v>
      </c>
    </row>
    <row r="12" spans="1:23" ht="9" customHeight="1" x14ac:dyDescent="0.2">
      <c r="A12" s="83"/>
      <c r="B12" s="84" t="s">
        <v>344</v>
      </c>
      <c r="C12" s="123">
        <v>200.45855499999999</v>
      </c>
      <c r="D12" s="123">
        <v>260.73327000000006</v>
      </c>
      <c r="E12" s="123">
        <v>56.983826000000001</v>
      </c>
      <c r="F12" s="123">
        <v>559.14879600000006</v>
      </c>
      <c r="G12" s="123">
        <v>278.75980299999992</v>
      </c>
      <c r="H12" s="123">
        <v>2642.1277079999945</v>
      </c>
      <c r="I12" s="123">
        <v>738.65682300000003</v>
      </c>
      <c r="J12" s="123">
        <v>31.460014000000001</v>
      </c>
      <c r="K12" s="123">
        <v>865.13039800000001</v>
      </c>
      <c r="L12" s="123">
        <v>757.65692999999976</v>
      </c>
      <c r="M12" s="123">
        <v>687.00433499999963</v>
      </c>
      <c r="N12" s="123">
        <v>370.11124599999999</v>
      </c>
      <c r="O12" s="123">
        <v>150.615082</v>
      </c>
      <c r="P12" s="123">
        <v>33.005788000000003</v>
      </c>
      <c r="Q12" s="123">
        <v>527.76054899999997</v>
      </c>
      <c r="R12" s="123">
        <v>203.05952600000003</v>
      </c>
      <c r="S12" s="123">
        <v>502.25400499999984</v>
      </c>
      <c r="T12" s="123">
        <v>510.89757299999997</v>
      </c>
      <c r="U12" s="123">
        <v>0.48548200000000008</v>
      </c>
      <c r="V12" s="83"/>
      <c r="W12" s="84" t="s">
        <v>544</v>
      </c>
    </row>
    <row r="13" spans="1:23" ht="9" customHeight="1" x14ac:dyDescent="0.2">
      <c r="A13" s="83"/>
      <c r="B13" s="84" t="s">
        <v>345</v>
      </c>
      <c r="C13" s="123">
        <v>161.329632</v>
      </c>
      <c r="D13" s="123">
        <v>313.41040899999996</v>
      </c>
      <c r="E13" s="123">
        <v>80.231324999999998</v>
      </c>
      <c r="F13" s="123">
        <v>631.91873199999986</v>
      </c>
      <c r="G13" s="123">
        <v>249.83687799999981</v>
      </c>
      <c r="H13" s="123">
        <v>2097.8653009999916</v>
      </c>
      <c r="I13" s="123">
        <v>710.83755100000008</v>
      </c>
      <c r="J13" s="123">
        <v>34.022136000000003</v>
      </c>
      <c r="K13" s="123">
        <v>1393.0955020000001</v>
      </c>
      <c r="L13" s="123">
        <v>701.56016700000032</v>
      </c>
      <c r="M13" s="123">
        <v>695.70604199999934</v>
      </c>
      <c r="N13" s="123">
        <v>340.13020799999998</v>
      </c>
      <c r="O13" s="123">
        <v>108.53372399999995</v>
      </c>
      <c r="P13" s="123">
        <v>22.822717000000001</v>
      </c>
      <c r="Q13" s="123">
        <v>417.52108400000003</v>
      </c>
      <c r="R13" s="123">
        <v>187.00564100000005</v>
      </c>
      <c r="S13" s="123">
        <v>541.79467799999998</v>
      </c>
      <c r="T13" s="123">
        <v>492.76392999999996</v>
      </c>
      <c r="U13" s="123">
        <v>0.66225299999999998</v>
      </c>
      <c r="V13" s="83"/>
      <c r="W13" s="84" t="s">
        <v>545</v>
      </c>
    </row>
    <row r="14" spans="1:23" ht="9" customHeight="1" x14ac:dyDescent="0.2">
      <c r="A14" s="83"/>
      <c r="B14" s="84" t="s">
        <v>346</v>
      </c>
      <c r="C14" s="123">
        <v>117.527091</v>
      </c>
      <c r="D14" s="123">
        <v>319.29667999999998</v>
      </c>
      <c r="E14" s="123">
        <v>81.364619000000005</v>
      </c>
      <c r="F14" s="123">
        <v>609.17610000000002</v>
      </c>
      <c r="G14" s="123">
        <v>266.36771600000003</v>
      </c>
      <c r="H14" s="123">
        <v>2592.3211859999942</v>
      </c>
      <c r="I14" s="123">
        <v>754.09542500000009</v>
      </c>
      <c r="J14" s="123">
        <v>18.941046</v>
      </c>
      <c r="K14" s="123">
        <v>737.26356799999985</v>
      </c>
      <c r="L14" s="123">
        <v>861.61919500000033</v>
      </c>
      <c r="M14" s="123">
        <v>800.63642199999981</v>
      </c>
      <c r="N14" s="123">
        <v>428.49909099999996</v>
      </c>
      <c r="O14" s="123">
        <v>106.81485000000001</v>
      </c>
      <c r="P14" s="123">
        <v>35.889247000000005</v>
      </c>
      <c r="Q14" s="123">
        <v>581.27388999999994</v>
      </c>
      <c r="R14" s="123">
        <v>217.31143800000001</v>
      </c>
      <c r="S14" s="123">
        <v>586.60824800000023</v>
      </c>
      <c r="T14" s="123">
        <v>525.96623599999987</v>
      </c>
      <c r="U14" s="123">
        <v>0.566805</v>
      </c>
      <c r="V14" s="83"/>
      <c r="W14" s="84" t="s">
        <v>546</v>
      </c>
    </row>
    <row r="15" spans="1:23" ht="9" customHeight="1" x14ac:dyDescent="0.2">
      <c r="A15" s="83"/>
      <c r="B15" s="84" t="s">
        <v>347</v>
      </c>
      <c r="C15" s="123">
        <v>193.45868600000003</v>
      </c>
      <c r="D15" s="123">
        <v>341.56101700000005</v>
      </c>
      <c r="E15" s="123">
        <v>80.946657999999999</v>
      </c>
      <c r="F15" s="123">
        <v>610.34125599999993</v>
      </c>
      <c r="G15" s="123">
        <v>276.12449299999992</v>
      </c>
      <c r="H15" s="123">
        <v>2699.8790149999936</v>
      </c>
      <c r="I15" s="123">
        <v>528.78017</v>
      </c>
      <c r="J15" s="123">
        <v>25.067619999999998</v>
      </c>
      <c r="K15" s="123">
        <v>728.26979600000004</v>
      </c>
      <c r="L15" s="123">
        <v>864.44529700000032</v>
      </c>
      <c r="M15" s="123">
        <v>758.84869299999991</v>
      </c>
      <c r="N15" s="123">
        <v>448.35408099999995</v>
      </c>
      <c r="O15" s="123">
        <v>93.540532999999982</v>
      </c>
      <c r="P15" s="123">
        <v>25.647222000000003</v>
      </c>
      <c r="Q15" s="123">
        <v>585.94129099999986</v>
      </c>
      <c r="R15" s="123">
        <v>226.87464400000002</v>
      </c>
      <c r="S15" s="123">
        <v>556.27391499999999</v>
      </c>
      <c r="T15" s="123">
        <v>552.73846300000014</v>
      </c>
      <c r="U15" s="123">
        <v>0.50661999999999996</v>
      </c>
      <c r="V15" s="83"/>
      <c r="W15" s="84" t="s">
        <v>547</v>
      </c>
    </row>
    <row r="16" spans="1:23" ht="9" customHeight="1" x14ac:dyDescent="0.2">
      <c r="A16" s="83"/>
      <c r="B16" s="84" t="s">
        <v>348</v>
      </c>
      <c r="C16" s="123">
        <v>179.63009</v>
      </c>
      <c r="D16" s="123">
        <v>332.54534899999999</v>
      </c>
      <c r="E16" s="123">
        <v>81.288014000000004</v>
      </c>
      <c r="F16" s="123">
        <v>600.48228100000006</v>
      </c>
      <c r="G16" s="123">
        <v>289.01924600000007</v>
      </c>
      <c r="H16" s="123">
        <v>2487.5086899999956</v>
      </c>
      <c r="I16" s="123">
        <v>709.34626800000001</v>
      </c>
      <c r="J16" s="123">
        <v>17.710714000000003</v>
      </c>
      <c r="K16" s="123">
        <v>617.051874</v>
      </c>
      <c r="L16" s="123">
        <v>969.52282999999966</v>
      </c>
      <c r="M16" s="123">
        <v>724.93978100000015</v>
      </c>
      <c r="N16" s="123">
        <v>485.91299399999997</v>
      </c>
      <c r="O16" s="123">
        <v>217.64983799999999</v>
      </c>
      <c r="P16" s="123">
        <v>25.524460000000001</v>
      </c>
      <c r="Q16" s="123">
        <v>643.67057200000011</v>
      </c>
      <c r="R16" s="123">
        <v>246.47803099999993</v>
      </c>
      <c r="S16" s="123">
        <v>549.35704799999985</v>
      </c>
      <c r="T16" s="123">
        <v>564.91020400000002</v>
      </c>
      <c r="U16" s="123">
        <v>0.449708</v>
      </c>
      <c r="V16" s="83"/>
      <c r="W16" s="84" t="s">
        <v>548</v>
      </c>
    </row>
    <row r="17" spans="1:23" ht="9" customHeight="1" x14ac:dyDescent="0.2">
      <c r="A17" s="83"/>
      <c r="B17" s="84" t="s">
        <v>349</v>
      </c>
      <c r="C17" s="123">
        <v>156.33133900000001</v>
      </c>
      <c r="D17" s="123">
        <v>277.75304299999999</v>
      </c>
      <c r="E17" s="123">
        <v>78.33495099999999</v>
      </c>
      <c r="F17" s="123">
        <v>591.84181699999999</v>
      </c>
      <c r="G17" s="123">
        <v>285.87121699999983</v>
      </c>
      <c r="H17" s="123">
        <v>2067.9669969999968</v>
      </c>
      <c r="I17" s="123">
        <v>602.23601800000006</v>
      </c>
      <c r="J17" s="123">
        <v>15.285183</v>
      </c>
      <c r="K17" s="123">
        <v>473.08193200000005</v>
      </c>
      <c r="L17" s="123">
        <v>869.66048299999954</v>
      </c>
      <c r="M17" s="123">
        <v>660.00564800000018</v>
      </c>
      <c r="N17" s="123">
        <v>499.27830599999999</v>
      </c>
      <c r="O17" s="123">
        <v>243.52916500000001</v>
      </c>
      <c r="P17" s="123">
        <v>22.094687999999998</v>
      </c>
      <c r="Q17" s="123">
        <v>505.84604999999999</v>
      </c>
      <c r="R17" s="123">
        <v>201.302074</v>
      </c>
      <c r="S17" s="123">
        <v>517.49089600000025</v>
      </c>
      <c r="T17" s="123">
        <v>547.33577899999989</v>
      </c>
      <c r="U17" s="123">
        <v>0.72402600000000006</v>
      </c>
      <c r="V17" s="83"/>
      <c r="W17" s="84" t="s">
        <v>549</v>
      </c>
    </row>
    <row r="18" spans="1:23" ht="9" customHeight="1" x14ac:dyDescent="0.2">
      <c r="A18" s="83"/>
      <c r="B18" s="84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83"/>
      <c r="W18" s="84"/>
    </row>
    <row r="19" spans="1:23" ht="9" customHeight="1" x14ac:dyDescent="0.2">
      <c r="A19" s="87">
        <v>2023</v>
      </c>
      <c r="B19" s="84" t="s">
        <v>338</v>
      </c>
      <c r="C19" s="123">
        <v>127.80721700000001</v>
      </c>
      <c r="D19" s="123">
        <v>262.25905399999999</v>
      </c>
      <c r="E19" s="123">
        <v>79.183361999999988</v>
      </c>
      <c r="F19" s="123">
        <v>554.82916899999998</v>
      </c>
      <c r="G19" s="123">
        <v>254.59597799999986</v>
      </c>
      <c r="H19" s="123">
        <v>2286.7161729999975</v>
      </c>
      <c r="I19" s="123">
        <v>643.28599900000006</v>
      </c>
      <c r="J19" s="123">
        <v>23.835898999999998</v>
      </c>
      <c r="K19" s="123">
        <v>456.57500400000004</v>
      </c>
      <c r="L19" s="123">
        <v>774.84927499999969</v>
      </c>
      <c r="M19" s="123">
        <v>578.88008000000013</v>
      </c>
      <c r="N19" s="123">
        <v>463.68389100000002</v>
      </c>
      <c r="O19" s="123">
        <v>115.04582899999998</v>
      </c>
      <c r="P19" s="123">
        <v>28.144978999999999</v>
      </c>
      <c r="Q19" s="123">
        <v>583.22817799999984</v>
      </c>
      <c r="R19" s="123">
        <v>192.82989499999999</v>
      </c>
      <c r="S19" s="123">
        <v>483.49738099999979</v>
      </c>
      <c r="T19" s="123">
        <v>510.66305799999986</v>
      </c>
      <c r="U19" s="123">
        <v>0.27198199999999995</v>
      </c>
      <c r="V19" s="87">
        <v>2023</v>
      </c>
      <c r="W19" s="84" t="s">
        <v>538</v>
      </c>
    </row>
    <row r="20" spans="1:23" ht="9" customHeight="1" x14ac:dyDescent="0.2">
      <c r="A20" s="83"/>
      <c r="B20" s="84" t="s">
        <v>339</v>
      </c>
      <c r="C20" s="123">
        <v>162.68949600000002</v>
      </c>
      <c r="D20" s="123">
        <v>258.43292699999995</v>
      </c>
      <c r="E20" s="123">
        <v>65.376416000000006</v>
      </c>
      <c r="F20" s="123">
        <v>566.98928599999999</v>
      </c>
      <c r="G20" s="123">
        <v>269.19385199999994</v>
      </c>
      <c r="H20" s="123">
        <v>2534.1652469999967</v>
      </c>
      <c r="I20" s="123">
        <v>555.86592800000005</v>
      </c>
      <c r="J20" s="123">
        <v>18.144425999999999</v>
      </c>
      <c r="K20" s="123">
        <v>409.05736800000005</v>
      </c>
      <c r="L20" s="123">
        <v>794.04420100000004</v>
      </c>
      <c r="M20" s="123">
        <v>584.32354500000019</v>
      </c>
      <c r="N20" s="123">
        <v>551.105142</v>
      </c>
      <c r="O20" s="123">
        <v>232.83440100000001</v>
      </c>
      <c r="P20" s="123">
        <v>23.690069000000001</v>
      </c>
      <c r="Q20" s="123">
        <v>573.88149200000009</v>
      </c>
      <c r="R20" s="123">
        <v>189.477597</v>
      </c>
      <c r="S20" s="123">
        <v>451.4970159999998</v>
      </c>
      <c r="T20" s="123">
        <v>504.80526399999997</v>
      </c>
      <c r="U20" s="123">
        <v>0.43976399999999999</v>
      </c>
      <c r="V20" s="83"/>
      <c r="W20" s="84" t="s">
        <v>539</v>
      </c>
    </row>
    <row r="21" spans="1:23" ht="9" customHeight="1" x14ac:dyDescent="0.2">
      <c r="A21" s="83"/>
      <c r="B21" s="84" t="s">
        <v>340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83"/>
      <c r="W21" s="84" t="s">
        <v>540</v>
      </c>
    </row>
    <row r="22" spans="1:23" ht="9" customHeight="1" x14ac:dyDescent="0.2">
      <c r="A22" s="83"/>
      <c r="B22" s="84" t="s">
        <v>341</v>
      </c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83"/>
      <c r="W22" s="84" t="s">
        <v>541</v>
      </c>
    </row>
    <row r="23" spans="1:23" ht="9" customHeight="1" x14ac:dyDescent="0.2">
      <c r="A23" s="83"/>
      <c r="B23" s="84" t="s">
        <v>342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83"/>
      <c r="W23" s="84" t="s">
        <v>542</v>
      </c>
    </row>
    <row r="24" spans="1:23" ht="9" customHeight="1" x14ac:dyDescent="0.2">
      <c r="A24" s="83"/>
      <c r="B24" s="84" t="s">
        <v>343</v>
      </c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83"/>
      <c r="W24" s="84" t="s">
        <v>543</v>
      </c>
    </row>
    <row r="25" spans="1:23" ht="9" customHeight="1" x14ac:dyDescent="0.2">
      <c r="A25" s="83"/>
      <c r="B25" s="84" t="s">
        <v>344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83"/>
      <c r="W25" s="84" t="s">
        <v>544</v>
      </c>
    </row>
    <row r="26" spans="1:23" ht="9" customHeight="1" x14ac:dyDescent="0.2">
      <c r="A26" s="83"/>
      <c r="B26" s="84" t="s">
        <v>345</v>
      </c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83"/>
      <c r="W26" s="84" t="s">
        <v>545</v>
      </c>
    </row>
    <row r="27" spans="1:23" ht="9" customHeight="1" x14ac:dyDescent="0.2">
      <c r="A27" s="83"/>
      <c r="B27" s="84" t="s">
        <v>346</v>
      </c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83"/>
      <c r="W27" s="84" t="s">
        <v>546</v>
      </c>
    </row>
    <row r="28" spans="1:23" ht="9" customHeight="1" x14ac:dyDescent="0.2">
      <c r="A28" s="83"/>
      <c r="B28" s="84" t="s">
        <v>347</v>
      </c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83"/>
      <c r="W28" s="84" t="s">
        <v>547</v>
      </c>
    </row>
    <row r="29" spans="1:23" ht="9" customHeight="1" x14ac:dyDescent="0.2">
      <c r="A29" s="83"/>
      <c r="B29" s="84" t="s">
        <v>348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83"/>
      <c r="W29" s="84" t="s">
        <v>548</v>
      </c>
    </row>
    <row r="30" spans="1:23" ht="9" customHeight="1" x14ac:dyDescent="0.2">
      <c r="A30" s="83"/>
      <c r="B30" s="84" t="s">
        <v>349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83"/>
      <c r="W30" s="84" t="s">
        <v>549</v>
      </c>
    </row>
    <row r="31" spans="1:23" ht="9" customHeight="1" thickBot="1" x14ac:dyDescent="0.25">
      <c r="A31" s="135"/>
      <c r="B31" s="136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5"/>
      <c r="W31" s="136"/>
    </row>
    <row r="32" spans="1:23" ht="9" customHeight="1" thickTop="1" x14ac:dyDescent="0.2">
      <c r="A32" s="83"/>
      <c r="B32" s="84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83"/>
      <c r="W32" s="84"/>
    </row>
    <row r="33" spans="1:16" ht="9" customHeight="1" thickBot="1" x14ac:dyDescent="0.25"/>
    <row r="34" spans="1:16" ht="13.5" thickBot="1" x14ac:dyDescent="0.25">
      <c r="B34" s="124" t="s">
        <v>200</v>
      </c>
      <c r="C34" s="229" t="s">
        <v>4</v>
      </c>
      <c r="D34" s="230"/>
      <c r="E34" s="230"/>
      <c r="F34" s="230"/>
      <c r="G34" s="231"/>
      <c r="H34" s="125"/>
      <c r="I34" s="126"/>
      <c r="J34" s="127"/>
      <c r="K34" s="124" t="s">
        <v>573</v>
      </c>
      <c r="L34" s="229" t="s">
        <v>415</v>
      </c>
      <c r="M34" s="230"/>
      <c r="N34" s="230"/>
      <c r="O34" s="230"/>
      <c r="P34" s="231"/>
    </row>
    <row r="35" spans="1:16" ht="9.75" customHeight="1" x14ac:dyDescent="0.2">
      <c r="B35" s="87">
        <v>1</v>
      </c>
      <c r="C35" s="128" t="s">
        <v>201</v>
      </c>
      <c r="I35" s="87"/>
      <c r="J35" s="129"/>
      <c r="K35" s="87">
        <v>1</v>
      </c>
      <c r="L35" s="128" t="s">
        <v>574</v>
      </c>
    </row>
    <row r="36" spans="1:16" ht="9.75" customHeight="1" x14ac:dyDescent="0.2">
      <c r="A36" s="28"/>
      <c r="B36" s="83">
        <v>11</v>
      </c>
      <c r="C36" s="84" t="s">
        <v>203</v>
      </c>
      <c r="I36" s="83"/>
      <c r="J36" s="130"/>
      <c r="K36" s="83">
        <v>11</v>
      </c>
      <c r="L36" s="84" t="s">
        <v>575</v>
      </c>
    </row>
    <row r="37" spans="1:16" ht="9.75" customHeight="1" x14ac:dyDescent="0.2">
      <c r="B37" s="83">
        <v>111</v>
      </c>
      <c r="C37" s="84" t="s">
        <v>204</v>
      </c>
      <c r="I37" s="83"/>
      <c r="J37" s="130"/>
      <c r="K37" s="83">
        <v>111</v>
      </c>
      <c r="L37" s="84" t="s">
        <v>576</v>
      </c>
    </row>
    <row r="38" spans="1:16" ht="9.75" customHeight="1" x14ac:dyDescent="0.2">
      <c r="A38" s="28"/>
      <c r="B38" s="83">
        <v>112</v>
      </c>
      <c r="C38" s="84" t="s">
        <v>308</v>
      </c>
      <c r="I38" s="87"/>
      <c r="J38" s="129"/>
      <c r="K38" s="83">
        <v>112</v>
      </c>
      <c r="L38" s="84" t="s">
        <v>577</v>
      </c>
    </row>
    <row r="39" spans="1:16" ht="9.75" customHeight="1" x14ac:dyDescent="0.2">
      <c r="B39" s="83">
        <v>12</v>
      </c>
      <c r="C39" s="130" t="s">
        <v>208</v>
      </c>
      <c r="I39" s="83"/>
      <c r="J39" s="130"/>
      <c r="K39" s="83">
        <v>12</v>
      </c>
      <c r="L39" s="130" t="s">
        <v>578</v>
      </c>
    </row>
    <row r="40" spans="1:16" ht="9.75" customHeight="1" x14ac:dyDescent="0.2">
      <c r="B40" s="83">
        <v>121</v>
      </c>
      <c r="C40" s="84" t="s">
        <v>204</v>
      </c>
      <c r="I40" s="83"/>
      <c r="J40" s="130"/>
      <c r="K40" s="83">
        <v>121</v>
      </c>
      <c r="L40" s="84" t="s">
        <v>576</v>
      </c>
    </row>
    <row r="41" spans="1:16" ht="9.75" customHeight="1" x14ac:dyDescent="0.2">
      <c r="B41" s="83">
        <v>122</v>
      </c>
      <c r="C41" s="84" t="s">
        <v>308</v>
      </c>
      <c r="I41" s="83"/>
      <c r="J41" s="84"/>
      <c r="K41" s="83">
        <v>122</v>
      </c>
      <c r="L41" s="84" t="s">
        <v>577</v>
      </c>
    </row>
    <row r="42" spans="1:16" ht="9.75" customHeight="1" x14ac:dyDescent="0.2">
      <c r="B42" s="87">
        <v>2</v>
      </c>
      <c r="C42" s="129" t="s">
        <v>309</v>
      </c>
      <c r="I42" s="83"/>
      <c r="J42" s="84"/>
      <c r="K42" s="87">
        <v>2</v>
      </c>
      <c r="L42" s="129" t="s">
        <v>579</v>
      </c>
    </row>
    <row r="43" spans="1:16" ht="9.75" customHeight="1" x14ac:dyDescent="0.2">
      <c r="B43" s="83">
        <v>21</v>
      </c>
      <c r="C43" s="84" t="s">
        <v>203</v>
      </c>
      <c r="I43" s="83"/>
      <c r="J43" s="130"/>
      <c r="K43" s="83">
        <v>21</v>
      </c>
      <c r="L43" s="84" t="s">
        <v>575</v>
      </c>
    </row>
    <row r="44" spans="1:16" ht="9.75" customHeight="1" x14ac:dyDescent="0.2">
      <c r="B44" s="83">
        <v>22</v>
      </c>
      <c r="C44" s="130" t="s">
        <v>208</v>
      </c>
      <c r="I44" s="87"/>
      <c r="J44" s="129"/>
      <c r="K44" s="83">
        <v>22</v>
      </c>
      <c r="L44" s="130" t="s">
        <v>578</v>
      </c>
    </row>
    <row r="45" spans="1:16" ht="9.75" customHeight="1" x14ac:dyDescent="0.2">
      <c r="B45" s="87">
        <v>3</v>
      </c>
      <c r="C45" s="129" t="s">
        <v>215</v>
      </c>
      <c r="I45" s="83"/>
      <c r="J45" s="130"/>
      <c r="K45" s="87">
        <v>3</v>
      </c>
      <c r="L45" s="129" t="s">
        <v>580</v>
      </c>
    </row>
    <row r="46" spans="1:16" ht="9.75" customHeight="1" x14ac:dyDescent="0.2">
      <c r="B46" s="83">
        <v>31</v>
      </c>
      <c r="C46" s="84" t="s">
        <v>203</v>
      </c>
      <c r="I46" s="83"/>
      <c r="J46" s="130"/>
      <c r="K46" s="83">
        <v>31</v>
      </c>
      <c r="L46" s="84" t="s">
        <v>575</v>
      </c>
    </row>
    <row r="47" spans="1:16" ht="9.75" customHeight="1" x14ac:dyDescent="0.2">
      <c r="B47" s="83">
        <v>32</v>
      </c>
      <c r="C47" s="130" t="s">
        <v>208</v>
      </c>
      <c r="I47" s="83"/>
      <c r="J47" s="130"/>
      <c r="K47" s="83">
        <v>32</v>
      </c>
      <c r="L47" s="130" t="s">
        <v>578</v>
      </c>
    </row>
    <row r="48" spans="1:16" ht="9.75" customHeight="1" x14ac:dyDescent="0.2">
      <c r="B48" s="83">
        <v>321</v>
      </c>
      <c r="C48" s="84" t="s">
        <v>220</v>
      </c>
      <c r="I48" s="87"/>
      <c r="J48" s="129"/>
      <c r="K48" s="83">
        <v>321</v>
      </c>
      <c r="L48" s="84" t="s">
        <v>581</v>
      </c>
    </row>
    <row r="49" spans="2:12" ht="9.75" customHeight="1" x14ac:dyDescent="0.2">
      <c r="B49" s="83">
        <v>322</v>
      </c>
      <c r="C49" s="84" t="s">
        <v>222</v>
      </c>
      <c r="K49" s="83">
        <v>322</v>
      </c>
      <c r="L49" s="84" t="s">
        <v>582</v>
      </c>
    </row>
    <row r="50" spans="2:12" ht="9.75" customHeight="1" x14ac:dyDescent="0.2">
      <c r="B50" s="87">
        <v>4</v>
      </c>
      <c r="C50" s="129" t="s">
        <v>310</v>
      </c>
      <c r="K50" s="87">
        <v>4</v>
      </c>
      <c r="L50" s="129" t="s">
        <v>595</v>
      </c>
    </row>
    <row r="51" spans="2:12" ht="9.75" customHeight="1" x14ac:dyDescent="0.2">
      <c r="B51" s="83">
        <v>41</v>
      </c>
      <c r="C51" s="130" t="s">
        <v>322</v>
      </c>
      <c r="K51" s="83">
        <v>41</v>
      </c>
      <c r="L51" s="130" t="s">
        <v>583</v>
      </c>
    </row>
    <row r="52" spans="2:12" ht="9.75" customHeight="1" x14ac:dyDescent="0.2">
      <c r="B52" s="83">
        <v>42</v>
      </c>
      <c r="C52" s="130" t="s">
        <v>205</v>
      </c>
      <c r="K52" s="83">
        <v>42</v>
      </c>
      <c r="L52" s="130" t="s">
        <v>584</v>
      </c>
    </row>
    <row r="53" spans="2:12" ht="9.75" customHeight="1" x14ac:dyDescent="0.2">
      <c r="B53" s="87">
        <v>5</v>
      </c>
      <c r="C53" s="129" t="s">
        <v>206</v>
      </c>
      <c r="K53" s="87">
        <v>5</v>
      </c>
      <c r="L53" s="129" t="s">
        <v>585</v>
      </c>
    </row>
    <row r="54" spans="2:12" ht="9.75" customHeight="1" x14ac:dyDescent="0.2">
      <c r="B54" s="83">
        <v>51</v>
      </c>
      <c r="C54" s="130" t="s">
        <v>209</v>
      </c>
      <c r="K54" s="83">
        <v>51</v>
      </c>
      <c r="L54" s="130" t="s">
        <v>586</v>
      </c>
    </row>
    <row r="55" spans="2:12" ht="9.75" customHeight="1" x14ac:dyDescent="0.2">
      <c r="B55" s="83">
        <v>52</v>
      </c>
      <c r="C55" s="130" t="s">
        <v>211</v>
      </c>
      <c r="K55" s="83">
        <v>52</v>
      </c>
      <c r="L55" s="130" t="s">
        <v>582</v>
      </c>
    </row>
    <row r="56" spans="2:12" ht="9.75" customHeight="1" x14ac:dyDescent="0.2">
      <c r="B56" s="83">
        <v>521</v>
      </c>
      <c r="C56" s="84" t="s">
        <v>212</v>
      </c>
      <c r="K56" s="83">
        <v>521</v>
      </c>
      <c r="L56" s="84" t="s">
        <v>587</v>
      </c>
    </row>
    <row r="57" spans="2:12" ht="9.75" customHeight="1" x14ac:dyDescent="0.2">
      <c r="B57" s="83">
        <v>522</v>
      </c>
      <c r="C57" s="84" t="s">
        <v>213</v>
      </c>
      <c r="K57" s="83">
        <v>522</v>
      </c>
      <c r="L57" s="84" t="s">
        <v>588</v>
      </c>
    </row>
    <row r="58" spans="2:12" ht="9.75" customHeight="1" x14ac:dyDescent="0.2">
      <c r="B58" s="83">
        <v>53</v>
      </c>
      <c r="C58" s="130" t="s">
        <v>205</v>
      </c>
      <c r="K58" s="83">
        <v>53</v>
      </c>
      <c r="L58" s="130" t="s">
        <v>584</v>
      </c>
    </row>
    <row r="59" spans="2:12" ht="9.75" customHeight="1" x14ac:dyDescent="0.2">
      <c r="B59" s="87">
        <v>6</v>
      </c>
      <c r="C59" s="129" t="s">
        <v>214</v>
      </c>
      <c r="K59" s="87">
        <v>6</v>
      </c>
      <c r="L59" s="129" t="s">
        <v>589</v>
      </c>
    </row>
    <row r="60" spans="2:12" ht="9.75" customHeight="1" x14ac:dyDescent="0.2">
      <c r="B60" s="83">
        <v>61</v>
      </c>
      <c r="C60" s="130" t="s">
        <v>216</v>
      </c>
      <c r="K60" s="83">
        <v>61</v>
      </c>
      <c r="L60" s="130" t="s">
        <v>590</v>
      </c>
    </row>
    <row r="61" spans="2:12" ht="9.75" customHeight="1" x14ac:dyDescent="0.2">
      <c r="B61" s="83">
        <v>62</v>
      </c>
      <c r="C61" s="130" t="s">
        <v>217</v>
      </c>
      <c r="K61" s="83">
        <v>62</v>
      </c>
      <c r="L61" s="130" t="s">
        <v>591</v>
      </c>
    </row>
    <row r="62" spans="2:12" ht="9.75" customHeight="1" x14ac:dyDescent="0.2">
      <c r="B62" s="83">
        <v>63</v>
      </c>
      <c r="C62" s="130" t="s">
        <v>219</v>
      </c>
      <c r="K62" s="83">
        <v>63</v>
      </c>
      <c r="L62" s="130" t="s">
        <v>592</v>
      </c>
    </row>
    <row r="63" spans="2:12" ht="9.75" customHeight="1" x14ac:dyDescent="0.2">
      <c r="B63" s="87">
        <v>7</v>
      </c>
      <c r="C63" s="129" t="s">
        <v>221</v>
      </c>
      <c r="K63" s="87">
        <v>7</v>
      </c>
      <c r="L63" s="129" t="s">
        <v>593</v>
      </c>
    </row>
    <row r="64" spans="2:12" ht="9.75" customHeight="1" x14ac:dyDescent="0.2"/>
    <row r="65" spans="1:21" ht="9.75" customHeight="1" x14ac:dyDescent="0.2">
      <c r="C65" s="131" t="s">
        <v>324</v>
      </c>
      <c r="L65" s="131" t="s">
        <v>594</v>
      </c>
    </row>
    <row r="66" spans="1:21" ht="13.5" thickBot="1" x14ac:dyDescent="0.25"/>
    <row r="67" spans="1:21" ht="13.5" thickBot="1" x14ac:dyDescent="0.25">
      <c r="C67" s="132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4"/>
    </row>
    <row r="68" spans="1:21" ht="46.5" customHeight="1" x14ac:dyDescent="0.2">
      <c r="A68" s="228" t="s">
        <v>323</v>
      </c>
      <c r="B68" s="228"/>
      <c r="C68" s="228"/>
      <c r="D68" s="228"/>
      <c r="E68" s="228"/>
      <c r="F68" s="228"/>
      <c r="G68" s="228"/>
      <c r="H68" s="228"/>
      <c r="I68" s="228"/>
      <c r="J68" s="228"/>
      <c r="K68" s="228"/>
      <c r="L68" s="228"/>
      <c r="M68" s="228"/>
      <c r="N68" s="228"/>
      <c r="O68" s="228"/>
      <c r="P68" s="228"/>
      <c r="Q68" s="228"/>
      <c r="R68" s="228"/>
      <c r="S68" s="228"/>
      <c r="T68" s="228"/>
      <c r="U68" s="228"/>
    </row>
    <row r="70" spans="1:21" ht="29.25" customHeight="1" x14ac:dyDescent="0.2">
      <c r="A70" s="227" t="s">
        <v>515</v>
      </c>
      <c r="B70" s="227"/>
      <c r="C70" s="227"/>
      <c r="D70" s="227"/>
      <c r="E70" s="227"/>
      <c r="F70" s="227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</row>
    <row r="72" spans="1:21" x14ac:dyDescent="0.2">
      <c r="L72" s="123"/>
    </row>
    <row r="73" spans="1:21" x14ac:dyDescent="0.2">
      <c r="L73" s="123"/>
    </row>
  </sheetData>
  <mergeCells count="11">
    <mergeCell ref="A70:U70"/>
    <mergeCell ref="A68:U68"/>
    <mergeCell ref="C34:G34"/>
    <mergeCell ref="L34:P34"/>
    <mergeCell ref="A2:W2"/>
    <mergeCell ref="A3:W3"/>
    <mergeCell ref="C4:U4"/>
    <mergeCell ref="V4:V5"/>
    <mergeCell ref="W4:W5"/>
    <mergeCell ref="A4:A5"/>
    <mergeCell ref="B4:B5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W73"/>
  <sheetViews>
    <sheetView showGridLines="0" topLeftCell="A2" zoomScale="90" zoomScaleNormal="90" workbookViewId="0">
      <selection activeCell="A2" sqref="A2:W2"/>
    </sheetView>
  </sheetViews>
  <sheetFormatPr defaultColWidth="9.140625" defaultRowHeight="12.75" x14ac:dyDescent="0.2"/>
  <cols>
    <col min="1" max="1" width="5" style="7" customWidth="1"/>
    <col min="2" max="2" width="7.7109375" style="7" customWidth="1"/>
    <col min="3" max="21" width="9" style="7" customWidth="1"/>
    <col min="22" max="22" width="5" style="7" customWidth="1"/>
    <col min="23" max="16384" width="9.140625" style="7"/>
  </cols>
  <sheetData>
    <row r="1" spans="1:23" ht="2.25" hidden="1" customHeight="1" x14ac:dyDescent="0.2"/>
    <row r="2" spans="1:23" ht="21" customHeight="1" x14ac:dyDescent="0.2">
      <c r="A2" s="196" t="s">
        <v>351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</row>
    <row r="3" spans="1:23" ht="18" customHeight="1" thickBot="1" x14ac:dyDescent="0.25">
      <c r="A3" s="232" t="s">
        <v>596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</row>
    <row r="4" spans="1:23" ht="11.25" customHeight="1" thickBot="1" x14ac:dyDescent="0.25">
      <c r="A4" s="233" t="s">
        <v>162</v>
      </c>
      <c r="B4" s="233" t="s">
        <v>163</v>
      </c>
      <c r="C4" s="199" t="s">
        <v>679</v>
      </c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1"/>
      <c r="V4" s="233" t="s">
        <v>535</v>
      </c>
      <c r="W4" s="233" t="s">
        <v>522</v>
      </c>
    </row>
    <row r="5" spans="1:23" ht="21" customHeight="1" thickBot="1" x14ac:dyDescent="0.25">
      <c r="A5" s="234"/>
      <c r="B5" s="234"/>
      <c r="C5" s="122">
        <v>111</v>
      </c>
      <c r="D5" s="122">
        <v>112</v>
      </c>
      <c r="E5" s="122">
        <v>121</v>
      </c>
      <c r="F5" s="122">
        <v>122</v>
      </c>
      <c r="G5" s="122">
        <v>21</v>
      </c>
      <c r="H5" s="122">
        <v>22</v>
      </c>
      <c r="I5" s="122">
        <v>31</v>
      </c>
      <c r="J5" s="122">
        <v>321</v>
      </c>
      <c r="K5" s="122">
        <v>322</v>
      </c>
      <c r="L5" s="122">
        <v>41</v>
      </c>
      <c r="M5" s="122">
        <v>42</v>
      </c>
      <c r="N5" s="122">
        <v>51</v>
      </c>
      <c r="O5" s="122">
        <v>521</v>
      </c>
      <c r="P5" s="122">
        <v>522</v>
      </c>
      <c r="Q5" s="122">
        <v>53</v>
      </c>
      <c r="R5" s="122">
        <v>61</v>
      </c>
      <c r="S5" s="122">
        <v>62</v>
      </c>
      <c r="T5" s="122">
        <v>63</v>
      </c>
      <c r="U5" s="122">
        <v>7</v>
      </c>
      <c r="V5" s="234"/>
      <c r="W5" s="234"/>
    </row>
    <row r="6" spans="1:23" ht="9" customHeight="1" x14ac:dyDescent="0.2">
      <c r="A6" s="87">
        <v>2022</v>
      </c>
      <c r="B6" s="84" t="s">
        <v>338</v>
      </c>
      <c r="C6" s="123">
        <v>40.050168999999997</v>
      </c>
      <c r="D6" s="123">
        <v>128.81639200000001</v>
      </c>
      <c r="E6" s="123">
        <v>39.350218000000005</v>
      </c>
      <c r="F6" s="123">
        <v>382.64242699999954</v>
      </c>
      <c r="G6" s="123">
        <v>158.43512999999999</v>
      </c>
      <c r="H6" s="123">
        <v>1803.9737279999974</v>
      </c>
      <c r="I6" s="123">
        <v>29.390152</v>
      </c>
      <c r="J6" s="123">
        <v>94.808070000000001</v>
      </c>
      <c r="K6" s="123">
        <v>299.55431199999998</v>
      </c>
      <c r="L6" s="123">
        <v>447.24414100000013</v>
      </c>
      <c r="M6" s="123">
        <v>301.38761500000004</v>
      </c>
      <c r="N6" s="123">
        <v>176.06643700000001</v>
      </c>
      <c r="O6" s="123">
        <v>126.787066</v>
      </c>
      <c r="P6" s="123">
        <v>44.641100999999999</v>
      </c>
      <c r="Q6" s="123">
        <v>551.69147399999997</v>
      </c>
      <c r="R6" s="123">
        <v>134.77513299999998</v>
      </c>
      <c r="S6" s="123">
        <v>537.63954099999989</v>
      </c>
      <c r="T6" s="123">
        <v>311.96531900000002</v>
      </c>
      <c r="U6" s="123">
        <v>3.1531979999999997</v>
      </c>
      <c r="V6" s="87">
        <v>2022</v>
      </c>
      <c r="W6" s="84" t="s">
        <v>538</v>
      </c>
    </row>
    <row r="7" spans="1:23" ht="9" customHeight="1" x14ac:dyDescent="0.2">
      <c r="A7" s="83"/>
      <c r="B7" s="84" t="s">
        <v>339</v>
      </c>
      <c r="C7" s="123">
        <v>44.042404000000005</v>
      </c>
      <c r="D7" s="123">
        <v>144.30816400000003</v>
      </c>
      <c r="E7" s="123">
        <v>40.230697999999997</v>
      </c>
      <c r="F7" s="123">
        <v>405.28748299999944</v>
      </c>
      <c r="G7" s="123">
        <v>165.29394499999998</v>
      </c>
      <c r="H7" s="123">
        <v>1857.3593289999976</v>
      </c>
      <c r="I7" s="123">
        <v>55.070962000000002</v>
      </c>
      <c r="J7" s="123">
        <v>123.002426</v>
      </c>
      <c r="K7" s="123">
        <v>346.85656000000006</v>
      </c>
      <c r="L7" s="123">
        <v>448.6445690000001</v>
      </c>
      <c r="M7" s="123">
        <v>293.06355300000007</v>
      </c>
      <c r="N7" s="123">
        <v>257.29346499999997</v>
      </c>
      <c r="O7" s="123">
        <v>106.360116</v>
      </c>
      <c r="P7" s="123">
        <v>54.139696999999998</v>
      </c>
      <c r="Q7" s="123">
        <v>558.58120100000019</v>
      </c>
      <c r="R7" s="123">
        <v>146.39549799999995</v>
      </c>
      <c r="S7" s="123">
        <v>576.54994399999998</v>
      </c>
      <c r="T7" s="123">
        <v>335.32254399999982</v>
      </c>
      <c r="U7" s="123">
        <v>2.7175529999999997</v>
      </c>
      <c r="V7" s="83"/>
      <c r="W7" s="84" t="s">
        <v>539</v>
      </c>
    </row>
    <row r="8" spans="1:23" ht="9" customHeight="1" x14ac:dyDescent="0.2">
      <c r="A8" s="83"/>
      <c r="B8" s="84" t="s">
        <v>340</v>
      </c>
      <c r="C8" s="123">
        <v>42.610780999999989</v>
      </c>
      <c r="D8" s="123">
        <v>161.21207900000002</v>
      </c>
      <c r="E8" s="123">
        <v>44.902303000000003</v>
      </c>
      <c r="F8" s="123">
        <v>441.54995000000065</v>
      </c>
      <c r="G8" s="123">
        <v>257.38371299999994</v>
      </c>
      <c r="H8" s="123">
        <v>2096.0844959999949</v>
      </c>
      <c r="I8" s="123">
        <v>65.274804000000003</v>
      </c>
      <c r="J8" s="123">
        <v>85.097050999999993</v>
      </c>
      <c r="K8" s="123">
        <v>300.67544500000002</v>
      </c>
      <c r="L8" s="123">
        <v>557.53249600000026</v>
      </c>
      <c r="M8" s="123">
        <v>327.41779599999984</v>
      </c>
      <c r="N8" s="123">
        <v>351.267652</v>
      </c>
      <c r="O8" s="123">
        <v>121.77615399999999</v>
      </c>
      <c r="P8" s="123">
        <v>60.133670000000009</v>
      </c>
      <c r="Q8" s="123">
        <v>523.48828800000001</v>
      </c>
      <c r="R8" s="123">
        <v>171.70757599999996</v>
      </c>
      <c r="S8" s="123">
        <v>617.76808800000003</v>
      </c>
      <c r="T8" s="123">
        <v>374.95016700000025</v>
      </c>
      <c r="U8" s="123">
        <v>4.9922789999999964</v>
      </c>
      <c r="V8" s="83"/>
      <c r="W8" s="84" t="s">
        <v>540</v>
      </c>
    </row>
    <row r="9" spans="1:23" ht="9" customHeight="1" x14ac:dyDescent="0.2">
      <c r="A9" s="83"/>
      <c r="B9" s="84" t="s">
        <v>341</v>
      </c>
      <c r="C9" s="123">
        <v>41.913128000000015</v>
      </c>
      <c r="D9" s="123">
        <v>157.68382499999998</v>
      </c>
      <c r="E9" s="123">
        <v>42.378366999999997</v>
      </c>
      <c r="F9" s="123">
        <v>415.46258399999999</v>
      </c>
      <c r="G9" s="123">
        <v>193.94794200000001</v>
      </c>
      <c r="H9" s="123">
        <v>2060.6461810000001</v>
      </c>
      <c r="I9" s="123">
        <v>50.007683</v>
      </c>
      <c r="J9" s="123">
        <v>134.05783600000001</v>
      </c>
      <c r="K9" s="123">
        <v>350.59105499999998</v>
      </c>
      <c r="L9" s="123">
        <v>490.57365400000049</v>
      </c>
      <c r="M9" s="123">
        <v>285.70367300000009</v>
      </c>
      <c r="N9" s="123">
        <v>287.752591</v>
      </c>
      <c r="O9" s="123">
        <v>118.894188</v>
      </c>
      <c r="P9" s="123">
        <v>60.083036000000007</v>
      </c>
      <c r="Q9" s="123">
        <v>452.59879299999989</v>
      </c>
      <c r="R9" s="123">
        <v>152.14321699999999</v>
      </c>
      <c r="S9" s="123">
        <v>543.2956370000004</v>
      </c>
      <c r="T9" s="123">
        <v>349.304374</v>
      </c>
      <c r="U9" s="123">
        <v>9.458888</v>
      </c>
      <c r="V9" s="83"/>
      <c r="W9" s="84" t="s">
        <v>541</v>
      </c>
    </row>
    <row r="10" spans="1:23" ht="9" customHeight="1" x14ac:dyDescent="0.2">
      <c r="A10" s="83"/>
      <c r="B10" s="84" t="s">
        <v>342</v>
      </c>
      <c r="C10" s="123">
        <v>52.851586000000012</v>
      </c>
      <c r="D10" s="123">
        <v>174.15834100000001</v>
      </c>
      <c r="E10" s="123">
        <v>60.167518999999999</v>
      </c>
      <c r="F10" s="123">
        <v>458.27103399999999</v>
      </c>
      <c r="G10" s="123">
        <v>251.10721799999999</v>
      </c>
      <c r="H10" s="123">
        <v>2661.1204669999906</v>
      </c>
      <c r="I10" s="123">
        <v>67.679911000000004</v>
      </c>
      <c r="J10" s="123">
        <v>157.71163899999999</v>
      </c>
      <c r="K10" s="123">
        <v>445.63199099999969</v>
      </c>
      <c r="L10" s="123">
        <v>554.7001580000001</v>
      </c>
      <c r="M10" s="123">
        <v>325.41854400000011</v>
      </c>
      <c r="N10" s="123">
        <v>356.97997699999996</v>
      </c>
      <c r="O10" s="123">
        <v>98.189598000000004</v>
      </c>
      <c r="P10" s="123">
        <v>73.440373000000008</v>
      </c>
      <c r="Q10" s="123">
        <v>566.84584700000005</v>
      </c>
      <c r="R10" s="123">
        <v>179.43917100000002</v>
      </c>
      <c r="S10" s="123">
        <v>596.61951299999942</v>
      </c>
      <c r="T10" s="123">
        <v>378.53830599999986</v>
      </c>
      <c r="U10" s="123">
        <v>3.0516799999999988</v>
      </c>
      <c r="V10" s="83"/>
      <c r="W10" s="84" t="s">
        <v>542</v>
      </c>
    </row>
    <row r="11" spans="1:23" ht="9" customHeight="1" x14ac:dyDescent="0.2">
      <c r="A11" s="83"/>
      <c r="B11" s="84" t="s">
        <v>343</v>
      </c>
      <c r="C11" s="123">
        <v>40.092464000000007</v>
      </c>
      <c r="D11" s="123">
        <v>184.446977</v>
      </c>
      <c r="E11" s="123">
        <v>39.691812999999996</v>
      </c>
      <c r="F11" s="123">
        <v>441.69793000000016</v>
      </c>
      <c r="G11" s="123">
        <v>189.32036300000001</v>
      </c>
      <c r="H11" s="123">
        <v>2138.496186999997</v>
      </c>
      <c r="I11" s="123">
        <v>18.198823999999998</v>
      </c>
      <c r="J11" s="123">
        <v>206.12448499999999</v>
      </c>
      <c r="K11" s="123">
        <v>527.23507800000004</v>
      </c>
      <c r="L11" s="123">
        <v>542.65977199999963</v>
      </c>
      <c r="M11" s="123">
        <v>334.80759700000004</v>
      </c>
      <c r="N11" s="123">
        <v>459.251306</v>
      </c>
      <c r="O11" s="123">
        <v>134.144251</v>
      </c>
      <c r="P11" s="123">
        <v>74.406716000000003</v>
      </c>
      <c r="Q11" s="123">
        <v>567.63598900000011</v>
      </c>
      <c r="R11" s="123">
        <v>160.86777299999997</v>
      </c>
      <c r="S11" s="123">
        <v>603.86856700000033</v>
      </c>
      <c r="T11" s="123">
        <v>387.88400800000011</v>
      </c>
      <c r="U11" s="123">
        <v>3.5096609999999977</v>
      </c>
      <c r="V11" s="83"/>
      <c r="W11" s="84" t="s">
        <v>543</v>
      </c>
    </row>
    <row r="12" spans="1:23" ht="9" customHeight="1" x14ac:dyDescent="0.2">
      <c r="A12" s="83"/>
      <c r="B12" s="84" t="s">
        <v>344</v>
      </c>
      <c r="C12" s="123">
        <v>42.080350000000003</v>
      </c>
      <c r="D12" s="123">
        <v>177.54676099999992</v>
      </c>
      <c r="E12" s="123">
        <v>42.645461000000005</v>
      </c>
      <c r="F12" s="123">
        <v>442.09924100000012</v>
      </c>
      <c r="G12" s="123">
        <v>169.77846400000001</v>
      </c>
      <c r="H12" s="123">
        <v>2218.6570329999945</v>
      </c>
      <c r="I12" s="123">
        <v>16.840777999999997</v>
      </c>
      <c r="J12" s="123">
        <v>155.34366199999999</v>
      </c>
      <c r="K12" s="123">
        <v>469.61324799999988</v>
      </c>
      <c r="L12" s="123">
        <v>549.09871400000009</v>
      </c>
      <c r="M12" s="123">
        <v>377.83120600000007</v>
      </c>
      <c r="N12" s="123">
        <v>414.96276000000006</v>
      </c>
      <c r="O12" s="123">
        <v>110.255493</v>
      </c>
      <c r="P12" s="123">
        <v>83.344070000000002</v>
      </c>
      <c r="Q12" s="123">
        <v>542.30033600000002</v>
      </c>
      <c r="R12" s="123">
        <v>157.25366400000001</v>
      </c>
      <c r="S12" s="123">
        <v>740.15160000000014</v>
      </c>
      <c r="T12" s="123">
        <v>427.05749800000007</v>
      </c>
      <c r="U12" s="123">
        <v>2.5444959999999992</v>
      </c>
      <c r="V12" s="83"/>
      <c r="W12" s="84" t="s">
        <v>544</v>
      </c>
    </row>
    <row r="13" spans="1:23" ht="9" customHeight="1" x14ac:dyDescent="0.2">
      <c r="A13" s="83"/>
      <c r="B13" s="84" t="s">
        <v>345</v>
      </c>
      <c r="C13" s="123">
        <v>32.254929000000004</v>
      </c>
      <c r="D13" s="123">
        <v>203.42432499999995</v>
      </c>
      <c r="E13" s="123">
        <v>48.182788999999993</v>
      </c>
      <c r="F13" s="123">
        <v>442.4175180000002</v>
      </c>
      <c r="G13" s="123">
        <v>143.307467</v>
      </c>
      <c r="H13" s="123">
        <v>1704.2404270000002</v>
      </c>
      <c r="I13" s="123">
        <v>26.313760000000002</v>
      </c>
      <c r="J13" s="123">
        <v>167.35153700000001</v>
      </c>
      <c r="K13" s="123">
        <v>474.859737</v>
      </c>
      <c r="L13" s="123">
        <v>446.77261199999987</v>
      </c>
      <c r="M13" s="123">
        <v>327.22677400000003</v>
      </c>
      <c r="N13" s="123">
        <v>156.53375799999998</v>
      </c>
      <c r="O13" s="123">
        <v>89.527203000000014</v>
      </c>
      <c r="P13" s="123">
        <v>43.523105999999999</v>
      </c>
      <c r="Q13" s="123">
        <v>434.09103599999992</v>
      </c>
      <c r="R13" s="123">
        <v>118.66636400000002</v>
      </c>
      <c r="S13" s="123">
        <v>559.96973299999991</v>
      </c>
      <c r="T13" s="123">
        <v>322.56281599999994</v>
      </c>
      <c r="U13" s="123">
        <v>3.7664120000000016</v>
      </c>
      <c r="V13" s="83"/>
      <c r="W13" s="84" t="s">
        <v>545</v>
      </c>
    </row>
    <row r="14" spans="1:23" ht="9" customHeight="1" x14ac:dyDescent="0.2">
      <c r="A14" s="83"/>
      <c r="B14" s="84" t="s">
        <v>346</v>
      </c>
      <c r="C14" s="123">
        <v>47.933624000000009</v>
      </c>
      <c r="D14" s="123">
        <v>219.04625099999998</v>
      </c>
      <c r="E14" s="123">
        <v>34.737818000000004</v>
      </c>
      <c r="F14" s="123">
        <v>500.8907310000003</v>
      </c>
      <c r="G14" s="123">
        <v>219.44897200000003</v>
      </c>
      <c r="H14" s="123">
        <v>2073.4516780000004</v>
      </c>
      <c r="I14" s="123">
        <v>10.130156000000001</v>
      </c>
      <c r="J14" s="123">
        <v>111.090059</v>
      </c>
      <c r="K14" s="123">
        <v>335.25959999999992</v>
      </c>
      <c r="L14" s="123">
        <v>647.64834400000041</v>
      </c>
      <c r="M14" s="123">
        <v>424.04075199999977</v>
      </c>
      <c r="N14" s="123">
        <v>264.114958</v>
      </c>
      <c r="O14" s="123">
        <v>126.68695299999999</v>
      </c>
      <c r="P14" s="123">
        <v>65.668593999999999</v>
      </c>
      <c r="Q14" s="123">
        <v>635.99911299999985</v>
      </c>
      <c r="R14" s="123">
        <v>159.07512399999999</v>
      </c>
      <c r="S14" s="123">
        <v>609.41737400000011</v>
      </c>
      <c r="T14" s="123">
        <v>340.81139200000018</v>
      </c>
      <c r="U14" s="123">
        <v>3.6865390000000007</v>
      </c>
      <c r="V14" s="83"/>
      <c r="W14" s="84" t="s">
        <v>546</v>
      </c>
    </row>
    <row r="15" spans="1:23" ht="9" customHeight="1" x14ac:dyDescent="0.2">
      <c r="A15" s="83"/>
      <c r="B15" s="84" t="s">
        <v>347</v>
      </c>
      <c r="C15" s="123">
        <v>36.319119999999998</v>
      </c>
      <c r="D15" s="123">
        <v>212.36633700000004</v>
      </c>
      <c r="E15" s="123">
        <v>37.474600000000002</v>
      </c>
      <c r="F15" s="123">
        <v>471.61857399999963</v>
      </c>
      <c r="G15" s="123">
        <v>158.21773400000001</v>
      </c>
      <c r="H15" s="123">
        <v>1978.7315990000006</v>
      </c>
      <c r="I15" s="123">
        <v>2.0740129999999999</v>
      </c>
      <c r="J15" s="123">
        <v>95.834613000000004</v>
      </c>
      <c r="K15" s="123">
        <v>356.18318600000003</v>
      </c>
      <c r="L15" s="123">
        <v>608.31090000000052</v>
      </c>
      <c r="M15" s="123">
        <v>413.38431400000002</v>
      </c>
      <c r="N15" s="123">
        <v>377.81057299999998</v>
      </c>
      <c r="O15" s="123">
        <v>99.858845000000002</v>
      </c>
      <c r="P15" s="123">
        <v>70.458826999999999</v>
      </c>
      <c r="Q15" s="123">
        <v>617.05749400000013</v>
      </c>
      <c r="R15" s="123">
        <v>164.59499400000004</v>
      </c>
      <c r="S15" s="123">
        <v>607.24899199999982</v>
      </c>
      <c r="T15" s="123">
        <v>383.01047599999981</v>
      </c>
      <c r="U15" s="123">
        <v>3.911763000000001</v>
      </c>
      <c r="V15" s="83"/>
      <c r="W15" s="84" t="s">
        <v>547</v>
      </c>
    </row>
    <row r="16" spans="1:23" ht="9" customHeight="1" x14ac:dyDescent="0.2">
      <c r="A16" s="83"/>
      <c r="B16" s="84" t="s">
        <v>348</v>
      </c>
      <c r="C16" s="123">
        <v>47.662626000000003</v>
      </c>
      <c r="D16" s="123">
        <v>181.65353599999992</v>
      </c>
      <c r="E16" s="123">
        <v>37.697979000000004</v>
      </c>
      <c r="F16" s="123">
        <v>566.21763499999997</v>
      </c>
      <c r="G16" s="123">
        <v>178.655913</v>
      </c>
      <c r="H16" s="123">
        <v>2015.3474319999982</v>
      </c>
      <c r="I16" s="123">
        <v>36.161282</v>
      </c>
      <c r="J16" s="123">
        <v>65.785800000000009</v>
      </c>
      <c r="K16" s="123">
        <v>373.77806699999991</v>
      </c>
      <c r="L16" s="123">
        <v>692.6505109999996</v>
      </c>
      <c r="M16" s="123">
        <v>398.597644</v>
      </c>
      <c r="N16" s="123">
        <v>555.79887199999996</v>
      </c>
      <c r="O16" s="123">
        <v>122.616533</v>
      </c>
      <c r="P16" s="123">
        <v>67.822506000000004</v>
      </c>
      <c r="Q16" s="123">
        <v>655.85492699999998</v>
      </c>
      <c r="R16" s="123">
        <v>178.81189699999999</v>
      </c>
      <c r="S16" s="123">
        <v>601.62085399999887</v>
      </c>
      <c r="T16" s="123">
        <v>381.51643500000006</v>
      </c>
      <c r="U16" s="123">
        <v>4.415344000000001</v>
      </c>
      <c r="V16" s="83"/>
      <c r="W16" s="84" t="s">
        <v>548</v>
      </c>
    </row>
    <row r="17" spans="1:23" ht="9" customHeight="1" x14ac:dyDescent="0.2">
      <c r="A17" s="83"/>
      <c r="B17" s="84" t="s">
        <v>349</v>
      </c>
      <c r="C17" s="123">
        <v>33.807860999999988</v>
      </c>
      <c r="D17" s="123">
        <v>162.54414400000002</v>
      </c>
      <c r="E17" s="123">
        <v>40.379018000000009</v>
      </c>
      <c r="F17" s="123">
        <v>467.37288699999999</v>
      </c>
      <c r="G17" s="123">
        <v>183.74327400000001</v>
      </c>
      <c r="H17" s="123">
        <v>1635.205459999996</v>
      </c>
      <c r="I17" s="123">
        <v>40.651740000000004</v>
      </c>
      <c r="J17" s="123">
        <v>95.200254000000001</v>
      </c>
      <c r="K17" s="123">
        <v>323.32228200000009</v>
      </c>
      <c r="L17" s="123">
        <v>566.1264910000001</v>
      </c>
      <c r="M17" s="123">
        <v>314.02714300000002</v>
      </c>
      <c r="N17" s="123">
        <v>360.12368900000001</v>
      </c>
      <c r="O17" s="123">
        <v>84.183880999999985</v>
      </c>
      <c r="P17" s="123">
        <v>53.482761999999994</v>
      </c>
      <c r="Q17" s="123">
        <v>444.40212400000019</v>
      </c>
      <c r="R17" s="123">
        <v>148.27346500000007</v>
      </c>
      <c r="S17" s="123">
        <v>510.49518399999954</v>
      </c>
      <c r="T17" s="123">
        <v>334.87541299999998</v>
      </c>
      <c r="U17" s="123">
        <v>3.2257540000000002</v>
      </c>
      <c r="V17" s="83"/>
      <c r="W17" s="84" t="s">
        <v>549</v>
      </c>
    </row>
    <row r="18" spans="1:23" ht="9" customHeight="1" x14ac:dyDescent="0.2">
      <c r="A18" s="83"/>
      <c r="B18" s="84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83"/>
      <c r="W18" s="84"/>
    </row>
    <row r="19" spans="1:23" ht="9" customHeight="1" x14ac:dyDescent="0.2">
      <c r="A19" s="87">
        <v>2023</v>
      </c>
      <c r="B19" s="84" t="s">
        <v>338</v>
      </c>
      <c r="C19" s="123">
        <v>51.942569999999989</v>
      </c>
      <c r="D19" s="123">
        <v>145.62717499999997</v>
      </c>
      <c r="E19" s="123">
        <v>64.955974000000012</v>
      </c>
      <c r="F19" s="123">
        <v>465.59830100000022</v>
      </c>
      <c r="G19" s="123">
        <v>177.44541299999997</v>
      </c>
      <c r="H19" s="123">
        <v>1923.6349269999971</v>
      </c>
      <c r="I19" s="123">
        <v>64.644485000000003</v>
      </c>
      <c r="J19" s="123">
        <v>139.225416</v>
      </c>
      <c r="K19" s="123">
        <v>286.62312400000008</v>
      </c>
      <c r="L19" s="123">
        <v>585.33171399999947</v>
      </c>
      <c r="M19" s="123">
        <v>355.55269699999997</v>
      </c>
      <c r="N19" s="123">
        <v>239.67926300000005</v>
      </c>
      <c r="O19" s="123">
        <v>92.485425000000006</v>
      </c>
      <c r="P19" s="123">
        <v>51.580955000000003</v>
      </c>
      <c r="Q19" s="123">
        <v>622.91415899999993</v>
      </c>
      <c r="R19" s="123">
        <v>145.78692100000001</v>
      </c>
      <c r="S19" s="123">
        <v>601.96936500000015</v>
      </c>
      <c r="T19" s="123">
        <v>370.20653299999981</v>
      </c>
      <c r="U19" s="123">
        <v>3.5343419999999988</v>
      </c>
      <c r="V19" s="87">
        <v>2023</v>
      </c>
      <c r="W19" s="84" t="s">
        <v>538</v>
      </c>
    </row>
    <row r="20" spans="1:23" ht="9" customHeight="1" x14ac:dyDescent="0.2">
      <c r="A20" s="83"/>
      <c r="B20" s="84" t="s">
        <v>339</v>
      </c>
      <c r="C20" s="123">
        <v>45.951391999999984</v>
      </c>
      <c r="D20" s="123">
        <v>142.71454499999999</v>
      </c>
      <c r="E20" s="123">
        <v>60.690652000000014</v>
      </c>
      <c r="F20" s="123">
        <v>448.89416199999914</v>
      </c>
      <c r="G20" s="123">
        <v>193.28341</v>
      </c>
      <c r="H20" s="123">
        <v>1878.1811619999976</v>
      </c>
      <c r="I20" s="123">
        <v>19.221995</v>
      </c>
      <c r="J20" s="123">
        <v>94.222746999999998</v>
      </c>
      <c r="K20" s="123">
        <v>284.67720099999991</v>
      </c>
      <c r="L20" s="123">
        <v>556.55957300000046</v>
      </c>
      <c r="M20" s="123">
        <v>330.99213700000001</v>
      </c>
      <c r="N20" s="123">
        <v>437.36072000000001</v>
      </c>
      <c r="O20" s="123">
        <v>114.52526900000001</v>
      </c>
      <c r="P20" s="123">
        <v>61.755532000000002</v>
      </c>
      <c r="Q20" s="123">
        <v>616.73399800000004</v>
      </c>
      <c r="R20" s="123">
        <v>149.98999900000004</v>
      </c>
      <c r="S20" s="123">
        <v>570.04561999999999</v>
      </c>
      <c r="T20" s="123">
        <v>370.63318399999974</v>
      </c>
      <c r="U20" s="123">
        <v>2.8008529999999991</v>
      </c>
      <c r="V20" s="83"/>
      <c r="W20" s="84" t="s">
        <v>539</v>
      </c>
    </row>
    <row r="21" spans="1:23" ht="9" customHeight="1" x14ac:dyDescent="0.2">
      <c r="A21" s="83"/>
      <c r="B21" s="84" t="s">
        <v>340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83"/>
      <c r="W21" s="84" t="s">
        <v>540</v>
      </c>
    </row>
    <row r="22" spans="1:23" ht="9" customHeight="1" x14ac:dyDescent="0.2">
      <c r="A22" s="83"/>
      <c r="B22" s="84" t="s">
        <v>341</v>
      </c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83"/>
      <c r="W22" s="84" t="s">
        <v>541</v>
      </c>
    </row>
    <row r="23" spans="1:23" ht="9" customHeight="1" x14ac:dyDescent="0.2">
      <c r="A23" s="83"/>
      <c r="B23" s="84" t="s">
        <v>342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83"/>
      <c r="W23" s="84" t="s">
        <v>542</v>
      </c>
    </row>
    <row r="24" spans="1:23" ht="9" customHeight="1" x14ac:dyDescent="0.2">
      <c r="A24" s="83"/>
      <c r="B24" s="84" t="s">
        <v>343</v>
      </c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83"/>
      <c r="W24" s="84" t="s">
        <v>543</v>
      </c>
    </row>
    <row r="25" spans="1:23" ht="9" customHeight="1" x14ac:dyDescent="0.2">
      <c r="A25" s="83"/>
      <c r="B25" s="84" t="s">
        <v>344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83"/>
      <c r="W25" s="84" t="s">
        <v>544</v>
      </c>
    </row>
    <row r="26" spans="1:23" ht="9" customHeight="1" x14ac:dyDescent="0.2">
      <c r="A26" s="83"/>
      <c r="B26" s="84" t="s">
        <v>345</v>
      </c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83"/>
      <c r="W26" s="84" t="s">
        <v>545</v>
      </c>
    </row>
    <row r="27" spans="1:23" ht="9" customHeight="1" x14ac:dyDescent="0.2">
      <c r="A27" s="83"/>
      <c r="B27" s="84" t="s">
        <v>346</v>
      </c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83"/>
      <c r="W27" s="84" t="s">
        <v>546</v>
      </c>
    </row>
    <row r="28" spans="1:23" ht="9" customHeight="1" x14ac:dyDescent="0.2">
      <c r="A28" s="83"/>
      <c r="B28" s="84" t="s">
        <v>347</v>
      </c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83"/>
      <c r="W28" s="84" t="s">
        <v>547</v>
      </c>
    </row>
    <row r="29" spans="1:23" ht="9" customHeight="1" x14ac:dyDescent="0.2">
      <c r="A29" s="83"/>
      <c r="B29" s="84" t="s">
        <v>348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83"/>
      <c r="W29" s="84" t="s">
        <v>548</v>
      </c>
    </row>
    <row r="30" spans="1:23" ht="9" customHeight="1" x14ac:dyDescent="0.2">
      <c r="A30" s="83"/>
      <c r="B30" s="84" t="s">
        <v>349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83"/>
      <c r="W30" s="84" t="s">
        <v>549</v>
      </c>
    </row>
    <row r="31" spans="1:23" ht="9" customHeight="1" thickBot="1" x14ac:dyDescent="0.25">
      <c r="A31" s="135"/>
      <c r="B31" s="136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5"/>
      <c r="W31" s="136"/>
    </row>
    <row r="32" spans="1:23" ht="9" customHeight="1" thickTop="1" x14ac:dyDescent="0.2">
      <c r="A32" s="83"/>
      <c r="B32" s="84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83"/>
      <c r="W32" s="84"/>
    </row>
    <row r="33" spans="1:16" ht="9" customHeight="1" thickBot="1" x14ac:dyDescent="0.25"/>
    <row r="34" spans="1:16" ht="13.5" thickBot="1" x14ac:dyDescent="0.25">
      <c r="B34" s="124" t="s">
        <v>200</v>
      </c>
      <c r="C34" s="229" t="s">
        <v>4</v>
      </c>
      <c r="D34" s="230"/>
      <c r="E34" s="230"/>
      <c r="F34" s="230"/>
      <c r="G34" s="231"/>
      <c r="H34" s="125"/>
      <c r="I34" s="126"/>
      <c r="J34" s="127"/>
      <c r="K34" s="124" t="s">
        <v>573</v>
      </c>
      <c r="L34" s="229" t="s">
        <v>415</v>
      </c>
      <c r="M34" s="230"/>
      <c r="N34" s="230"/>
      <c r="O34" s="230"/>
      <c r="P34" s="231"/>
    </row>
    <row r="35" spans="1:16" ht="9.75" customHeight="1" x14ac:dyDescent="0.2">
      <c r="B35" s="87">
        <v>1</v>
      </c>
      <c r="C35" s="128" t="s">
        <v>201</v>
      </c>
      <c r="I35" s="87"/>
      <c r="J35" s="129"/>
      <c r="K35" s="87">
        <v>1</v>
      </c>
      <c r="L35" s="128" t="s">
        <v>574</v>
      </c>
    </row>
    <row r="36" spans="1:16" ht="9.75" customHeight="1" x14ac:dyDescent="0.2">
      <c r="A36" s="28"/>
      <c r="B36" s="83">
        <v>11</v>
      </c>
      <c r="C36" s="84" t="s">
        <v>203</v>
      </c>
      <c r="I36" s="83"/>
      <c r="J36" s="130"/>
      <c r="K36" s="83">
        <v>11</v>
      </c>
      <c r="L36" s="84" t="s">
        <v>575</v>
      </c>
    </row>
    <row r="37" spans="1:16" ht="9.75" customHeight="1" x14ac:dyDescent="0.2">
      <c r="B37" s="83">
        <v>111</v>
      </c>
      <c r="C37" s="84" t="s">
        <v>204</v>
      </c>
      <c r="I37" s="83"/>
      <c r="J37" s="130"/>
      <c r="K37" s="83">
        <v>111</v>
      </c>
      <c r="L37" s="84" t="s">
        <v>576</v>
      </c>
    </row>
    <row r="38" spans="1:16" ht="9.75" customHeight="1" x14ac:dyDescent="0.2">
      <c r="A38" s="28"/>
      <c r="B38" s="83">
        <v>112</v>
      </c>
      <c r="C38" s="84" t="s">
        <v>308</v>
      </c>
      <c r="I38" s="87"/>
      <c r="J38" s="129"/>
      <c r="K38" s="83">
        <v>112</v>
      </c>
      <c r="L38" s="84" t="s">
        <v>577</v>
      </c>
    </row>
    <row r="39" spans="1:16" ht="9.75" customHeight="1" x14ac:dyDescent="0.2">
      <c r="B39" s="83">
        <v>12</v>
      </c>
      <c r="C39" s="130" t="s">
        <v>208</v>
      </c>
      <c r="I39" s="83"/>
      <c r="J39" s="130"/>
      <c r="K39" s="83">
        <v>12</v>
      </c>
      <c r="L39" s="130" t="s">
        <v>578</v>
      </c>
    </row>
    <row r="40" spans="1:16" ht="9.75" customHeight="1" x14ac:dyDescent="0.2">
      <c r="B40" s="83">
        <v>121</v>
      </c>
      <c r="C40" s="84" t="s">
        <v>204</v>
      </c>
      <c r="I40" s="83"/>
      <c r="J40" s="130"/>
      <c r="K40" s="83">
        <v>121</v>
      </c>
      <c r="L40" s="84" t="s">
        <v>576</v>
      </c>
    </row>
    <row r="41" spans="1:16" ht="9.75" customHeight="1" x14ac:dyDescent="0.2">
      <c r="B41" s="83">
        <v>122</v>
      </c>
      <c r="C41" s="84" t="s">
        <v>308</v>
      </c>
      <c r="I41" s="83"/>
      <c r="J41" s="84"/>
      <c r="K41" s="83">
        <v>122</v>
      </c>
      <c r="L41" s="84" t="s">
        <v>577</v>
      </c>
    </row>
    <row r="42" spans="1:16" ht="9.75" customHeight="1" x14ac:dyDescent="0.2">
      <c r="B42" s="87">
        <v>2</v>
      </c>
      <c r="C42" s="129" t="s">
        <v>309</v>
      </c>
      <c r="I42" s="83"/>
      <c r="J42" s="84"/>
      <c r="K42" s="87">
        <v>2</v>
      </c>
      <c r="L42" s="129" t="s">
        <v>579</v>
      </c>
    </row>
    <row r="43" spans="1:16" ht="9.75" customHeight="1" x14ac:dyDescent="0.2">
      <c r="B43" s="83">
        <v>21</v>
      </c>
      <c r="C43" s="84" t="s">
        <v>203</v>
      </c>
      <c r="I43" s="83"/>
      <c r="J43" s="130"/>
      <c r="K43" s="83">
        <v>21</v>
      </c>
      <c r="L43" s="84" t="s">
        <v>575</v>
      </c>
    </row>
    <row r="44" spans="1:16" ht="9.75" customHeight="1" x14ac:dyDescent="0.2">
      <c r="B44" s="83">
        <v>22</v>
      </c>
      <c r="C44" s="130" t="s">
        <v>208</v>
      </c>
      <c r="I44" s="87"/>
      <c r="J44" s="129"/>
      <c r="K44" s="83">
        <v>22</v>
      </c>
      <c r="L44" s="130" t="s">
        <v>578</v>
      </c>
    </row>
    <row r="45" spans="1:16" ht="9.75" customHeight="1" x14ac:dyDescent="0.2">
      <c r="B45" s="87">
        <v>3</v>
      </c>
      <c r="C45" s="129" t="s">
        <v>215</v>
      </c>
      <c r="I45" s="83"/>
      <c r="J45" s="130"/>
      <c r="K45" s="87">
        <v>3</v>
      </c>
      <c r="L45" s="129" t="s">
        <v>580</v>
      </c>
    </row>
    <row r="46" spans="1:16" ht="9.75" customHeight="1" x14ac:dyDescent="0.2">
      <c r="B46" s="83">
        <v>31</v>
      </c>
      <c r="C46" s="84" t="s">
        <v>203</v>
      </c>
      <c r="I46" s="83"/>
      <c r="J46" s="130"/>
      <c r="K46" s="83">
        <v>31</v>
      </c>
      <c r="L46" s="84" t="s">
        <v>575</v>
      </c>
    </row>
    <row r="47" spans="1:16" ht="9.75" customHeight="1" x14ac:dyDescent="0.2">
      <c r="B47" s="83">
        <v>32</v>
      </c>
      <c r="C47" s="130" t="s">
        <v>208</v>
      </c>
      <c r="I47" s="83"/>
      <c r="J47" s="130"/>
      <c r="K47" s="83">
        <v>32</v>
      </c>
      <c r="L47" s="130" t="s">
        <v>578</v>
      </c>
    </row>
    <row r="48" spans="1:16" ht="9.75" customHeight="1" x14ac:dyDescent="0.2">
      <c r="B48" s="83">
        <v>321</v>
      </c>
      <c r="C48" s="84" t="s">
        <v>220</v>
      </c>
      <c r="I48" s="87"/>
      <c r="J48" s="129"/>
      <c r="K48" s="83">
        <v>321</v>
      </c>
      <c r="L48" s="84" t="s">
        <v>581</v>
      </c>
    </row>
    <row r="49" spans="2:12" ht="9.75" customHeight="1" x14ac:dyDescent="0.2">
      <c r="B49" s="83">
        <v>322</v>
      </c>
      <c r="C49" s="84" t="s">
        <v>222</v>
      </c>
      <c r="K49" s="83">
        <v>322</v>
      </c>
      <c r="L49" s="84" t="s">
        <v>582</v>
      </c>
    </row>
    <row r="50" spans="2:12" ht="9.75" customHeight="1" x14ac:dyDescent="0.2">
      <c r="B50" s="87">
        <v>4</v>
      </c>
      <c r="C50" s="129" t="s">
        <v>310</v>
      </c>
      <c r="K50" s="87">
        <v>4</v>
      </c>
      <c r="L50" s="129" t="s">
        <v>595</v>
      </c>
    </row>
    <row r="51" spans="2:12" ht="9.75" customHeight="1" x14ac:dyDescent="0.2">
      <c r="B51" s="83">
        <v>41</v>
      </c>
      <c r="C51" s="130" t="s">
        <v>322</v>
      </c>
      <c r="K51" s="83">
        <v>41</v>
      </c>
      <c r="L51" s="130" t="s">
        <v>583</v>
      </c>
    </row>
    <row r="52" spans="2:12" ht="9.75" customHeight="1" x14ac:dyDescent="0.2">
      <c r="B52" s="83">
        <v>42</v>
      </c>
      <c r="C52" s="130" t="s">
        <v>205</v>
      </c>
      <c r="K52" s="83">
        <v>42</v>
      </c>
      <c r="L52" s="130" t="s">
        <v>584</v>
      </c>
    </row>
    <row r="53" spans="2:12" ht="9.75" customHeight="1" x14ac:dyDescent="0.2">
      <c r="B53" s="87">
        <v>5</v>
      </c>
      <c r="C53" s="129" t="s">
        <v>206</v>
      </c>
      <c r="K53" s="87">
        <v>5</v>
      </c>
      <c r="L53" s="129" t="s">
        <v>585</v>
      </c>
    </row>
    <row r="54" spans="2:12" ht="9.75" customHeight="1" x14ac:dyDescent="0.2">
      <c r="B54" s="83">
        <v>51</v>
      </c>
      <c r="C54" s="130" t="s">
        <v>209</v>
      </c>
      <c r="K54" s="83">
        <v>51</v>
      </c>
      <c r="L54" s="130" t="s">
        <v>586</v>
      </c>
    </row>
    <row r="55" spans="2:12" ht="9.75" customHeight="1" x14ac:dyDescent="0.2">
      <c r="B55" s="83">
        <v>52</v>
      </c>
      <c r="C55" s="130" t="s">
        <v>211</v>
      </c>
      <c r="K55" s="83">
        <v>52</v>
      </c>
      <c r="L55" s="130" t="s">
        <v>582</v>
      </c>
    </row>
    <row r="56" spans="2:12" ht="9.75" customHeight="1" x14ac:dyDescent="0.2">
      <c r="B56" s="83">
        <v>521</v>
      </c>
      <c r="C56" s="84" t="s">
        <v>212</v>
      </c>
      <c r="K56" s="83">
        <v>521</v>
      </c>
      <c r="L56" s="84" t="s">
        <v>587</v>
      </c>
    </row>
    <row r="57" spans="2:12" ht="9.75" customHeight="1" x14ac:dyDescent="0.2">
      <c r="B57" s="83">
        <v>522</v>
      </c>
      <c r="C57" s="84" t="s">
        <v>213</v>
      </c>
      <c r="K57" s="83">
        <v>522</v>
      </c>
      <c r="L57" s="84" t="s">
        <v>588</v>
      </c>
    </row>
    <row r="58" spans="2:12" ht="9.75" customHeight="1" x14ac:dyDescent="0.2">
      <c r="B58" s="83">
        <v>53</v>
      </c>
      <c r="C58" s="130" t="s">
        <v>205</v>
      </c>
      <c r="K58" s="83">
        <v>53</v>
      </c>
      <c r="L58" s="130" t="s">
        <v>584</v>
      </c>
    </row>
    <row r="59" spans="2:12" ht="9.75" customHeight="1" x14ac:dyDescent="0.2">
      <c r="B59" s="87">
        <v>6</v>
      </c>
      <c r="C59" s="129" t="s">
        <v>214</v>
      </c>
      <c r="K59" s="87">
        <v>6</v>
      </c>
      <c r="L59" s="129" t="s">
        <v>589</v>
      </c>
    </row>
    <row r="60" spans="2:12" ht="9.75" customHeight="1" x14ac:dyDescent="0.2">
      <c r="B60" s="83">
        <v>61</v>
      </c>
      <c r="C60" s="130" t="s">
        <v>216</v>
      </c>
      <c r="K60" s="83">
        <v>61</v>
      </c>
      <c r="L60" s="130" t="s">
        <v>590</v>
      </c>
    </row>
    <row r="61" spans="2:12" ht="9.75" customHeight="1" x14ac:dyDescent="0.2">
      <c r="B61" s="83">
        <v>62</v>
      </c>
      <c r="C61" s="130" t="s">
        <v>217</v>
      </c>
      <c r="K61" s="83">
        <v>62</v>
      </c>
      <c r="L61" s="130" t="s">
        <v>591</v>
      </c>
    </row>
    <row r="62" spans="2:12" ht="9.75" customHeight="1" x14ac:dyDescent="0.2">
      <c r="B62" s="83">
        <v>63</v>
      </c>
      <c r="C62" s="130" t="s">
        <v>219</v>
      </c>
      <c r="K62" s="83">
        <v>63</v>
      </c>
      <c r="L62" s="130" t="s">
        <v>592</v>
      </c>
    </row>
    <row r="63" spans="2:12" ht="9.75" customHeight="1" x14ac:dyDescent="0.2">
      <c r="B63" s="87">
        <v>7</v>
      </c>
      <c r="C63" s="129" t="s">
        <v>221</v>
      </c>
      <c r="K63" s="87">
        <v>7</v>
      </c>
      <c r="L63" s="129" t="s">
        <v>593</v>
      </c>
    </row>
    <row r="64" spans="2:12" ht="9.75" customHeight="1" x14ac:dyDescent="0.2"/>
    <row r="65" spans="1:21" ht="9.75" customHeight="1" x14ac:dyDescent="0.2">
      <c r="C65" s="131" t="s">
        <v>324</v>
      </c>
      <c r="L65" s="131" t="s">
        <v>594</v>
      </c>
    </row>
    <row r="66" spans="1:21" ht="13.5" thickBot="1" x14ac:dyDescent="0.25"/>
    <row r="67" spans="1:21" ht="13.5" thickBot="1" x14ac:dyDescent="0.25">
      <c r="C67" s="132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4"/>
    </row>
    <row r="68" spans="1:21" ht="46.5" customHeight="1" x14ac:dyDescent="0.2">
      <c r="A68" s="228" t="s">
        <v>323</v>
      </c>
      <c r="B68" s="228"/>
      <c r="C68" s="228"/>
      <c r="D68" s="228"/>
      <c r="E68" s="228"/>
      <c r="F68" s="228"/>
      <c r="G68" s="228"/>
      <c r="H68" s="228"/>
      <c r="I68" s="228"/>
      <c r="J68" s="228"/>
      <c r="K68" s="228"/>
      <c r="L68" s="228"/>
      <c r="M68" s="228"/>
      <c r="N68" s="228"/>
      <c r="O68" s="228"/>
      <c r="P68" s="228"/>
      <c r="Q68" s="228"/>
      <c r="R68" s="228"/>
      <c r="S68" s="228"/>
      <c r="T68" s="228"/>
      <c r="U68" s="228"/>
    </row>
    <row r="70" spans="1:21" ht="29.25" customHeight="1" x14ac:dyDescent="0.2">
      <c r="A70" s="227" t="s">
        <v>515</v>
      </c>
      <c r="B70" s="227"/>
      <c r="C70" s="227"/>
      <c r="D70" s="227"/>
      <c r="E70" s="227"/>
      <c r="F70" s="227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</row>
    <row r="72" spans="1:21" x14ac:dyDescent="0.2">
      <c r="L72" s="123"/>
    </row>
    <row r="73" spans="1:21" x14ac:dyDescent="0.2">
      <c r="L73" s="123"/>
    </row>
  </sheetData>
  <mergeCells count="11">
    <mergeCell ref="A2:W2"/>
    <mergeCell ref="A3:W3"/>
    <mergeCell ref="C4:U4"/>
    <mergeCell ref="V4:V5"/>
    <mergeCell ref="W4:W5"/>
    <mergeCell ref="A70:U70"/>
    <mergeCell ref="C34:G34"/>
    <mergeCell ref="L34:P34"/>
    <mergeCell ref="A4:A5"/>
    <mergeCell ref="B4:B5"/>
    <mergeCell ref="A68:U68"/>
  </mergeCells>
  <phoneticPr fontId="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U188"/>
  <sheetViews>
    <sheetView showGridLines="0" topLeftCell="A2" zoomScale="90" zoomScaleNormal="90" workbookViewId="0">
      <selection activeCell="A2" sqref="A2:U2"/>
    </sheetView>
  </sheetViews>
  <sheetFormatPr defaultColWidth="9.140625" defaultRowHeight="9" x14ac:dyDescent="0.15"/>
  <cols>
    <col min="1" max="1" width="6.85546875" style="83" customWidth="1"/>
    <col min="2" max="2" width="9.85546875" style="84" bestFit="1" customWidth="1"/>
    <col min="3" max="19" width="7.42578125" style="84" customWidth="1"/>
    <col min="20" max="20" width="9.140625" style="83"/>
    <col min="21" max="16384" width="9.140625" style="84"/>
  </cols>
  <sheetData>
    <row r="1" spans="1:21" hidden="1" x14ac:dyDescent="0.15"/>
    <row r="2" spans="1:21" s="90" customFormat="1" ht="9" customHeight="1" x14ac:dyDescent="0.2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</row>
    <row r="3" spans="1:21" s="90" customFormat="1" ht="27" customHeight="1" thickBot="1" x14ac:dyDescent="0.25">
      <c r="A3" s="195" t="s">
        <v>680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</row>
    <row r="4" spans="1:21" s="85" customFormat="1" ht="11.25" customHeight="1" thickBot="1" x14ac:dyDescent="0.25">
      <c r="A4" s="197" t="s">
        <v>162</v>
      </c>
      <c r="B4" s="197" t="s">
        <v>163</v>
      </c>
      <c r="C4" s="235" t="s">
        <v>679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7"/>
      <c r="T4" s="197" t="s">
        <v>535</v>
      </c>
      <c r="U4" s="197" t="s">
        <v>522</v>
      </c>
    </row>
    <row r="5" spans="1:21" ht="20.25" customHeight="1" thickBot="1" x14ac:dyDescent="0.2">
      <c r="A5" s="198"/>
      <c r="B5" s="198"/>
      <c r="C5" s="138" t="s">
        <v>5</v>
      </c>
      <c r="D5" s="138" t="s">
        <v>8</v>
      </c>
      <c r="E5" s="138" t="s">
        <v>12</v>
      </c>
      <c r="F5" s="138" t="s">
        <v>16</v>
      </c>
      <c r="G5" s="138" t="s">
        <v>23</v>
      </c>
      <c r="H5" s="138" t="s">
        <v>27</v>
      </c>
      <c r="I5" s="138" t="s">
        <v>34</v>
      </c>
      <c r="J5" s="138" t="s">
        <v>40</v>
      </c>
      <c r="K5" s="138" t="s">
        <v>47</v>
      </c>
      <c r="L5" s="138">
        <v>10</v>
      </c>
      <c r="M5" s="138">
        <v>11</v>
      </c>
      <c r="N5" s="138">
        <v>12</v>
      </c>
      <c r="O5" s="138">
        <v>13</v>
      </c>
      <c r="P5" s="138">
        <v>14</v>
      </c>
      <c r="Q5" s="138">
        <v>15</v>
      </c>
      <c r="R5" s="138">
        <v>16</v>
      </c>
      <c r="S5" s="138">
        <v>17</v>
      </c>
      <c r="T5" s="198"/>
      <c r="U5" s="198"/>
    </row>
    <row r="6" spans="1:21" x14ac:dyDescent="0.15">
      <c r="A6" s="87">
        <v>2022</v>
      </c>
      <c r="B6" s="84" t="s">
        <v>338</v>
      </c>
      <c r="C6" s="88">
        <v>11.726599999999999</v>
      </c>
      <c r="D6" s="88">
        <v>91.268330000000006</v>
      </c>
      <c r="E6" s="88">
        <v>128.38902600000003</v>
      </c>
      <c r="F6" s="88">
        <v>53.658125999999996</v>
      </c>
      <c r="G6" s="88">
        <v>6.5279310000000006</v>
      </c>
      <c r="H6" s="88">
        <v>12.490072</v>
      </c>
      <c r="I6" s="88">
        <v>46.01464</v>
      </c>
      <c r="J6" s="88">
        <v>53.951811000000006</v>
      </c>
      <c r="K6" s="88">
        <v>28.399197000000001</v>
      </c>
      <c r="L6" s="88">
        <v>90.427076999999997</v>
      </c>
      <c r="M6" s="88">
        <v>10.299692</v>
      </c>
      <c r="N6" s="88">
        <v>80.758981999999989</v>
      </c>
      <c r="O6" s="88">
        <v>5.1482030000000005</v>
      </c>
      <c r="P6" s="88">
        <v>0.96137600000000001</v>
      </c>
      <c r="Q6" s="88">
        <v>68.198971</v>
      </c>
      <c r="R6" s="88">
        <v>46.437721999999994</v>
      </c>
      <c r="S6" s="88">
        <v>19.045638000000004</v>
      </c>
      <c r="T6" s="87">
        <v>2022</v>
      </c>
      <c r="U6" s="84" t="s">
        <v>538</v>
      </c>
    </row>
    <row r="7" spans="1:21" x14ac:dyDescent="0.15">
      <c r="B7" s="84" t="s">
        <v>339</v>
      </c>
      <c r="C7" s="88">
        <v>11.121841000000002</v>
      </c>
      <c r="D7" s="88">
        <v>100.03959400000001</v>
      </c>
      <c r="E7" s="88">
        <v>143.26648700000001</v>
      </c>
      <c r="F7" s="88">
        <v>54.190753999999998</v>
      </c>
      <c r="G7" s="88">
        <v>6.1724370000000004</v>
      </c>
      <c r="H7" s="88">
        <v>16.415209999999998</v>
      </c>
      <c r="I7" s="88">
        <v>41.297244999999997</v>
      </c>
      <c r="J7" s="88">
        <v>56.681422000000005</v>
      </c>
      <c r="K7" s="88">
        <v>23.627516</v>
      </c>
      <c r="L7" s="88">
        <v>121.26224100000002</v>
      </c>
      <c r="M7" s="88">
        <v>11.184835</v>
      </c>
      <c r="N7" s="88">
        <v>85.520351000000019</v>
      </c>
      <c r="O7" s="88">
        <v>5.9379950000000008</v>
      </c>
      <c r="P7" s="88">
        <v>0.78162799999999999</v>
      </c>
      <c r="Q7" s="88">
        <v>70.444377000000003</v>
      </c>
      <c r="R7" s="88">
        <v>30.957749</v>
      </c>
      <c r="S7" s="88">
        <v>15.649305</v>
      </c>
      <c r="U7" s="84" t="s">
        <v>539</v>
      </c>
    </row>
    <row r="8" spans="1:21" x14ac:dyDescent="0.15">
      <c r="B8" s="84" t="s">
        <v>340</v>
      </c>
      <c r="C8" s="88">
        <v>17.182782</v>
      </c>
      <c r="D8" s="88">
        <v>119.759057</v>
      </c>
      <c r="E8" s="88">
        <v>200.12276000000003</v>
      </c>
      <c r="F8" s="88">
        <v>58.504095</v>
      </c>
      <c r="G8" s="88">
        <v>7.8544099999999997</v>
      </c>
      <c r="H8" s="88">
        <v>16.061236000000001</v>
      </c>
      <c r="I8" s="88">
        <v>47.666882000000001</v>
      </c>
      <c r="J8" s="88">
        <v>65.09841200000001</v>
      </c>
      <c r="K8" s="88">
        <v>30.920896999999997</v>
      </c>
      <c r="L8" s="88">
        <v>101.26368000000001</v>
      </c>
      <c r="M8" s="88">
        <v>13.579580999999999</v>
      </c>
      <c r="N8" s="88">
        <v>116.98651599999999</v>
      </c>
      <c r="O8" s="88">
        <v>9.5696480000000008</v>
      </c>
      <c r="P8" s="88">
        <v>0.759494</v>
      </c>
      <c r="Q8" s="88">
        <v>81.307876000000007</v>
      </c>
      <c r="R8" s="88">
        <v>39.150045999999996</v>
      </c>
      <c r="S8" s="88">
        <v>27.759046999999995</v>
      </c>
      <c r="U8" s="84" t="s">
        <v>540</v>
      </c>
    </row>
    <row r="9" spans="1:21" x14ac:dyDescent="0.15">
      <c r="B9" s="84" t="s">
        <v>341</v>
      </c>
      <c r="C9" s="88">
        <v>18.505606</v>
      </c>
      <c r="D9" s="88">
        <v>122.061747</v>
      </c>
      <c r="E9" s="88">
        <v>198.33848499999999</v>
      </c>
      <c r="F9" s="88">
        <v>64.711055000000002</v>
      </c>
      <c r="G9" s="88">
        <v>6.0940509999999994</v>
      </c>
      <c r="H9" s="88">
        <v>16.333639999999999</v>
      </c>
      <c r="I9" s="88">
        <v>42.288598</v>
      </c>
      <c r="J9" s="88">
        <v>67.948099999999997</v>
      </c>
      <c r="K9" s="88">
        <v>28.578695000000003</v>
      </c>
      <c r="L9" s="88">
        <v>114.788186</v>
      </c>
      <c r="M9" s="88">
        <v>14.571724999999999</v>
      </c>
      <c r="N9" s="88">
        <v>75.407809000000015</v>
      </c>
      <c r="O9" s="88">
        <v>9.3613370000000007</v>
      </c>
      <c r="P9" s="88">
        <v>1.5364749999999998</v>
      </c>
      <c r="Q9" s="88">
        <v>95.054765000000003</v>
      </c>
      <c r="R9" s="88">
        <v>35.948836999999997</v>
      </c>
      <c r="S9" s="88">
        <v>18.936764000000004</v>
      </c>
      <c r="U9" s="84" t="s">
        <v>541</v>
      </c>
    </row>
    <row r="10" spans="1:21" x14ac:dyDescent="0.15">
      <c r="B10" s="84" t="s">
        <v>342</v>
      </c>
      <c r="C10" s="88">
        <v>18.828912000000003</v>
      </c>
      <c r="D10" s="88">
        <v>130.99767600000001</v>
      </c>
      <c r="E10" s="88">
        <v>238.52391000000003</v>
      </c>
      <c r="F10" s="88">
        <v>68.186659999999989</v>
      </c>
      <c r="G10" s="88">
        <v>8.6096129999999995</v>
      </c>
      <c r="H10" s="88">
        <v>14.483388</v>
      </c>
      <c r="I10" s="88">
        <v>38.242589000000002</v>
      </c>
      <c r="J10" s="88">
        <v>86.336650000000006</v>
      </c>
      <c r="K10" s="88">
        <v>33.139044999999996</v>
      </c>
      <c r="L10" s="88">
        <v>162.73161199999998</v>
      </c>
      <c r="M10" s="88">
        <v>16.888145000000002</v>
      </c>
      <c r="N10" s="88">
        <v>91.726614999999995</v>
      </c>
      <c r="O10" s="88">
        <v>8.9794140000000002</v>
      </c>
      <c r="P10" s="88">
        <v>1.5028549999999998</v>
      </c>
      <c r="Q10" s="88">
        <v>104.519463</v>
      </c>
      <c r="R10" s="88">
        <v>37.825891999999996</v>
      </c>
      <c r="S10" s="88">
        <v>29.181147000000003</v>
      </c>
      <c r="U10" s="84" t="s">
        <v>542</v>
      </c>
    </row>
    <row r="11" spans="1:21" x14ac:dyDescent="0.15">
      <c r="B11" s="84" t="s">
        <v>343</v>
      </c>
      <c r="C11" s="88">
        <v>17.606646000000001</v>
      </c>
      <c r="D11" s="88">
        <v>120.199243</v>
      </c>
      <c r="E11" s="88">
        <v>209.26524499999996</v>
      </c>
      <c r="F11" s="88">
        <v>71.455361999999994</v>
      </c>
      <c r="G11" s="88">
        <v>7.2829789999999992</v>
      </c>
      <c r="H11" s="88">
        <v>12.831816</v>
      </c>
      <c r="I11" s="88">
        <v>32.291202000000006</v>
      </c>
      <c r="J11" s="88">
        <v>85.647717999999998</v>
      </c>
      <c r="K11" s="88">
        <v>29.725196</v>
      </c>
      <c r="L11" s="88">
        <v>80.449718999999988</v>
      </c>
      <c r="M11" s="88">
        <v>15.977923999999998</v>
      </c>
      <c r="N11" s="88">
        <v>126.48541199999997</v>
      </c>
      <c r="O11" s="88">
        <v>8.3257529999999988</v>
      </c>
      <c r="P11" s="88">
        <v>1.3601560000000001</v>
      </c>
      <c r="Q11" s="88">
        <v>111.488652</v>
      </c>
      <c r="R11" s="88">
        <v>43.382801000000001</v>
      </c>
      <c r="S11" s="88">
        <v>20.882979999999996</v>
      </c>
      <c r="U11" s="84" t="s">
        <v>543</v>
      </c>
    </row>
    <row r="12" spans="1:21" x14ac:dyDescent="0.15">
      <c r="B12" s="84" t="s">
        <v>344</v>
      </c>
      <c r="C12" s="88">
        <v>19.546276000000002</v>
      </c>
      <c r="D12" s="88">
        <v>130.532825</v>
      </c>
      <c r="E12" s="88">
        <v>181.60462099999998</v>
      </c>
      <c r="F12" s="88">
        <v>68.749118999999993</v>
      </c>
      <c r="G12" s="88">
        <v>8.2919020000000003</v>
      </c>
      <c r="H12" s="88">
        <v>14.028758999999999</v>
      </c>
      <c r="I12" s="88">
        <v>33.914732000000001</v>
      </c>
      <c r="J12" s="88">
        <v>84.289531000000011</v>
      </c>
      <c r="K12" s="88">
        <v>30.569153999999994</v>
      </c>
      <c r="L12" s="88">
        <v>151.65094899999997</v>
      </c>
      <c r="M12" s="88">
        <v>17.084917000000001</v>
      </c>
      <c r="N12" s="88">
        <v>117.209463</v>
      </c>
      <c r="O12" s="88">
        <v>4.0653199999999998</v>
      </c>
      <c r="P12" s="88">
        <v>0.78118200000000004</v>
      </c>
      <c r="Q12" s="88">
        <v>76.685750999999996</v>
      </c>
      <c r="R12" s="88">
        <v>42.949807</v>
      </c>
      <c r="S12" s="88">
        <v>16.832211000000004</v>
      </c>
      <c r="U12" s="84" t="s">
        <v>544</v>
      </c>
    </row>
    <row r="13" spans="1:21" x14ac:dyDescent="0.15">
      <c r="B13" s="84" t="s">
        <v>345</v>
      </c>
      <c r="C13" s="88">
        <v>21.475566000000001</v>
      </c>
      <c r="D13" s="88">
        <v>149.06559300000001</v>
      </c>
      <c r="E13" s="88">
        <v>213.65593200000001</v>
      </c>
      <c r="F13" s="88">
        <v>76.087232</v>
      </c>
      <c r="G13" s="88">
        <v>7.5494340000000006</v>
      </c>
      <c r="H13" s="88">
        <v>13.783198000000001</v>
      </c>
      <c r="I13" s="88">
        <v>37.291471000000001</v>
      </c>
      <c r="J13" s="88">
        <v>101.101169</v>
      </c>
      <c r="K13" s="88">
        <v>36.061412999999995</v>
      </c>
      <c r="L13" s="88">
        <v>143.546404</v>
      </c>
      <c r="M13" s="88">
        <v>16.537942999999999</v>
      </c>
      <c r="N13" s="88">
        <v>64.960504999999984</v>
      </c>
      <c r="O13" s="88">
        <v>5.920445</v>
      </c>
      <c r="P13" s="88">
        <v>0.47382999999999997</v>
      </c>
      <c r="Q13" s="88">
        <v>103.77621600000001</v>
      </c>
      <c r="R13" s="88">
        <v>49.185270000000003</v>
      </c>
      <c r="S13" s="88">
        <v>31.911766999999994</v>
      </c>
      <c r="U13" s="84" t="s">
        <v>545</v>
      </c>
    </row>
    <row r="14" spans="1:21" x14ac:dyDescent="0.15">
      <c r="B14" s="84" t="s">
        <v>346</v>
      </c>
      <c r="C14" s="88">
        <v>21.329421</v>
      </c>
      <c r="D14" s="88">
        <v>130.035087</v>
      </c>
      <c r="E14" s="88">
        <v>191.79686799999999</v>
      </c>
      <c r="F14" s="88">
        <v>74.144837999999993</v>
      </c>
      <c r="G14" s="88">
        <v>7.989179</v>
      </c>
      <c r="H14" s="88">
        <v>14.750224000000001</v>
      </c>
      <c r="I14" s="88">
        <v>46.329724000000006</v>
      </c>
      <c r="J14" s="88">
        <v>106.458438</v>
      </c>
      <c r="K14" s="88">
        <v>34.033784000000004</v>
      </c>
      <c r="L14" s="88">
        <v>103.74284</v>
      </c>
      <c r="M14" s="88">
        <v>18.569827</v>
      </c>
      <c r="N14" s="88">
        <v>46.524159999999995</v>
      </c>
      <c r="O14" s="88">
        <v>7.9835190000000011</v>
      </c>
      <c r="P14" s="88">
        <v>0.60017999999999994</v>
      </c>
      <c r="Q14" s="88">
        <v>105.12143</v>
      </c>
      <c r="R14" s="88">
        <v>44.969322000000005</v>
      </c>
      <c r="S14" s="88">
        <v>35.856335999999999</v>
      </c>
      <c r="U14" s="84" t="s">
        <v>546</v>
      </c>
    </row>
    <row r="15" spans="1:21" x14ac:dyDescent="0.15">
      <c r="B15" s="84" t="s">
        <v>347</v>
      </c>
      <c r="C15" s="88">
        <v>21.971739000000003</v>
      </c>
      <c r="D15" s="88">
        <v>132.20792599999999</v>
      </c>
      <c r="E15" s="88">
        <v>199.98110999999997</v>
      </c>
      <c r="F15" s="88">
        <v>74.309594000000004</v>
      </c>
      <c r="G15" s="88">
        <v>6.8256030000000001</v>
      </c>
      <c r="H15" s="88">
        <v>17.632404999999999</v>
      </c>
      <c r="I15" s="88">
        <v>56.296619999999997</v>
      </c>
      <c r="J15" s="88">
        <v>110.56472199999999</v>
      </c>
      <c r="K15" s="88">
        <v>34.907308000000008</v>
      </c>
      <c r="L15" s="88">
        <v>119.915083</v>
      </c>
      <c r="M15" s="88">
        <v>16.018377000000001</v>
      </c>
      <c r="N15" s="88">
        <v>107.51464100000003</v>
      </c>
      <c r="O15" s="88">
        <v>5.8459959999999977</v>
      </c>
      <c r="P15" s="88">
        <v>0.78863499999999997</v>
      </c>
      <c r="Q15" s="88">
        <v>127.685232</v>
      </c>
      <c r="R15" s="88">
        <v>40.669725</v>
      </c>
      <c r="S15" s="88">
        <v>28.559488999999999</v>
      </c>
      <c r="U15" s="84" t="s">
        <v>547</v>
      </c>
    </row>
    <row r="16" spans="1:21" x14ac:dyDescent="0.15">
      <c r="B16" s="84" t="s">
        <v>348</v>
      </c>
      <c r="C16" s="88">
        <v>22.322333</v>
      </c>
      <c r="D16" s="88">
        <v>134.546898</v>
      </c>
      <c r="E16" s="88">
        <v>222.18066399999992</v>
      </c>
      <c r="F16" s="88">
        <v>76.420495000000003</v>
      </c>
      <c r="G16" s="88">
        <v>8.7587670000000006</v>
      </c>
      <c r="H16" s="88">
        <v>15.185512000000001</v>
      </c>
      <c r="I16" s="88">
        <v>60.125756999999993</v>
      </c>
      <c r="J16" s="88">
        <v>74.597479000000007</v>
      </c>
      <c r="K16" s="88">
        <v>34.029406000000002</v>
      </c>
      <c r="L16" s="88">
        <v>112.87288799999999</v>
      </c>
      <c r="M16" s="88">
        <v>18.960661999999999</v>
      </c>
      <c r="N16" s="88">
        <v>102.23879400000003</v>
      </c>
      <c r="O16" s="88">
        <v>4.462740000000001</v>
      </c>
      <c r="P16" s="88">
        <v>0.60756600000000005</v>
      </c>
      <c r="Q16" s="88">
        <v>91.634724000000006</v>
      </c>
      <c r="R16" s="88">
        <v>42.205617000000004</v>
      </c>
      <c r="S16" s="88">
        <v>34.065157999999997</v>
      </c>
      <c r="U16" s="84" t="s">
        <v>548</v>
      </c>
    </row>
    <row r="17" spans="1:21" x14ac:dyDescent="0.15">
      <c r="B17" s="84" t="s">
        <v>349</v>
      </c>
      <c r="C17" s="88">
        <v>22.206804000000002</v>
      </c>
      <c r="D17" s="88">
        <v>144.08711500000001</v>
      </c>
      <c r="E17" s="88">
        <v>163.85457099999999</v>
      </c>
      <c r="F17" s="88">
        <v>73.570704000000006</v>
      </c>
      <c r="G17" s="88">
        <v>6.9313580000000004</v>
      </c>
      <c r="H17" s="88">
        <v>23.010622999999999</v>
      </c>
      <c r="I17" s="88">
        <v>64.988437000000005</v>
      </c>
      <c r="J17" s="88">
        <v>76.822744999999998</v>
      </c>
      <c r="K17" s="88">
        <v>38.856946999999998</v>
      </c>
      <c r="L17" s="88">
        <v>150.73346700000005</v>
      </c>
      <c r="M17" s="88">
        <v>16.753667999999998</v>
      </c>
      <c r="N17" s="88">
        <v>56.190139000000009</v>
      </c>
      <c r="O17" s="88">
        <v>4.47159</v>
      </c>
      <c r="P17" s="88">
        <v>0.68606900000000004</v>
      </c>
      <c r="Q17" s="88">
        <v>90.967628000000005</v>
      </c>
      <c r="R17" s="88">
        <v>40.389558999999998</v>
      </c>
      <c r="S17" s="88">
        <v>38.413698999999994</v>
      </c>
      <c r="U17" s="84" t="s">
        <v>549</v>
      </c>
    </row>
    <row r="18" spans="1:21" x14ac:dyDescent="0.15"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9"/>
      <c r="Q18" s="89"/>
      <c r="R18" s="89"/>
      <c r="S18" s="89"/>
    </row>
    <row r="19" spans="1:21" x14ac:dyDescent="0.15">
      <c r="A19" s="87">
        <v>2023</v>
      </c>
      <c r="B19" s="84" t="s">
        <v>338</v>
      </c>
      <c r="C19" s="88">
        <v>20.123872000000002</v>
      </c>
      <c r="D19" s="88">
        <v>124.06394400000001</v>
      </c>
      <c r="E19" s="88">
        <v>155.22864199999998</v>
      </c>
      <c r="F19" s="88">
        <v>71.208044000000001</v>
      </c>
      <c r="G19" s="88">
        <v>8.5802749999999985</v>
      </c>
      <c r="H19" s="88">
        <v>12.887331</v>
      </c>
      <c r="I19" s="88">
        <v>66.253954000000007</v>
      </c>
      <c r="J19" s="88">
        <v>65.609463000000005</v>
      </c>
      <c r="K19" s="88">
        <v>32.834698000000003</v>
      </c>
      <c r="L19" s="88">
        <v>95.315140999999997</v>
      </c>
      <c r="M19" s="88">
        <v>14.277648000000001</v>
      </c>
      <c r="N19" s="88">
        <v>54.044635</v>
      </c>
      <c r="O19" s="88">
        <v>4.0032399999999999</v>
      </c>
      <c r="P19" s="88">
        <v>0.73403899999999989</v>
      </c>
      <c r="Q19" s="88">
        <v>101.07864500000001</v>
      </c>
      <c r="R19" s="88">
        <v>45.988620999999995</v>
      </c>
      <c r="S19" s="88">
        <v>35.528091000000003</v>
      </c>
      <c r="T19" s="87">
        <v>2023</v>
      </c>
      <c r="U19" s="84" t="s">
        <v>538</v>
      </c>
    </row>
    <row r="20" spans="1:21" x14ac:dyDescent="0.15">
      <c r="B20" s="84" t="s">
        <v>339</v>
      </c>
      <c r="C20" s="88">
        <v>17.363319999999998</v>
      </c>
      <c r="D20" s="88">
        <v>126.82047499999999</v>
      </c>
      <c r="E20" s="88">
        <v>157.23767299999997</v>
      </c>
      <c r="F20" s="88">
        <v>68.545242000000002</v>
      </c>
      <c r="G20" s="88">
        <v>7.2692409999999992</v>
      </c>
      <c r="H20" s="88">
        <v>15.409962999999999</v>
      </c>
      <c r="I20" s="88">
        <v>66.456432000000007</v>
      </c>
      <c r="J20" s="88">
        <v>66.277355</v>
      </c>
      <c r="K20" s="88">
        <v>28.897730000000003</v>
      </c>
      <c r="L20" s="88">
        <v>117.490554</v>
      </c>
      <c r="M20" s="88">
        <v>13.293108999999999</v>
      </c>
      <c r="N20" s="88">
        <v>94.477464999999981</v>
      </c>
      <c r="O20" s="88">
        <v>4.7014880000000012</v>
      </c>
      <c r="P20" s="88">
        <v>0.53553699999999993</v>
      </c>
      <c r="Q20" s="88">
        <v>94.773797999999999</v>
      </c>
      <c r="R20" s="88">
        <v>40.311923</v>
      </c>
      <c r="S20" s="88">
        <v>23.426915000000001</v>
      </c>
      <c r="U20" s="84" t="s">
        <v>539</v>
      </c>
    </row>
    <row r="21" spans="1:21" x14ac:dyDescent="0.15">
      <c r="B21" s="84" t="s">
        <v>340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U21" s="84" t="s">
        <v>540</v>
      </c>
    </row>
    <row r="22" spans="1:21" x14ac:dyDescent="0.15">
      <c r="B22" s="84" t="s">
        <v>341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U22" s="84" t="s">
        <v>541</v>
      </c>
    </row>
    <row r="23" spans="1:21" x14ac:dyDescent="0.15">
      <c r="B23" s="84" t="s">
        <v>342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U23" s="84" t="s">
        <v>542</v>
      </c>
    </row>
    <row r="24" spans="1:21" x14ac:dyDescent="0.15">
      <c r="B24" s="84" t="s">
        <v>343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U24" s="84" t="s">
        <v>543</v>
      </c>
    </row>
    <row r="25" spans="1:21" x14ac:dyDescent="0.15">
      <c r="B25" s="84" t="s">
        <v>344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U25" s="84" t="s">
        <v>544</v>
      </c>
    </row>
    <row r="26" spans="1:21" x14ac:dyDescent="0.15">
      <c r="B26" s="84" t="s">
        <v>345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U26" s="84" t="s">
        <v>545</v>
      </c>
    </row>
    <row r="27" spans="1:21" x14ac:dyDescent="0.15">
      <c r="B27" s="84" t="s">
        <v>346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U27" s="84" t="s">
        <v>546</v>
      </c>
    </row>
    <row r="28" spans="1:21" x14ac:dyDescent="0.15">
      <c r="B28" s="84" t="s">
        <v>347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U28" s="84" t="s">
        <v>547</v>
      </c>
    </row>
    <row r="29" spans="1:21" x14ac:dyDescent="0.15">
      <c r="B29" s="84" t="s">
        <v>348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U29" s="84" t="s">
        <v>548</v>
      </c>
    </row>
    <row r="30" spans="1:21" x14ac:dyDescent="0.15">
      <c r="B30" s="84" t="s">
        <v>349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U30" s="84" t="s">
        <v>549</v>
      </c>
    </row>
    <row r="31" spans="1:21" ht="13.5" customHeight="1" x14ac:dyDescent="0.15"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1:21" ht="12.75" x14ac:dyDescent="0.2">
      <c r="A32" s="139"/>
      <c r="B32" s="28"/>
      <c r="C32" s="88"/>
      <c r="D32" s="28"/>
      <c r="E32" s="28"/>
      <c r="F32" s="28"/>
      <c r="G32" s="88"/>
      <c r="H32" s="88"/>
      <c r="I32" s="88"/>
      <c r="J32" s="88"/>
      <c r="K32" s="88"/>
      <c r="L32" s="88"/>
      <c r="M32" s="88"/>
      <c r="N32" s="88"/>
      <c r="O32" s="88"/>
    </row>
    <row r="33" spans="1:21" x14ac:dyDescent="0.15"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1:21" s="90" customFormat="1" ht="27" customHeight="1" thickBot="1" x14ac:dyDescent="0.25">
      <c r="A34" s="195" t="s">
        <v>680</v>
      </c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</row>
    <row r="35" spans="1:21" s="85" customFormat="1" ht="11.25" customHeight="1" thickBot="1" x14ac:dyDescent="0.25">
      <c r="A35" s="197" t="s">
        <v>162</v>
      </c>
      <c r="B35" s="197" t="s">
        <v>163</v>
      </c>
      <c r="C35" s="235" t="s">
        <v>679</v>
      </c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7"/>
      <c r="T35" s="197" t="s">
        <v>535</v>
      </c>
      <c r="U35" s="197" t="s">
        <v>522</v>
      </c>
    </row>
    <row r="36" spans="1:21" ht="20.25" customHeight="1" thickBot="1" x14ac:dyDescent="0.2">
      <c r="A36" s="198"/>
      <c r="B36" s="198"/>
      <c r="C36" s="138">
        <v>18</v>
      </c>
      <c r="D36" s="138">
        <v>19</v>
      </c>
      <c r="E36" s="138">
        <v>20</v>
      </c>
      <c r="F36" s="138">
        <v>21</v>
      </c>
      <c r="G36" s="138">
        <v>22</v>
      </c>
      <c r="H36" s="138">
        <v>23</v>
      </c>
      <c r="I36" s="138">
        <v>24</v>
      </c>
      <c r="J36" s="138">
        <v>25</v>
      </c>
      <c r="K36" s="138">
        <v>26</v>
      </c>
      <c r="L36" s="138">
        <v>27</v>
      </c>
      <c r="M36" s="138">
        <v>28</v>
      </c>
      <c r="N36" s="138">
        <v>29</v>
      </c>
      <c r="O36" s="138">
        <v>30</v>
      </c>
      <c r="P36" s="138">
        <v>31</v>
      </c>
      <c r="Q36" s="138">
        <v>32</v>
      </c>
      <c r="R36" s="138">
        <v>33</v>
      </c>
      <c r="S36" s="138">
        <v>34</v>
      </c>
      <c r="T36" s="198"/>
      <c r="U36" s="198"/>
    </row>
    <row r="37" spans="1:21" x14ac:dyDescent="0.15">
      <c r="A37" s="87">
        <v>2022</v>
      </c>
      <c r="B37" s="84" t="s">
        <v>338</v>
      </c>
      <c r="C37" s="88">
        <v>19.262242999999998</v>
      </c>
      <c r="D37" s="88">
        <v>52.735461000000001</v>
      </c>
      <c r="E37" s="88">
        <v>33.268616999999999</v>
      </c>
      <c r="F37" s="88">
        <v>31.800221999999998</v>
      </c>
      <c r="G37" s="88">
        <v>36.710603999999996</v>
      </c>
      <c r="H37" s="88">
        <v>36.757589000000003</v>
      </c>
      <c r="I37" s="88">
        <v>24.349755000000002</v>
      </c>
      <c r="J37" s="88">
        <v>16.664977</v>
      </c>
      <c r="K37" s="88">
        <v>2.3368859999999998</v>
      </c>
      <c r="L37" s="88">
        <v>1060.9430829999999</v>
      </c>
      <c r="M37" s="88">
        <v>57.70786099999998</v>
      </c>
      <c r="N37" s="88">
        <v>174.494529</v>
      </c>
      <c r="O37" s="88">
        <v>262.448037</v>
      </c>
      <c r="P37" s="88">
        <v>36.985970000000002</v>
      </c>
      <c r="Q37" s="88">
        <v>62.505617000000001</v>
      </c>
      <c r="R37" s="88">
        <v>54.637548000000002</v>
      </c>
      <c r="S37" s="88">
        <v>38.79372</v>
      </c>
      <c r="T37" s="87">
        <v>2022</v>
      </c>
      <c r="U37" s="84" t="s">
        <v>538</v>
      </c>
    </row>
    <row r="38" spans="1:21" x14ac:dyDescent="0.15">
      <c r="B38" s="84" t="s">
        <v>339</v>
      </c>
      <c r="C38" s="88">
        <v>22.994340000000001</v>
      </c>
      <c r="D38" s="88">
        <v>57.690314999999998</v>
      </c>
      <c r="E38" s="88">
        <v>37.398552000000002</v>
      </c>
      <c r="F38" s="88">
        <v>40.141931</v>
      </c>
      <c r="G38" s="88">
        <v>40.431125000000002</v>
      </c>
      <c r="H38" s="88">
        <v>37.513617000000004</v>
      </c>
      <c r="I38" s="88">
        <v>31.514564</v>
      </c>
      <c r="J38" s="88">
        <v>20.304367000000003</v>
      </c>
      <c r="K38" s="88">
        <v>1.9264730000000001</v>
      </c>
      <c r="L38" s="88">
        <v>1417.8559769999999</v>
      </c>
      <c r="M38" s="88">
        <v>66.538803999999999</v>
      </c>
      <c r="N38" s="88">
        <v>190.96540500000003</v>
      </c>
      <c r="O38" s="88">
        <v>306.91487900000004</v>
      </c>
      <c r="P38" s="88">
        <v>39.856214000000001</v>
      </c>
      <c r="Q38" s="88">
        <v>62.590644000000005</v>
      </c>
      <c r="R38" s="88">
        <v>59.609915999999998</v>
      </c>
      <c r="S38" s="88">
        <v>44.183503000000002</v>
      </c>
      <c r="U38" s="84" t="s">
        <v>539</v>
      </c>
    </row>
    <row r="39" spans="1:21" x14ac:dyDescent="0.15">
      <c r="B39" s="84" t="s">
        <v>340</v>
      </c>
      <c r="C39" s="88">
        <v>21.104964000000002</v>
      </c>
      <c r="D39" s="88">
        <v>64.623461000000006</v>
      </c>
      <c r="E39" s="88">
        <v>39.807032999999997</v>
      </c>
      <c r="F39" s="88">
        <v>46.140670999999998</v>
      </c>
      <c r="G39" s="88">
        <v>43.409482000000004</v>
      </c>
      <c r="H39" s="88">
        <v>46.446520999999997</v>
      </c>
      <c r="I39" s="88">
        <v>33.486274000000002</v>
      </c>
      <c r="J39" s="88">
        <v>23.053468000000002</v>
      </c>
      <c r="K39" s="88">
        <v>2.6882920000000001</v>
      </c>
      <c r="L39" s="88">
        <v>1416.7167870000003</v>
      </c>
      <c r="M39" s="88">
        <v>69.108270999999988</v>
      </c>
      <c r="N39" s="88">
        <v>217.86844599999995</v>
      </c>
      <c r="O39" s="88">
        <v>310.62659200000002</v>
      </c>
      <c r="P39" s="88">
        <v>40.563980000000001</v>
      </c>
      <c r="Q39" s="88">
        <v>73.793735999999996</v>
      </c>
      <c r="R39" s="88">
        <v>67.951085999999989</v>
      </c>
      <c r="S39" s="88">
        <v>49.359802999999999</v>
      </c>
      <c r="U39" s="84" t="s">
        <v>540</v>
      </c>
    </row>
    <row r="40" spans="1:21" x14ac:dyDescent="0.15">
      <c r="B40" s="84" t="s">
        <v>341</v>
      </c>
      <c r="C40" s="88">
        <v>15.642177999999999</v>
      </c>
      <c r="D40" s="88">
        <v>62.267173</v>
      </c>
      <c r="E40" s="88">
        <v>40.103635000000004</v>
      </c>
      <c r="F40" s="88">
        <v>48.128574</v>
      </c>
      <c r="G40" s="88">
        <v>47.579695000000001</v>
      </c>
      <c r="H40" s="88">
        <v>40.053122999999999</v>
      </c>
      <c r="I40" s="88">
        <v>19.937336000000002</v>
      </c>
      <c r="J40" s="88">
        <v>24.141666999999998</v>
      </c>
      <c r="K40" s="88">
        <v>1.4512400000000001</v>
      </c>
      <c r="L40" s="88">
        <v>1496.8209430000002</v>
      </c>
      <c r="M40" s="88">
        <v>72.826844000000008</v>
      </c>
      <c r="N40" s="88">
        <v>218.11432700000003</v>
      </c>
      <c r="O40" s="88">
        <v>266.84194500000001</v>
      </c>
      <c r="P40" s="88">
        <v>54.794319999999999</v>
      </c>
      <c r="Q40" s="88">
        <v>68.439482999999996</v>
      </c>
      <c r="R40" s="88">
        <v>66.87741299999999</v>
      </c>
      <c r="S40" s="88">
        <v>46.872123000000002</v>
      </c>
      <c r="U40" s="84" t="s">
        <v>541</v>
      </c>
    </row>
    <row r="41" spans="1:21" x14ac:dyDescent="0.15">
      <c r="B41" s="84" t="s">
        <v>342</v>
      </c>
      <c r="C41" s="88">
        <v>17.642776999999999</v>
      </c>
      <c r="D41" s="88">
        <v>65.616629999999986</v>
      </c>
      <c r="E41" s="88">
        <v>46.870469999999997</v>
      </c>
      <c r="F41" s="88">
        <v>55.055242999999997</v>
      </c>
      <c r="G41" s="88">
        <v>65.078699</v>
      </c>
      <c r="H41" s="88">
        <v>49.407339</v>
      </c>
      <c r="I41" s="88">
        <v>30.712882</v>
      </c>
      <c r="J41" s="88">
        <v>23.540035</v>
      </c>
      <c r="K41" s="88">
        <v>3.4632769999999997</v>
      </c>
      <c r="L41" s="88">
        <v>1759.8957459999999</v>
      </c>
      <c r="M41" s="88">
        <v>93.214323000000007</v>
      </c>
      <c r="N41" s="88">
        <v>227.39183600000001</v>
      </c>
      <c r="O41" s="88">
        <v>314.24424399999998</v>
      </c>
      <c r="P41" s="88">
        <v>36.652135000000001</v>
      </c>
      <c r="Q41" s="88">
        <v>75.265563999999998</v>
      </c>
      <c r="R41" s="88">
        <v>77.690471000000002</v>
      </c>
      <c r="S41" s="88">
        <v>48.597453000000002</v>
      </c>
      <c r="U41" s="84" t="s">
        <v>542</v>
      </c>
    </row>
    <row r="42" spans="1:21" x14ac:dyDescent="0.15">
      <c r="B42" s="84" t="s">
        <v>343</v>
      </c>
      <c r="C42" s="88">
        <v>15.484470000000002</v>
      </c>
      <c r="D42" s="88">
        <v>61.255502</v>
      </c>
      <c r="E42" s="88">
        <v>41.687336999999999</v>
      </c>
      <c r="F42" s="88">
        <v>60.504232000000002</v>
      </c>
      <c r="G42" s="88">
        <v>56.867370999999999</v>
      </c>
      <c r="H42" s="88">
        <v>45.891098999999997</v>
      </c>
      <c r="I42" s="88">
        <v>26.172594</v>
      </c>
      <c r="J42" s="88">
        <v>24.766046000000003</v>
      </c>
      <c r="K42" s="88">
        <v>2.411816</v>
      </c>
      <c r="L42" s="88">
        <v>1998.9567510000004</v>
      </c>
      <c r="M42" s="88">
        <v>79.234507000000036</v>
      </c>
      <c r="N42" s="88">
        <v>203.48631500000005</v>
      </c>
      <c r="O42" s="88">
        <v>245.92915599999998</v>
      </c>
      <c r="P42" s="88">
        <v>47.185628999999999</v>
      </c>
      <c r="Q42" s="88">
        <v>67.44976299999999</v>
      </c>
      <c r="R42" s="88">
        <v>72.747476999999989</v>
      </c>
      <c r="S42" s="88">
        <v>47.260830999999996</v>
      </c>
      <c r="U42" s="84" t="s">
        <v>543</v>
      </c>
    </row>
    <row r="43" spans="1:21" x14ac:dyDescent="0.15">
      <c r="B43" s="84" t="s">
        <v>344</v>
      </c>
      <c r="C43" s="88">
        <v>13.780040999999999</v>
      </c>
      <c r="D43" s="88">
        <v>64.64247499999999</v>
      </c>
      <c r="E43" s="88">
        <v>43.608140999999996</v>
      </c>
      <c r="F43" s="88">
        <v>55.578046000000001</v>
      </c>
      <c r="G43" s="88">
        <v>59.692247999999999</v>
      </c>
      <c r="H43" s="88">
        <v>44.426549999999999</v>
      </c>
      <c r="I43" s="88">
        <v>24.470770999999999</v>
      </c>
      <c r="J43" s="88">
        <v>22.684935999999997</v>
      </c>
      <c r="K43" s="88">
        <v>2.5257499999999999</v>
      </c>
      <c r="L43" s="88">
        <v>1650.5887190000003</v>
      </c>
      <c r="M43" s="88">
        <v>66.834886999999995</v>
      </c>
      <c r="N43" s="88">
        <v>229.51948399999998</v>
      </c>
      <c r="O43" s="88">
        <v>278.94935500000003</v>
      </c>
      <c r="P43" s="88">
        <v>22.500197</v>
      </c>
      <c r="Q43" s="88">
        <v>66.918200999999996</v>
      </c>
      <c r="R43" s="88">
        <v>68.532558999999992</v>
      </c>
      <c r="S43" s="88">
        <v>46.742676000000003</v>
      </c>
      <c r="U43" s="84" t="s">
        <v>544</v>
      </c>
    </row>
    <row r="44" spans="1:21" x14ac:dyDescent="0.15">
      <c r="B44" s="84" t="s">
        <v>345</v>
      </c>
      <c r="C44" s="88">
        <v>19.24391</v>
      </c>
      <c r="D44" s="88">
        <v>69.075856000000002</v>
      </c>
      <c r="E44" s="88">
        <v>48.652316000000006</v>
      </c>
      <c r="F44" s="88">
        <v>62.758203999999999</v>
      </c>
      <c r="G44" s="88">
        <v>65.912717999999998</v>
      </c>
      <c r="H44" s="88">
        <v>57.090723999999994</v>
      </c>
      <c r="I44" s="88">
        <v>36.899042999999999</v>
      </c>
      <c r="J44" s="88">
        <v>21.850621000000004</v>
      </c>
      <c r="K44" s="88">
        <v>1.395723</v>
      </c>
      <c r="L44" s="88">
        <v>2148.9575040000004</v>
      </c>
      <c r="M44" s="88">
        <v>79.994073000000014</v>
      </c>
      <c r="N44" s="88">
        <v>188.32575600000001</v>
      </c>
      <c r="O44" s="88">
        <v>246.94613799999999</v>
      </c>
      <c r="P44" s="88">
        <v>31.301242999999999</v>
      </c>
      <c r="Q44" s="88">
        <v>52.166654000000001</v>
      </c>
      <c r="R44" s="88">
        <v>74.043127999999996</v>
      </c>
      <c r="S44" s="88">
        <v>47.196072999999998</v>
      </c>
      <c r="U44" s="84" t="s">
        <v>545</v>
      </c>
    </row>
    <row r="45" spans="1:21" x14ac:dyDescent="0.15">
      <c r="B45" s="84" t="s">
        <v>346</v>
      </c>
      <c r="C45" s="88">
        <v>37.845362999999999</v>
      </c>
      <c r="D45" s="88">
        <v>74.578159999999997</v>
      </c>
      <c r="E45" s="88">
        <v>43.822032</v>
      </c>
      <c r="F45" s="88">
        <v>50.618214000000002</v>
      </c>
      <c r="G45" s="88">
        <v>63.864876000000002</v>
      </c>
      <c r="H45" s="88">
        <v>59.651353999999998</v>
      </c>
      <c r="I45" s="88">
        <v>31.999255999999999</v>
      </c>
      <c r="J45" s="88">
        <v>20.289712999999999</v>
      </c>
      <c r="K45" s="88">
        <v>1.68729</v>
      </c>
      <c r="L45" s="88">
        <v>1517.6565380000004</v>
      </c>
      <c r="M45" s="88">
        <v>91.654439000000011</v>
      </c>
      <c r="N45" s="88">
        <v>207.31247900000002</v>
      </c>
      <c r="O45" s="88">
        <v>314.92927300000002</v>
      </c>
      <c r="P45" s="88">
        <v>35.076637999999996</v>
      </c>
      <c r="Q45" s="88">
        <v>66.376635000000007</v>
      </c>
      <c r="R45" s="88">
        <v>78.45815300000001</v>
      </c>
      <c r="S45" s="88">
        <v>54.346104000000004</v>
      </c>
      <c r="U45" s="84" t="s">
        <v>546</v>
      </c>
    </row>
    <row r="46" spans="1:21" x14ac:dyDescent="0.15">
      <c r="B46" s="84" t="s">
        <v>347</v>
      </c>
      <c r="C46" s="88">
        <v>42.807023000000001</v>
      </c>
      <c r="D46" s="88">
        <v>73.912935000000004</v>
      </c>
      <c r="E46" s="88">
        <v>43.532100999999997</v>
      </c>
      <c r="F46" s="88">
        <v>50.312880999999997</v>
      </c>
      <c r="G46" s="88">
        <v>56.414574000000002</v>
      </c>
      <c r="H46" s="88">
        <v>60.050721000000003</v>
      </c>
      <c r="I46" s="88">
        <v>27.104017999999996</v>
      </c>
      <c r="J46" s="88">
        <v>24.308584000000003</v>
      </c>
      <c r="K46" s="88">
        <v>2.0008940000000002</v>
      </c>
      <c r="L46" s="88">
        <v>1296.3819229999997</v>
      </c>
      <c r="M46" s="88">
        <v>104.06381200000001</v>
      </c>
      <c r="N46" s="88">
        <v>384.77435600000001</v>
      </c>
      <c r="O46" s="88">
        <v>321.12731600000001</v>
      </c>
      <c r="P46" s="88">
        <v>31.304943999999999</v>
      </c>
      <c r="Q46" s="88">
        <v>63.495798000000001</v>
      </c>
      <c r="R46" s="88">
        <v>83.646997999999996</v>
      </c>
      <c r="S46" s="88">
        <v>59.066285000000001</v>
      </c>
      <c r="U46" s="84" t="s">
        <v>547</v>
      </c>
    </row>
    <row r="47" spans="1:21" x14ac:dyDescent="0.15">
      <c r="B47" s="84" t="s">
        <v>348</v>
      </c>
      <c r="C47" s="88">
        <v>34.896467999999999</v>
      </c>
      <c r="D47" s="88">
        <v>77.404962999999995</v>
      </c>
      <c r="E47" s="88">
        <v>47.361856999999993</v>
      </c>
      <c r="F47" s="88">
        <v>52.023202999999995</v>
      </c>
      <c r="G47" s="88">
        <v>60.593469999999996</v>
      </c>
      <c r="H47" s="88">
        <v>56.543475000000001</v>
      </c>
      <c r="I47" s="88">
        <v>28.298638</v>
      </c>
      <c r="J47" s="88">
        <v>24.729908999999999</v>
      </c>
      <c r="K47" s="88">
        <v>2.5724450000000001</v>
      </c>
      <c r="L47" s="88">
        <v>1352.9243140000001</v>
      </c>
      <c r="M47" s="88">
        <v>91.149055999999987</v>
      </c>
      <c r="N47" s="88">
        <v>188.52415999999994</v>
      </c>
      <c r="O47" s="88">
        <v>356.41931499999998</v>
      </c>
      <c r="P47" s="88">
        <v>39.497389999999996</v>
      </c>
      <c r="Q47" s="88">
        <v>69.246908000000005</v>
      </c>
      <c r="R47" s="88">
        <v>87.047015000000002</v>
      </c>
      <c r="S47" s="88">
        <v>53.938769999999998</v>
      </c>
      <c r="U47" s="84" t="s">
        <v>548</v>
      </c>
    </row>
    <row r="48" spans="1:21" x14ac:dyDescent="0.15">
      <c r="B48" s="84" t="s">
        <v>349</v>
      </c>
      <c r="C48" s="88">
        <v>23.827023999999998</v>
      </c>
      <c r="D48" s="88">
        <v>72.142094999999998</v>
      </c>
      <c r="E48" s="88">
        <v>48.827785999999996</v>
      </c>
      <c r="F48" s="88">
        <v>46.864560999999995</v>
      </c>
      <c r="G48" s="88">
        <v>51.508064000000005</v>
      </c>
      <c r="H48" s="88">
        <v>59.517217000000002</v>
      </c>
      <c r="I48" s="88">
        <v>29.146850000000001</v>
      </c>
      <c r="J48" s="88">
        <v>22.034298</v>
      </c>
      <c r="K48" s="88">
        <v>1.759029</v>
      </c>
      <c r="L48" s="88">
        <v>1092.353192</v>
      </c>
      <c r="M48" s="88">
        <v>83.753022999999999</v>
      </c>
      <c r="N48" s="88">
        <v>197.54310900000002</v>
      </c>
      <c r="O48" s="88">
        <v>324.27365800000001</v>
      </c>
      <c r="P48" s="88">
        <v>23.070730000000001</v>
      </c>
      <c r="Q48" s="88">
        <v>53.049191</v>
      </c>
      <c r="R48" s="88">
        <v>77.532089999999997</v>
      </c>
      <c r="S48" s="88">
        <v>47.070644000000001</v>
      </c>
      <c r="U48" s="84" t="s">
        <v>549</v>
      </c>
    </row>
    <row r="49" spans="1:21" x14ac:dyDescent="0.15"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9"/>
      <c r="Q49" s="89"/>
      <c r="R49" s="89"/>
      <c r="S49" s="89"/>
    </row>
    <row r="50" spans="1:21" x14ac:dyDescent="0.15">
      <c r="A50" s="87">
        <v>2023</v>
      </c>
      <c r="B50" s="84" t="s">
        <v>338</v>
      </c>
      <c r="C50" s="88">
        <v>23.451786999999999</v>
      </c>
      <c r="D50" s="88">
        <v>69.285117</v>
      </c>
      <c r="E50" s="88">
        <v>46.354973000000001</v>
      </c>
      <c r="F50" s="88">
        <v>41.409129</v>
      </c>
      <c r="G50" s="88">
        <v>47.466549000000001</v>
      </c>
      <c r="H50" s="88">
        <v>52.403048000000005</v>
      </c>
      <c r="I50" s="88">
        <v>23.902722000000001</v>
      </c>
      <c r="J50" s="88">
        <v>23.138009</v>
      </c>
      <c r="K50" s="88">
        <v>2.1895560000000001</v>
      </c>
      <c r="L50" s="88">
        <v>1131.111905</v>
      </c>
      <c r="M50" s="88">
        <v>72.022473000000019</v>
      </c>
      <c r="N50" s="88">
        <v>188.52433899999994</v>
      </c>
      <c r="O50" s="88">
        <v>300.61125900000002</v>
      </c>
      <c r="P50" s="88">
        <v>22.005991999999999</v>
      </c>
      <c r="Q50" s="88">
        <v>65.516323999999997</v>
      </c>
      <c r="R50" s="88">
        <v>72.368574999999993</v>
      </c>
      <c r="S50" s="88">
        <v>45.338549</v>
      </c>
      <c r="T50" s="87">
        <v>2023</v>
      </c>
      <c r="U50" s="84" t="s">
        <v>538</v>
      </c>
    </row>
    <row r="51" spans="1:21" x14ac:dyDescent="0.15">
      <c r="B51" s="84" t="s">
        <v>339</v>
      </c>
      <c r="C51" s="88">
        <v>26.082510999999997</v>
      </c>
      <c r="D51" s="88">
        <v>71.129849000000007</v>
      </c>
      <c r="E51" s="88">
        <v>42.912787000000002</v>
      </c>
      <c r="F51" s="88">
        <v>49.601191</v>
      </c>
      <c r="G51" s="88">
        <v>51.138658999999997</v>
      </c>
      <c r="H51" s="88">
        <v>44.975408999999999</v>
      </c>
      <c r="I51" s="88">
        <v>29.984767999999999</v>
      </c>
      <c r="J51" s="88">
        <v>21.961741</v>
      </c>
      <c r="K51" s="88">
        <v>2.2848669999999998</v>
      </c>
      <c r="L51" s="88">
        <v>988.41643100000022</v>
      </c>
      <c r="M51" s="88">
        <v>51.944696</v>
      </c>
      <c r="N51" s="88">
        <v>440.92748500000005</v>
      </c>
      <c r="O51" s="88">
        <v>300.99579699999998</v>
      </c>
      <c r="P51" s="88">
        <v>37.033353999999996</v>
      </c>
      <c r="Q51" s="88">
        <v>63.872333999999995</v>
      </c>
      <c r="R51" s="88">
        <v>74.212074999999999</v>
      </c>
      <c r="S51" s="88">
        <v>46.863690999999996</v>
      </c>
      <c r="U51" s="84" t="s">
        <v>539</v>
      </c>
    </row>
    <row r="52" spans="1:21" x14ac:dyDescent="0.15">
      <c r="B52" s="84" t="s">
        <v>340</v>
      </c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U52" s="84" t="s">
        <v>540</v>
      </c>
    </row>
    <row r="53" spans="1:21" x14ac:dyDescent="0.15">
      <c r="B53" s="84" t="s">
        <v>341</v>
      </c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U53" s="84" t="s">
        <v>541</v>
      </c>
    </row>
    <row r="54" spans="1:21" x14ac:dyDescent="0.15">
      <c r="B54" s="84" t="s">
        <v>342</v>
      </c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U54" s="84" t="s">
        <v>542</v>
      </c>
    </row>
    <row r="55" spans="1:21" x14ac:dyDescent="0.15">
      <c r="B55" s="84" t="s">
        <v>343</v>
      </c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U55" s="84" t="s">
        <v>543</v>
      </c>
    </row>
    <row r="56" spans="1:21" x14ac:dyDescent="0.15">
      <c r="B56" s="84" t="s">
        <v>344</v>
      </c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U56" s="84" t="s">
        <v>544</v>
      </c>
    </row>
    <row r="57" spans="1:21" x14ac:dyDescent="0.15">
      <c r="B57" s="84" t="s">
        <v>345</v>
      </c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U57" s="84" t="s">
        <v>545</v>
      </c>
    </row>
    <row r="58" spans="1:21" x14ac:dyDescent="0.15">
      <c r="B58" s="84" t="s">
        <v>346</v>
      </c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U58" s="84" t="s">
        <v>546</v>
      </c>
    </row>
    <row r="59" spans="1:21" x14ac:dyDescent="0.15">
      <c r="B59" s="84" t="s">
        <v>347</v>
      </c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U59" s="84" t="s">
        <v>547</v>
      </c>
    </row>
    <row r="60" spans="1:21" x14ac:dyDescent="0.15">
      <c r="B60" s="84" t="s">
        <v>348</v>
      </c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U60" s="84" t="s">
        <v>548</v>
      </c>
    </row>
    <row r="61" spans="1:21" x14ac:dyDescent="0.15">
      <c r="B61" s="84" t="s">
        <v>349</v>
      </c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U61" s="84" t="s">
        <v>549</v>
      </c>
    </row>
    <row r="62" spans="1:21" x14ac:dyDescent="0.15"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1:21" x14ac:dyDescent="0.15"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1:21" x14ac:dyDescent="0.15"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1:21" s="90" customFormat="1" ht="27" customHeight="1" thickBot="1" x14ac:dyDescent="0.25">
      <c r="A65" s="195" t="s">
        <v>680</v>
      </c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</row>
    <row r="66" spans="1:21" s="85" customFormat="1" ht="11.25" customHeight="1" thickBot="1" x14ac:dyDescent="0.25">
      <c r="A66" s="197" t="s">
        <v>162</v>
      </c>
      <c r="B66" s="197" t="s">
        <v>163</v>
      </c>
      <c r="C66" s="235" t="s">
        <v>679</v>
      </c>
      <c r="D66" s="236"/>
      <c r="E66" s="236"/>
      <c r="F66" s="236"/>
      <c r="G66" s="236"/>
      <c r="H66" s="236"/>
      <c r="I66" s="236"/>
      <c r="J66" s="236"/>
      <c r="K66" s="236"/>
      <c r="L66" s="236"/>
      <c r="M66" s="236"/>
      <c r="N66" s="236"/>
      <c r="O66" s="236"/>
      <c r="P66" s="236"/>
      <c r="Q66" s="236"/>
      <c r="R66" s="236"/>
      <c r="S66" s="237"/>
      <c r="T66" s="197" t="s">
        <v>535</v>
      </c>
      <c r="U66" s="197" t="s">
        <v>522</v>
      </c>
    </row>
    <row r="67" spans="1:21" ht="20.25" customHeight="1" thickBot="1" x14ac:dyDescent="0.2">
      <c r="A67" s="198"/>
      <c r="B67" s="198"/>
      <c r="C67" s="138">
        <v>35</v>
      </c>
      <c r="D67" s="138">
        <v>36</v>
      </c>
      <c r="E67" s="138">
        <v>37</v>
      </c>
      <c r="F67" s="138">
        <v>38</v>
      </c>
      <c r="G67" s="138">
        <v>39</v>
      </c>
      <c r="H67" s="138">
        <v>40</v>
      </c>
      <c r="I67" s="138">
        <v>41</v>
      </c>
      <c r="J67" s="138">
        <v>42</v>
      </c>
      <c r="K67" s="138">
        <v>43</v>
      </c>
      <c r="L67" s="138">
        <v>44</v>
      </c>
      <c r="M67" s="138">
        <v>45</v>
      </c>
      <c r="N67" s="138">
        <v>46</v>
      </c>
      <c r="O67" s="138">
        <v>47</v>
      </c>
      <c r="P67" s="138">
        <v>48</v>
      </c>
      <c r="Q67" s="138">
        <v>49</v>
      </c>
      <c r="R67" s="138">
        <v>50</v>
      </c>
      <c r="S67" s="138">
        <v>51</v>
      </c>
      <c r="T67" s="198"/>
      <c r="U67" s="198"/>
    </row>
    <row r="68" spans="1:21" x14ac:dyDescent="0.15">
      <c r="A68" s="87">
        <v>2022</v>
      </c>
      <c r="B68" s="84" t="s">
        <v>338</v>
      </c>
      <c r="C68" s="88">
        <v>11.586217</v>
      </c>
      <c r="D68" s="88">
        <v>1.6880120000000001</v>
      </c>
      <c r="E68" s="88">
        <v>2.32734</v>
      </c>
      <c r="F68" s="88">
        <v>174.89974000000001</v>
      </c>
      <c r="G68" s="88">
        <v>439.11058100000008</v>
      </c>
      <c r="H68" s="88">
        <v>94.158331999999987</v>
      </c>
      <c r="I68" s="88">
        <v>28.371597999999999</v>
      </c>
      <c r="J68" s="88">
        <v>31.861228000000004</v>
      </c>
      <c r="K68" s="88">
        <v>1.3985599999999998</v>
      </c>
      <c r="L68" s="88">
        <v>101.15769100000001</v>
      </c>
      <c r="M68" s="88">
        <v>14.608768000000001</v>
      </c>
      <c r="N68" s="88">
        <v>1.255096</v>
      </c>
      <c r="O68" s="88">
        <v>7.8080400000000001</v>
      </c>
      <c r="P68" s="88">
        <v>112.99178099999999</v>
      </c>
      <c r="Q68" s="88">
        <v>12.686593</v>
      </c>
      <c r="R68" s="88">
        <v>0.208591</v>
      </c>
      <c r="S68" s="88">
        <v>8.4205760000000005</v>
      </c>
      <c r="T68" s="87">
        <v>2022</v>
      </c>
      <c r="U68" s="84" t="s">
        <v>538</v>
      </c>
    </row>
    <row r="69" spans="1:21" x14ac:dyDescent="0.15">
      <c r="B69" s="84" t="s">
        <v>339</v>
      </c>
      <c r="C69" s="88">
        <v>11.764021000000001</v>
      </c>
      <c r="D69" s="88">
        <v>1.6917200000000001</v>
      </c>
      <c r="E69" s="88">
        <v>2.344201</v>
      </c>
      <c r="F69" s="88">
        <v>191.197517</v>
      </c>
      <c r="G69" s="88">
        <v>432.86972300000002</v>
      </c>
      <c r="H69" s="88">
        <v>93.732542999999993</v>
      </c>
      <c r="I69" s="88">
        <v>30.996431999999999</v>
      </c>
      <c r="J69" s="88">
        <v>39.668750000000003</v>
      </c>
      <c r="K69" s="88">
        <v>0.69723999999999997</v>
      </c>
      <c r="L69" s="88">
        <v>112.553225</v>
      </c>
      <c r="M69" s="88">
        <v>17.147124000000002</v>
      </c>
      <c r="N69" s="88">
        <v>1.1574960000000001</v>
      </c>
      <c r="O69" s="88">
        <v>10.101859999999999</v>
      </c>
      <c r="P69" s="88">
        <v>115.590143</v>
      </c>
      <c r="Q69" s="88">
        <v>12.350543999999999</v>
      </c>
      <c r="R69" s="88">
        <v>0.374448</v>
      </c>
      <c r="S69" s="88">
        <v>8.2195450000000001</v>
      </c>
      <c r="U69" s="84" t="s">
        <v>539</v>
      </c>
    </row>
    <row r="70" spans="1:21" x14ac:dyDescent="0.15">
      <c r="B70" s="84" t="s">
        <v>340</v>
      </c>
      <c r="C70" s="88">
        <v>13.586800999999999</v>
      </c>
      <c r="D70" s="88">
        <v>1.302449</v>
      </c>
      <c r="E70" s="88">
        <v>3.3730169999999999</v>
      </c>
      <c r="F70" s="88">
        <v>169.878668</v>
      </c>
      <c r="G70" s="88">
        <v>485.83865000000009</v>
      </c>
      <c r="H70" s="88">
        <v>114.373356</v>
      </c>
      <c r="I70" s="88">
        <v>35.503839999999997</v>
      </c>
      <c r="J70" s="88">
        <v>38.54233</v>
      </c>
      <c r="K70" s="88">
        <v>2.0430409999999997</v>
      </c>
      <c r="L70" s="88">
        <v>112.29113799999998</v>
      </c>
      <c r="M70" s="88">
        <v>17.9849</v>
      </c>
      <c r="N70" s="88">
        <v>1.218194</v>
      </c>
      <c r="O70" s="88">
        <v>10.018285000000001</v>
      </c>
      <c r="P70" s="88">
        <v>135.99149700000001</v>
      </c>
      <c r="Q70" s="88">
        <v>15.922152999999998</v>
      </c>
      <c r="R70" s="88">
        <v>0.500421</v>
      </c>
      <c r="S70" s="88">
        <v>9.5670950000000001</v>
      </c>
      <c r="U70" s="84" t="s">
        <v>540</v>
      </c>
    </row>
    <row r="71" spans="1:21" x14ac:dyDescent="0.15">
      <c r="B71" s="84" t="s">
        <v>341</v>
      </c>
      <c r="C71" s="88">
        <v>12.582072</v>
      </c>
      <c r="D71" s="88">
        <v>1.4804140000000001</v>
      </c>
      <c r="E71" s="88">
        <v>3.0775590000000004</v>
      </c>
      <c r="F71" s="88">
        <v>169.92660700000002</v>
      </c>
      <c r="G71" s="88">
        <v>461.02906200000007</v>
      </c>
      <c r="H71" s="88">
        <v>103.226889</v>
      </c>
      <c r="I71" s="88">
        <v>39.894143999999997</v>
      </c>
      <c r="J71" s="88">
        <v>34.664536999999996</v>
      </c>
      <c r="K71" s="88">
        <v>1.106719</v>
      </c>
      <c r="L71" s="88">
        <v>107.57912300000001</v>
      </c>
      <c r="M71" s="88">
        <v>16.816105</v>
      </c>
      <c r="N71" s="88">
        <v>1.007976</v>
      </c>
      <c r="O71" s="88">
        <v>8.8574559999999991</v>
      </c>
      <c r="P71" s="88">
        <v>133.403333</v>
      </c>
      <c r="Q71" s="88">
        <v>15.138041999999999</v>
      </c>
      <c r="R71" s="88">
        <v>0.47919799999999996</v>
      </c>
      <c r="S71" s="88">
        <v>11.512664000000001</v>
      </c>
      <c r="U71" s="84" t="s">
        <v>541</v>
      </c>
    </row>
    <row r="72" spans="1:21" x14ac:dyDescent="0.15">
      <c r="B72" s="84" t="s">
        <v>342</v>
      </c>
      <c r="C72" s="88">
        <v>15.399152000000001</v>
      </c>
      <c r="D72" s="88">
        <v>1.475611</v>
      </c>
      <c r="E72" s="88">
        <v>3.3574079999999999</v>
      </c>
      <c r="F72" s="88">
        <v>191.083426</v>
      </c>
      <c r="G72" s="88">
        <v>531.57563200000016</v>
      </c>
      <c r="H72" s="88">
        <v>108.53357100000002</v>
      </c>
      <c r="I72" s="88">
        <v>40.913311999999998</v>
      </c>
      <c r="J72" s="88">
        <v>43.841249000000012</v>
      </c>
      <c r="K72" s="88">
        <v>1.4897489999999998</v>
      </c>
      <c r="L72" s="88">
        <v>128.696439</v>
      </c>
      <c r="M72" s="88">
        <v>17.596672000000002</v>
      </c>
      <c r="N72" s="88">
        <v>1.1452850000000001</v>
      </c>
      <c r="O72" s="88">
        <v>7.6983189999999997</v>
      </c>
      <c r="P72" s="88">
        <v>151.25366600000001</v>
      </c>
      <c r="Q72" s="88">
        <v>15.107208999999999</v>
      </c>
      <c r="R72" s="88">
        <v>0.41139400000000004</v>
      </c>
      <c r="S72" s="88">
        <v>14.275663999999999</v>
      </c>
      <c r="U72" s="84" t="s">
        <v>542</v>
      </c>
    </row>
    <row r="73" spans="1:21" x14ac:dyDescent="0.15">
      <c r="B73" s="84" t="s">
        <v>343</v>
      </c>
      <c r="C73" s="88">
        <v>13.127537999999999</v>
      </c>
      <c r="D73" s="88">
        <v>0.97253199999999995</v>
      </c>
      <c r="E73" s="88">
        <v>3.1322710000000002</v>
      </c>
      <c r="F73" s="88">
        <v>165.43736299999998</v>
      </c>
      <c r="G73" s="88">
        <v>504.57989399999997</v>
      </c>
      <c r="H73" s="88">
        <v>106.732935</v>
      </c>
      <c r="I73" s="88">
        <v>33.668799000000007</v>
      </c>
      <c r="J73" s="88">
        <v>43.050347999999985</v>
      </c>
      <c r="K73" s="88">
        <v>0.99674499999999999</v>
      </c>
      <c r="L73" s="88">
        <v>128.49913699999999</v>
      </c>
      <c r="M73" s="88">
        <v>21.909116000000001</v>
      </c>
      <c r="N73" s="88">
        <v>0.91955100000000001</v>
      </c>
      <c r="O73" s="88">
        <v>11.665378</v>
      </c>
      <c r="P73" s="88">
        <v>144.33309999999997</v>
      </c>
      <c r="Q73" s="88">
        <v>16.638429000000002</v>
      </c>
      <c r="R73" s="88">
        <v>0.47796200000000005</v>
      </c>
      <c r="S73" s="88">
        <v>12.303191</v>
      </c>
      <c r="U73" s="84" t="s">
        <v>543</v>
      </c>
    </row>
    <row r="74" spans="1:21" x14ac:dyDescent="0.15">
      <c r="B74" s="84" t="s">
        <v>344</v>
      </c>
      <c r="C74" s="88">
        <v>13.559927</v>
      </c>
      <c r="D74" s="88">
        <v>1.9473659999999999</v>
      </c>
      <c r="E74" s="88">
        <v>2.9466779999999999</v>
      </c>
      <c r="F74" s="88">
        <v>184.61051699999999</v>
      </c>
      <c r="G74" s="88">
        <v>450.46953100000002</v>
      </c>
      <c r="H74" s="88">
        <v>107.84370900000003</v>
      </c>
      <c r="I74" s="88">
        <v>28.812855000000003</v>
      </c>
      <c r="J74" s="88">
        <v>46.61128200000001</v>
      </c>
      <c r="K74" s="88">
        <v>1.566999</v>
      </c>
      <c r="L74" s="88">
        <v>108.414064</v>
      </c>
      <c r="M74" s="88">
        <v>19.889794000000002</v>
      </c>
      <c r="N74" s="88">
        <v>1.3124989999999999</v>
      </c>
      <c r="O74" s="88">
        <v>12.298051000000001</v>
      </c>
      <c r="P74" s="88">
        <v>140.12891500000001</v>
      </c>
      <c r="Q74" s="88">
        <v>16.843554000000001</v>
      </c>
      <c r="R74" s="88">
        <v>0.42879400000000001</v>
      </c>
      <c r="S74" s="88">
        <v>15.452745999999999</v>
      </c>
      <c r="U74" s="84" t="s">
        <v>544</v>
      </c>
    </row>
    <row r="75" spans="1:21" x14ac:dyDescent="0.15">
      <c r="B75" s="84" t="s">
        <v>345</v>
      </c>
      <c r="C75" s="88">
        <v>10.23033</v>
      </c>
      <c r="D75" s="88">
        <v>1.608268</v>
      </c>
      <c r="E75" s="88">
        <v>2.6692360000000002</v>
      </c>
      <c r="F75" s="88">
        <v>142.81114700000001</v>
      </c>
      <c r="G75" s="88">
        <v>388.40113500000001</v>
      </c>
      <c r="H75" s="88">
        <v>100.11385399999998</v>
      </c>
      <c r="I75" s="88">
        <v>19.826329999999999</v>
      </c>
      <c r="J75" s="88">
        <v>50.546460999999994</v>
      </c>
      <c r="K75" s="88">
        <v>0.493753</v>
      </c>
      <c r="L75" s="88">
        <v>86.445482999999967</v>
      </c>
      <c r="M75" s="88">
        <v>14.454927999999999</v>
      </c>
      <c r="N75" s="88">
        <v>1.721824</v>
      </c>
      <c r="O75" s="88">
        <v>11.181785</v>
      </c>
      <c r="P75" s="88">
        <v>137.23313199999998</v>
      </c>
      <c r="Q75" s="88">
        <v>15.802937</v>
      </c>
      <c r="R75" s="88">
        <v>8.9701000000000003E-2</v>
      </c>
      <c r="S75" s="88">
        <v>7.0510999999999999</v>
      </c>
      <c r="U75" s="84" t="s">
        <v>545</v>
      </c>
    </row>
    <row r="76" spans="1:21" x14ac:dyDescent="0.15">
      <c r="B76" s="84" t="s">
        <v>346</v>
      </c>
      <c r="C76" s="88">
        <v>13.502968999999998</v>
      </c>
      <c r="D76" s="88">
        <v>1.726572</v>
      </c>
      <c r="E76" s="88">
        <v>2.7791399999999999</v>
      </c>
      <c r="F76" s="88">
        <v>196.53954600000003</v>
      </c>
      <c r="G76" s="88">
        <v>434.87748700000003</v>
      </c>
      <c r="H76" s="88">
        <v>117.54314000000002</v>
      </c>
      <c r="I76" s="88">
        <v>33.057381999999997</v>
      </c>
      <c r="J76" s="88">
        <v>50.047139999999992</v>
      </c>
      <c r="K76" s="88">
        <v>1.9685220000000003</v>
      </c>
      <c r="L76" s="88">
        <v>106.95689700000003</v>
      </c>
      <c r="M76" s="88">
        <v>44.549836999999997</v>
      </c>
      <c r="N76" s="88">
        <v>1.5332689999999998</v>
      </c>
      <c r="O76" s="88">
        <v>11.785038</v>
      </c>
      <c r="P76" s="88">
        <v>152.896108</v>
      </c>
      <c r="Q76" s="88">
        <v>23.121300000000002</v>
      </c>
      <c r="R76" s="88">
        <v>0.44284200000000001</v>
      </c>
      <c r="S76" s="88">
        <v>11.744619999999999</v>
      </c>
      <c r="U76" s="84" t="s">
        <v>546</v>
      </c>
    </row>
    <row r="77" spans="1:21" x14ac:dyDescent="0.15">
      <c r="B77" s="84" t="s">
        <v>347</v>
      </c>
      <c r="C77" s="88">
        <v>13.883549</v>
      </c>
      <c r="D77" s="88">
        <v>1.9462090000000001</v>
      </c>
      <c r="E77" s="88">
        <v>3.2473740000000002</v>
      </c>
      <c r="F77" s="88">
        <v>171.85231300000001</v>
      </c>
      <c r="G77" s="88">
        <v>401.41145600000004</v>
      </c>
      <c r="H77" s="88">
        <v>115.592725</v>
      </c>
      <c r="I77" s="88">
        <v>33.36083</v>
      </c>
      <c r="J77" s="88">
        <v>48.010161999999994</v>
      </c>
      <c r="K77" s="88">
        <v>1.545566</v>
      </c>
      <c r="L77" s="88">
        <v>117.13916199999996</v>
      </c>
      <c r="M77" s="88">
        <v>23.562065</v>
      </c>
      <c r="N77" s="88">
        <v>1.6113429999999997</v>
      </c>
      <c r="O77" s="88">
        <v>14.360434999999999</v>
      </c>
      <c r="P77" s="88">
        <v>138.64693500000001</v>
      </c>
      <c r="Q77" s="88">
        <v>20.432196000000001</v>
      </c>
      <c r="R77" s="88">
        <v>0.54544999999999999</v>
      </c>
      <c r="S77" s="88">
        <v>11.176905000000001</v>
      </c>
      <c r="U77" s="84" t="s">
        <v>547</v>
      </c>
    </row>
    <row r="78" spans="1:21" x14ac:dyDescent="0.15">
      <c r="B78" s="84" t="s">
        <v>348</v>
      </c>
      <c r="C78" s="88">
        <v>13.408602</v>
      </c>
      <c r="D78" s="88">
        <v>2.1465749999999999</v>
      </c>
      <c r="E78" s="88">
        <v>4.1214029999999999</v>
      </c>
      <c r="F78" s="88">
        <v>204.86175700000001</v>
      </c>
      <c r="G78" s="88">
        <v>407.98871899999995</v>
      </c>
      <c r="H78" s="88">
        <v>111.12093199999998</v>
      </c>
      <c r="I78" s="88">
        <v>33.074083000000002</v>
      </c>
      <c r="J78" s="88">
        <v>50.757247</v>
      </c>
      <c r="K78" s="88">
        <v>2.1254099999999996</v>
      </c>
      <c r="L78" s="88">
        <v>123.60454800000001</v>
      </c>
      <c r="M78" s="88">
        <v>26.281504000000002</v>
      </c>
      <c r="N78" s="88">
        <v>1.2159679999999999</v>
      </c>
      <c r="O78" s="88">
        <v>10.649061999999999</v>
      </c>
      <c r="P78" s="88">
        <v>133.639577</v>
      </c>
      <c r="Q78" s="88">
        <v>19.305323999999999</v>
      </c>
      <c r="R78" s="88">
        <v>0.33722600000000003</v>
      </c>
      <c r="S78" s="88">
        <v>11.136113999999999</v>
      </c>
      <c r="U78" s="84" t="s">
        <v>548</v>
      </c>
    </row>
    <row r="79" spans="1:21" x14ac:dyDescent="0.15">
      <c r="B79" s="84" t="s">
        <v>349</v>
      </c>
      <c r="C79" s="88">
        <v>11.953271000000001</v>
      </c>
      <c r="D79" s="88">
        <v>1.9225809999999999</v>
      </c>
      <c r="E79" s="88">
        <v>3.579431</v>
      </c>
      <c r="F79" s="88">
        <v>129.58612100000002</v>
      </c>
      <c r="G79" s="88">
        <v>338.14569799999987</v>
      </c>
      <c r="H79" s="88">
        <v>90.17017899999999</v>
      </c>
      <c r="I79" s="88">
        <v>22.452865999999997</v>
      </c>
      <c r="J79" s="88">
        <v>52.287591999999989</v>
      </c>
      <c r="K79" s="88">
        <v>0.99623700000000004</v>
      </c>
      <c r="L79" s="88">
        <v>90.679881999999992</v>
      </c>
      <c r="M79" s="88">
        <v>20.943784000000001</v>
      </c>
      <c r="N79" s="88">
        <v>1.017358</v>
      </c>
      <c r="O79" s="88">
        <v>12.246386000000001</v>
      </c>
      <c r="P79" s="88">
        <v>116.740008</v>
      </c>
      <c r="Q79" s="88">
        <v>19.234403999999998</v>
      </c>
      <c r="R79" s="88">
        <v>0.36651899999999998</v>
      </c>
      <c r="S79" s="88">
        <v>8.0681390000000004</v>
      </c>
      <c r="U79" s="84" t="s">
        <v>549</v>
      </c>
    </row>
    <row r="80" spans="1:21" x14ac:dyDescent="0.15"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9"/>
      <c r="Q80" s="89"/>
      <c r="R80" s="89"/>
      <c r="S80" s="89"/>
    </row>
    <row r="81" spans="1:21" x14ac:dyDescent="0.15">
      <c r="A81" s="87">
        <v>2023</v>
      </c>
      <c r="B81" s="84" t="s">
        <v>338</v>
      </c>
      <c r="C81" s="88">
        <v>12.501186000000001</v>
      </c>
      <c r="D81" s="88">
        <v>2.2205199999999996</v>
      </c>
      <c r="E81" s="88">
        <v>3.8309570000000002</v>
      </c>
      <c r="F81" s="88">
        <v>186.15330500000002</v>
      </c>
      <c r="G81" s="88">
        <v>393.03455999999994</v>
      </c>
      <c r="H81" s="88">
        <v>103.76210999999999</v>
      </c>
      <c r="I81" s="88">
        <v>27.701179000000003</v>
      </c>
      <c r="J81" s="88">
        <v>45.494523000000001</v>
      </c>
      <c r="K81" s="88">
        <v>1.70966</v>
      </c>
      <c r="L81" s="88">
        <v>110.73747999999999</v>
      </c>
      <c r="M81" s="88">
        <v>18.630053</v>
      </c>
      <c r="N81" s="88">
        <v>1.4277839999999999</v>
      </c>
      <c r="O81" s="88">
        <v>11.255535</v>
      </c>
      <c r="P81" s="88">
        <v>122.61977600000002</v>
      </c>
      <c r="Q81" s="88">
        <v>13.973222999999999</v>
      </c>
      <c r="R81" s="88">
        <v>0.57949099999999998</v>
      </c>
      <c r="S81" s="88">
        <v>8.8036539999999999</v>
      </c>
      <c r="T81" s="87">
        <v>2023</v>
      </c>
      <c r="U81" s="84" t="s">
        <v>538</v>
      </c>
    </row>
    <row r="82" spans="1:21" x14ac:dyDescent="0.15">
      <c r="B82" s="84" t="s">
        <v>339</v>
      </c>
      <c r="C82" s="88">
        <v>11.114525</v>
      </c>
      <c r="D82" s="88">
        <v>2.40733</v>
      </c>
      <c r="E82" s="88">
        <v>2.912731</v>
      </c>
      <c r="F82" s="88">
        <v>184.44502399999999</v>
      </c>
      <c r="G82" s="88">
        <v>407.81355199999996</v>
      </c>
      <c r="H82" s="88">
        <v>101.66035100000002</v>
      </c>
      <c r="I82" s="88">
        <v>30.001964999999998</v>
      </c>
      <c r="J82" s="88">
        <v>51.291190999999998</v>
      </c>
      <c r="K82" s="88">
        <v>1.415673</v>
      </c>
      <c r="L82" s="88">
        <v>105.92720299999999</v>
      </c>
      <c r="M82" s="88">
        <v>23.031984000000001</v>
      </c>
      <c r="N82" s="88">
        <v>0.95349200000000001</v>
      </c>
      <c r="O82" s="88">
        <v>13.203223000000001</v>
      </c>
      <c r="P82" s="88">
        <v>111.06549100000001</v>
      </c>
      <c r="Q82" s="88">
        <v>13.579276</v>
      </c>
      <c r="R82" s="88">
        <v>0.44311400000000006</v>
      </c>
      <c r="S82" s="88">
        <v>9.8059229999999999</v>
      </c>
      <c r="U82" s="84" t="s">
        <v>539</v>
      </c>
    </row>
    <row r="83" spans="1:21" x14ac:dyDescent="0.15">
      <c r="B83" s="84" t="s">
        <v>340</v>
      </c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U83" s="84" t="s">
        <v>540</v>
      </c>
    </row>
    <row r="84" spans="1:21" x14ac:dyDescent="0.15">
      <c r="B84" s="84" t="s">
        <v>341</v>
      </c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U84" s="84" t="s">
        <v>541</v>
      </c>
    </row>
    <row r="85" spans="1:21" x14ac:dyDescent="0.15">
      <c r="B85" s="84" t="s">
        <v>342</v>
      </c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U85" s="84" t="s">
        <v>542</v>
      </c>
    </row>
    <row r="86" spans="1:21" x14ac:dyDescent="0.15">
      <c r="B86" s="84" t="s">
        <v>343</v>
      </c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U86" s="84" t="s">
        <v>543</v>
      </c>
    </row>
    <row r="87" spans="1:21" x14ac:dyDescent="0.15">
      <c r="B87" s="84" t="s">
        <v>344</v>
      </c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U87" s="84" t="s">
        <v>544</v>
      </c>
    </row>
    <row r="88" spans="1:21" x14ac:dyDescent="0.15">
      <c r="B88" s="84" t="s">
        <v>345</v>
      </c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U88" s="84" t="s">
        <v>545</v>
      </c>
    </row>
    <row r="89" spans="1:21" x14ac:dyDescent="0.15">
      <c r="B89" s="84" t="s">
        <v>346</v>
      </c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U89" s="84" t="s">
        <v>546</v>
      </c>
    </row>
    <row r="90" spans="1:21" x14ac:dyDescent="0.15">
      <c r="B90" s="84" t="s">
        <v>347</v>
      </c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U90" s="84" t="s">
        <v>547</v>
      </c>
    </row>
    <row r="91" spans="1:21" x14ac:dyDescent="0.15">
      <c r="B91" s="84" t="s">
        <v>348</v>
      </c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U91" s="84" t="s">
        <v>548</v>
      </c>
    </row>
    <row r="92" spans="1:21" x14ac:dyDescent="0.15">
      <c r="B92" s="84" t="s">
        <v>349</v>
      </c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U92" s="84" t="s">
        <v>549</v>
      </c>
    </row>
    <row r="93" spans="1:21" x14ac:dyDescent="0.15"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1:21" x14ac:dyDescent="0.15"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1:21" x14ac:dyDescent="0.15"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1:21" s="90" customFormat="1" ht="27" customHeight="1" thickBot="1" x14ac:dyDescent="0.25">
      <c r="A96" s="195" t="s">
        <v>680</v>
      </c>
      <c r="B96" s="195"/>
      <c r="C96" s="195"/>
      <c r="D96" s="195"/>
      <c r="E96" s="195"/>
      <c r="F96" s="195"/>
      <c r="G96" s="195"/>
      <c r="H96" s="195"/>
      <c r="I96" s="195"/>
      <c r="J96" s="195"/>
      <c r="K96" s="195"/>
      <c r="L96" s="195"/>
      <c r="M96" s="195"/>
      <c r="N96" s="195"/>
      <c r="O96" s="195"/>
      <c r="P96" s="195"/>
      <c r="Q96" s="195"/>
      <c r="R96" s="195"/>
      <c r="S96" s="195"/>
      <c r="T96" s="195"/>
      <c r="U96" s="195"/>
    </row>
    <row r="97" spans="1:21" s="85" customFormat="1" ht="11.25" customHeight="1" thickBot="1" x14ac:dyDescent="0.25">
      <c r="A97" s="197" t="s">
        <v>162</v>
      </c>
      <c r="B97" s="197" t="s">
        <v>163</v>
      </c>
      <c r="C97" s="235" t="s">
        <v>679</v>
      </c>
      <c r="D97" s="236"/>
      <c r="E97" s="236"/>
      <c r="F97" s="236"/>
      <c r="G97" s="236"/>
      <c r="H97" s="236"/>
      <c r="I97" s="236"/>
      <c r="J97" s="236"/>
      <c r="K97" s="236"/>
      <c r="L97" s="236"/>
      <c r="M97" s="236"/>
      <c r="N97" s="236"/>
      <c r="O97" s="236"/>
      <c r="P97" s="236"/>
      <c r="Q97" s="236"/>
      <c r="R97" s="236"/>
      <c r="S97" s="237"/>
      <c r="T97" s="197" t="s">
        <v>535</v>
      </c>
      <c r="U97" s="197" t="s">
        <v>522</v>
      </c>
    </row>
    <row r="98" spans="1:21" ht="20.25" customHeight="1" thickBot="1" x14ac:dyDescent="0.2">
      <c r="A98" s="198"/>
      <c r="B98" s="198"/>
      <c r="C98" s="138">
        <v>52</v>
      </c>
      <c r="D98" s="138">
        <v>53</v>
      </c>
      <c r="E98" s="138">
        <v>54</v>
      </c>
      <c r="F98" s="138">
        <v>55</v>
      </c>
      <c r="G98" s="138">
        <v>56</v>
      </c>
      <c r="H98" s="138">
        <v>57</v>
      </c>
      <c r="I98" s="138">
        <v>58</v>
      </c>
      <c r="J98" s="138">
        <v>59</v>
      </c>
      <c r="K98" s="138">
        <v>60</v>
      </c>
      <c r="L98" s="138">
        <v>61</v>
      </c>
      <c r="M98" s="138">
        <v>62</v>
      </c>
      <c r="N98" s="138">
        <v>63</v>
      </c>
      <c r="O98" s="138">
        <v>64</v>
      </c>
      <c r="P98" s="138">
        <v>65</v>
      </c>
      <c r="Q98" s="138">
        <v>66</v>
      </c>
      <c r="R98" s="138">
        <v>67</v>
      </c>
      <c r="S98" s="138">
        <v>68</v>
      </c>
      <c r="T98" s="198"/>
      <c r="U98" s="198"/>
    </row>
    <row r="99" spans="1:21" x14ac:dyDescent="0.15">
      <c r="A99" s="87">
        <v>2022</v>
      </c>
      <c r="B99" s="84" t="s">
        <v>338</v>
      </c>
      <c r="C99" s="88">
        <v>74.169798</v>
      </c>
      <c r="D99" s="88">
        <v>13.995241</v>
      </c>
      <c r="E99" s="88">
        <v>33.164643999999996</v>
      </c>
      <c r="F99" s="88">
        <v>28.731434999999991</v>
      </c>
      <c r="G99" s="88">
        <v>11.311911</v>
      </c>
      <c r="H99" s="88">
        <v>5.8308490000000006</v>
      </c>
      <c r="I99" s="88">
        <v>4.2789289999999998</v>
      </c>
      <c r="J99" s="88">
        <v>11.064741000000001</v>
      </c>
      <c r="K99" s="88">
        <v>11.165797</v>
      </c>
      <c r="L99" s="88">
        <v>101.80859699999999</v>
      </c>
      <c r="M99" s="88">
        <v>89.201981000000018</v>
      </c>
      <c r="N99" s="88">
        <v>20.703477000000003</v>
      </c>
      <c r="O99" s="88">
        <v>69.273882000000015</v>
      </c>
      <c r="P99" s="88">
        <v>5.3655160000000004</v>
      </c>
      <c r="Q99" s="88">
        <v>2.3305809999999996</v>
      </c>
      <c r="R99" s="88">
        <v>2.1500960000000005</v>
      </c>
      <c r="S99" s="88">
        <v>26.380288999999998</v>
      </c>
      <c r="T99" s="87">
        <v>2022</v>
      </c>
      <c r="U99" s="84" t="s">
        <v>538</v>
      </c>
    </row>
    <row r="100" spans="1:21" x14ac:dyDescent="0.15">
      <c r="B100" s="84" t="s">
        <v>339</v>
      </c>
      <c r="C100" s="88">
        <v>71.137911000000045</v>
      </c>
      <c r="D100" s="88">
        <v>9.7251829999999995</v>
      </c>
      <c r="E100" s="88">
        <v>37.886011000000011</v>
      </c>
      <c r="F100" s="88">
        <v>27.973174999999998</v>
      </c>
      <c r="G100" s="88">
        <v>12.264814999999999</v>
      </c>
      <c r="H100" s="88">
        <v>6.6146740000000008</v>
      </c>
      <c r="I100" s="88">
        <v>4.4547319999999999</v>
      </c>
      <c r="J100" s="88">
        <v>11.849317000000001</v>
      </c>
      <c r="K100" s="88">
        <v>10.720317000000001</v>
      </c>
      <c r="L100" s="88">
        <v>90.334043999999992</v>
      </c>
      <c r="M100" s="88">
        <v>95.856237999999991</v>
      </c>
      <c r="N100" s="88">
        <v>22.175225999999995</v>
      </c>
      <c r="O100" s="88">
        <v>68.875810999999999</v>
      </c>
      <c r="P100" s="88">
        <v>4.8741129999999995</v>
      </c>
      <c r="Q100" s="88">
        <v>3.0632310000000009</v>
      </c>
      <c r="R100" s="88">
        <v>2.2571719999999997</v>
      </c>
      <c r="S100" s="88">
        <v>25.171825999999999</v>
      </c>
      <c r="U100" s="84" t="s">
        <v>539</v>
      </c>
    </row>
    <row r="101" spans="1:21" x14ac:dyDescent="0.15">
      <c r="B101" s="84" t="s">
        <v>340</v>
      </c>
      <c r="C101" s="88">
        <v>90.339591999999982</v>
      </c>
      <c r="D101" s="88">
        <v>8.8764099999999981</v>
      </c>
      <c r="E101" s="88">
        <v>44.162248000000005</v>
      </c>
      <c r="F101" s="88">
        <v>31.648392000000008</v>
      </c>
      <c r="G101" s="88">
        <v>14.040414999999999</v>
      </c>
      <c r="H101" s="88">
        <v>9.181140000000001</v>
      </c>
      <c r="I101" s="88">
        <v>6.1795680000000015</v>
      </c>
      <c r="J101" s="88">
        <v>12.630898999999999</v>
      </c>
      <c r="K101" s="88">
        <v>13.508866999999999</v>
      </c>
      <c r="L101" s="88">
        <v>100.09338499999998</v>
      </c>
      <c r="M101" s="88">
        <v>104.26447900000008</v>
      </c>
      <c r="N101" s="88">
        <v>23.258452999999996</v>
      </c>
      <c r="O101" s="88">
        <v>77.276059000000018</v>
      </c>
      <c r="P101" s="88">
        <v>4.2939940000000005</v>
      </c>
      <c r="Q101" s="88">
        <v>2.8706620000000003</v>
      </c>
      <c r="R101" s="88">
        <v>3.1973830000000003</v>
      </c>
      <c r="S101" s="88">
        <v>27.169186000000003</v>
      </c>
      <c r="U101" s="84" t="s">
        <v>540</v>
      </c>
    </row>
    <row r="102" spans="1:21" x14ac:dyDescent="0.15">
      <c r="B102" s="84" t="s">
        <v>341</v>
      </c>
      <c r="C102" s="88">
        <v>62.406747999999979</v>
      </c>
      <c r="D102" s="88">
        <v>11.567687000000006</v>
      </c>
      <c r="E102" s="88">
        <v>36.857393999999999</v>
      </c>
      <c r="F102" s="88">
        <v>27.668276999999996</v>
      </c>
      <c r="G102" s="88">
        <v>14.135176000000001</v>
      </c>
      <c r="H102" s="88">
        <v>8.1784019999999984</v>
      </c>
      <c r="I102" s="88">
        <v>4.9793570000000003</v>
      </c>
      <c r="J102" s="88">
        <v>11.516258000000002</v>
      </c>
      <c r="K102" s="88">
        <v>11.554987000000001</v>
      </c>
      <c r="L102" s="88">
        <v>91.142776999999995</v>
      </c>
      <c r="M102" s="88">
        <v>102.821347</v>
      </c>
      <c r="N102" s="88">
        <v>22.51148400000001</v>
      </c>
      <c r="O102" s="88">
        <v>75.160262999999986</v>
      </c>
      <c r="P102" s="88">
        <v>4.5867700000000005</v>
      </c>
      <c r="Q102" s="88">
        <v>2.9039670000000002</v>
      </c>
      <c r="R102" s="88">
        <v>2.9521430000000004</v>
      </c>
      <c r="S102" s="88">
        <v>25.150729000000002</v>
      </c>
      <c r="U102" s="84" t="s">
        <v>541</v>
      </c>
    </row>
    <row r="103" spans="1:21" x14ac:dyDescent="0.15">
      <c r="B103" s="84" t="s">
        <v>342</v>
      </c>
      <c r="C103" s="88">
        <v>76.980169999999916</v>
      </c>
      <c r="D103" s="88">
        <v>13.793875000000002</v>
      </c>
      <c r="E103" s="88">
        <v>41.889117999999989</v>
      </c>
      <c r="F103" s="88">
        <v>31.942985999999987</v>
      </c>
      <c r="G103" s="88">
        <v>14.263357999999998</v>
      </c>
      <c r="H103" s="88">
        <v>7.2385409999999988</v>
      </c>
      <c r="I103" s="88">
        <v>6.470917</v>
      </c>
      <c r="J103" s="88">
        <v>14.070837999999998</v>
      </c>
      <c r="K103" s="88">
        <v>14.418390000000002</v>
      </c>
      <c r="L103" s="88">
        <v>102.92940299999997</v>
      </c>
      <c r="M103" s="88">
        <v>108.92517800000002</v>
      </c>
      <c r="N103" s="88">
        <v>26.336208000000003</v>
      </c>
      <c r="O103" s="88">
        <v>79.319547000000028</v>
      </c>
      <c r="P103" s="88">
        <v>6.3385899999999999</v>
      </c>
      <c r="Q103" s="88">
        <v>3.3350580000000001</v>
      </c>
      <c r="R103" s="88">
        <v>2.5639519999999996</v>
      </c>
      <c r="S103" s="88">
        <v>31.724972999999999</v>
      </c>
      <c r="U103" s="84" t="s">
        <v>542</v>
      </c>
    </row>
    <row r="104" spans="1:21" x14ac:dyDescent="0.15">
      <c r="B104" s="84" t="s">
        <v>343</v>
      </c>
      <c r="C104" s="88">
        <v>71.422875000000005</v>
      </c>
      <c r="D104" s="88">
        <v>9.8137620000000005</v>
      </c>
      <c r="E104" s="88">
        <v>36.880926000000002</v>
      </c>
      <c r="F104" s="88">
        <v>33.643745999999993</v>
      </c>
      <c r="G104" s="88">
        <v>13.453941</v>
      </c>
      <c r="H104" s="88">
        <v>8.8643300000000025</v>
      </c>
      <c r="I104" s="88">
        <v>6.2641169999999988</v>
      </c>
      <c r="J104" s="88">
        <v>13.533570999999998</v>
      </c>
      <c r="K104" s="88">
        <v>15.102179000000003</v>
      </c>
      <c r="L104" s="88">
        <v>102.73058000000006</v>
      </c>
      <c r="M104" s="88">
        <v>99.225503000000018</v>
      </c>
      <c r="N104" s="88">
        <v>25.999886999999994</v>
      </c>
      <c r="O104" s="88">
        <v>71.919093000000004</v>
      </c>
      <c r="P104" s="88">
        <v>4.5903590000000003</v>
      </c>
      <c r="Q104" s="88">
        <v>2.6339649999999999</v>
      </c>
      <c r="R104" s="88">
        <v>2.8509629999999992</v>
      </c>
      <c r="S104" s="88">
        <v>29.456378000000001</v>
      </c>
      <c r="U104" s="84" t="s">
        <v>543</v>
      </c>
    </row>
    <row r="105" spans="1:21" x14ac:dyDescent="0.15">
      <c r="B105" s="84" t="s">
        <v>344</v>
      </c>
      <c r="C105" s="88">
        <v>56.012692000000015</v>
      </c>
      <c r="D105" s="88">
        <v>8.2312130000000003</v>
      </c>
      <c r="E105" s="88">
        <v>33.588898999999998</v>
      </c>
      <c r="F105" s="88">
        <v>28.517001999999998</v>
      </c>
      <c r="G105" s="88">
        <v>12.317997000000002</v>
      </c>
      <c r="H105" s="88">
        <v>7.8632450000000009</v>
      </c>
      <c r="I105" s="88">
        <v>5.5280139999999989</v>
      </c>
      <c r="J105" s="88">
        <v>15.486984</v>
      </c>
      <c r="K105" s="88">
        <v>13.573006000000003</v>
      </c>
      <c r="L105" s="88">
        <v>121.23151800000004</v>
      </c>
      <c r="M105" s="88">
        <v>118.92853599999998</v>
      </c>
      <c r="N105" s="88">
        <v>25.813709999999997</v>
      </c>
      <c r="O105" s="88">
        <v>87.867495000000005</v>
      </c>
      <c r="P105" s="88">
        <v>5.7404259999999994</v>
      </c>
      <c r="Q105" s="88">
        <v>2.1709549999999997</v>
      </c>
      <c r="R105" s="88">
        <v>3.0737429999999994</v>
      </c>
      <c r="S105" s="88">
        <v>28.337120999999996</v>
      </c>
      <c r="U105" s="84" t="s">
        <v>544</v>
      </c>
    </row>
    <row r="106" spans="1:21" x14ac:dyDescent="0.15">
      <c r="B106" s="84" t="s">
        <v>345</v>
      </c>
      <c r="C106" s="88">
        <v>38.117974999999966</v>
      </c>
      <c r="D106" s="88">
        <v>4.4086610000000004</v>
      </c>
      <c r="E106" s="88">
        <v>28.857030999999999</v>
      </c>
      <c r="F106" s="88">
        <v>21.649591999999991</v>
      </c>
      <c r="G106" s="88">
        <v>10.482426000000002</v>
      </c>
      <c r="H106" s="88">
        <v>7.4596359999999997</v>
      </c>
      <c r="I106" s="88">
        <v>3.8333279999999998</v>
      </c>
      <c r="J106" s="88">
        <v>10.155819999999999</v>
      </c>
      <c r="K106" s="88">
        <v>8.3564930000000004</v>
      </c>
      <c r="L106" s="88">
        <v>142.90597300000002</v>
      </c>
      <c r="M106" s="88">
        <v>134.92244000000002</v>
      </c>
      <c r="N106" s="88">
        <v>27.284313000000004</v>
      </c>
      <c r="O106" s="88">
        <v>91.524628000000007</v>
      </c>
      <c r="P106" s="88">
        <v>5.8878440000000003</v>
      </c>
      <c r="Q106" s="88">
        <v>1.701641</v>
      </c>
      <c r="R106" s="88">
        <v>4.6234239999999991</v>
      </c>
      <c r="S106" s="88">
        <v>25.096733999999998</v>
      </c>
      <c r="U106" s="84" t="s">
        <v>545</v>
      </c>
    </row>
    <row r="107" spans="1:21" x14ac:dyDescent="0.15">
      <c r="B107" s="84" t="s">
        <v>346</v>
      </c>
      <c r="C107" s="88">
        <v>61.584856999999992</v>
      </c>
      <c r="D107" s="88">
        <v>9.3301710000000018</v>
      </c>
      <c r="E107" s="88">
        <v>36.936605999999998</v>
      </c>
      <c r="F107" s="88">
        <v>29.634769000000006</v>
      </c>
      <c r="G107" s="88">
        <v>12.509957</v>
      </c>
      <c r="H107" s="88">
        <v>7.7290600000000005</v>
      </c>
      <c r="I107" s="88">
        <v>5.5420660000000002</v>
      </c>
      <c r="J107" s="88">
        <v>14.765428</v>
      </c>
      <c r="K107" s="88">
        <v>13.755881000000002</v>
      </c>
      <c r="L107" s="88">
        <v>144.10286699999997</v>
      </c>
      <c r="M107" s="88">
        <v>132.09983000000003</v>
      </c>
      <c r="N107" s="88">
        <v>29.593289000000006</v>
      </c>
      <c r="O107" s="88">
        <v>96.491163</v>
      </c>
      <c r="P107" s="88">
        <v>5.421892999999999</v>
      </c>
      <c r="Q107" s="88">
        <v>1.9223670000000002</v>
      </c>
      <c r="R107" s="88">
        <v>3.9948550000000012</v>
      </c>
      <c r="S107" s="88">
        <v>33.312629999999999</v>
      </c>
      <c r="U107" s="84" t="s">
        <v>546</v>
      </c>
    </row>
    <row r="108" spans="1:21" x14ac:dyDescent="0.15">
      <c r="B108" s="84" t="s">
        <v>347</v>
      </c>
      <c r="C108" s="88">
        <v>59.298053999999986</v>
      </c>
      <c r="D108" s="88">
        <v>8.4123319999999993</v>
      </c>
      <c r="E108" s="88">
        <v>35.026083</v>
      </c>
      <c r="F108" s="88">
        <v>22.110419</v>
      </c>
      <c r="G108" s="88">
        <v>12.637300000000002</v>
      </c>
      <c r="H108" s="88">
        <v>7.362406</v>
      </c>
      <c r="I108" s="88">
        <v>5.6215759999999992</v>
      </c>
      <c r="J108" s="88">
        <v>12.147619999999998</v>
      </c>
      <c r="K108" s="88">
        <v>15.637612000000001</v>
      </c>
      <c r="L108" s="88">
        <v>142.81730900000002</v>
      </c>
      <c r="M108" s="88">
        <v>116.31912299999995</v>
      </c>
      <c r="N108" s="88">
        <v>26.927862999999999</v>
      </c>
      <c r="O108" s="88">
        <v>90.51376799999997</v>
      </c>
      <c r="P108" s="88">
        <v>4.2236039999999999</v>
      </c>
      <c r="Q108" s="88">
        <v>2.1345930000000002</v>
      </c>
      <c r="R108" s="88">
        <v>3.8382020000000003</v>
      </c>
      <c r="S108" s="88">
        <v>32.285614000000002</v>
      </c>
      <c r="U108" s="84" t="s">
        <v>547</v>
      </c>
    </row>
    <row r="109" spans="1:21" x14ac:dyDescent="0.15">
      <c r="B109" s="84" t="s">
        <v>348</v>
      </c>
      <c r="C109" s="88">
        <v>42.426190000000005</v>
      </c>
      <c r="D109" s="88">
        <v>4.9435960000000003</v>
      </c>
      <c r="E109" s="88">
        <v>36.746979999999994</v>
      </c>
      <c r="F109" s="88">
        <v>25.222463999999995</v>
      </c>
      <c r="G109" s="88">
        <v>11.37879</v>
      </c>
      <c r="H109" s="88">
        <v>7.4638059999999982</v>
      </c>
      <c r="I109" s="88">
        <v>5.4937069999999988</v>
      </c>
      <c r="J109" s="88">
        <v>14.007644999999997</v>
      </c>
      <c r="K109" s="88">
        <v>13.434683000000003</v>
      </c>
      <c r="L109" s="88">
        <v>156.64763999999997</v>
      </c>
      <c r="M109" s="88">
        <v>112.757293</v>
      </c>
      <c r="N109" s="88">
        <v>26.066934000000007</v>
      </c>
      <c r="O109" s="88">
        <v>85.223707000000019</v>
      </c>
      <c r="P109" s="88">
        <v>4.661448</v>
      </c>
      <c r="Q109" s="88">
        <v>2.7068140000000001</v>
      </c>
      <c r="R109" s="88">
        <v>1.9191830000000001</v>
      </c>
      <c r="S109" s="88">
        <v>32.137808</v>
      </c>
      <c r="U109" s="84" t="s">
        <v>548</v>
      </c>
    </row>
    <row r="110" spans="1:21" x14ac:dyDescent="0.15">
      <c r="B110" s="84" t="s">
        <v>349</v>
      </c>
      <c r="C110" s="88">
        <v>28.263790999999998</v>
      </c>
      <c r="D110" s="88">
        <v>5.2509840000000008</v>
      </c>
      <c r="E110" s="88">
        <v>27.386312999999998</v>
      </c>
      <c r="F110" s="88">
        <v>14.665764000000001</v>
      </c>
      <c r="G110" s="88">
        <v>9.7647379999999995</v>
      </c>
      <c r="H110" s="88">
        <v>6.0622629999999997</v>
      </c>
      <c r="I110" s="88">
        <v>4.1081769999999995</v>
      </c>
      <c r="J110" s="88">
        <v>10.22456</v>
      </c>
      <c r="K110" s="88">
        <v>11.390817999999996</v>
      </c>
      <c r="L110" s="88">
        <v>152.68416600000003</v>
      </c>
      <c r="M110" s="88">
        <v>124.07754600000003</v>
      </c>
      <c r="N110" s="88">
        <v>23.019291000000003</v>
      </c>
      <c r="O110" s="88">
        <v>79.733207000000007</v>
      </c>
      <c r="P110" s="88">
        <v>4.4011070000000005</v>
      </c>
      <c r="Q110" s="88">
        <v>2.3065450000000007</v>
      </c>
      <c r="R110" s="88">
        <v>2.3163779999999994</v>
      </c>
      <c r="S110" s="88">
        <v>24.558785999999998</v>
      </c>
      <c r="U110" s="84" t="s">
        <v>549</v>
      </c>
    </row>
    <row r="111" spans="1:21" x14ac:dyDescent="0.15"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9"/>
      <c r="Q111" s="89"/>
      <c r="R111" s="89"/>
      <c r="S111" s="89"/>
    </row>
    <row r="112" spans="1:21" x14ac:dyDescent="0.15">
      <c r="A112" s="87">
        <v>2023</v>
      </c>
      <c r="B112" s="84" t="s">
        <v>338</v>
      </c>
      <c r="C112" s="88">
        <v>44.319542999999982</v>
      </c>
      <c r="D112" s="88">
        <v>6.2508219999999994</v>
      </c>
      <c r="E112" s="88">
        <v>32.651437999999985</v>
      </c>
      <c r="F112" s="88">
        <v>21.322039</v>
      </c>
      <c r="G112" s="88">
        <v>9.0537849999999995</v>
      </c>
      <c r="H112" s="88">
        <v>6.7110279999999998</v>
      </c>
      <c r="I112" s="88">
        <v>4.6035109999999992</v>
      </c>
      <c r="J112" s="88">
        <v>11.117274999999999</v>
      </c>
      <c r="K112" s="88">
        <v>12.025230000000004</v>
      </c>
      <c r="L112" s="88">
        <v>127.15512600000005</v>
      </c>
      <c r="M112" s="88">
        <v>119.44964600000007</v>
      </c>
      <c r="N112" s="88">
        <v>22.546841999999998</v>
      </c>
      <c r="O112" s="88">
        <v>81.994733000000025</v>
      </c>
      <c r="P112" s="88">
        <v>4.3505349999999998</v>
      </c>
      <c r="Q112" s="88">
        <v>2.0071019999999997</v>
      </c>
      <c r="R112" s="88">
        <v>2.4533909999999994</v>
      </c>
      <c r="S112" s="88">
        <v>24.692421</v>
      </c>
      <c r="T112" s="87">
        <v>2023</v>
      </c>
      <c r="U112" s="84" t="s">
        <v>538</v>
      </c>
    </row>
    <row r="113" spans="1:21" x14ac:dyDescent="0.15">
      <c r="B113" s="84" t="s">
        <v>339</v>
      </c>
      <c r="C113" s="88">
        <v>38.589805000000027</v>
      </c>
      <c r="D113" s="88">
        <v>6.2600499999999997</v>
      </c>
      <c r="E113" s="88">
        <v>33.898967999999982</v>
      </c>
      <c r="F113" s="88">
        <v>18.550894999999997</v>
      </c>
      <c r="G113" s="88">
        <v>9.3621119999999998</v>
      </c>
      <c r="H113" s="88">
        <v>6.415457</v>
      </c>
      <c r="I113" s="88">
        <v>4.5915899999999992</v>
      </c>
      <c r="J113" s="88">
        <v>11.316619000000001</v>
      </c>
      <c r="K113" s="88">
        <v>12.177829000000001</v>
      </c>
      <c r="L113" s="88">
        <v>105.47457099999997</v>
      </c>
      <c r="M113" s="88">
        <v>101.61471499999996</v>
      </c>
      <c r="N113" s="88">
        <v>19.705866</v>
      </c>
      <c r="O113" s="88">
        <v>82.445170999999988</v>
      </c>
      <c r="P113" s="88">
        <v>4.3158949999999994</v>
      </c>
      <c r="Q113" s="88">
        <v>3.6169370000000001</v>
      </c>
      <c r="R113" s="88">
        <v>2.02101</v>
      </c>
      <c r="S113" s="88">
        <v>24.865544</v>
      </c>
      <c r="U113" s="84" t="s">
        <v>539</v>
      </c>
    </row>
    <row r="114" spans="1:21" x14ac:dyDescent="0.15">
      <c r="B114" s="84" t="s">
        <v>340</v>
      </c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U114" s="84" t="s">
        <v>540</v>
      </c>
    </row>
    <row r="115" spans="1:21" x14ac:dyDescent="0.15">
      <c r="B115" s="84" t="s">
        <v>341</v>
      </c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U115" s="84" t="s">
        <v>541</v>
      </c>
    </row>
    <row r="116" spans="1:21" x14ac:dyDescent="0.15">
      <c r="B116" s="84" t="s">
        <v>342</v>
      </c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U116" s="84" t="s">
        <v>542</v>
      </c>
    </row>
    <row r="117" spans="1:21" x14ac:dyDescent="0.15">
      <c r="B117" s="84" t="s">
        <v>343</v>
      </c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U117" s="84" t="s">
        <v>543</v>
      </c>
    </row>
    <row r="118" spans="1:21" x14ac:dyDescent="0.15">
      <c r="B118" s="84" t="s">
        <v>344</v>
      </c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U118" s="84" t="s">
        <v>544</v>
      </c>
    </row>
    <row r="119" spans="1:21" x14ac:dyDescent="0.15">
      <c r="B119" s="84" t="s">
        <v>345</v>
      </c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U119" s="84" t="s">
        <v>545</v>
      </c>
    </row>
    <row r="120" spans="1:21" x14ac:dyDescent="0.15">
      <c r="B120" s="84" t="s">
        <v>346</v>
      </c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U120" s="84" t="s">
        <v>546</v>
      </c>
    </row>
    <row r="121" spans="1:21" x14ac:dyDescent="0.15">
      <c r="B121" s="84" t="s">
        <v>347</v>
      </c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U121" s="84" t="s">
        <v>547</v>
      </c>
    </row>
    <row r="122" spans="1:21" x14ac:dyDescent="0.15">
      <c r="B122" s="84" t="s">
        <v>348</v>
      </c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U122" s="84" t="s">
        <v>548</v>
      </c>
    </row>
    <row r="123" spans="1:21" x14ac:dyDescent="0.15">
      <c r="B123" s="84" t="s">
        <v>349</v>
      </c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U123" s="84" t="s">
        <v>549</v>
      </c>
    </row>
    <row r="124" spans="1:21" x14ac:dyDescent="0.15"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</row>
    <row r="125" spans="1:21" x14ac:dyDescent="0.15"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</row>
    <row r="126" spans="1:21" x14ac:dyDescent="0.15"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</row>
    <row r="127" spans="1:21" s="90" customFormat="1" ht="27" customHeight="1" thickBot="1" x14ac:dyDescent="0.25">
      <c r="A127" s="195" t="s">
        <v>680</v>
      </c>
      <c r="B127" s="195"/>
      <c r="C127" s="195"/>
      <c r="D127" s="195"/>
      <c r="E127" s="195"/>
      <c r="F127" s="195"/>
      <c r="G127" s="195"/>
      <c r="H127" s="195"/>
      <c r="I127" s="195"/>
      <c r="J127" s="195"/>
      <c r="K127" s="195"/>
      <c r="L127" s="195"/>
      <c r="M127" s="195"/>
      <c r="N127" s="195"/>
      <c r="O127" s="195"/>
      <c r="P127" s="195"/>
      <c r="Q127" s="195"/>
      <c r="R127" s="195"/>
      <c r="S127" s="195"/>
      <c r="T127" s="195"/>
      <c r="U127" s="195"/>
    </row>
    <row r="128" spans="1:21" s="85" customFormat="1" ht="11.25" customHeight="1" thickBot="1" x14ac:dyDescent="0.25">
      <c r="A128" s="197" t="s">
        <v>162</v>
      </c>
      <c r="B128" s="197" t="s">
        <v>163</v>
      </c>
      <c r="C128" s="235" t="s">
        <v>679</v>
      </c>
      <c r="D128" s="236"/>
      <c r="E128" s="236"/>
      <c r="F128" s="236"/>
      <c r="G128" s="236"/>
      <c r="H128" s="236"/>
      <c r="I128" s="236"/>
      <c r="J128" s="236"/>
      <c r="K128" s="236"/>
      <c r="L128" s="236"/>
      <c r="M128" s="236"/>
      <c r="N128" s="236"/>
      <c r="O128" s="236"/>
      <c r="P128" s="236"/>
      <c r="Q128" s="236"/>
      <c r="R128" s="236"/>
      <c r="S128" s="237"/>
      <c r="T128" s="197" t="s">
        <v>535</v>
      </c>
      <c r="U128" s="197" t="s">
        <v>522</v>
      </c>
    </row>
    <row r="129" spans="1:21" ht="20.25" customHeight="1" thickBot="1" x14ac:dyDescent="0.2">
      <c r="A129" s="198"/>
      <c r="B129" s="198"/>
      <c r="C129" s="138">
        <v>69</v>
      </c>
      <c r="D129" s="138">
        <v>70</v>
      </c>
      <c r="E129" s="138">
        <v>71</v>
      </c>
      <c r="F129" s="138">
        <v>72</v>
      </c>
      <c r="G129" s="138">
        <v>73</v>
      </c>
      <c r="H129" s="138">
        <v>74</v>
      </c>
      <c r="I129" s="138">
        <v>75</v>
      </c>
      <c r="J129" s="138">
        <v>76</v>
      </c>
      <c r="K129" s="138">
        <v>78</v>
      </c>
      <c r="L129" s="138">
        <v>79</v>
      </c>
      <c r="M129" s="138">
        <v>80</v>
      </c>
      <c r="N129" s="138">
        <v>81</v>
      </c>
      <c r="O129" s="138">
        <v>82</v>
      </c>
      <c r="P129" s="138">
        <v>83</v>
      </c>
      <c r="Q129" s="138">
        <v>84</v>
      </c>
      <c r="R129" s="138">
        <v>85</v>
      </c>
      <c r="S129" s="138">
        <v>86</v>
      </c>
      <c r="T129" s="198"/>
      <c r="U129" s="198"/>
    </row>
    <row r="130" spans="1:21" x14ac:dyDescent="0.15">
      <c r="A130" s="87">
        <v>2022</v>
      </c>
      <c r="B130" s="84" t="s">
        <v>338</v>
      </c>
      <c r="C130" s="88">
        <v>20.177506999999999</v>
      </c>
      <c r="D130" s="88">
        <v>51.822675000000004</v>
      </c>
      <c r="E130" s="88">
        <v>19.870072</v>
      </c>
      <c r="F130" s="88">
        <v>409.40046399999994</v>
      </c>
      <c r="G130" s="88">
        <v>133.779484</v>
      </c>
      <c r="H130" s="88">
        <v>70.55229700000001</v>
      </c>
      <c r="I130" s="88">
        <v>1.099718</v>
      </c>
      <c r="J130" s="88">
        <v>99.706797000000009</v>
      </c>
      <c r="K130" s="88">
        <v>5.8714609999999992</v>
      </c>
      <c r="L130" s="88">
        <v>10.705738</v>
      </c>
      <c r="M130" s="88">
        <v>6.3370759999999997</v>
      </c>
      <c r="N130" s="88">
        <v>1.867669</v>
      </c>
      <c r="O130" s="88">
        <v>23.462689000000005</v>
      </c>
      <c r="P130" s="88">
        <v>46.537019000000001</v>
      </c>
      <c r="Q130" s="88">
        <v>613.59657300000003</v>
      </c>
      <c r="R130" s="88">
        <v>734.38791800000058</v>
      </c>
      <c r="S130" s="88">
        <v>1.338328</v>
      </c>
      <c r="T130" s="87">
        <v>2022</v>
      </c>
      <c r="U130" s="84" t="s">
        <v>538</v>
      </c>
    </row>
    <row r="131" spans="1:21" x14ac:dyDescent="0.15">
      <c r="B131" s="84" t="s">
        <v>339</v>
      </c>
      <c r="C131" s="88">
        <v>23.386724000000001</v>
      </c>
      <c r="D131" s="88">
        <v>52.491816</v>
      </c>
      <c r="E131" s="88">
        <v>20.528538000000001</v>
      </c>
      <c r="F131" s="88">
        <v>316.27295599999997</v>
      </c>
      <c r="G131" s="88">
        <v>140.127624</v>
      </c>
      <c r="H131" s="88">
        <v>73.093778999999998</v>
      </c>
      <c r="I131" s="88">
        <v>1.8513600000000001</v>
      </c>
      <c r="J131" s="88">
        <v>116.25165000000001</v>
      </c>
      <c r="K131" s="88">
        <v>4.7184349999999995</v>
      </c>
      <c r="L131" s="88">
        <v>10.875425</v>
      </c>
      <c r="M131" s="88">
        <v>7.1019030000000001</v>
      </c>
      <c r="N131" s="88">
        <v>2.0220020000000001</v>
      </c>
      <c r="O131" s="88">
        <v>23.758642999999999</v>
      </c>
      <c r="P131" s="88">
        <v>47.526198999999998</v>
      </c>
      <c r="Q131" s="88">
        <v>583.82005600000014</v>
      </c>
      <c r="R131" s="88">
        <v>754.03995399999985</v>
      </c>
      <c r="S131" s="88">
        <v>1.306141</v>
      </c>
      <c r="U131" s="84" t="s">
        <v>539</v>
      </c>
    </row>
    <row r="132" spans="1:21" x14ac:dyDescent="0.15">
      <c r="B132" s="84" t="s">
        <v>340</v>
      </c>
      <c r="C132" s="88">
        <v>24.358218000000001</v>
      </c>
      <c r="D132" s="88">
        <v>53.726814999999995</v>
      </c>
      <c r="E132" s="88">
        <v>25.306260999999999</v>
      </c>
      <c r="F132" s="88">
        <v>314.21308499999992</v>
      </c>
      <c r="G132" s="88">
        <v>160.32953300000003</v>
      </c>
      <c r="H132" s="88">
        <v>84.434125000000009</v>
      </c>
      <c r="I132" s="88">
        <v>2.0541130000000001</v>
      </c>
      <c r="J132" s="88">
        <v>135.14570000000001</v>
      </c>
      <c r="K132" s="88">
        <v>6.1320589999999999</v>
      </c>
      <c r="L132" s="88">
        <v>12.317944000000001</v>
      </c>
      <c r="M132" s="88">
        <v>3.1115719999999998</v>
      </c>
      <c r="N132" s="88">
        <v>2.792713</v>
      </c>
      <c r="O132" s="88">
        <v>28.670653999999999</v>
      </c>
      <c r="P132" s="88">
        <v>53.799050000000008</v>
      </c>
      <c r="Q132" s="88">
        <v>696.67998299999988</v>
      </c>
      <c r="R132" s="88">
        <v>844.77978999999982</v>
      </c>
      <c r="S132" s="88">
        <v>1.911861</v>
      </c>
      <c r="U132" s="84" t="s">
        <v>540</v>
      </c>
    </row>
    <row r="133" spans="1:21" x14ac:dyDescent="0.15">
      <c r="B133" s="84" t="s">
        <v>341</v>
      </c>
      <c r="C133" s="88">
        <v>22.995125999999999</v>
      </c>
      <c r="D133" s="88">
        <v>53.750766999999996</v>
      </c>
      <c r="E133" s="88">
        <v>26.764151999999996</v>
      </c>
      <c r="F133" s="88">
        <v>395.25358699999992</v>
      </c>
      <c r="G133" s="88">
        <v>142.12813499999996</v>
      </c>
      <c r="H133" s="88">
        <v>83.100470999999999</v>
      </c>
      <c r="I133" s="88">
        <v>2.1451349999999998</v>
      </c>
      <c r="J133" s="88">
        <v>134.018517</v>
      </c>
      <c r="K133" s="88">
        <v>4.0125779999999995</v>
      </c>
      <c r="L133" s="88">
        <v>12.075460999999999</v>
      </c>
      <c r="M133" s="88">
        <v>6.2908140000000001</v>
      </c>
      <c r="N133" s="88">
        <v>2.5925599999999993</v>
      </c>
      <c r="O133" s="88">
        <v>24.759693000000002</v>
      </c>
      <c r="P133" s="88">
        <v>49.090158000000002</v>
      </c>
      <c r="Q133" s="88">
        <v>622.71845199999973</v>
      </c>
      <c r="R133" s="88">
        <v>749.48881299999994</v>
      </c>
      <c r="S133" s="88">
        <v>1.6015440000000001</v>
      </c>
      <c r="U133" s="84" t="s">
        <v>541</v>
      </c>
    </row>
    <row r="134" spans="1:21" x14ac:dyDescent="0.15">
      <c r="B134" s="84" t="s">
        <v>342</v>
      </c>
      <c r="C134" s="88">
        <v>23.936147999999999</v>
      </c>
      <c r="D134" s="88">
        <v>62.919086000000007</v>
      </c>
      <c r="E134" s="88">
        <v>26.793049</v>
      </c>
      <c r="F134" s="88">
        <v>369.82112100000001</v>
      </c>
      <c r="G134" s="88">
        <v>163.63578200000003</v>
      </c>
      <c r="H134" s="88">
        <v>84.443076999999988</v>
      </c>
      <c r="I134" s="88">
        <v>2.002488</v>
      </c>
      <c r="J134" s="88">
        <v>153.78913999999997</v>
      </c>
      <c r="K134" s="88">
        <v>5.5916499999999996</v>
      </c>
      <c r="L134" s="88">
        <v>13.653138</v>
      </c>
      <c r="M134" s="88">
        <v>9.4758379999999995</v>
      </c>
      <c r="N134" s="88">
        <v>4.0717490000000005</v>
      </c>
      <c r="O134" s="88">
        <v>31.287369999999999</v>
      </c>
      <c r="P134" s="88">
        <v>51.992670000000004</v>
      </c>
      <c r="Q134" s="88">
        <v>676.44106199999999</v>
      </c>
      <c r="R134" s="88">
        <v>843.37831999999889</v>
      </c>
      <c r="S134" s="88">
        <v>2.876261</v>
      </c>
      <c r="U134" s="84" t="s">
        <v>542</v>
      </c>
    </row>
    <row r="135" spans="1:21" x14ac:dyDescent="0.15">
      <c r="B135" s="84" t="s">
        <v>343</v>
      </c>
      <c r="C135" s="88">
        <v>23.475783</v>
      </c>
      <c r="D135" s="88">
        <v>60.276398999999998</v>
      </c>
      <c r="E135" s="88">
        <v>25.572924000000008</v>
      </c>
      <c r="F135" s="88">
        <v>336.95651799999996</v>
      </c>
      <c r="G135" s="88">
        <v>153.514939</v>
      </c>
      <c r="H135" s="88">
        <v>84.738080999999994</v>
      </c>
      <c r="I135" s="88">
        <v>1.786152</v>
      </c>
      <c r="J135" s="88">
        <v>138.58627800000002</v>
      </c>
      <c r="K135" s="88">
        <v>4.5304820000000001</v>
      </c>
      <c r="L135" s="88">
        <v>10.874442999999999</v>
      </c>
      <c r="M135" s="88">
        <v>8.2845499999999994</v>
      </c>
      <c r="N135" s="88">
        <v>2.0609799999999998</v>
      </c>
      <c r="O135" s="88">
        <v>26.205334000000001</v>
      </c>
      <c r="P135" s="88">
        <v>51.667293000000001</v>
      </c>
      <c r="Q135" s="88">
        <v>677.96046100000012</v>
      </c>
      <c r="R135" s="88">
        <v>833.79643300000089</v>
      </c>
      <c r="S135" s="88">
        <v>2.9053520000000002</v>
      </c>
      <c r="U135" s="84" t="s">
        <v>543</v>
      </c>
    </row>
    <row r="136" spans="1:21" x14ac:dyDescent="0.15">
      <c r="B136" s="84" t="s">
        <v>344</v>
      </c>
      <c r="C136" s="88">
        <v>23.591562999999997</v>
      </c>
      <c r="D136" s="88">
        <v>65.866898999999989</v>
      </c>
      <c r="E136" s="88">
        <v>26.630155000000002</v>
      </c>
      <c r="F136" s="88">
        <v>463.32265900000016</v>
      </c>
      <c r="G136" s="88">
        <v>162.05685199999999</v>
      </c>
      <c r="H136" s="88">
        <v>77.871178</v>
      </c>
      <c r="I136" s="88">
        <v>2.932585</v>
      </c>
      <c r="J136" s="88">
        <v>115.106437</v>
      </c>
      <c r="K136" s="88">
        <v>5.1913219999999995</v>
      </c>
      <c r="L136" s="88">
        <v>14.510645999999999</v>
      </c>
      <c r="M136" s="88">
        <v>12.813699000000002</v>
      </c>
      <c r="N136" s="88">
        <v>3.3926279999999998</v>
      </c>
      <c r="O136" s="88">
        <v>30.695048999999987</v>
      </c>
      <c r="P136" s="88">
        <v>49.535826</v>
      </c>
      <c r="Q136" s="88">
        <v>638.45146200000022</v>
      </c>
      <c r="R136" s="88">
        <v>873.86459999999943</v>
      </c>
      <c r="S136" s="88">
        <v>2.8558630000000003</v>
      </c>
      <c r="U136" s="84" t="s">
        <v>544</v>
      </c>
    </row>
    <row r="137" spans="1:21" x14ac:dyDescent="0.15">
      <c r="B137" s="84" t="s">
        <v>345</v>
      </c>
      <c r="C137" s="88">
        <v>20.492875999999999</v>
      </c>
      <c r="D137" s="88">
        <v>52.527388000000002</v>
      </c>
      <c r="E137" s="88">
        <v>21.721098999999999</v>
      </c>
      <c r="F137" s="88">
        <v>289.51697799999999</v>
      </c>
      <c r="G137" s="88">
        <v>120.89602900000003</v>
      </c>
      <c r="H137" s="88">
        <v>49.313666999999995</v>
      </c>
      <c r="I137" s="88">
        <v>1.403818</v>
      </c>
      <c r="J137" s="88">
        <v>76.554957000000002</v>
      </c>
      <c r="K137" s="88">
        <v>3.6017400000000004</v>
      </c>
      <c r="L137" s="88">
        <v>8.3822969999999994</v>
      </c>
      <c r="M137" s="88">
        <v>5.1393310000000003</v>
      </c>
      <c r="N137" s="88">
        <v>2.3330489999999999</v>
      </c>
      <c r="O137" s="88">
        <v>23.581247999999995</v>
      </c>
      <c r="P137" s="88">
        <v>38.168924999999994</v>
      </c>
      <c r="Q137" s="88">
        <v>572.62056699999982</v>
      </c>
      <c r="R137" s="88">
        <v>872.73703099999932</v>
      </c>
      <c r="S137" s="88">
        <v>1.032864</v>
      </c>
      <c r="U137" s="84" t="s">
        <v>545</v>
      </c>
    </row>
    <row r="138" spans="1:21" x14ac:dyDescent="0.15">
      <c r="B138" s="84" t="s">
        <v>346</v>
      </c>
      <c r="C138" s="88">
        <v>26.751314999999998</v>
      </c>
      <c r="D138" s="88">
        <v>64.370730000000009</v>
      </c>
      <c r="E138" s="88">
        <v>33.239236000000005</v>
      </c>
      <c r="F138" s="88">
        <v>297.86675500000001</v>
      </c>
      <c r="G138" s="88">
        <v>163.48508200000003</v>
      </c>
      <c r="H138" s="88">
        <v>69.258957999999993</v>
      </c>
      <c r="I138" s="88">
        <v>2.3382199999999997</v>
      </c>
      <c r="J138" s="88">
        <v>113.33220299999999</v>
      </c>
      <c r="K138" s="88">
        <v>3.0011289999999997</v>
      </c>
      <c r="L138" s="88">
        <v>9.4404959999999996</v>
      </c>
      <c r="M138" s="88">
        <v>7.4824840000000004</v>
      </c>
      <c r="N138" s="88">
        <v>2.4208819999999998</v>
      </c>
      <c r="O138" s="88">
        <v>28.521493999999997</v>
      </c>
      <c r="P138" s="88">
        <v>58.091722000000004</v>
      </c>
      <c r="Q138" s="88">
        <v>747.79201000000012</v>
      </c>
      <c r="R138" s="88">
        <v>1019.3280990000001</v>
      </c>
      <c r="S138" s="88">
        <v>1.9630799999999999</v>
      </c>
      <c r="U138" s="84" t="s">
        <v>546</v>
      </c>
    </row>
    <row r="139" spans="1:21" x14ac:dyDescent="0.15">
      <c r="B139" s="84" t="s">
        <v>347</v>
      </c>
      <c r="C139" s="88">
        <v>29.064454000000001</v>
      </c>
      <c r="D139" s="88">
        <v>63.092677000000009</v>
      </c>
      <c r="E139" s="88">
        <v>35.626478999999996</v>
      </c>
      <c r="F139" s="88">
        <v>330.94623300000001</v>
      </c>
      <c r="G139" s="88">
        <v>164.51427799999996</v>
      </c>
      <c r="H139" s="88">
        <v>72.995741999999993</v>
      </c>
      <c r="I139" s="88">
        <v>1.4831730000000001</v>
      </c>
      <c r="J139" s="88">
        <v>106.51919100000001</v>
      </c>
      <c r="K139" s="88">
        <v>3.9330400000000001</v>
      </c>
      <c r="L139" s="88">
        <v>11.981037000000001</v>
      </c>
      <c r="M139" s="88">
        <v>1.771366</v>
      </c>
      <c r="N139" s="88">
        <v>3.4385019999999997</v>
      </c>
      <c r="O139" s="88">
        <v>27.293965999999998</v>
      </c>
      <c r="P139" s="88">
        <v>55.196944000000002</v>
      </c>
      <c r="Q139" s="88">
        <v>713.99877200000003</v>
      </c>
      <c r="R139" s="88">
        <v>1023.1509330000001</v>
      </c>
      <c r="S139" s="88">
        <v>2.066656</v>
      </c>
      <c r="U139" s="84" t="s">
        <v>547</v>
      </c>
    </row>
    <row r="140" spans="1:21" x14ac:dyDescent="0.15">
      <c r="B140" s="84" t="s">
        <v>348</v>
      </c>
      <c r="C140" s="88">
        <v>25.269644</v>
      </c>
      <c r="D140" s="88">
        <v>61.323138999999998</v>
      </c>
      <c r="E140" s="88">
        <v>36.538591999999987</v>
      </c>
      <c r="F140" s="88">
        <v>286.39306599999998</v>
      </c>
      <c r="G140" s="88">
        <v>166.607686</v>
      </c>
      <c r="H140" s="88">
        <v>73.453578000000007</v>
      </c>
      <c r="I140" s="88">
        <v>1.7707869999999999</v>
      </c>
      <c r="J140" s="88">
        <v>108.640056</v>
      </c>
      <c r="K140" s="88">
        <v>11.277605000000001</v>
      </c>
      <c r="L140" s="88">
        <v>11.311781</v>
      </c>
      <c r="M140" s="88">
        <v>3.102881</v>
      </c>
      <c r="N140" s="88">
        <v>4.2567629999999994</v>
      </c>
      <c r="O140" s="88">
        <v>32.417535999999998</v>
      </c>
      <c r="P140" s="88">
        <v>55.293862999999995</v>
      </c>
      <c r="Q140" s="88">
        <v>783.70908000000009</v>
      </c>
      <c r="R140" s="88">
        <v>1058.3782439999993</v>
      </c>
      <c r="S140" s="88">
        <v>3.354025</v>
      </c>
      <c r="U140" s="84" t="s">
        <v>548</v>
      </c>
    </row>
    <row r="141" spans="1:21" x14ac:dyDescent="0.15">
      <c r="B141" s="84" t="s">
        <v>349</v>
      </c>
      <c r="C141" s="88">
        <v>26.117623999999996</v>
      </c>
      <c r="D141" s="88">
        <v>50.530093000000001</v>
      </c>
      <c r="E141" s="88">
        <v>30.469030999999994</v>
      </c>
      <c r="F141" s="88">
        <v>294.43296299999997</v>
      </c>
      <c r="G141" s="88">
        <v>146.16202799999996</v>
      </c>
      <c r="H141" s="88">
        <v>63.268103000000004</v>
      </c>
      <c r="I141" s="88">
        <v>1.7509349999999999</v>
      </c>
      <c r="J141" s="88">
        <v>86.815353999999999</v>
      </c>
      <c r="K141" s="88">
        <v>4.7904959999999992</v>
      </c>
      <c r="L141" s="88">
        <v>8.0114909999999995</v>
      </c>
      <c r="M141" s="88">
        <v>1.9488519999999998</v>
      </c>
      <c r="N141" s="88">
        <v>2.73868</v>
      </c>
      <c r="O141" s="88">
        <v>27.845778000000003</v>
      </c>
      <c r="P141" s="88">
        <v>43.536670999999998</v>
      </c>
      <c r="Q141" s="88">
        <v>717.16071399999998</v>
      </c>
      <c r="R141" s="88">
        <v>839.04843300000016</v>
      </c>
      <c r="S141" s="88">
        <v>3.8495080000000002</v>
      </c>
      <c r="U141" s="84" t="s">
        <v>549</v>
      </c>
    </row>
    <row r="142" spans="1:21" x14ac:dyDescent="0.15"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9"/>
      <c r="Q142" s="89"/>
      <c r="R142" s="89"/>
      <c r="S142" s="89"/>
    </row>
    <row r="143" spans="1:21" x14ac:dyDescent="0.15">
      <c r="A143" s="87">
        <v>2023</v>
      </c>
      <c r="B143" s="84" t="s">
        <v>338</v>
      </c>
      <c r="C143" s="88">
        <v>22.957495999999999</v>
      </c>
      <c r="D143" s="88">
        <v>57.434433000000013</v>
      </c>
      <c r="E143" s="88">
        <v>24.532964999999997</v>
      </c>
      <c r="F143" s="88">
        <v>314.35918200000003</v>
      </c>
      <c r="G143" s="88">
        <v>151.790291</v>
      </c>
      <c r="H143" s="88">
        <v>82.169143000000005</v>
      </c>
      <c r="I143" s="88">
        <v>1.5631600000000001</v>
      </c>
      <c r="J143" s="88">
        <v>94.50677300000001</v>
      </c>
      <c r="K143" s="88">
        <v>7.2775650000000001</v>
      </c>
      <c r="L143" s="88">
        <v>11.474905999999999</v>
      </c>
      <c r="M143" s="88">
        <v>3.4147370000000001</v>
      </c>
      <c r="N143" s="88">
        <v>3.0838960000000002</v>
      </c>
      <c r="O143" s="88">
        <v>24.945222000000001</v>
      </c>
      <c r="P143" s="88">
        <v>45.491890000000005</v>
      </c>
      <c r="Q143" s="88">
        <v>633.10249800000008</v>
      </c>
      <c r="R143" s="88">
        <v>831.48190899999963</v>
      </c>
      <c r="S143" s="88">
        <v>3.7130269999999999</v>
      </c>
      <c r="T143" s="87">
        <v>2023</v>
      </c>
      <c r="U143" s="84" t="s">
        <v>538</v>
      </c>
    </row>
    <row r="144" spans="1:21" x14ac:dyDescent="0.15">
      <c r="B144" s="84" t="s">
        <v>339</v>
      </c>
      <c r="C144" s="88">
        <v>21.977401000000004</v>
      </c>
      <c r="D144" s="88">
        <v>60.331232000000007</v>
      </c>
      <c r="E144" s="88">
        <v>21.486849000000003</v>
      </c>
      <c r="F144" s="88">
        <v>304.81463099999996</v>
      </c>
      <c r="G144" s="88">
        <v>150.88811699999999</v>
      </c>
      <c r="H144" s="88">
        <v>81.152464999999992</v>
      </c>
      <c r="I144" s="88">
        <v>2.2462569999999999</v>
      </c>
      <c r="J144" s="88">
        <v>100.443198</v>
      </c>
      <c r="K144" s="88">
        <v>8.480105</v>
      </c>
      <c r="L144" s="88">
        <v>13.001037999999999</v>
      </c>
      <c r="M144" s="88">
        <v>4.9630889999999992</v>
      </c>
      <c r="N144" s="88">
        <v>3.0189170000000001</v>
      </c>
      <c r="O144" s="88">
        <v>24.776651000000001</v>
      </c>
      <c r="P144" s="88">
        <v>48.566865</v>
      </c>
      <c r="Q144" s="88">
        <v>712.10700199999962</v>
      </c>
      <c r="R144" s="88">
        <v>786.50145299999974</v>
      </c>
      <c r="S144" s="88">
        <v>1.8405959999999999</v>
      </c>
      <c r="U144" s="84" t="s">
        <v>539</v>
      </c>
    </row>
    <row r="145" spans="1:21" x14ac:dyDescent="0.15">
      <c r="B145" s="84" t="s">
        <v>340</v>
      </c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U145" s="84" t="s">
        <v>540</v>
      </c>
    </row>
    <row r="146" spans="1:21" x14ac:dyDescent="0.15">
      <c r="B146" s="84" t="s">
        <v>341</v>
      </c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U146" s="84" t="s">
        <v>541</v>
      </c>
    </row>
    <row r="147" spans="1:21" x14ac:dyDescent="0.15">
      <c r="B147" s="84" t="s">
        <v>342</v>
      </c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U147" s="84" t="s">
        <v>542</v>
      </c>
    </row>
    <row r="148" spans="1:21" x14ac:dyDescent="0.15">
      <c r="B148" s="84" t="s">
        <v>343</v>
      </c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U148" s="84" t="s">
        <v>543</v>
      </c>
    </row>
    <row r="149" spans="1:21" x14ac:dyDescent="0.15">
      <c r="B149" s="84" t="s">
        <v>344</v>
      </c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U149" s="84" t="s">
        <v>544</v>
      </c>
    </row>
    <row r="150" spans="1:21" x14ac:dyDescent="0.15">
      <c r="B150" s="84" t="s">
        <v>345</v>
      </c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U150" s="84" t="s">
        <v>545</v>
      </c>
    </row>
    <row r="151" spans="1:21" x14ac:dyDescent="0.15">
      <c r="B151" s="84" t="s">
        <v>346</v>
      </c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U151" s="84" t="s">
        <v>546</v>
      </c>
    </row>
    <row r="152" spans="1:21" x14ac:dyDescent="0.15">
      <c r="B152" s="84" t="s">
        <v>347</v>
      </c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U152" s="84" t="s">
        <v>547</v>
      </c>
    </row>
    <row r="153" spans="1:21" x14ac:dyDescent="0.15">
      <c r="B153" s="84" t="s">
        <v>348</v>
      </c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U153" s="84" t="s">
        <v>548</v>
      </c>
    </row>
    <row r="154" spans="1:21" x14ac:dyDescent="0.15">
      <c r="B154" s="84" t="s">
        <v>349</v>
      </c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U154" s="84" t="s">
        <v>549</v>
      </c>
    </row>
    <row r="155" spans="1:21" x14ac:dyDescent="0.15"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9"/>
      <c r="Q155" s="89"/>
      <c r="R155" s="89"/>
      <c r="S155" s="89"/>
    </row>
    <row r="156" spans="1:21" x14ac:dyDescent="0.15"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</row>
    <row r="157" spans="1:21" x14ac:dyDescent="0.15"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</row>
    <row r="158" spans="1:21" s="90" customFormat="1" ht="27" customHeight="1" thickBot="1" x14ac:dyDescent="0.25">
      <c r="A158" s="195" t="s">
        <v>680</v>
      </c>
      <c r="B158" s="195"/>
      <c r="C158" s="195"/>
      <c r="D158" s="195"/>
      <c r="E158" s="195"/>
      <c r="F158" s="195"/>
      <c r="G158" s="195"/>
      <c r="H158" s="195"/>
      <c r="I158" s="195"/>
      <c r="J158" s="195"/>
      <c r="K158" s="195"/>
      <c r="L158" s="195"/>
      <c r="M158" s="195"/>
      <c r="N158" s="195"/>
      <c r="O158" s="195"/>
      <c r="P158" s="195"/>
      <c r="Q158" s="195"/>
      <c r="R158" s="140"/>
      <c r="S158" s="140"/>
      <c r="T158" s="140"/>
      <c r="U158" s="140"/>
    </row>
    <row r="159" spans="1:21" s="85" customFormat="1" ht="11.25" customHeight="1" thickBot="1" x14ac:dyDescent="0.25">
      <c r="A159" s="197" t="s">
        <v>162</v>
      </c>
      <c r="B159" s="197" t="s">
        <v>163</v>
      </c>
      <c r="C159" s="235" t="s">
        <v>679</v>
      </c>
      <c r="D159" s="236"/>
      <c r="E159" s="236"/>
      <c r="F159" s="236"/>
      <c r="G159" s="236"/>
      <c r="H159" s="236"/>
      <c r="I159" s="236"/>
      <c r="J159" s="236"/>
      <c r="K159" s="236"/>
      <c r="L159" s="236"/>
      <c r="M159" s="236"/>
      <c r="N159" s="236"/>
      <c r="O159" s="237"/>
      <c r="P159" s="197" t="s">
        <v>535</v>
      </c>
      <c r="Q159" s="197" t="s">
        <v>522</v>
      </c>
    </row>
    <row r="160" spans="1:21" ht="20.25" customHeight="1" thickBot="1" x14ac:dyDescent="0.2">
      <c r="A160" s="198"/>
      <c r="B160" s="198"/>
      <c r="C160" s="138">
        <v>87</v>
      </c>
      <c r="D160" s="138">
        <v>88</v>
      </c>
      <c r="E160" s="138">
        <v>89</v>
      </c>
      <c r="F160" s="138">
        <v>90</v>
      </c>
      <c r="G160" s="138">
        <v>91</v>
      </c>
      <c r="H160" s="138">
        <v>92</v>
      </c>
      <c r="I160" s="138">
        <v>93</v>
      </c>
      <c r="J160" s="138">
        <v>94</v>
      </c>
      <c r="K160" s="138">
        <v>95</v>
      </c>
      <c r="L160" s="138">
        <v>96</v>
      </c>
      <c r="M160" s="138">
        <v>97</v>
      </c>
      <c r="N160" s="138">
        <v>98</v>
      </c>
      <c r="O160" s="138">
        <v>99</v>
      </c>
      <c r="P160" s="198"/>
      <c r="Q160" s="198"/>
      <c r="T160" s="84"/>
    </row>
    <row r="161" spans="1:17" x14ac:dyDescent="0.15">
      <c r="A161" s="87">
        <v>2022</v>
      </c>
      <c r="B161" s="84" t="s">
        <v>338</v>
      </c>
      <c r="C161" s="88">
        <v>654.97010699999998</v>
      </c>
      <c r="D161" s="88">
        <v>45.833258000000015</v>
      </c>
      <c r="E161" s="88">
        <v>2.7014399999999998</v>
      </c>
      <c r="F161" s="88">
        <v>143.60211000000004</v>
      </c>
      <c r="G161" s="88">
        <v>13.982261999999999</v>
      </c>
      <c r="H161" s="88">
        <v>2.8856820000000001</v>
      </c>
      <c r="I161" s="88">
        <v>5.0767249999999997</v>
      </c>
      <c r="J161" s="88">
        <v>108.06560300000001</v>
      </c>
      <c r="K161" s="88">
        <v>31.003867</v>
      </c>
      <c r="L161" s="88">
        <v>26.329345000000004</v>
      </c>
      <c r="M161" s="88">
        <v>6.4603010000000003</v>
      </c>
      <c r="N161" s="88">
        <v>0</v>
      </c>
      <c r="O161" s="88">
        <v>0</v>
      </c>
      <c r="P161" s="87">
        <v>2022</v>
      </c>
      <c r="Q161" s="84" t="s">
        <v>538</v>
      </c>
    </row>
    <row r="162" spans="1:17" x14ac:dyDescent="0.15">
      <c r="B162" s="84" t="s">
        <v>339</v>
      </c>
      <c r="C162" s="88">
        <v>784.73405300000002</v>
      </c>
      <c r="D162" s="88">
        <v>27.188348000000005</v>
      </c>
      <c r="E162" s="88">
        <v>2.6346800000000004</v>
      </c>
      <c r="F162" s="88">
        <v>151.730388</v>
      </c>
      <c r="G162" s="88">
        <v>15.440881999999998</v>
      </c>
      <c r="H162" s="88">
        <v>2.8309460000000004</v>
      </c>
      <c r="I162" s="88">
        <v>3.2512449999999999</v>
      </c>
      <c r="J162" s="88">
        <v>113.471727</v>
      </c>
      <c r="K162" s="88">
        <v>29.951104999999995</v>
      </c>
      <c r="L162" s="88">
        <v>25.194516999999998</v>
      </c>
      <c r="M162" s="88">
        <v>2.0061269999999998</v>
      </c>
      <c r="N162" s="88">
        <v>0</v>
      </c>
      <c r="O162" s="88">
        <v>7.9999999999999996E-6</v>
      </c>
      <c r="P162" s="83"/>
      <c r="Q162" s="84" t="s">
        <v>539</v>
      </c>
    </row>
    <row r="163" spans="1:17" x14ac:dyDescent="0.15">
      <c r="B163" s="84" t="s">
        <v>340</v>
      </c>
      <c r="C163" s="88">
        <v>846.37831200000005</v>
      </c>
      <c r="D163" s="88">
        <v>123.88078</v>
      </c>
      <c r="E163" s="88">
        <v>2.3410540000000002</v>
      </c>
      <c r="F163" s="88">
        <v>183.150936</v>
      </c>
      <c r="G163" s="88">
        <v>14.692769</v>
      </c>
      <c r="H163" s="88">
        <v>3.2733269999999997</v>
      </c>
      <c r="I163" s="88">
        <v>3.5539000000000001</v>
      </c>
      <c r="J163" s="88">
        <v>122.95691000000001</v>
      </c>
      <c r="K163" s="88">
        <v>38.094895000000008</v>
      </c>
      <c r="L163" s="88">
        <v>30.434648000000003</v>
      </c>
      <c r="M163" s="88">
        <v>2.4552529999999995</v>
      </c>
      <c r="N163" s="88">
        <v>0</v>
      </c>
      <c r="O163" s="88">
        <v>0</v>
      </c>
      <c r="P163" s="83"/>
      <c r="Q163" s="84" t="s">
        <v>540</v>
      </c>
    </row>
    <row r="164" spans="1:17" x14ac:dyDescent="0.15">
      <c r="B164" s="84" t="s">
        <v>341</v>
      </c>
      <c r="C164" s="88">
        <v>725.58815599999991</v>
      </c>
      <c r="D164" s="88">
        <v>116.20406499999999</v>
      </c>
      <c r="E164" s="88">
        <v>4.51938</v>
      </c>
      <c r="F164" s="88">
        <v>160.16605900000002</v>
      </c>
      <c r="G164" s="88">
        <v>16.309646999999998</v>
      </c>
      <c r="H164" s="88">
        <v>2.9956930000000002</v>
      </c>
      <c r="I164" s="88">
        <v>4.5179819999999999</v>
      </c>
      <c r="J164" s="88">
        <v>114.30018799999998</v>
      </c>
      <c r="K164" s="88">
        <v>43.971506000000005</v>
      </c>
      <c r="L164" s="88">
        <v>26.881945999999999</v>
      </c>
      <c r="M164" s="88">
        <v>1.2531729999999999</v>
      </c>
      <c r="N164" s="88">
        <v>1.775898</v>
      </c>
      <c r="O164" s="88">
        <v>0</v>
      </c>
      <c r="P164" s="83"/>
      <c r="Q164" s="84" t="s">
        <v>541</v>
      </c>
    </row>
    <row r="165" spans="1:17" x14ac:dyDescent="0.15">
      <c r="B165" s="84" t="s">
        <v>342</v>
      </c>
      <c r="C165" s="88">
        <v>874.56771600000002</v>
      </c>
      <c r="D165" s="88">
        <v>118.59014999999999</v>
      </c>
      <c r="E165" s="88">
        <v>3.4521440000000001</v>
      </c>
      <c r="F165" s="88">
        <v>170.040493</v>
      </c>
      <c r="G165" s="88">
        <v>18.061968</v>
      </c>
      <c r="H165" s="88">
        <v>3.1065100000000001</v>
      </c>
      <c r="I165" s="88">
        <v>3.3227189999999998</v>
      </c>
      <c r="J165" s="88">
        <v>139.84160500000002</v>
      </c>
      <c r="K165" s="88">
        <v>47.196150000000003</v>
      </c>
      <c r="L165" s="88">
        <v>32.451625999999997</v>
      </c>
      <c r="M165" s="88">
        <v>1.477724</v>
      </c>
      <c r="N165" s="88">
        <v>3.0324559999999998</v>
      </c>
      <c r="O165" s="88">
        <v>0</v>
      </c>
      <c r="P165" s="83"/>
      <c r="Q165" s="84" t="s">
        <v>542</v>
      </c>
    </row>
    <row r="166" spans="1:17" x14ac:dyDescent="0.15">
      <c r="B166" s="84" t="s">
        <v>343</v>
      </c>
      <c r="C166" s="88">
        <v>929.58587599999998</v>
      </c>
      <c r="D166" s="88">
        <v>31.143637999999996</v>
      </c>
      <c r="E166" s="88">
        <v>6.0972409999999995</v>
      </c>
      <c r="F166" s="88">
        <v>169.25018800000001</v>
      </c>
      <c r="G166" s="88">
        <v>17.839356000000002</v>
      </c>
      <c r="H166" s="88">
        <v>3.4202370000000002</v>
      </c>
      <c r="I166" s="88">
        <v>8.8083220000000004</v>
      </c>
      <c r="J166" s="88">
        <v>131.99284400000002</v>
      </c>
      <c r="K166" s="88">
        <v>38.080566999999988</v>
      </c>
      <c r="L166" s="88">
        <v>29.462889000000001</v>
      </c>
      <c r="M166" s="88">
        <v>2.8708380000000004</v>
      </c>
      <c r="N166" s="88">
        <v>0.48079899999999998</v>
      </c>
      <c r="O166" s="88">
        <v>0</v>
      </c>
      <c r="P166" s="83"/>
      <c r="Q166" s="84" t="s">
        <v>543</v>
      </c>
    </row>
    <row r="167" spans="1:17" x14ac:dyDescent="0.15">
      <c r="B167" s="84" t="s">
        <v>344</v>
      </c>
      <c r="C167" s="88">
        <v>838.5979040000002</v>
      </c>
      <c r="D167" s="88">
        <v>71.467154000000008</v>
      </c>
      <c r="E167" s="88">
        <v>7.3127719999999998</v>
      </c>
      <c r="F167" s="88">
        <v>172.78458700000002</v>
      </c>
      <c r="G167" s="88">
        <v>19.432398000000003</v>
      </c>
      <c r="H167" s="88">
        <v>3.1224700000000003</v>
      </c>
      <c r="I167" s="88">
        <v>4.0726469999999999</v>
      </c>
      <c r="J167" s="88">
        <v>128.465521</v>
      </c>
      <c r="K167" s="88">
        <v>42.171409000000004</v>
      </c>
      <c r="L167" s="88">
        <v>28.673938000000003</v>
      </c>
      <c r="M167" s="88">
        <v>1.7470449999999997</v>
      </c>
      <c r="N167" s="88">
        <v>1.604158</v>
      </c>
      <c r="O167" s="88">
        <v>0</v>
      </c>
      <c r="P167" s="83"/>
      <c r="Q167" s="84" t="s">
        <v>544</v>
      </c>
    </row>
    <row r="168" spans="1:17" x14ac:dyDescent="0.15">
      <c r="B168" s="84" t="s">
        <v>345</v>
      </c>
      <c r="C168" s="88">
        <v>726.34962199999995</v>
      </c>
      <c r="D168" s="88">
        <v>13.527667999999998</v>
      </c>
      <c r="E168" s="88">
        <v>18.866308</v>
      </c>
      <c r="F168" s="88">
        <v>154.66004100000001</v>
      </c>
      <c r="G168" s="88">
        <v>15.762674000000002</v>
      </c>
      <c r="H168" s="88">
        <v>3.230613</v>
      </c>
      <c r="I168" s="88">
        <v>3.0052479999999999</v>
      </c>
      <c r="J168" s="88">
        <v>118.212086</v>
      </c>
      <c r="K168" s="88">
        <v>49.974159999999998</v>
      </c>
      <c r="L168" s="88">
        <v>29.00187</v>
      </c>
      <c r="M168" s="88">
        <v>5.5945739999999997</v>
      </c>
      <c r="N168" s="88">
        <v>0.77487099999999998</v>
      </c>
      <c r="O168" s="88">
        <v>3.397E-2</v>
      </c>
      <c r="P168" s="83"/>
      <c r="Q168" s="84" t="s">
        <v>545</v>
      </c>
    </row>
    <row r="169" spans="1:17" x14ac:dyDescent="0.15">
      <c r="B169" s="84" t="s">
        <v>346</v>
      </c>
      <c r="C169" s="88">
        <v>914.44690500000002</v>
      </c>
      <c r="D169" s="88">
        <v>31.554709000000003</v>
      </c>
      <c r="E169" s="88">
        <v>3.7438289999999999</v>
      </c>
      <c r="F169" s="88">
        <v>178.50805900000006</v>
      </c>
      <c r="G169" s="88">
        <v>24.542068999999998</v>
      </c>
      <c r="H169" s="88">
        <v>3.8063619999999996</v>
      </c>
      <c r="I169" s="88">
        <v>4.7019690000000001</v>
      </c>
      <c r="J169" s="88">
        <v>143.08944199999999</v>
      </c>
      <c r="K169" s="88">
        <v>72.300080000000008</v>
      </c>
      <c r="L169" s="88">
        <v>31.101494000000002</v>
      </c>
      <c r="M169" s="88">
        <v>1.2462360000000001</v>
      </c>
      <c r="N169" s="88">
        <v>0.27183000000000002</v>
      </c>
      <c r="O169" s="88">
        <v>0</v>
      </c>
      <c r="P169" s="83"/>
      <c r="Q169" s="84" t="s">
        <v>546</v>
      </c>
    </row>
    <row r="170" spans="1:17" x14ac:dyDescent="0.15">
      <c r="B170" s="84" t="s">
        <v>347</v>
      </c>
      <c r="C170" s="88">
        <v>940.32060799999988</v>
      </c>
      <c r="D170" s="88">
        <v>21.179672999999998</v>
      </c>
      <c r="E170" s="88">
        <v>2.2031529999999999</v>
      </c>
      <c r="F170" s="88">
        <v>170.287441</v>
      </c>
      <c r="G170" s="88">
        <v>25.007528000000001</v>
      </c>
      <c r="H170" s="88">
        <v>4.6682589999999999</v>
      </c>
      <c r="I170" s="88">
        <v>4.1288450000000001</v>
      </c>
      <c r="J170" s="88">
        <v>135.953598</v>
      </c>
      <c r="K170" s="88">
        <v>73.183462999999989</v>
      </c>
      <c r="L170" s="88">
        <v>30.445594</v>
      </c>
      <c r="M170" s="88">
        <v>1.6585760000000001</v>
      </c>
      <c r="N170" s="88">
        <v>0</v>
      </c>
      <c r="O170" s="88">
        <v>0</v>
      </c>
      <c r="P170" s="83"/>
      <c r="Q170" s="84" t="s">
        <v>547</v>
      </c>
    </row>
    <row r="171" spans="1:17" x14ac:dyDescent="0.15">
      <c r="B171" s="84" t="s">
        <v>348</v>
      </c>
      <c r="C171" s="88">
        <v>1012.6477149999999</v>
      </c>
      <c r="D171" s="88">
        <v>134.530123</v>
      </c>
      <c r="E171" s="88">
        <v>1.473166</v>
      </c>
      <c r="F171" s="88">
        <v>187.60026100000002</v>
      </c>
      <c r="G171" s="88">
        <v>24.042852999999997</v>
      </c>
      <c r="H171" s="88">
        <v>5.4412239999999992</v>
      </c>
      <c r="I171" s="88">
        <v>4.3862039999999993</v>
      </c>
      <c r="J171" s="88">
        <v>135.09581</v>
      </c>
      <c r="K171" s="88">
        <v>61.702761000000002</v>
      </c>
      <c r="L171" s="88">
        <v>33.872917999999999</v>
      </c>
      <c r="M171" s="88">
        <v>2.1108500000000001</v>
      </c>
      <c r="N171" s="88">
        <v>0.05</v>
      </c>
      <c r="O171" s="88">
        <v>0</v>
      </c>
      <c r="P171" s="83"/>
      <c r="Q171" s="84" t="s">
        <v>548</v>
      </c>
    </row>
    <row r="172" spans="1:17" x14ac:dyDescent="0.15">
      <c r="B172" s="84" t="s">
        <v>349</v>
      </c>
      <c r="C172" s="88">
        <v>984.206774</v>
      </c>
      <c r="D172" s="88">
        <v>133.301074</v>
      </c>
      <c r="E172" s="88">
        <v>1.326047</v>
      </c>
      <c r="F172" s="88">
        <v>198.09434399999998</v>
      </c>
      <c r="G172" s="88">
        <v>22.675594000000004</v>
      </c>
      <c r="H172" s="88">
        <v>4.9280439999999999</v>
      </c>
      <c r="I172" s="88">
        <v>3.8188449999999996</v>
      </c>
      <c r="J172" s="88">
        <v>119.38319599999998</v>
      </c>
      <c r="K172" s="88">
        <v>45.194814000000001</v>
      </c>
      <c r="L172" s="88">
        <v>31.948171000000002</v>
      </c>
      <c r="M172" s="88">
        <v>1.8712589999999998</v>
      </c>
      <c r="N172" s="88">
        <v>3.0581960000000001</v>
      </c>
      <c r="O172" s="88">
        <v>0</v>
      </c>
      <c r="P172" s="83"/>
      <c r="Q172" s="84" t="s">
        <v>549</v>
      </c>
    </row>
    <row r="173" spans="1:17" x14ac:dyDescent="0.15"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3"/>
    </row>
    <row r="174" spans="1:17" x14ac:dyDescent="0.15">
      <c r="A174" s="87">
        <v>2023</v>
      </c>
      <c r="B174" s="84" t="s">
        <v>338</v>
      </c>
      <c r="C174" s="88">
        <v>953.14109699999995</v>
      </c>
      <c r="D174" s="88">
        <v>38.793602000000007</v>
      </c>
      <c r="E174" s="88">
        <v>2.9440489999999997</v>
      </c>
      <c r="F174" s="88">
        <v>173.140669</v>
      </c>
      <c r="G174" s="88">
        <v>14.514293</v>
      </c>
      <c r="H174" s="88">
        <v>3.1150260000000003</v>
      </c>
      <c r="I174" s="88">
        <v>3.193181</v>
      </c>
      <c r="J174" s="88">
        <v>121.15548100000001</v>
      </c>
      <c r="K174" s="88">
        <v>33.615629999999996</v>
      </c>
      <c r="L174" s="88">
        <v>30.013945999999997</v>
      </c>
      <c r="M174" s="88">
        <v>1.5970349999999998</v>
      </c>
      <c r="N174" s="88">
        <v>0</v>
      </c>
      <c r="O174" s="88">
        <v>0</v>
      </c>
      <c r="P174" s="87">
        <v>2023</v>
      </c>
      <c r="Q174" s="84" t="s">
        <v>538</v>
      </c>
    </row>
    <row r="175" spans="1:17" x14ac:dyDescent="0.15">
      <c r="B175" s="84" t="s">
        <v>339</v>
      </c>
      <c r="C175" s="88">
        <v>1028.292383</v>
      </c>
      <c r="D175" s="88">
        <v>140.30014300000002</v>
      </c>
      <c r="E175" s="88">
        <v>2.7343660000000001</v>
      </c>
      <c r="F175" s="88">
        <v>173.23881199999994</v>
      </c>
      <c r="G175" s="88">
        <v>17.117721000000003</v>
      </c>
      <c r="H175" s="88">
        <v>2.8720080000000001</v>
      </c>
      <c r="I175" s="88">
        <v>3.890612</v>
      </c>
      <c r="J175" s="88">
        <v>119.32413799999999</v>
      </c>
      <c r="K175" s="88">
        <v>36.639626999999997</v>
      </c>
      <c r="L175" s="88">
        <v>29.154696000000001</v>
      </c>
      <c r="M175" s="88">
        <v>2.1908190000000003</v>
      </c>
      <c r="N175" s="88">
        <v>0</v>
      </c>
      <c r="O175" s="88">
        <v>0</v>
      </c>
      <c r="P175" s="83"/>
      <c r="Q175" s="84" t="s">
        <v>539</v>
      </c>
    </row>
    <row r="176" spans="1:17" x14ac:dyDescent="0.15">
      <c r="B176" s="84" t="s">
        <v>340</v>
      </c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3"/>
      <c r="Q176" s="84" t="s">
        <v>540</v>
      </c>
    </row>
    <row r="177" spans="2:19" x14ac:dyDescent="0.15">
      <c r="B177" s="84" t="s">
        <v>341</v>
      </c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3"/>
      <c r="Q177" s="84" t="s">
        <v>541</v>
      </c>
    </row>
    <row r="178" spans="2:19" x14ac:dyDescent="0.15">
      <c r="B178" s="84" t="s">
        <v>342</v>
      </c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3"/>
      <c r="Q178" s="84" t="s">
        <v>542</v>
      </c>
    </row>
    <row r="179" spans="2:19" x14ac:dyDescent="0.15">
      <c r="B179" s="84" t="s">
        <v>343</v>
      </c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3"/>
      <c r="Q179" s="84" t="s">
        <v>543</v>
      </c>
      <c r="R179" s="89"/>
      <c r="S179" s="89"/>
    </row>
    <row r="180" spans="2:19" x14ac:dyDescent="0.15">
      <c r="B180" s="84" t="s">
        <v>344</v>
      </c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3"/>
      <c r="Q180" s="84" t="s">
        <v>544</v>
      </c>
      <c r="R180" s="89"/>
      <c r="S180" s="89"/>
    </row>
    <row r="181" spans="2:19" x14ac:dyDescent="0.15">
      <c r="B181" s="84" t="s">
        <v>345</v>
      </c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3"/>
      <c r="Q181" s="84" t="s">
        <v>545</v>
      </c>
      <c r="R181" s="89"/>
      <c r="S181" s="89"/>
    </row>
    <row r="182" spans="2:19" x14ac:dyDescent="0.15">
      <c r="B182" s="84" t="s">
        <v>346</v>
      </c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3"/>
      <c r="Q182" s="84" t="s">
        <v>546</v>
      </c>
      <c r="R182" s="89"/>
      <c r="S182" s="89"/>
    </row>
    <row r="183" spans="2:19" x14ac:dyDescent="0.15">
      <c r="B183" s="84" t="s">
        <v>347</v>
      </c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3"/>
      <c r="Q183" s="84" t="s">
        <v>547</v>
      </c>
      <c r="R183" s="89"/>
      <c r="S183" s="89"/>
    </row>
    <row r="184" spans="2:19" x14ac:dyDescent="0.15">
      <c r="B184" s="84" t="s">
        <v>348</v>
      </c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3"/>
      <c r="Q184" s="84" t="s">
        <v>548</v>
      </c>
      <c r="R184" s="89"/>
      <c r="S184" s="89"/>
    </row>
    <row r="185" spans="2:19" x14ac:dyDescent="0.15">
      <c r="B185" s="84" t="s">
        <v>349</v>
      </c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3"/>
      <c r="Q185" s="84" t="s">
        <v>549</v>
      </c>
      <c r="R185" s="89"/>
      <c r="S185" s="89"/>
    </row>
    <row r="186" spans="2:19" x14ac:dyDescent="0.15"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</row>
    <row r="187" spans="2:19" x14ac:dyDescent="0.15"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</row>
    <row r="188" spans="2:19" x14ac:dyDescent="0.15"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</row>
  </sheetData>
  <mergeCells count="37">
    <mergeCell ref="T128:T129"/>
    <mergeCell ref="U128:U129"/>
    <mergeCell ref="T4:T5"/>
    <mergeCell ref="U4:U5"/>
    <mergeCell ref="T35:T36"/>
    <mergeCell ref="U35:U36"/>
    <mergeCell ref="C4:S4"/>
    <mergeCell ref="A35:A36"/>
    <mergeCell ref="B35:B36"/>
    <mergeCell ref="C35:S35"/>
    <mergeCell ref="A158:Q158"/>
    <mergeCell ref="B4:B5"/>
    <mergeCell ref="A4:A5"/>
    <mergeCell ref="A128:A129"/>
    <mergeCell ref="B128:B129"/>
    <mergeCell ref="C128:S128"/>
    <mergeCell ref="A2:U2"/>
    <mergeCell ref="A34:U34"/>
    <mergeCell ref="A65:U65"/>
    <mergeCell ref="A96:U96"/>
    <mergeCell ref="A127:U127"/>
    <mergeCell ref="A3:U3"/>
    <mergeCell ref="T66:T67"/>
    <mergeCell ref="U66:U67"/>
    <mergeCell ref="T97:T98"/>
    <mergeCell ref="U97:U98"/>
    <mergeCell ref="A66:A67"/>
    <mergeCell ref="B66:B67"/>
    <mergeCell ref="C66:S66"/>
    <mergeCell ref="A97:A98"/>
    <mergeCell ref="B97:B98"/>
    <mergeCell ref="C97:S97"/>
    <mergeCell ref="A159:A160"/>
    <mergeCell ref="B159:B160"/>
    <mergeCell ref="C159:O159"/>
    <mergeCell ref="P159:P160"/>
    <mergeCell ref="Q159:Q160"/>
  </mergeCells>
  <phoneticPr fontId="1" type="noConversion"/>
  <pageMargins left="0.75" right="0.75" top="1" bottom="1" header="0.5" footer="0.5"/>
  <pageSetup orientation="portrait" verticalDpi="0" r:id="rId1"/>
  <headerFooter alignWithMargins="0"/>
  <ignoredErrors>
    <ignoredError sqref="C5:K5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U188"/>
  <sheetViews>
    <sheetView showGridLines="0" topLeftCell="A2" zoomScale="90" zoomScaleNormal="90" workbookViewId="0">
      <selection activeCell="A2" sqref="A2:U2"/>
    </sheetView>
  </sheetViews>
  <sheetFormatPr defaultColWidth="9.140625" defaultRowHeight="9" x14ac:dyDescent="0.15"/>
  <cols>
    <col min="1" max="1" width="6.85546875" style="83" customWidth="1"/>
    <col min="2" max="2" width="9.85546875" style="84" bestFit="1" customWidth="1"/>
    <col min="3" max="19" width="7.42578125" style="84" customWidth="1"/>
    <col min="20" max="20" width="9.140625" style="83"/>
    <col min="21" max="16384" width="9.140625" style="84"/>
  </cols>
  <sheetData>
    <row r="1" spans="1:21" hidden="1" x14ac:dyDescent="0.15"/>
    <row r="2" spans="1:21" s="90" customFormat="1" ht="9" customHeight="1" x14ac:dyDescent="0.2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</row>
    <row r="3" spans="1:21" s="90" customFormat="1" ht="27" customHeight="1" thickBot="1" x14ac:dyDescent="0.25">
      <c r="A3" s="195" t="s">
        <v>681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</row>
    <row r="4" spans="1:21" s="85" customFormat="1" ht="11.25" customHeight="1" thickBot="1" x14ac:dyDescent="0.25">
      <c r="A4" s="197" t="s">
        <v>162</v>
      </c>
      <c r="B4" s="197" t="s">
        <v>163</v>
      </c>
      <c r="C4" s="235" t="s">
        <v>679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7"/>
      <c r="T4" s="197" t="s">
        <v>535</v>
      </c>
      <c r="U4" s="197" t="s">
        <v>522</v>
      </c>
    </row>
    <row r="5" spans="1:21" ht="20.25" customHeight="1" thickBot="1" x14ac:dyDescent="0.2">
      <c r="A5" s="198"/>
      <c r="B5" s="198"/>
      <c r="C5" s="138" t="s">
        <v>5</v>
      </c>
      <c r="D5" s="138" t="s">
        <v>8</v>
      </c>
      <c r="E5" s="138" t="s">
        <v>12</v>
      </c>
      <c r="F5" s="138" t="s">
        <v>16</v>
      </c>
      <c r="G5" s="138" t="s">
        <v>23</v>
      </c>
      <c r="H5" s="138" t="s">
        <v>27</v>
      </c>
      <c r="I5" s="138" t="s">
        <v>34</v>
      </c>
      <c r="J5" s="138" t="s">
        <v>40</v>
      </c>
      <c r="K5" s="138" t="s">
        <v>47</v>
      </c>
      <c r="L5" s="138">
        <v>10</v>
      </c>
      <c r="M5" s="138">
        <v>11</v>
      </c>
      <c r="N5" s="138">
        <v>12</v>
      </c>
      <c r="O5" s="138">
        <v>13</v>
      </c>
      <c r="P5" s="138">
        <v>14</v>
      </c>
      <c r="Q5" s="138">
        <v>15</v>
      </c>
      <c r="R5" s="138">
        <v>16</v>
      </c>
      <c r="S5" s="138">
        <v>17</v>
      </c>
      <c r="T5" s="198"/>
      <c r="U5" s="198"/>
    </row>
    <row r="6" spans="1:21" x14ac:dyDescent="0.15">
      <c r="A6" s="87">
        <v>2022</v>
      </c>
      <c r="B6" s="84" t="s">
        <v>338</v>
      </c>
      <c r="C6" s="88">
        <v>25.937640999999989</v>
      </c>
      <c r="D6" s="88">
        <v>16.271994999999997</v>
      </c>
      <c r="E6" s="88">
        <v>60.368640999999997</v>
      </c>
      <c r="F6" s="88">
        <v>35.080581000000009</v>
      </c>
      <c r="G6" s="88">
        <v>7.6701350000000001</v>
      </c>
      <c r="H6" s="88">
        <v>12.19191</v>
      </c>
      <c r="I6" s="88">
        <v>25.354578</v>
      </c>
      <c r="J6" s="88">
        <v>50.238258999999999</v>
      </c>
      <c r="K6" s="88">
        <v>10.73462</v>
      </c>
      <c r="L6" s="88">
        <v>10.515814000000002</v>
      </c>
      <c r="M6" s="88">
        <v>6.7490029999999992</v>
      </c>
      <c r="N6" s="88">
        <v>18.432807</v>
      </c>
      <c r="O6" s="88">
        <v>0.216117</v>
      </c>
      <c r="P6" s="88">
        <v>0.29586899999999999</v>
      </c>
      <c r="Q6" s="88">
        <v>122.24116800000002</v>
      </c>
      <c r="R6" s="88">
        <v>25.478452000000004</v>
      </c>
      <c r="S6" s="88">
        <v>12.337301999999996</v>
      </c>
      <c r="T6" s="87">
        <v>2022</v>
      </c>
      <c r="U6" s="84" t="s">
        <v>538</v>
      </c>
    </row>
    <row r="7" spans="1:21" x14ac:dyDescent="0.15">
      <c r="B7" s="84" t="s">
        <v>339</v>
      </c>
      <c r="C7" s="88">
        <v>24.706899999999997</v>
      </c>
      <c r="D7" s="88">
        <v>19.137230000000002</v>
      </c>
      <c r="E7" s="88">
        <v>70.033660999999995</v>
      </c>
      <c r="F7" s="88">
        <v>37.880656999999999</v>
      </c>
      <c r="G7" s="88">
        <v>7.5897519999999998</v>
      </c>
      <c r="H7" s="88">
        <v>15.395811</v>
      </c>
      <c r="I7" s="88">
        <v>26.863695</v>
      </c>
      <c r="J7" s="88">
        <v>55.775926000000005</v>
      </c>
      <c r="K7" s="88">
        <v>10.247194</v>
      </c>
      <c r="L7" s="88">
        <v>10.446339999999999</v>
      </c>
      <c r="M7" s="88">
        <v>6.7079229999999992</v>
      </c>
      <c r="N7" s="88">
        <v>22.634566</v>
      </c>
      <c r="O7" s="88">
        <v>0.277422</v>
      </c>
      <c r="P7" s="88">
        <v>0.33038900000000004</v>
      </c>
      <c r="Q7" s="88">
        <v>121.216104</v>
      </c>
      <c r="R7" s="88">
        <v>30.400110000000002</v>
      </c>
      <c r="S7" s="88">
        <v>8.7741110000000013</v>
      </c>
      <c r="U7" s="84" t="s">
        <v>539</v>
      </c>
    </row>
    <row r="8" spans="1:21" x14ac:dyDescent="0.15">
      <c r="B8" s="84" t="s">
        <v>340</v>
      </c>
      <c r="C8" s="88">
        <v>33.199046000000003</v>
      </c>
      <c r="D8" s="88">
        <v>23.510916999999999</v>
      </c>
      <c r="E8" s="88">
        <v>74.514752000000001</v>
      </c>
      <c r="F8" s="88">
        <v>50.859939999999995</v>
      </c>
      <c r="G8" s="88">
        <v>7.8710310000000003</v>
      </c>
      <c r="H8" s="88">
        <v>17.714555999999998</v>
      </c>
      <c r="I8" s="88">
        <v>31.35444</v>
      </c>
      <c r="J8" s="88">
        <v>65.184563000000011</v>
      </c>
      <c r="K8" s="88">
        <v>10.859459999999999</v>
      </c>
      <c r="L8" s="88">
        <v>10.765387000000002</v>
      </c>
      <c r="M8" s="88">
        <v>5.8715339999999996</v>
      </c>
      <c r="N8" s="88">
        <v>12.460892000000001</v>
      </c>
      <c r="O8" s="88">
        <v>0.17346499999999998</v>
      </c>
      <c r="P8" s="88">
        <v>0.54577299999999995</v>
      </c>
      <c r="Q8" s="88">
        <v>109.417868</v>
      </c>
      <c r="R8" s="88">
        <v>33.432403999999991</v>
      </c>
      <c r="S8" s="88">
        <v>11.495188999999998</v>
      </c>
      <c r="U8" s="84" t="s">
        <v>540</v>
      </c>
    </row>
    <row r="9" spans="1:21" x14ac:dyDescent="0.15">
      <c r="B9" s="84" t="s">
        <v>341</v>
      </c>
      <c r="C9" s="88">
        <v>32.400808999999995</v>
      </c>
      <c r="D9" s="88">
        <v>19.526150000000001</v>
      </c>
      <c r="E9" s="88">
        <v>72.318913000000009</v>
      </c>
      <c r="F9" s="88">
        <v>39.430376000000003</v>
      </c>
      <c r="G9" s="88">
        <v>7.7388569999999994</v>
      </c>
      <c r="H9" s="88">
        <v>19.700236</v>
      </c>
      <c r="I9" s="88">
        <v>29.596752000000002</v>
      </c>
      <c r="J9" s="88">
        <v>68.590115999999995</v>
      </c>
      <c r="K9" s="88">
        <v>9.4008420000000008</v>
      </c>
      <c r="L9" s="88">
        <v>11.194623</v>
      </c>
      <c r="M9" s="88">
        <v>5.3003520000000002</v>
      </c>
      <c r="N9" s="88">
        <v>15.940406000000003</v>
      </c>
      <c r="O9" s="88">
        <v>0.53456099999999995</v>
      </c>
      <c r="P9" s="88">
        <v>0.42547500000000005</v>
      </c>
      <c r="Q9" s="88">
        <v>118.75889100000001</v>
      </c>
      <c r="R9" s="88">
        <v>30.911736000000005</v>
      </c>
      <c r="S9" s="88">
        <v>10.172067999999998</v>
      </c>
      <c r="U9" s="84" t="s">
        <v>541</v>
      </c>
    </row>
    <row r="10" spans="1:21" x14ac:dyDescent="0.15">
      <c r="B10" s="84" t="s">
        <v>342</v>
      </c>
      <c r="C10" s="88">
        <v>36.139401000000014</v>
      </c>
      <c r="D10" s="88">
        <v>26.041243999999999</v>
      </c>
      <c r="E10" s="88">
        <v>80.029651999999984</v>
      </c>
      <c r="F10" s="88">
        <v>35.911564999999996</v>
      </c>
      <c r="G10" s="88">
        <v>9.1903860000000002</v>
      </c>
      <c r="H10" s="88">
        <v>18.826886999999999</v>
      </c>
      <c r="I10" s="88">
        <v>30.635168999999998</v>
      </c>
      <c r="J10" s="88">
        <v>74.243484000000009</v>
      </c>
      <c r="K10" s="88">
        <v>11.753962999999999</v>
      </c>
      <c r="L10" s="88">
        <v>9.6302450000000004</v>
      </c>
      <c r="M10" s="88">
        <v>6.0333399999999999</v>
      </c>
      <c r="N10" s="88">
        <v>19.269027999999999</v>
      </c>
      <c r="O10" s="88">
        <v>0.991838</v>
      </c>
      <c r="P10" s="88">
        <v>0.34068199999999998</v>
      </c>
      <c r="Q10" s="88">
        <v>150.91033699999997</v>
      </c>
      <c r="R10" s="88">
        <v>32.83095800000001</v>
      </c>
      <c r="S10" s="88">
        <v>11.956486999999999</v>
      </c>
      <c r="U10" s="84" t="s">
        <v>542</v>
      </c>
    </row>
    <row r="11" spans="1:21" x14ac:dyDescent="0.15">
      <c r="B11" s="84" t="s">
        <v>343</v>
      </c>
      <c r="C11" s="88">
        <v>26.380319</v>
      </c>
      <c r="D11" s="88">
        <v>31.425715000000004</v>
      </c>
      <c r="E11" s="88">
        <v>80.633740999999986</v>
      </c>
      <c r="F11" s="88">
        <v>38.406458000000001</v>
      </c>
      <c r="G11" s="88">
        <v>8.4247890000000005</v>
      </c>
      <c r="H11" s="88">
        <v>7.9321289999999998</v>
      </c>
      <c r="I11" s="88">
        <v>32.881658000000002</v>
      </c>
      <c r="J11" s="88">
        <v>89.672660999999991</v>
      </c>
      <c r="K11" s="88">
        <v>10.067006000000001</v>
      </c>
      <c r="L11" s="88">
        <v>9.5087299999999999</v>
      </c>
      <c r="M11" s="88">
        <v>5.9251770000000006</v>
      </c>
      <c r="N11" s="88">
        <v>16.666817000000002</v>
      </c>
      <c r="O11" s="88">
        <v>0.72371099999999999</v>
      </c>
      <c r="P11" s="88">
        <v>0.27147699999999997</v>
      </c>
      <c r="Q11" s="88">
        <v>114.55166699999999</v>
      </c>
      <c r="R11" s="88">
        <v>32.916823999999998</v>
      </c>
      <c r="S11" s="88">
        <v>11.690467999999999</v>
      </c>
      <c r="U11" s="84" t="s">
        <v>543</v>
      </c>
    </row>
    <row r="12" spans="1:21" x14ac:dyDescent="0.15">
      <c r="B12" s="84" t="s">
        <v>344</v>
      </c>
      <c r="C12" s="88">
        <v>32.970264</v>
      </c>
      <c r="D12" s="88">
        <v>25.655974999999998</v>
      </c>
      <c r="E12" s="88">
        <v>86.00772400000001</v>
      </c>
      <c r="F12" s="88">
        <v>36.160909999999994</v>
      </c>
      <c r="G12" s="88">
        <v>8.5424930000000003</v>
      </c>
      <c r="H12" s="88">
        <v>6.7875269999999999</v>
      </c>
      <c r="I12" s="88">
        <v>31.103194000000002</v>
      </c>
      <c r="J12" s="88">
        <v>75.902105000000006</v>
      </c>
      <c r="K12" s="88">
        <v>10.878611000000001</v>
      </c>
      <c r="L12" s="88">
        <v>10.668304000000001</v>
      </c>
      <c r="M12" s="88">
        <v>5.7831289999999989</v>
      </c>
      <c r="N12" s="88">
        <v>12.843995</v>
      </c>
      <c r="O12" s="88">
        <v>0.99225399999999975</v>
      </c>
      <c r="P12" s="88">
        <v>0.37331700000000001</v>
      </c>
      <c r="Q12" s="88">
        <v>117.767645</v>
      </c>
      <c r="R12" s="88">
        <v>34.480719000000001</v>
      </c>
      <c r="S12" s="88">
        <v>13.150922</v>
      </c>
      <c r="U12" s="84" t="s">
        <v>544</v>
      </c>
    </row>
    <row r="13" spans="1:21" x14ac:dyDescent="0.15">
      <c r="B13" s="84" t="s">
        <v>345</v>
      </c>
      <c r="C13" s="88">
        <v>27.514758999999998</v>
      </c>
      <c r="D13" s="88">
        <v>22.461582</v>
      </c>
      <c r="E13" s="88">
        <v>99.567672999999985</v>
      </c>
      <c r="F13" s="88">
        <v>37.023945999999995</v>
      </c>
      <c r="G13" s="88">
        <v>4.4353819999999997</v>
      </c>
      <c r="H13" s="88">
        <v>5.993512</v>
      </c>
      <c r="I13" s="88">
        <v>36.723854000000003</v>
      </c>
      <c r="J13" s="88">
        <v>84.929351999999994</v>
      </c>
      <c r="K13" s="88">
        <v>9.8511489999999995</v>
      </c>
      <c r="L13" s="88">
        <v>12.097935</v>
      </c>
      <c r="M13" s="88">
        <v>7.7945700000000011</v>
      </c>
      <c r="N13" s="88">
        <v>8.2893049999999988</v>
      </c>
      <c r="O13" s="88">
        <v>0.44259400000000004</v>
      </c>
      <c r="P13" s="88">
        <v>0.28168599999999999</v>
      </c>
      <c r="Q13" s="88">
        <v>123.85779099999999</v>
      </c>
      <c r="R13" s="88">
        <v>28.342284000000006</v>
      </c>
      <c r="S13" s="88">
        <v>16.134105999999999</v>
      </c>
      <c r="U13" s="84" t="s">
        <v>545</v>
      </c>
    </row>
    <row r="14" spans="1:21" x14ac:dyDescent="0.15">
      <c r="B14" s="84" t="s">
        <v>346</v>
      </c>
      <c r="C14" s="88">
        <v>39.427828000000005</v>
      </c>
      <c r="D14" s="88">
        <v>24.763200000000001</v>
      </c>
      <c r="E14" s="88">
        <v>102.71273599999998</v>
      </c>
      <c r="F14" s="88">
        <v>46.221709999999995</v>
      </c>
      <c r="G14" s="88">
        <v>7.93628</v>
      </c>
      <c r="H14" s="88">
        <v>4.7185079999999999</v>
      </c>
      <c r="I14" s="88">
        <v>35.716760000000001</v>
      </c>
      <c r="J14" s="88">
        <v>100.90974200000001</v>
      </c>
      <c r="K14" s="88">
        <v>11.568071999999997</v>
      </c>
      <c r="L14" s="88">
        <v>16.417234999999998</v>
      </c>
      <c r="M14" s="88">
        <v>7.781763999999999</v>
      </c>
      <c r="N14" s="88">
        <v>11.018207999999998</v>
      </c>
      <c r="O14" s="88">
        <v>0.51962799999999998</v>
      </c>
      <c r="P14" s="88">
        <v>0.22028599999999998</v>
      </c>
      <c r="Q14" s="88">
        <v>113.70169300000003</v>
      </c>
      <c r="R14" s="88">
        <v>37.545106000000004</v>
      </c>
      <c r="S14" s="88">
        <v>16.584724999999999</v>
      </c>
      <c r="U14" s="84" t="s">
        <v>546</v>
      </c>
    </row>
    <row r="15" spans="1:21" x14ac:dyDescent="0.15">
      <c r="B15" s="84" t="s">
        <v>347</v>
      </c>
      <c r="C15" s="88">
        <v>23.015968999999998</v>
      </c>
      <c r="D15" s="88">
        <v>21.974541000000002</v>
      </c>
      <c r="E15" s="88">
        <v>90.786965000000009</v>
      </c>
      <c r="F15" s="88">
        <v>41.282120999999997</v>
      </c>
      <c r="G15" s="88">
        <v>8.1289940000000005</v>
      </c>
      <c r="H15" s="88">
        <v>7.417891</v>
      </c>
      <c r="I15" s="88">
        <v>38.544496000000002</v>
      </c>
      <c r="J15" s="88">
        <v>94.89858000000001</v>
      </c>
      <c r="K15" s="88">
        <v>11.730006000000003</v>
      </c>
      <c r="L15" s="88">
        <v>21.894949</v>
      </c>
      <c r="M15" s="88">
        <v>8.5555769999999995</v>
      </c>
      <c r="N15" s="88">
        <v>14.641178</v>
      </c>
      <c r="O15" s="88">
        <v>0.82927199999999979</v>
      </c>
      <c r="P15" s="88">
        <v>0.18518200000000001</v>
      </c>
      <c r="Q15" s="88">
        <v>103.99111299999998</v>
      </c>
      <c r="R15" s="88">
        <v>31.580348000000001</v>
      </c>
      <c r="S15" s="88">
        <v>14.509663</v>
      </c>
      <c r="U15" s="84" t="s">
        <v>547</v>
      </c>
    </row>
    <row r="16" spans="1:21" x14ac:dyDescent="0.15">
      <c r="B16" s="84" t="s">
        <v>348</v>
      </c>
      <c r="C16" s="88">
        <v>36.897573999999992</v>
      </c>
      <c r="D16" s="88">
        <v>22.232153999999998</v>
      </c>
      <c r="E16" s="88">
        <v>77.266054999999994</v>
      </c>
      <c r="F16" s="88">
        <v>38.77319</v>
      </c>
      <c r="G16" s="88">
        <v>8.1622109999999992</v>
      </c>
      <c r="H16" s="88">
        <v>7.5620500000000002</v>
      </c>
      <c r="I16" s="88">
        <v>41.842639999999996</v>
      </c>
      <c r="J16" s="88">
        <v>73.799079000000006</v>
      </c>
      <c r="K16" s="88">
        <v>11.656520000000006</v>
      </c>
      <c r="L16" s="88">
        <v>28.513840999999999</v>
      </c>
      <c r="M16" s="88">
        <v>9.0888619999999989</v>
      </c>
      <c r="N16" s="88">
        <v>10.871634</v>
      </c>
      <c r="O16" s="88">
        <v>1.5314300000000001</v>
      </c>
      <c r="P16" s="88">
        <v>0.28063100000000002</v>
      </c>
      <c r="Q16" s="88">
        <v>159.02783199999999</v>
      </c>
      <c r="R16" s="88">
        <v>35.090467000000004</v>
      </c>
      <c r="S16" s="88">
        <v>17.998273000000001</v>
      </c>
      <c r="U16" s="84" t="s">
        <v>548</v>
      </c>
    </row>
    <row r="17" spans="1:21" x14ac:dyDescent="0.15">
      <c r="B17" s="84" t="s">
        <v>349</v>
      </c>
      <c r="C17" s="88">
        <v>24.675435999999998</v>
      </c>
      <c r="D17" s="88">
        <v>20.925807999999996</v>
      </c>
      <c r="E17" s="88">
        <v>65.628161000000006</v>
      </c>
      <c r="F17" s="88">
        <v>35.009600000000006</v>
      </c>
      <c r="G17" s="88">
        <v>6.9997819999999997</v>
      </c>
      <c r="H17" s="88">
        <v>7.5908790000000002</v>
      </c>
      <c r="I17" s="88">
        <v>30.55142</v>
      </c>
      <c r="J17" s="88">
        <v>76.479827999999983</v>
      </c>
      <c r="K17" s="88">
        <v>10.391860999999999</v>
      </c>
      <c r="L17" s="88">
        <v>22.668898000000002</v>
      </c>
      <c r="M17" s="88">
        <v>8.8428490000000011</v>
      </c>
      <c r="N17" s="88">
        <v>10.713700999999999</v>
      </c>
      <c r="O17" s="88">
        <v>1.7400799999999998</v>
      </c>
      <c r="P17" s="88">
        <v>0.127191</v>
      </c>
      <c r="Q17" s="88">
        <v>150.06272799999994</v>
      </c>
      <c r="R17" s="88">
        <v>30.200789</v>
      </c>
      <c r="S17" s="88">
        <v>15.623361000000001</v>
      </c>
      <c r="U17" s="84" t="s">
        <v>549</v>
      </c>
    </row>
    <row r="18" spans="1:21" x14ac:dyDescent="0.15"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9"/>
      <c r="Q18" s="89"/>
      <c r="R18" s="89"/>
      <c r="S18" s="89"/>
    </row>
    <row r="19" spans="1:21" x14ac:dyDescent="0.15">
      <c r="A19" s="87">
        <v>2023</v>
      </c>
      <c r="B19" s="84" t="s">
        <v>338</v>
      </c>
      <c r="C19" s="88">
        <v>41.953749000000002</v>
      </c>
      <c r="D19" s="88">
        <v>22.221191999999999</v>
      </c>
      <c r="E19" s="88">
        <v>73.926299000000029</v>
      </c>
      <c r="F19" s="88">
        <v>36.38194</v>
      </c>
      <c r="G19" s="88">
        <v>8.4887879999999996</v>
      </c>
      <c r="H19" s="88">
        <v>10.989391000000001</v>
      </c>
      <c r="I19" s="88">
        <v>28.637632000000004</v>
      </c>
      <c r="J19" s="88">
        <v>58.021205000000002</v>
      </c>
      <c r="K19" s="88">
        <v>10.706657</v>
      </c>
      <c r="L19" s="88">
        <v>18.512863999999993</v>
      </c>
      <c r="M19" s="88">
        <v>6.7817140000000009</v>
      </c>
      <c r="N19" s="88">
        <v>11.415826000000001</v>
      </c>
      <c r="O19" s="88">
        <v>0.88718599999999992</v>
      </c>
      <c r="P19" s="88">
        <v>0.53517599999999999</v>
      </c>
      <c r="Q19" s="88">
        <v>158.97057500000005</v>
      </c>
      <c r="R19" s="88">
        <v>33.485298999999998</v>
      </c>
      <c r="S19" s="88">
        <v>23.019207999999999</v>
      </c>
      <c r="T19" s="87">
        <v>2023</v>
      </c>
      <c r="U19" s="84" t="s">
        <v>538</v>
      </c>
    </row>
    <row r="20" spans="1:21" x14ac:dyDescent="0.15">
      <c r="B20" s="84" t="s">
        <v>339</v>
      </c>
      <c r="C20" s="88">
        <v>32.332979999999992</v>
      </c>
      <c r="D20" s="88">
        <v>23.276608999999997</v>
      </c>
      <c r="E20" s="88">
        <v>72.807737999999972</v>
      </c>
      <c r="F20" s="88">
        <v>38.986282000000003</v>
      </c>
      <c r="G20" s="88">
        <v>8.0419710000000002</v>
      </c>
      <c r="H20" s="88">
        <v>14.195594</v>
      </c>
      <c r="I20" s="88">
        <v>28.637899000000004</v>
      </c>
      <c r="J20" s="88">
        <v>56.334070000000004</v>
      </c>
      <c r="K20" s="88">
        <v>10.273147999999999</v>
      </c>
      <c r="L20" s="88">
        <v>18.348598000000003</v>
      </c>
      <c r="M20" s="88">
        <v>8.567639999999999</v>
      </c>
      <c r="N20" s="88">
        <v>12.516731999999999</v>
      </c>
      <c r="O20" s="88">
        <v>0.44930400000000004</v>
      </c>
      <c r="P20" s="88">
        <v>1.2852790000000001</v>
      </c>
      <c r="Q20" s="88">
        <v>127.77987199999998</v>
      </c>
      <c r="R20" s="88">
        <v>33.730137999999997</v>
      </c>
      <c r="S20" s="88">
        <v>22.536041999999998</v>
      </c>
      <c r="U20" s="84" t="s">
        <v>539</v>
      </c>
    </row>
    <row r="21" spans="1:21" x14ac:dyDescent="0.15">
      <c r="B21" s="84" t="s">
        <v>340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U21" s="84" t="s">
        <v>540</v>
      </c>
    </row>
    <row r="22" spans="1:21" x14ac:dyDescent="0.15">
      <c r="B22" s="84" t="s">
        <v>341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U22" s="84" t="s">
        <v>541</v>
      </c>
    </row>
    <row r="23" spans="1:21" x14ac:dyDescent="0.15">
      <c r="B23" s="84" t="s">
        <v>342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U23" s="84" t="s">
        <v>542</v>
      </c>
    </row>
    <row r="24" spans="1:21" x14ac:dyDescent="0.15">
      <c r="B24" s="84" t="s">
        <v>343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U24" s="84" t="s">
        <v>543</v>
      </c>
    </row>
    <row r="25" spans="1:21" x14ac:dyDescent="0.15">
      <c r="B25" s="84" t="s">
        <v>344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U25" s="84" t="s">
        <v>544</v>
      </c>
    </row>
    <row r="26" spans="1:21" x14ac:dyDescent="0.15">
      <c r="B26" s="84" t="s">
        <v>345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U26" s="84" t="s">
        <v>545</v>
      </c>
    </row>
    <row r="27" spans="1:21" x14ac:dyDescent="0.15">
      <c r="B27" s="84" t="s">
        <v>346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U27" s="84" t="s">
        <v>546</v>
      </c>
    </row>
    <row r="28" spans="1:21" x14ac:dyDescent="0.15">
      <c r="B28" s="84" t="s">
        <v>347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U28" s="84" t="s">
        <v>547</v>
      </c>
    </row>
    <row r="29" spans="1:21" x14ac:dyDescent="0.15">
      <c r="B29" s="84" t="s">
        <v>348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U29" s="84" t="s">
        <v>548</v>
      </c>
    </row>
    <row r="30" spans="1:21" x14ac:dyDescent="0.15">
      <c r="B30" s="84" t="s">
        <v>349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U30" s="84" t="s">
        <v>549</v>
      </c>
    </row>
    <row r="31" spans="1:21" ht="13.5" customHeight="1" x14ac:dyDescent="0.15"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1:21" ht="12.75" x14ac:dyDescent="0.2">
      <c r="A32" s="139"/>
      <c r="B32" s="28"/>
      <c r="C32" s="88"/>
      <c r="D32" s="28"/>
      <c r="E32" s="28"/>
      <c r="F32" s="28"/>
      <c r="G32" s="88"/>
      <c r="H32" s="88"/>
      <c r="I32" s="88"/>
      <c r="J32" s="88"/>
      <c r="K32" s="88"/>
      <c r="L32" s="88"/>
      <c r="M32" s="88"/>
      <c r="N32" s="88"/>
      <c r="O32" s="88"/>
    </row>
    <row r="33" spans="1:21" x14ac:dyDescent="0.15"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1:21" s="90" customFormat="1" ht="27" customHeight="1" thickBot="1" x14ac:dyDescent="0.25">
      <c r="A34" s="195" t="s">
        <v>681</v>
      </c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</row>
    <row r="35" spans="1:21" s="85" customFormat="1" ht="11.25" customHeight="1" thickBot="1" x14ac:dyDescent="0.25">
      <c r="A35" s="197" t="s">
        <v>162</v>
      </c>
      <c r="B35" s="197" t="s">
        <v>163</v>
      </c>
      <c r="C35" s="235" t="s">
        <v>679</v>
      </c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7"/>
      <c r="T35" s="197" t="s">
        <v>535</v>
      </c>
      <c r="U35" s="197" t="s">
        <v>522</v>
      </c>
    </row>
    <row r="36" spans="1:21" ht="20.25" customHeight="1" thickBot="1" x14ac:dyDescent="0.2">
      <c r="A36" s="198"/>
      <c r="B36" s="198"/>
      <c r="C36" s="138">
        <v>18</v>
      </c>
      <c r="D36" s="138">
        <v>19</v>
      </c>
      <c r="E36" s="138">
        <v>20</v>
      </c>
      <c r="F36" s="138">
        <v>21</v>
      </c>
      <c r="G36" s="138">
        <v>22</v>
      </c>
      <c r="H36" s="138">
        <v>23</v>
      </c>
      <c r="I36" s="138">
        <v>24</v>
      </c>
      <c r="J36" s="138">
        <v>25</v>
      </c>
      <c r="K36" s="138">
        <v>26</v>
      </c>
      <c r="L36" s="138">
        <v>27</v>
      </c>
      <c r="M36" s="138">
        <v>28</v>
      </c>
      <c r="N36" s="138">
        <v>29</v>
      </c>
      <c r="O36" s="138">
        <v>30</v>
      </c>
      <c r="P36" s="138">
        <v>31</v>
      </c>
      <c r="Q36" s="138">
        <v>32</v>
      </c>
      <c r="R36" s="138">
        <v>33</v>
      </c>
      <c r="S36" s="138">
        <v>34</v>
      </c>
      <c r="T36" s="198"/>
      <c r="U36" s="198"/>
    </row>
    <row r="37" spans="1:21" x14ac:dyDescent="0.15">
      <c r="A37" s="87">
        <v>2022</v>
      </c>
      <c r="B37" s="84" t="s">
        <v>338</v>
      </c>
      <c r="C37" s="88">
        <v>3.256511999999999</v>
      </c>
      <c r="D37" s="88">
        <v>30.081199000000005</v>
      </c>
      <c r="E37" s="88">
        <v>46.509106999998892</v>
      </c>
      <c r="F37" s="88">
        <v>24.053566000000238</v>
      </c>
      <c r="G37" s="88">
        <v>92.504992999999999</v>
      </c>
      <c r="H37" s="88">
        <v>23.214262999999995</v>
      </c>
      <c r="I37" s="88">
        <v>53.309019999999997</v>
      </c>
      <c r="J37" s="88">
        <v>29.514775999999998</v>
      </c>
      <c r="K37" s="88">
        <v>42.28116</v>
      </c>
      <c r="L37" s="88">
        <v>429.466701</v>
      </c>
      <c r="M37" s="88">
        <v>8.5935600000000001</v>
      </c>
      <c r="N37" s="88">
        <v>105.845771</v>
      </c>
      <c r="O37" s="88">
        <v>103.27353600000001</v>
      </c>
      <c r="P37" s="88">
        <v>25.911021000000002</v>
      </c>
      <c r="Q37" s="88">
        <v>19.127566999999999</v>
      </c>
      <c r="R37" s="88">
        <v>14.760357000000004</v>
      </c>
      <c r="S37" s="88">
        <v>13.497843999999997</v>
      </c>
      <c r="T37" s="87">
        <v>2022</v>
      </c>
      <c r="U37" s="84" t="s">
        <v>538</v>
      </c>
    </row>
    <row r="38" spans="1:21" x14ac:dyDescent="0.15">
      <c r="B38" s="84" t="s">
        <v>339</v>
      </c>
      <c r="C38" s="88">
        <v>3.4758650000000006</v>
      </c>
      <c r="D38" s="88">
        <v>33.756708000000003</v>
      </c>
      <c r="E38" s="88">
        <v>46.68471099999968</v>
      </c>
      <c r="F38" s="88">
        <v>22.339520000000164</v>
      </c>
      <c r="G38" s="88">
        <v>98.771837000000033</v>
      </c>
      <c r="H38" s="88">
        <v>18.956745999999999</v>
      </c>
      <c r="I38" s="88">
        <v>60.339868000000003</v>
      </c>
      <c r="J38" s="88">
        <v>25.452804</v>
      </c>
      <c r="K38" s="88">
        <v>39.954988999999998</v>
      </c>
      <c r="L38" s="88">
        <v>534.48596499999985</v>
      </c>
      <c r="M38" s="88">
        <v>9.2532589999999999</v>
      </c>
      <c r="N38" s="88">
        <v>102.16306599999999</v>
      </c>
      <c r="O38" s="88">
        <v>90.116830999999991</v>
      </c>
      <c r="P38" s="88">
        <v>16.978203000000001</v>
      </c>
      <c r="Q38" s="88">
        <v>23.659244000000001</v>
      </c>
      <c r="R38" s="88">
        <v>18.671323999999988</v>
      </c>
      <c r="S38" s="88">
        <v>17.668478</v>
      </c>
      <c r="U38" s="84" t="s">
        <v>539</v>
      </c>
    </row>
    <row r="39" spans="1:21" x14ac:dyDescent="0.15">
      <c r="B39" s="84" t="s">
        <v>340</v>
      </c>
      <c r="C39" s="88">
        <v>4.2730129999999988</v>
      </c>
      <c r="D39" s="88">
        <v>38.385514000000001</v>
      </c>
      <c r="E39" s="88">
        <v>48.565561000000415</v>
      </c>
      <c r="F39" s="88">
        <v>28.053237000000117</v>
      </c>
      <c r="G39" s="88">
        <v>113.46448999999994</v>
      </c>
      <c r="H39" s="88">
        <v>31.574775000000002</v>
      </c>
      <c r="I39" s="88">
        <v>63.23668</v>
      </c>
      <c r="J39" s="88">
        <v>35.874673000000001</v>
      </c>
      <c r="K39" s="88">
        <v>105.92114899999999</v>
      </c>
      <c r="L39" s="88">
        <v>455.465487</v>
      </c>
      <c r="M39" s="88">
        <v>25.486724999999996</v>
      </c>
      <c r="N39" s="88">
        <v>111.52046100000001</v>
      </c>
      <c r="O39" s="88">
        <v>115.012069</v>
      </c>
      <c r="P39" s="88">
        <v>16.838550000000001</v>
      </c>
      <c r="Q39" s="88">
        <v>25.423436999999996</v>
      </c>
      <c r="R39" s="88">
        <v>22.333538999999998</v>
      </c>
      <c r="S39" s="88">
        <v>19.244040000000005</v>
      </c>
      <c r="U39" s="84" t="s">
        <v>540</v>
      </c>
    </row>
    <row r="40" spans="1:21" x14ac:dyDescent="0.15">
      <c r="B40" s="84" t="s">
        <v>341</v>
      </c>
      <c r="C40" s="88">
        <v>3.5908290000000007</v>
      </c>
      <c r="D40" s="88">
        <v>36.726584000000003</v>
      </c>
      <c r="E40" s="88">
        <v>40.817393999999993</v>
      </c>
      <c r="F40" s="88">
        <v>25.012060999999981</v>
      </c>
      <c r="G40" s="88">
        <v>107.47617599999998</v>
      </c>
      <c r="H40" s="88">
        <v>19.488614999999999</v>
      </c>
      <c r="I40" s="88">
        <v>59.847228999999999</v>
      </c>
      <c r="J40" s="88">
        <v>30.876371000000006</v>
      </c>
      <c r="K40" s="88">
        <v>48.942166</v>
      </c>
      <c r="L40" s="88">
        <v>550.29552899999999</v>
      </c>
      <c r="M40" s="88">
        <v>9.7370220000000014</v>
      </c>
      <c r="N40" s="88">
        <v>163.90112500000001</v>
      </c>
      <c r="O40" s="88">
        <v>107.10542399999997</v>
      </c>
      <c r="P40" s="88">
        <v>30.416432</v>
      </c>
      <c r="Q40" s="88">
        <v>23.835324000000004</v>
      </c>
      <c r="R40" s="88">
        <v>20.940197999999992</v>
      </c>
      <c r="S40" s="88">
        <v>16.700787999999996</v>
      </c>
      <c r="U40" s="84" t="s">
        <v>541</v>
      </c>
    </row>
    <row r="41" spans="1:21" x14ac:dyDescent="0.15">
      <c r="B41" s="84" t="s">
        <v>342</v>
      </c>
      <c r="C41" s="88">
        <v>3.8976539999999993</v>
      </c>
      <c r="D41" s="88">
        <v>39.821666000000008</v>
      </c>
      <c r="E41" s="88">
        <v>50.459549000000003</v>
      </c>
      <c r="F41" s="88">
        <v>28.113734000000001</v>
      </c>
      <c r="G41" s="88">
        <v>118.16542899999997</v>
      </c>
      <c r="H41" s="88">
        <v>23.404788</v>
      </c>
      <c r="I41" s="88">
        <v>70.850316000000007</v>
      </c>
      <c r="J41" s="88">
        <v>43.103910999999989</v>
      </c>
      <c r="K41" s="88">
        <v>74.728246999999996</v>
      </c>
      <c r="L41" s="88">
        <v>678.32437999999991</v>
      </c>
      <c r="M41" s="88">
        <v>14.331595</v>
      </c>
      <c r="N41" s="88">
        <v>175.89599300000003</v>
      </c>
      <c r="O41" s="88">
        <v>471.29780000000017</v>
      </c>
      <c r="P41" s="88">
        <v>15.675297</v>
      </c>
      <c r="Q41" s="88">
        <v>24.987731999999998</v>
      </c>
      <c r="R41" s="88">
        <v>24.050688000000005</v>
      </c>
      <c r="S41" s="88">
        <v>18.868285999999998</v>
      </c>
      <c r="U41" s="84" t="s">
        <v>542</v>
      </c>
    </row>
    <row r="42" spans="1:21" x14ac:dyDescent="0.15">
      <c r="B42" s="84" t="s">
        <v>343</v>
      </c>
      <c r="C42" s="88">
        <v>4.7767679999999997</v>
      </c>
      <c r="D42" s="88">
        <v>40.931063000000009</v>
      </c>
      <c r="E42" s="88">
        <v>43.408963999999997</v>
      </c>
      <c r="F42" s="88">
        <v>27.201139000000005</v>
      </c>
      <c r="G42" s="88">
        <v>108.77562799999993</v>
      </c>
      <c r="H42" s="88">
        <v>22.353002000000004</v>
      </c>
      <c r="I42" s="88">
        <v>77.379909999999995</v>
      </c>
      <c r="J42" s="88">
        <v>37.43835</v>
      </c>
      <c r="K42" s="88">
        <v>56.785956000000006</v>
      </c>
      <c r="L42" s="88">
        <v>751.28868199999999</v>
      </c>
      <c r="M42" s="88">
        <v>13.601837</v>
      </c>
      <c r="N42" s="88">
        <v>140.70403100000001</v>
      </c>
      <c r="O42" s="88">
        <v>127.86648700000001</v>
      </c>
      <c r="P42" s="88">
        <v>18.944814000000001</v>
      </c>
      <c r="Q42" s="88">
        <v>22.963770999999998</v>
      </c>
      <c r="R42" s="88">
        <v>25.776443000000004</v>
      </c>
      <c r="S42" s="88">
        <v>16.967862</v>
      </c>
      <c r="U42" s="84" t="s">
        <v>543</v>
      </c>
    </row>
    <row r="43" spans="1:21" x14ac:dyDescent="0.15">
      <c r="B43" s="84" t="s">
        <v>344</v>
      </c>
      <c r="C43" s="88">
        <v>2.9380589999999982</v>
      </c>
      <c r="D43" s="88">
        <v>40.661056000000002</v>
      </c>
      <c r="E43" s="88">
        <v>41.369365000000002</v>
      </c>
      <c r="F43" s="88">
        <v>29.504483000000004</v>
      </c>
      <c r="G43" s="88">
        <v>118.75000599999996</v>
      </c>
      <c r="H43" s="88">
        <v>24.052224000000002</v>
      </c>
      <c r="I43" s="88">
        <v>71.407938000000001</v>
      </c>
      <c r="J43" s="88">
        <v>38.040980999999988</v>
      </c>
      <c r="K43" s="88">
        <v>37.801320000000004</v>
      </c>
      <c r="L43" s="88">
        <v>643.37244800000008</v>
      </c>
      <c r="M43" s="88">
        <v>17.509446000000001</v>
      </c>
      <c r="N43" s="88">
        <v>171.606495</v>
      </c>
      <c r="O43" s="88">
        <v>150.683257</v>
      </c>
      <c r="P43" s="88">
        <v>28.182434999999998</v>
      </c>
      <c r="Q43" s="88">
        <v>23.143350999999996</v>
      </c>
      <c r="R43" s="88">
        <v>24.323184000000005</v>
      </c>
      <c r="S43" s="88">
        <v>19.230060000000002</v>
      </c>
      <c r="U43" s="84" t="s">
        <v>544</v>
      </c>
    </row>
    <row r="44" spans="1:21" x14ac:dyDescent="0.15">
      <c r="B44" s="84" t="s">
        <v>345</v>
      </c>
      <c r="C44" s="88">
        <v>3.4315129999999989</v>
      </c>
      <c r="D44" s="88">
        <v>43.060674999999989</v>
      </c>
      <c r="E44" s="88">
        <v>47.382419000000027</v>
      </c>
      <c r="F44" s="88">
        <v>32.240701000000001</v>
      </c>
      <c r="G44" s="88">
        <v>104.43258700000004</v>
      </c>
      <c r="H44" s="88">
        <v>22.487811999999998</v>
      </c>
      <c r="I44" s="88">
        <v>70.303454000000002</v>
      </c>
      <c r="J44" s="88">
        <v>28.681235000000001</v>
      </c>
      <c r="K44" s="88">
        <v>50.883906999999994</v>
      </c>
      <c r="L44" s="88">
        <v>662.95941499999992</v>
      </c>
      <c r="M44" s="88">
        <v>21.354914999999998</v>
      </c>
      <c r="N44" s="88">
        <v>116.43076299999998</v>
      </c>
      <c r="O44" s="88">
        <v>98.568317999999977</v>
      </c>
      <c r="P44" s="88">
        <v>32.149640999999995</v>
      </c>
      <c r="Q44" s="88">
        <v>19.112517000000004</v>
      </c>
      <c r="R44" s="88">
        <v>24.697374000000003</v>
      </c>
      <c r="S44" s="88">
        <v>20.20069800000001</v>
      </c>
      <c r="U44" s="84" t="s">
        <v>545</v>
      </c>
    </row>
    <row r="45" spans="1:21" x14ac:dyDescent="0.15">
      <c r="B45" s="84" t="s">
        <v>346</v>
      </c>
      <c r="C45" s="88">
        <v>4.8361140000000002</v>
      </c>
      <c r="D45" s="88">
        <v>42.65187499999999</v>
      </c>
      <c r="E45" s="88">
        <v>57.840244999999982</v>
      </c>
      <c r="F45" s="88">
        <v>31.022040000000008</v>
      </c>
      <c r="G45" s="88">
        <v>129.49201000000005</v>
      </c>
      <c r="H45" s="88">
        <v>24.725082000000004</v>
      </c>
      <c r="I45" s="88">
        <v>61.174682000000004</v>
      </c>
      <c r="J45" s="88">
        <v>28.036528000000001</v>
      </c>
      <c r="K45" s="88">
        <v>80.074929999999995</v>
      </c>
      <c r="L45" s="88">
        <v>456.70239699999991</v>
      </c>
      <c r="M45" s="88">
        <v>28.205935000000004</v>
      </c>
      <c r="N45" s="88">
        <v>96.547627999999989</v>
      </c>
      <c r="O45" s="88">
        <v>102.21093599999999</v>
      </c>
      <c r="P45" s="88">
        <v>26.019470000000002</v>
      </c>
      <c r="Q45" s="88">
        <v>24.738097999999997</v>
      </c>
      <c r="R45" s="88">
        <v>31.111351999999997</v>
      </c>
      <c r="S45" s="88">
        <v>21.220205</v>
      </c>
      <c r="U45" s="84" t="s">
        <v>546</v>
      </c>
    </row>
    <row r="46" spans="1:21" x14ac:dyDescent="0.15">
      <c r="B46" s="84" t="s">
        <v>347</v>
      </c>
      <c r="C46" s="88">
        <v>5.0620169999999991</v>
      </c>
      <c r="D46" s="88">
        <v>39.722240999999997</v>
      </c>
      <c r="E46" s="88">
        <v>62.324888000000001</v>
      </c>
      <c r="F46" s="88">
        <v>31.442069000000011</v>
      </c>
      <c r="G46" s="88">
        <v>130.75456399999996</v>
      </c>
      <c r="H46" s="88">
        <v>18.734453999999999</v>
      </c>
      <c r="I46" s="88">
        <v>58.023810999999995</v>
      </c>
      <c r="J46" s="88">
        <v>34.378011000000008</v>
      </c>
      <c r="K46" s="88">
        <v>25.927216999999999</v>
      </c>
      <c r="L46" s="88">
        <v>451.9909080000001</v>
      </c>
      <c r="M46" s="88">
        <v>34.895212000000001</v>
      </c>
      <c r="N46" s="88">
        <v>85.449002000000007</v>
      </c>
      <c r="O46" s="88">
        <v>141.17621000000003</v>
      </c>
      <c r="P46" s="88">
        <v>27.107222</v>
      </c>
      <c r="Q46" s="88">
        <v>27.854101</v>
      </c>
      <c r="R46" s="88">
        <v>27.069533999999997</v>
      </c>
      <c r="S46" s="88">
        <v>23.313803</v>
      </c>
      <c r="U46" s="84" t="s">
        <v>547</v>
      </c>
    </row>
    <row r="47" spans="1:21" x14ac:dyDescent="0.15">
      <c r="B47" s="84" t="s">
        <v>348</v>
      </c>
      <c r="C47" s="88">
        <v>5.1763629999999976</v>
      </c>
      <c r="D47" s="88">
        <v>44.835647000000002</v>
      </c>
      <c r="E47" s="88">
        <v>76.067242000000263</v>
      </c>
      <c r="F47" s="88">
        <v>33.33486400000001</v>
      </c>
      <c r="G47" s="88">
        <v>140.71580899999992</v>
      </c>
      <c r="H47" s="88">
        <v>26.914091000000003</v>
      </c>
      <c r="I47" s="88">
        <v>54.627007999999996</v>
      </c>
      <c r="J47" s="88">
        <v>30.426964000000002</v>
      </c>
      <c r="K47" s="88">
        <v>49.076031</v>
      </c>
      <c r="L47" s="88">
        <v>485.26919499999997</v>
      </c>
      <c r="M47" s="88">
        <v>29.100589999999997</v>
      </c>
      <c r="N47" s="88">
        <v>76.416516000000001</v>
      </c>
      <c r="O47" s="88">
        <v>138.39805799999999</v>
      </c>
      <c r="P47" s="88">
        <v>26.72954</v>
      </c>
      <c r="Q47" s="88">
        <v>24.701591000000008</v>
      </c>
      <c r="R47" s="88">
        <v>26.903019999999994</v>
      </c>
      <c r="S47" s="88">
        <v>21.564258000000002</v>
      </c>
      <c r="U47" s="84" t="s">
        <v>548</v>
      </c>
    </row>
    <row r="48" spans="1:21" x14ac:dyDescent="0.15">
      <c r="B48" s="84" t="s">
        <v>349</v>
      </c>
      <c r="C48" s="88">
        <v>4.1029150000000003</v>
      </c>
      <c r="D48" s="88">
        <v>38.356525000000005</v>
      </c>
      <c r="E48" s="88">
        <v>59.999972000000021</v>
      </c>
      <c r="F48" s="88">
        <v>22.758851000000003</v>
      </c>
      <c r="G48" s="88">
        <v>98.429389000000043</v>
      </c>
      <c r="H48" s="88">
        <v>24.434583000000003</v>
      </c>
      <c r="I48" s="88">
        <v>43.802691999999993</v>
      </c>
      <c r="J48" s="88">
        <v>26.468970999999993</v>
      </c>
      <c r="K48" s="88">
        <v>75.132367000000002</v>
      </c>
      <c r="L48" s="88">
        <v>499.25861600000007</v>
      </c>
      <c r="M48" s="88">
        <v>10.322790000000001</v>
      </c>
      <c r="N48" s="88">
        <v>72.38110300000001</v>
      </c>
      <c r="O48" s="88">
        <v>134.59849299999999</v>
      </c>
      <c r="P48" s="88">
        <v>22.504155000000001</v>
      </c>
      <c r="Q48" s="88">
        <v>19.799719000000007</v>
      </c>
      <c r="R48" s="88">
        <v>21.909663999999992</v>
      </c>
      <c r="S48" s="88">
        <v>17.216916999999995</v>
      </c>
      <c r="U48" s="84" t="s">
        <v>549</v>
      </c>
    </row>
    <row r="49" spans="1:21" x14ac:dyDescent="0.15"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9"/>
      <c r="Q49" s="89"/>
      <c r="R49" s="89"/>
      <c r="S49" s="89"/>
    </row>
    <row r="50" spans="1:21" x14ac:dyDescent="0.15">
      <c r="A50" s="87">
        <v>2023</v>
      </c>
      <c r="B50" s="84" t="s">
        <v>338</v>
      </c>
      <c r="C50" s="88">
        <v>4.5755090000000003</v>
      </c>
      <c r="D50" s="88">
        <v>39.209845999999985</v>
      </c>
      <c r="E50" s="88">
        <v>59.15839100000003</v>
      </c>
      <c r="F50" s="88">
        <v>26.662758000000007</v>
      </c>
      <c r="G50" s="88">
        <v>100.50509600000004</v>
      </c>
      <c r="H50" s="88">
        <v>22.45335</v>
      </c>
      <c r="I50" s="88">
        <v>60.181943000000004</v>
      </c>
      <c r="J50" s="88">
        <v>31.155595000000009</v>
      </c>
      <c r="K50" s="88">
        <v>35.922516999999999</v>
      </c>
      <c r="L50" s="88">
        <v>503.474963</v>
      </c>
      <c r="M50" s="88">
        <v>21.069597000000002</v>
      </c>
      <c r="N50" s="88">
        <v>72.082820000000012</v>
      </c>
      <c r="O50" s="88">
        <v>127.83640800000001</v>
      </c>
      <c r="P50" s="88">
        <v>19.707067000000002</v>
      </c>
      <c r="Q50" s="88">
        <v>28.177066000000007</v>
      </c>
      <c r="R50" s="88">
        <v>20.488649999999986</v>
      </c>
      <c r="S50" s="88">
        <v>19.135391000000002</v>
      </c>
      <c r="T50" s="87">
        <v>2023</v>
      </c>
      <c r="U50" s="84" t="s">
        <v>538</v>
      </c>
    </row>
    <row r="51" spans="1:21" x14ac:dyDescent="0.15">
      <c r="B51" s="84" t="s">
        <v>339</v>
      </c>
      <c r="C51" s="88">
        <v>5.1077760000000003</v>
      </c>
      <c r="D51" s="88">
        <v>41.04871</v>
      </c>
      <c r="E51" s="88">
        <v>49.867256999999995</v>
      </c>
      <c r="F51" s="88">
        <v>32.176326000000003</v>
      </c>
      <c r="G51" s="88">
        <v>103.05459600000003</v>
      </c>
      <c r="H51" s="88">
        <v>24.087643</v>
      </c>
      <c r="I51" s="88">
        <v>62.056399999999996</v>
      </c>
      <c r="J51" s="88">
        <v>29.695117</v>
      </c>
      <c r="K51" s="88">
        <v>57.898201999999998</v>
      </c>
      <c r="L51" s="88">
        <v>423.342466</v>
      </c>
      <c r="M51" s="88">
        <v>16.894781000000002</v>
      </c>
      <c r="N51" s="88">
        <v>54.985691000000003</v>
      </c>
      <c r="O51" s="88">
        <v>130.98451900000001</v>
      </c>
      <c r="P51" s="88">
        <v>17.634905</v>
      </c>
      <c r="Q51" s="88">
        <v>27.219011999999999</v>
      </c>
      <c r="R51" s="88">
        <v>22.978942000000004</v>
      </c>
      <c r="S51" s="88">
        <v>19.907444000000002</v>
      </c>
      <c r="U51" s="84" t="s">
        <v>539</v>
      </c>
    </row>
    <row r="52" spans="1:21" x14ac:dyDescent="0.15">
      <c r="B52" s="84" t="s">
        <v>340</v>
      </c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U52" s="84" t="s">
        <v>540</v>
      </c>
    </row>
    <row r="53" spans="1:21" x14ac:dyDescent="0.15">
      <c r="B53" s="84" t="s">
        <v>341</v>
      </c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U53" s="84" t="s">
        <v>541</v>
      </c>
    </row>
    <row r="54" spans="1:21" x14ac:dyDescent="0.15">
      <c r="B54" s="84" t="s">
        <v>342</v>
      </c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U54" s="84" t="s">
        <v>542</v>
      </c>
    </row>
    <row r="55" spans="1:21" x14ac:dyDescent="0.15">
      <c r="B55" s="84" t="s">
        <v>343</v>
      </c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U55" s="84" t="s">
        <v>543</v>
      </c>
    </row>
    <row r="56" spans="1:21" x14ac:dyDescent="0.15">
      <c r="B56" s="84" t="s">
        <v>344</v>
      </c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U56" s="84" t="s">
        <v>544</v>
      </c>
    </row>
    <row r="57" spans="1:21" x14ac:dyDescent="0.15">
      <c r="B57" s="84" t="s">
        <v>345</v>
      </c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U57" s="84" t="s">
        <v>545</v>
      </c>
    </row>
    <row r="58" spans="1:21" x14ac:dyDescent="0.15">
      <c r="B58" s="84" t="s">
        <v>346</v>
      </c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U58" s="84" t="s">
        <v>546</v>
      </c>
    </row>
    <row r="59" spans="1:21" x14ac:dyDescent="0.15">
      <c r="B59" s="84" t="s">
        <v>347</v>
      </c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U59" s="84" t="s">
        <v>547</v>
      </c>
    </row>
    <row r="60" spans="1:21" x14ac:dyDescent="0.15">
      <c r="B60" s="84" t="s">
        <v>348</v>
      </c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U60" s="84" t="s">
        <v>548</v>
      </c>
    </row>
    <row r="61" spans="1:21" x14ac:dyDescent="0.15">
      <c r="B61" s="84" t="s">
        <v>349</v>
      </c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U61" s="84" t="s">
        <v>549</v>
      </c>
    </row>
    <row r="62" spans="1:21" x14ac:dyDescent="0.15"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1:21" x14ac:dyDescent="0.15"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1:21" x14ac:dyDescent="0.15"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1:21" s="90" customFormat="1" ht="27" customHeight="1" thickBot="1" x14ac:dyDescent="0.25">
      <c r="A65" s="195" t="s">
        <v>681</v>
      </c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</row>
    <row r="66" spans="1:21" s="85" customFormat="1" ht="11.25" customHeight="1" thickBot="1" x14ac:dyDescent="0.25">
      <c r="A66" s="197" t="s">
        <v>162</v>
      </c>
      <c r="B66" s="197" t="s">
        <v>163</v>
      </c>
      <c r="C66" s="235" t="s">
        <v>679</v>
      </c>
      <c r="D66" s="236"/>
      <c r="E66" s="236"/>
      <c r="F66" s="236"/>
      <c r="G66" s="236"/>
      <c r="H66" s="236"/>
      <c r="I66" s="236"/>
      <c r="J66" s="236"/>
      <c r="K66" s="236"/>
      <c r="L66" s="236"/>
      <c r="M66" s="236"/>
      <c r="N66" s="236"/>
      <c r="O66" s="236"/>
      <c r="P66" s="236"/>
      <c r="Q66" s="236"/>
      <c r="R66" s="236"/>
      <c r="S66" s="237"/>
      <c r="T66" s="197" t="s">
        <v>535</v>
      </c>
      <c r="U66" s="197" t="s">
        <v>522</v>
      </c>
    </row>
    <row r="67" spans="1:21" ht="20.25" customHeight="1" thickBot="1" x14ac:dyDescent="0.2">
      <c r="A67" s="198"/>
      <c r="B67" s="198"/>
      <c r="C67" s="138">
        <v>35</v>
      </c>
      <c r="D67" s="138">
        <v>36</v>
      </c>
      <c r="E67" s="138">
        <v>37</v>
      </c>
      <c r="F67" s="138">
        <v>38</v>
      </c>
      <c r="G67" s="138">
        <v>39</v>
      </c>
      <c r="H67" s="138">
        <v>40</v>
      </c>
      <c r="I67" s="138">
        <v>41</v>
      </c>
      <c r="J67" s="138">
        <v>42</v>
      </c>
      <c r="K67" s="138">
        <v>43</v>
      </c>
      <c r="L67" s="138">
        <v>44</v>
      </c>
      <c r="M67" s="138">
        <v>45</v>
      </c>
      <c r="N67" s="138">
        <v>46</v>
      </c>
      <c r="O67" s="138">
        <v>47</v>
      </c>
      <c r="P67" s="138">
        <v>48</v>
      </c>
      <c r="Q67" s="138">
        <v>49</v>
      </c>
      <c r="R67" s="138">
        <v>50</v>
      </c>
      <c r="S67" s="138">
        <v>51</v>
      </c>
      <c r="T67" s="198"/>
      <c r="U67" s="198"/>
    </row>
    <row r="68" spans="1:21" x14ac:dyDescent="0.15">
      <c r="A68" s="87">
        <v>2022</v>
      </c>
      <c r="B68" s="84" t="s">
        <v>338</v>
      </c>
      <c r="C68" s="88">
        <v>12.086646</v>
      </c>
      <c r="D68" s="88">
        <v>0.63017800000000002</v>
      </c>
      <c r="E68" s="88">
        <v>0.23004500000000005</v>
      </c>
      <c r="F68" s="88">
        <v>50.799768</v>
      </c>
      <c r="G68" s="88">
        <v>320.95131999999967</v>
      </c>
      <c r="H68" s="88">
        <v>117.164781</v>
      </c>
      <c r="I68" s="88">
        <v>9.7452679999999994</v>
      </c>
      <c r="J68" s="88">
        <v>19.012693000000006</v>
      </c>
      <c r="K68" s="88">
        <v>0.40964599999999995</v>
      </c>
      <c r="L68" s="88">
        <v>75.307749999999999</v>
      </c>
      <c r="M68" s="88">
        <v>90.991621999999992</v>
      </c>
      <c r="N68" s="88">
        <v>2.2371999999999996E-2</v>
      </c>
      <c r="O68" s="88">
        <v>71.606757999999999</v>
      </c>
      <c r="P68" s="88">
        <v>185.85722500000003</v>
      </c>
      <c r="Q68" s="88">
        <v>5.2515010000000002</v>
      </c>
      <c r="R68" s="88">
        <v>3.3949E-2</v>
      </c>
      <c r="S68" s="88">
        <v>4.9106630000000004</v>
      </c>
      <c r="T68" s="87">
        <v>2022</v>
      </c>
      <c r="U68" s="84" t="s">
        <v>538</v>
      </c>
    </row>
    <row r="69" spans="1:21" x14ac:dyDescent="0.15">
      <c r="B69" s="84" t="s">
        <v>339</v>
      </c>
      <c r="C69" s="88">
        <v>11.369888999999999</v>
      </c>
      <c r="D69" s="88">
        <v>0.76615600000000006</v>
      </c>
      <c r="E69" s="88">
        <v>0.47261000000000003</v>
      </c>
      <c r="F69" s="88">
        <v>51.723853999999989</v>
      </c>
      <c r="G69" s="88">
        <v>327.24065500000006</v>
      </c>
      <c r="H69" s="88">
        <v>118.41473199999999</v>
      </c>
      <c r="I69" s="88">
        <v>9.5706710000000008</v>
      </c>
      <c r="J69" s="88">
        <v>20.997781000000003</v>
      </c>
      <c r="K69" s="88">
        <v>0.52757399999999999</v>
      </c>
      <c r="L69" s="88">
        <v>80.659972999999994</v>
      </c>
      <c r="M69" s="88">
        <v>98.880428999999992</v>
      </c>
      <c r="N69" s="88">
        <v>4.9822000000000005E-2</v>
      </c>
      <c r="O69" s="88">
        <v>60.649028999999999</v>
      </c>
      <c r="P69" s="88">
        <v>202.77660400000002</v>
      </c>
      <c r="Q69" s="88">
        <v>4.5817700000000006</v>
      </c>
      <c r="R69" s="88">
        <v>6.8333000000000005E-2</v>
      </c>
      <c r="S69" s="88">
        <v>5.6696700000000009</v>
      </c>
      <c r="U69" s="84" t="s">
        <v>539</v>
      </c>
    </row>
    <row r="70" spans="1:21" x14ac:dyDescent="0.15">
      <c r="B70" s="84" t="s">
        <v>340</v>
      </c>
      <c r="C70" s="88">
        <v>10.831381000000004</v>
      </c>
      <c r="D70" s="88">
        <v>0.91849700000000001</v>
      </c>
      <c r="E70" s="88">
        <v>0.44674499999999989</v>
      </c>
      <c r="F70" s="88">
        <v>53.349446999999998</v>
      </c>
      <c r="G70" s="88">
        <v>360.68651300000016</v>
      </c>
      <c r="H70" s="88">
        <v>128.53367600000001</v>
      </c>
      <c r="I70" s="88">
        <v>12.902781000000001</v>
      </c>
      <c r="J70" s="88">
        <v>21.91534</v>
      </c>
      <c r="K70" s="88">
        <v>0.76427600000000007</v>
      </c>
      <c r="L70" s="88">
        <v>87.90379999999999</v>
      </c>
      <c r="M70" s="88">
        <v>115.93148099999996</v>
      </c>
      <c r="N70" s="88">
        <v>5.8643000000000001E-2</v>
      </c>
      <c r="O70" s="88">
        <v>84.750692999999998</v>
      </c>
      <c r="P70" s="88">
        <v>229.489161</v>
      </c>
      <c r="Q70" s="88">
        <v>5.7489149999999993</v>
      </c>
      <c r="R70" s="88">
        <v>6.0780000000000001E-3</v>
      </c>
      <c r="S70" s="88">
        <v>5.7356889999999998</v>
      </c>
      <c r="U70" s="84" t="s">
        <v>540</v>
      </c>
    </row>
    <row r="71" spans="1:21" x14ac:dyDescent="0.15">
      <c r="B71" s="84" t="s">
        <v>341</v>
      </c>
      <c r="C71" s="88">
        <v>11.042571000000001</v>
      </c>
      <c r="D71" s="88">
        <v>0.74081099999999989</v>
      </c>
      <c r="E71" s="88">
        <v>0.38761100000000004</v>
      </c>
      <c r="F71" s="88">
        <v>41.683959999999999</v>
      </c>
      <c r="G71" s="88">
        <v>326.09797999999989</v>
      </c>
      <c r="H71" s="88">
        <v>119.13604699999999</v>
      </c>
      <c r="I71" s="88">
        <v>12.738576</v>
      </c>
      <c r="J71" s="88">
        <v>18.748833999999999</v>
      </c>
      <c r="K71" s="88">
        <v>1.259333</v>
      </c>
      <c r="L71" s="88">
        <v>82.957312999999999</v>
      </c>
      <c r="M71" s="88">
        <v>106.49742900000003</v>
      </c>
      <c r="N71" s="88">
        <v>3.4294999999999999E-2</v>
      </c>
      <c r="O71" s="88">
        <v>71.097634999999997</v>
      </c>
      <c r="P71" s="88">
        <v>225.84370199999995</v>
      </c>
      <c r="Q71" s="88">
        <v>6.1480349999999984</v>
      </c>
      <c r="R71" s="88">
        <v>0.12992299999999998</v>
      </c>
      <c r="S71" s="88">
        <v>8.1140620000000006</v>
      </c>
      <c r="U71" s="84" t="s">
        <v>541</v>
      </c>
    </row>
    <row r="72" spans="1:21" x14ac:dyDescent="0.15">
      <c r="B72" s="84" t="s">
        <v>342</v>
      </c>
      <c r="C72" s="88">
        <v>14.047531000000003</v>
      </c>
      <c r="D72" s="88">
        <v>0.94988700000000004</v>
      </c>
      <c r="E72" s="88">
        <v>0.33855299999999999</v>
      </c>
      <c r="F72" s="88">
        <v>45.335313999999997</v>
      </c>
      <c r="G72" s="88">
        <v>378.06124</v>
      </c>
      <c r="H72" s="88">
        <v>152.58204599999999</v>
      </c>
      <c r="I72" s="88">
        <v>14.632019</v>
      </c>
      <c r="J72" s="88">
        <v>24.082338</v>
      </c>
      <c r="K72" s="88">
        <v>1.0312880000000002</v>
      </c>
      <c r="L72" s="88">
        <v>98.582570000000004</v>
      </c>
      <c r="M72" s="88">
        <v>119.92957699999998</v>
      </c>
      <c r="N72" s="88">
        <v>5.1839999999999997E-2</v>
      </c>
      <c r="O72" s="88">
        <v>74.858952000000002</v>
      </c>
      <c r="P72" s="88">
        <v>267.20906100000002</v>
      </c>
      <c r="Q72" s="88">
        <v>9.4683359999999972</v>
      </c>
      <c r="R72" s="88">
        <v>1.8474000000000001E-2</v>
      </c>
      <c r="S72" s="88">
        <v>7.2596419999999995</v>
      </c>
      <c r="U72" s="84" t="s">
        <v>542</v>
      </c>
    </row>
    <row r="73" spans="1:21" x14ac:dyDescent="0.15">
      <c r="B73" s="84" t="s">
        <v>343</v>
      </c>
      <c r="C73" s="88">
        <v>13.130875</v>
      </c>
      <c r="D73" s="88">
        <v>0.68713599999999997</v>
      </c>
      <c r="E73" s="88">
        <v>0.51687000000000005</v>
      </c>
      <c r="F73" s="88">
        <v>55.763360000000006</v>
      </c>
      <c r="G73" s="88">
        <v>369.53478500000006</v>
      </c>
      <c r="H73" s="88">
        <v>141.40263100000001</v>
      </c>
      <c r="I73" s="88">
        <v>11.440376000000001</v>
      </c>
      <c r="J73" s="88">
        <v>23.201379999999997</v>
      </c>
      <c r="K73" s="88">
        <v>1.025101</v>
      </c>
      <c r="L73" s="88">
        <v>92.825536999999997</v>
      </c>
      <c r="M73" s="88">
        <v>111.02621800000003</v>
      </c>
      <c r="N73" s="88">
        <v>4.5786E-2</v>
      </c>
      <c r="O73" s="88">
        <v>87.496195</v>
      </c>
      <c r="P73" s="88">
        <v>266.20835199999999</v>
      </c>
      <c r="Q73" s="88">
        <v>5.6683939999999993</v>
      </c>
      <c r="R73" s="88">
        <v>7.7060000000000002E-3</v>
      </c>
      <c r="S73" s="88">
        <v>5.5258950000000002</v>
      </c>
      <c r="U73" s="84" t="s">
        <v>543</v>
      </c>
    </row>
    <row r="74" spans="1:21" x14ac:dyDescent="0.15">
      <c r="B74" s="84" t="s">
        <v>344</v>
      </c>
      <c r="C74" s="88">
        <v>10.869001000000001</v>
      </c>
      <c r="D74" s="88">
        <v>0.701179</v>
      </c>
      <c r="E74" s="88">
        <v>0.339866</v>
      </c>
      <c r="F74" s="88">
        <v>55.741960999999989</v>
      </c>
      <c r="G74" s="88">
        <v>378.20315200000005</v>
      </c>
      <c r="H74" s="88">
        <v>155.18457300000006</v>
      </c>
      <c r="I74" s="88">
        <v>12.224779000000002</v>
      </c>
      <c r="J74" s="88">
        <v>24.990603999999998</v>
      </c>
      <c r="K74" s="88">
        <v>1.299347</v>
      </c>
      <c r="L74" s="88">
        <v>95.294972999999985</v>
      </c>
      <c r="M74" s="88">
        <v>116.47828700000002</v>
      </c>
      <c r="N74" s="88">
        <v>2.9663999999999999E-2</v>
      </c>
      <c r="O74" s="88">
        <v>87.077161000000004</v>
      </c>
      <c r="P74" s="88">
        <v>261.14562200000017</v>
      </c>
      <c r="Q74" s="88">
        <v>4.7584090000000012</v>
      </c>
      <c r="R74" s="88">
        <v>9.0400000000000012E-3</v>
      </c>
      <c r="S74" s="88">
        <v>6.3257499999999993</v>
      </c>
      <c r="U74" s="84" t="s">
        <v>544</v>
      </c>
    </row>
    <row r="75" spans="1:21" x14ac:dyDescent="0.15">
      <c r="B75" s="84" t="s">
        <v>345</v>
      </c>
      <c r="C75" s="88">
        <v>9.0322870000000002</v>
      </c>
      <c r="D75" s="88">
        <v>1.0210299999999999</v>
      </c>
      <c r="E75" s="88">
        <v>0.36377100000000001</v>
      </c>
      <c r="F75" s="88">
        <v>31.869561000000008</v>
      </c>
      <c r="G75" s="88">
        <v>288.39196500000003</v>
      </c>
      <c r="H75" s="88">
        <v>113.34751300000001</v>
      </c>
      <c r="I75" s="88">
        <v>7.07599</v>
      </c>
      <c r="J75" s="88">
        <v>22.051457999999997</v>
      </c>
      <c r="K75" s="88">
        <v>0.35664000000000001</v>
      </c>
      <c r="L75" s="88">
        <v>58.105218999999991</v>
      </c>
      <c r="M75" s="88">
        <v>61.142504000000002</v>
      </c>
      <c r="N75" s="88">
        <v>5.0556999999999998E-2</v>
      </c>
      <c r="O75" s="88">
        <v>76.764639000000003</v>
      </c>
      <c r="P75" s="88">
        <v>266.30049400000001</v>
      </c>
      <c r="Q75" s="88">
        <v>4.69055</v>
      </c>
      <c r="R75" s="88">
        <v>8.7930999999999995E-2</v>
      </c>
      <c r="S75" s="88">
        <v>3.1862979999999999</v>
      </c>
      <c r="U75" s="84" t="s">
        <v>545</v>
      </c>
    </row>
    <row r="76" spans="1:21" x14ac:dyDescent="0.15">
      <c r="B76" s="84" t="s">
        <v>346</v>
      </c>
      <c r="C76" s="88">
        <v>9.7569379999999999</v>
      </c>
      <c r="D76" s="88">
        <v>0.88721699999999992</v>
      </c>
      <c r="E76" s="88">
        <v>0.52041500000000007</v>
      </c>
      <c r="F76" s="88">
        <v>49.630907999999991</v>
      </c>
      <c r="G76" s="88">
        <v>367.53973500000006</v>
      </c>
      <c r="H76" s="88">
        <v>148.98345299999994</v>
      </c>
      <c r="I76" s="88">
        <v>10.710121999999998</v>
      </c>
      <c r="J76" s="88">
        <v>25.938524000000001</v>
      </c>
      <c r="K76" s="88">
        <v>0.69301499999999994</v>
      </c>
      <c r="L76" s="88">
        <v>87.07357300000001</v>
      </c>
      <c r="M76" s="88">
        <v>99.32525099999998</v>
      </c>
      <c r="N76" s="88">
        <v>0.116587</v>
      </c>
      <c r="O76" s="88">
        <v>88.51772600000001</v>
      </c>
      <c r="P76" s="88">
        <v>276.07112599999994</v>
      </c>
      <c r="Q76" s="88">
        <v>5.6907969999999999</v>
      </c>
      <c r="R76" s="88">
        <v>0.118173</v>
      </c>
      <c r="S76" s="88">
        <v>6.3270719999999994</v>
      </c>
      <c r="U76" s="84" t="s">
        <v>546</v>
      </c>
    </row>
    <row r="77" spans="1:21" x14ac:dyDescent="0.15">
      <c r="B77" s="84" t="s">
        <v>347</v>
      </c>
      <c r="C77" s="88">
        <v>9.9360699999999991</v>
      </c>
      <c r="D77" s="88">
        <v>0.84995799999999999</v>
      </c>
      <c r="E77" s="88">
        <v>0.36830099999999993</v>
      </c>
      <c r="F77" s="88">
        <v>35.742622999999995</v>
      </c>
      <c r="G77" s="88">
        <v>342.83256499999999</v>
      </c>
      <c r="H77" s="88">
        <v>149.612483</v>
      </c>
      <c r="I77" s="88">
        <v>10.259464999999999</v>
      </c>
      <c r="J77" s="88">
        <v>23.247775000000004</v>
      </c>
      <c r="K77" s="88">
        <v>0.50560700000000003</v>
      </c>
      <c r="L77" s="88">
        <v>81.083654999999993</v>
      </c>
      <c r="M77" s="88">
        <v>102.20198799999997</v>
      </c>
      <c r="N77" s="88">
        <v>6.2543000000000001E-2</v>
      </c>
      <c r="O77" s="88">
        <v>79.522998999999999</v>
      </c>
      <c r="P77" s="88">
        <v>249.26162500000009</v>
      </c>
      <c r="Q77" s="88">
        <v>7.1325830000000003</v>
      </c>
      <c r="R77" s="88">
        <v>6.9357000000000002E-2</v>
      </c>
      <c r="S77" s="88">
        <v>5.9193320000000007</v>
      </c>
      <c r="U77" s="84" t="s">
        <v>547</v>
      </c>
    </row>
    <row r="78" spans="1:21" x14ac:dyDescent="0.15">
      <c r="B78" s="84" t="s">
        <v>348</v>
      </c>
      <c r="C78" s="88">
        <v>10.366984</v>
      </c>
      <c r="D78" s="88">
        <v>0.82005399999999995</v>
      </c>
      <c r="E78" s="88">
        <v>0.410331</v>
      </c>
      <c r="F78" s="88">
        <v>42.438468999999998</v>
      </c>
      <c r="G78" s="88">
        <v>342.23283599999991</v>
      </c>
      <c r="H78" s="88">
        <v>148.989643</v>
      </c>
      <c r="I78" s="88">
        <v>10.86645</v>
      </c>
      <c r="J78" s="88">
        <v>27.123144999999997</v>
      </c>
      <c r="K78" s="88">
        <v>0.36174400000000001</v>
      </c>
      <c r="L78" s="88">
        <v>80.335252999999994</v>
      </c>
      <c r="M78" s="88">
        <v>101.568313</v>
      </c>
      <c r="N78" s="88">
        <v>6.2078999999999995E-2</v>
      </c>
      <c r="O78" s="88">
        <v>55.048991000000001</v>
      </c>
      <c r="P78" s="88">
        <v>257.289378</v>
      </c>
      <c r="Q78" s="88">
        <v>6.7197180000000003</v>
      </c>
      <c r="R78" s="88">
        <v>0.25457299999999999</v>
      </c>
      <c r="S78" s="88">
        <v>5.5833940000000002</v>
      </c>
      <c r="U78" s="84" t="s">
        <v>548</v>
      </c>
    </row>
    <row r="79" spans="1:21" x14ac:dyDescent="0.15">
      <c r="B79" s="84" t="s">
        <v>349</v>
      </c>
      <c r="C79" s="88">
        <v>7.0216459999999987</v>
      </c>
      <c r="D79" s="88">
        <v>1.049099</v>
      </c>
      <c r="E79" s="88">
        <v>0.55695000000000006</v>
      </c>
      <c r="F79" s="88">
        <v>47.192156999999995</v>
      </c>
      <c r="G79" s="88">
        <v>258.22497000000004</v>
      </c>
      <c r="H79" s="88">
        <v>104.43785900000006</v>
      </c>
      <c r="I79" s="88">
        <v>10.763469999999998</v>
      </c>
      <c r="J79" s="88">
        <v>23.332876000000006</v>
      </c>
      <c r="K79" s="88">
        <v>0.48797599999999997</v>
      </c>
      <c r="L79" s="88">
        <v>66.504135999999988</v>
      </c>
      <c r="M79" s="88">
        <v>88.922934000000012</v>
      </c>
      <c r="N79" s="88">
        <v>5.1614000000000007E-2</v>
      </c>
      <c r="O79" s="88">
        <v>72.521726999999998</v>
      </c>
      <c r="P79" s="88">
        <v>242.13263099999998</v>
      </c>
      <c r="Q79" s="88">
        <v>4.1704159999999995</v>
      </c>
      <c r="R79" s="88">
        <v>3.6192000000000002E-2</v>
      </c>
      <c r="S79" s="88">
        <v>5.2083349999999999</v>
      </c>
      <c r="U79" s="84" t="s">
        <v>549</v>
      </c>
    </row>
    <row r="80" spans="1:21" x14ac:dyDescent="0.15"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9"/>
      <c r="Q80" s="89"/>
      <c r="R80" s="89"/>
      <c r="S80" s="89"/>
    </row>
    <row r="81" spans="1:21" x14ac:dyDescent="0.15">
      <c r="A81" s="87">
        <v>2023</v>
      </c>
      <c r="B81" s="84" t="s">
        <v>338</v>
      </c>
      <c r="C81" s="88">
        <v>11.095657000000001</v>
      </c>
      <c r="D81" s="88">
        <v>0.75853599999999999</v>
      </c>
      <c r="E81" s="88">
        <v>0.38636400000000004</v>
      </c>
      <c r="F81" s="88">
        <v>46.360993999999998</v>
      </c>
      <c r="G81" s="88">
        <v>314.62441300000006</v>
      </c>
      <c r="H81" s="88">
        <v>143.59936199999996</v>
      </c>
      <c r="I81" s="88">
        <v>10.082062000000001</v>
      </c>
      <c r="J81" s="88">
        <v>25.884062</v>
      </c>
      <c r="K81" s="88">
        <v>0.53797300000000003</v>
      </c>
      <c r="L81" s="88">
        <v>84.756873999999996</v>
      </c>
      <c r="M81" s="88">
        <v>97.803616000000005</v>
      </c>
      <c r="N81" s="88">
        <v>2.4800999999999997E-2</v>
      </c>
      <c r="O81" s="88">
        <v>79.728858000000002</v>
      </c>
      <c r="P81" s="88">
        <v>216.65573200000003</v>
      </c>
      <c r="Q81" s="88">
        <v>5.4026029999999992</v>
      </c>
      <c r="R81" s="88">
        <v>8.9750999999999997E-2</v>
      </c>
      <c r="S81" s="88">
        <v>4.6121289999999995</v>
      </c>
      <c r="T81" s="87">
        <v>2023</v>
      </c>
      <c r="U81" s="84" t="s">
        <v>538</v>
      </c>
    </row>
    <row r="82" spans="1:21" x14ac:dyDescent="0.15">
      <c r="B82" s="84" t="s">
        <v>339</v>
      </c>
      <c r="C82" s="88">
        <v>9.0211919999999992</v>
      </c>
      <c r="D82" s="88">
        <v>1.047947</v>
      </c>
      <c r="E82" s="88">
        <v>0.32930799999999993</v>
      </c>
      <c r="F82" s="88">
        <v>38.835929000000007</v>
      </c>
      <c r="G82" s="88">
        <v>320.66962599999999</v>
      </c>
      <c r="H82" s="88">
        <v>138.67989099999997</v>
      </c>
      <c r="I82" s="88">
        <v>9.4633199999999995</v>
      </c>
      <c r="J82" s="88">
        <v>21.376196999999998</v>
      </c>
      <c r="K82" s="88">
        <v>0.445911</v>
      </c>
      <c r="L82" s="88">
        <v>80.847973999999994</v>
      </c>
      <c r="M82" s="88">
        <v>105.360455</v>
      </c>
      <c r="N82" s="88">
        <v>0.12937899999999999</v>
      </c>
      <c r="O82" s="88">
        <v>77.376101000000006</v>
      </c>
      <c r="P82" s="88">
        <v>205.19989099999998</v>
      </c>
      <c r="Q82" s="88">
        <v>5.116261999999999</v>
      </c>
      <c r="R82" s="88">
        <v>0.111787</v>
      </c>
      <c r="S82" s="88">
        <v>5.6002440000000009</v>
      </c>
      <c r="U82" s="84" t="s">
        <v>539</v>
      </c>
    </row>
    <row r="83" spans="1:21" x14ac:dyDescent="0.15">
      <c r="B83" s="84" t="s">
        <v>340</v>
      </c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U83" s="84" t="s">
        <v>540</v>
      </c>
    </row>
    <row r="84" spans="1:21" x14ac:dyDescent="0.15">
      <c r="B84" s="84" t="s">
        <v>341</v>
      </c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U84" s="84" t="s">
        <v>541</v>
      </c>
    </row>
    <row r="85" spans="1:21" x14ac:dyDescent="0.15">
      <c r="B85" s="84" t="s">
        <v>342</v>
      </c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U85" s="84" t="s">
        <v>542</v>
      </c>
    </row>
    <row r="86" spans="1:21" x14ac:dyDescent="0.15">
      <c r="B86" s="84" t="s">
        <v>343</v>
      </c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U86" s="84" t="s">
        <v>543</v>
      </c>
    </row>
    <row r="87" spans="1:21" x14ac:dyDescent="0.15">
      <c r="B87" s="84" t="s">
        <v>344</v>
      </c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U87" s="84" t="s">
        <v>544</v>
      </c>
    </row>
    <row r="88" spans="1:21" x14ac:dyDescent="0.15">
      <c r="B88" s="84" t="s">
        <v>345</v>
      </c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U88" s="84" t="s">
        <v>545</v>
      </c>
    </row>
    <row r="89" spans="1:21" x14ac:dyDescent="0.15">
      <c r="B89" s="84" t="s">
        <v>346</v>
      </c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U89" s="84" t="s">
        <v>546</v>
      </c>
    </row>
    <row r="90" spans="1:21" x14ac:dyDescent="0.15">
      <c r="B90" s="84" t="s">
        <v>347</v>
      </c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U90" s="84" t="s">
        <v>547</v>
      </c>
    </row>
    <row r="91" spans="1:21" x14ac:dyDescent="0.15">
      <c r="B91" s="84" t="s">
        <v>348</v>
      </c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U91" s="84" t="s">
        <v>548</v>
      </c>
    </row>
    <row r="92" spans="1:21" x14ac:dyDescent="0.15">
      <c r="B92" s="84" t="s">
        <v>349</v>
      </c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U92" s="84" t="s">
        <v>549</v>
      </c>
    </row>
    <row r="93" spans="1:21" x14ac:dyDescent="0.15"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1:21" x14ac:dyDescent="0.15"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1:21" x14ac:dyDescent="0.15"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1:21" s="90" customFormat="1" ht="27" customHeight="1" thickBot="1" x14ac:dyDescent="0.25">
      <c r="A96" s="195" t="s">
        <v>681</v>
      </c>
      <c r="B96" s="195"/>
      <c r="C96" s="195"/>
      <c r="D96" s="195"/>
      <c r="E96" s="195"/>
      <c r="F96" s="195"/>
      <c r="G96" s="195"/>
      <c r="H96" s="195"/>
      <c r="I96" s="195"/>
      <c r="J96" s="195"/>
      <c r="K96" s="195"/>
      <c r="L96" s="195"/>
      <c r="M96" s="195"/>
      <c r="N96" s="195"/>
      <c r="O96" s="195"/>
      <c r="P96" s="195"/>
      <c r="Q96" s="195"/>
      <c r="R96" s="195"/>
      <c r="S96" s="195"/>
      <c r="T96" s="195"/>
      <c r="U96" s="195"/>
    </row>
    <row r="97" spans="1:21" s="85" customFormat="1" ht="11.25" customHeight="1" thickBot="1" x14ac:dyDescent="0.25">
      <c r="A97" s="197" t="s">
        <v>162</v>
      </c>
      <c r="B97" s="197" t="s">
        <v>163</v>
      </c>
      <c r="C97" s="235" t="s">
        <v>679</v>
      </c>
      <c r="D97" s="236"/>
      <c r="E97" s="236"/>
      <c r="F97" s="236"/>
      <c r="G97" s="236"/>
      <c r="H97" s="236"/>
      <c r="I97" s="236"/>
      <c r="J97" s="236"/>
      <c r="K97" s="236"/>
      <c r="L97" s="236"/>
      <c r="M97" s="236"/>
      <c r="N97" s="236"/>
      <c r="O97" s="236"/>
      <c r="P97" s="236"/>
      <c r="Q97" s="236"/>
      <c r="R97" s="236"/>
      <c r="S97" s="237"/>
      <c r="T97" s="197" t="s">
        <v>535</v>
      </c>
      <c r="U97" s="197" t="s">
        <v>522</v>
      </c>
    </row>
    <row r="98" spans="1:21" ht="20.25" customHeight="1" thickBot="1" x14ac:dyDescent="0.2">
      <c r="A98" s="198"/>
      <c r="B98" s="198"/>
      <c r="C98" s="138">
        <v>52</v>
      </c>
      <c r="D98" s="138">
        <v>53</v>
      </c>
      <c r="E98" s="138">
        <v>54</v>
      </c>
      <c r="F98" s="138">
        <v>55</v>
      </c>
      <c r="G98" s="138">
        <v>56</v>
      </c>
      <c r="H98" s="138">
        <v>57</v>
      </c>
      <c r="I98" s="138">
        <v>58</v>
      </c>
      <c r="J98" s="138">
        <v>59</v>
      </c>
      <c r="K98" s="138">
        <v>60</v>
      </c>
      <c r="L98" s="138">
        <v>61</v>
      </c>
      <c r="M98" s="138">
        <v>62</v>
      </c>
      <c r="N98" s="138">
        <v>63</v>
      </c>
      <c r="O98" s="138">
        <v>64</v>
      </c>
      <c r="P98" s="138">
        <v>65</v>
      </c>
      <c r="Q98" s="138">
        <v>66</v>
      </c>
      <c r="R98" s="138">
        <v>67</v>
      </c>
      <c r="S98" s="138">
        <v>68</v>
      </c>
      <c r="T98" s="198"/>
      <c r="U98" s="198"/>
    </row>
    <row r="99" spans="1:21" x14ac:dyDescent="0.15">
      <c r="A99" s="87">
        <v>2022</v>
      </c>
      <c r="B99" s="84" t="s">
        <v>338</v>
      </c>
      <c r="C99" s="88">
        <v>19.700582000000001</v>
      </c>
      <c r="D99" s="88">
        <v>1.457997</v>
      </c>
      <c r="E99" s="88">
        <v>8.3362250000000007</v>
      </c>
      <c r="F99" s="88">
        <v>22.973833000000003</v>
      </c>
      <c r="G99" s="88">
        <v>37.286238000000004</v>
      </c>
      <c r="H99" s="88">
        <v>5.7256700000000009</v>
      </c>
      <c r="I99" s="88">
        <v>6.8393100000000002</v>
      </c>
      <c r="J99" s="88">
        <v>27.031810999999998</v>
      </c>
      <c r="K99" s="88">
        <v>14.564765</v>
      </c>
      <c r="L99" s="88">
        <v>206.80253799999997</v>
      </c>
      <c r="M99" s="88">
        <v>70.770707999999985</v>
      </c>
      <c r="N99" s="88">
        <v>67.736899999999991</v>
      </c>
      <c r="O99" s="88">
        <v>154.41876500000001</v>
      </c>
      <c r="P99" s="88">
        <v>5.9121380000000006</v>
      </c>
      <c r="Q99" s="88">
        <v>0.54891000000000001</v>
      </c>
      <c r="R99" s="88">
        <v>0.22724800000000001</v>
      </c>
      <c r="S99" s="88">
        <v>44.76811099999999</v>
      </c>
      <c r="T99" s="87">
        <v>2022</v>
      </c>
      <c r="U99" s="84" t="s">
        <v>538</v>
      </c>
    </row>
    <row r="100" spans="1:21" x14ac:dyDescent="0.15">
      <c r="B100" s="84" t="s">
        <v>339</v>
      </c>
      <c r="C100" s="88">
        <v>18.072703000000001</v>
      </c>
      <c r="D100" s="88">
        <v>1.680347</v>
      </c>
      <c r="E100" s="88">
        <v>10.039241000000001</v>
      </c>
      <c r="F100" s="88">
        <v>24.746526000000003</v>
      </c>
      <c r="G100" s="88">
        <v>32.121086000000005</v>
      </c>
      <c r="H100" s="88">
        <v>5.8755389999999998</v>
      </c>
      <c r="I100" s="88">
        <v>9.3720040000000004</v>
      </c>
      <c r="J100" s="88">
        <v>26.899734000000002</v>
      </c>
      <c r="K100" s="88">
        <v>15.570243999999999</v>
      </c>
      <c r="L100" s="88">
        <v>203.99521100000001</v>
      </c>
      <c r="M100" s="88">
        <v>82.044753999999998</v>
      </c>
      <c r="N100" s="88">
        <v>73.311363999999983</v>
      </c>
      <c r="O100" s="88">
        <v>169.68266899999998</v>
      </c>
      <c r="P100" s="88">
        <v>7.0344500000000014</v>
      </c>
      <c r="Q100" s="88">
        <v>0.70933400000000002</v>
      </c>
      <c r="R100" s="88">
        <v>0.27613799999999999</v>
      </c>
      <c r="S100" s="88">
        <v>53.909555999999995</v>
      </c>
      <c r="U100" s="84" t="s">
        <v>539</v>
      </c>
    </row>
    <row r="101" spans="1:21" x14ac:dyDescent="0.15">
      <c r="B101" s="84" t="s">
        <v>340</v>
      </c>
      <c r="C101" s="88">
        <v>20.283583000000004</v>
      </c>
      <c r="D101" s="88">
        <v>1.6983470000000001</v>
      </c>
      <c r="E101" s="88">
        <v>10.668479000000001</v>
      </c>
      <c r="F101" s="88">
        <v>30.104607999999995</v>
      </c>
      <c r="G101" s="88">
        <v>36.764402000000004</v>
      </c>
      <c r="H101" s="88">
        <v>7.2792000000000012</v>
      </c>
      <c r="I101" s="88">
        <v>7.0158169999999993</v>
      </c>
      <c r="J101" s="88">
        <v>28.874147000000008</v>
      </c>
      <c r="K101" s="88">
        <v>19.672669999999997</v>
      </c>
      <c r="L101" s="88">
        <v>228.077594</v>
      </c>
      <c r="M101" s="88">
        <v>91.519375999999966</v>
      </c>
      <c r="N101" s="88">
        <v>72.557945000000004</v>
      </c>
      <c r="O101" s="88">
        <v>181.49196599999999</v>
      </c>
      <c r="P101" s="88">
        <v>7.9474219999999995</v>
      </c>
      <c r="Q101" s="88">
        <v>1.232175</v>
      </c>
      <c r="R101" s="88">
        <v>0.33422000000000002</v>
      </c>
      <c r="S101" s="88">
        <v>58.412650000000006</v>
      </c>
      <c r="U101" s="84" t="s">
        <v>540</v>
      </c>
    </row>
    <row r="102" spans="1:21" x14ac:dyDescent="0.15">
      <c r="B102" s="84" t="s">
        <v>341</v>
      </c>
      <c r="C102" s="88">
        <v>20.316427999999998</v>
      </c>
      <c r="D102" s="88">
        <v>0.76946599999999998</v>
      </c>
      <c r="E102" s="88">
        <v>9.9317990000000016</v>
      </c>
      <c r="F102" s="88">
        <v>28.776935000000002</v>
      </c>
      <c r="G102" s="88">
        <v>33.952013000000001</v>
      </c>
      <c r="H102" s="88">
        <v>5.6761680000000005</v>
      </c>
      <c r="I102" s="88">
        <v>7.2479739999999993</v>
      </c>
      <c r="J102" s="88">
        <v>27.127162999999999</v>
      </c>
      <c r="K102" s="88">
        <v>17.756779999999999</v>
      </c>
      <c r="L102" s="88">
        <v>216.27942100000001</v>
      </c>
      <c r="M102" s="88">
        <v>77.08231200000003</v>
      </c>
      <c r="N102" s="88">
        <v>62.252536999999997</v>
      </c>
      <c r="O102" s="88">
        <v>150.574534</v>
      </c>
      <c r="P102" s="88">
        <v>6.9250000000000007</v>
      </c>
      <c r="Q102" s="88">
        <v>0.93644899999999998</v>
      </c>
      <c r="R102" s="88">
        <v>0.31812099999999999</v>
      </c>
      <c r="S102" s="88">
        <v>53.277815999999987</v>
      </c>
      <c r="U102" s="84" t="s">
        <v>541</v>
      </c>
    </row>
    <row r="103" spans="1:21" x14ac:dyDescent="0.15">
      <c r="B103" s="84" t="s">
        <v>342</v>
      </c>
      <c r="C103" s="88">
        <v>20.510430999999997</v>
      </c>
      <c r="D103" s="88">
        <v>1.0253459999999999</v>
      </c>
      <c r="E103" s="88">
        <v>10.138178</v>
      </c>
      <c r="F103" s="88">
        <v>31.503540999999998</v>
      </c>
      <c r="G103" s="88">
        <v>32.887953000000003</v>
      </c>
      <c r="H103" s="88">
        <v>6.6658359999999988</v>
      </c>
      <c r="I103" s="88">
        <v>7.0750879999999992</v>
      </c>
      <c r="J103" s="88">
        <v>30.888464999999997</v>
      </c>
      <c r="K103" s="88">
        <v>17.389344000000001</v>
      </c>
      <c r="L103" s="88">
        <v>213.56284700000003</v>
      </c>
      <c r="M103" s="88">
        <v>80.819209999999998</v>
      </c>
      <c r="N103" s="88">
        <v>77.949317999999991</v>
      </c>
      <c r="O103" s="88">
        <v>161.42214900000002</v>
      </c>
      <c r="P103" s="88">
        <v>7.9563670000000002</v>
      </c>
      <c r="Q103" s="88">
        <v>1.35589</v>
      </c>
      <c r="R103" s="88">
        <v>0.242174</v>
      </c>
      <c r="S103" s="88">
        <v>59.916764999999998</v>
      </c>
      <c r="U103" s="84" t="s">
        <v>542</v>
      </c>
    </row>
    <row r="104" spans="1:21" x14ac:dyDescent="0.15">
      <c r="B104" s="84" t="s">
        <v>343</v>
      </c>
      <c r="C104" s="88">
        <v>19.373432999999999</v>
      </c>
      <c r="D104" s="88">
        <v>0.61113700000000004</v>
      </c>
      <c r="E104" s="88">
        <v>10.033804</v>
      </c>
      <c r="F104" s="88">
        <v>26.256544999999999</v>
      </c>
      <c r="G104" s="88">
        <v>28.716549000000001</v>
      </c>
      <c r="H104" s="88">
        <v>6.2597699999999996</v>
      </c>
      <c r="I104" s="88">
        <v>5.9258930000000003</v>
      </c>
      <c r="J104" s="88">
        <v>29.508106000000012</v>
      </c>
      <c r="K104" s="88">
        <v>15.648370999999999</v>
      </c>
      <c r="L104" s="88">
        <v>215.93087800000001</v>
      </c>
      <c r="M104" s="88">
        <v>77.124369999999985</v>
      </c>
      <c r="N104" s="88">
        <v>80.679605000000009</v>
      </c>
      <c r="O104" s="88">
        <v>171.27481300000005</v>
      </c>
      <c r="P104" s="88">
        <v>7.4673590000000001</v>
      </c>
      <c r="Q104" s="88">
        <v>1.2064139999999999</v>
      </c>
      <c r="R104" s="88">
        <v>0.42178799999999994</v>
      </c>
      <c r="S104" s="88">
        <v>55.770566000000009</v>
      </c>
      <c r="U104" s="84" t="s">
        <v>543</v>
      </c>
    </row>
    <row r="105" spans="1:21" x14ac:dyDescent="0.15">
      <c r="B105" s="84" t="s">
        <v>344</v>
      </c>
      <c r="C105" s="88">
        <v>18.123524</v>
      </c>
      <c r="D105" s="88">
        <v>0.56573300000000004</v>
      </c>
      <c r="E105" s="88">
        <v>9.9316319999999987</v>
      </c>
      <c r="F105" s="88">
        <v>30.646541000000006</v>
      </c>
      <c r="G105" s="88">
        <v>30.485979999999998</v>
      </c>
      <c r="H105" s="88">
        <v>6.5698730000000003</v>
      </c>
      <c r="I105" s="88">
        <v>6.4718280000000004</v>
      </c>
      <c r="J105" s="88">
        <v>32.521170000000005</v>
      </c>
      <c r="K105" s="88">
        <v>16.003268000000002</v>
      </c>
      <c r="L105" s="88">
        <v>273.43585299999995</v>
      </c>
      <c r="M105" s="88">
        <v>98.239042999999995</v>
      </c>
      <c r="N105" s="88">
        <v>88.776415000000014</v>
      </c>
      <c r="O105" s="88">
        <v>233.380516</v>
      </c>
      <c r="P105" s="88">
        <v>7.7643989999999992</v>
      </c>
      <c r="Q105" s="88">
        <v>0.94743699999999997</v>
      </c>
      <c r="R105" s="88">
        <v>0.55740699999999999</v>
      </c>
      <c r="S105" s="88">
        <v>59.407700000000006</v>
      </c>
      <c r="U105" s="84" t="s">
        <v>544</v>
      </c>
    </row>
    <row r="106" spans="1:21" x14ac:dyDescent="0.15">
      <c r="B106" s="84" t="s">
        <v>345</v>
      </c>
      <c r="C106" s="88">
        <v>11.059633</v>
      </c>
      <c r="D106" s="88">
        <v>0.26644100000000004</v>
      </c>
      <c r="E106" s="88">
        <v>5.8316540000000003</v>
      </c>
      <c r="F106" s="88">
        <v>20.688924</v>
      </c>
      <c r="G106" s="88">
        <v>15.226737999999999</v>
      </c>
      <c r="H106" s="88">
        <v>4.2640279999999997</v>
      </c>
      <c r="I106" s="88">
        <v>3.9035419999999998</v>
      </c>
      <c r="J106" s="88">
        <v>21.497652000000002</v>
      </c>
      <c r="K106" s="88">
        <v>10.278506999999999</v>
      </c>
      <c r="L106" s="88">
        <v>192.12230099999999</v>
      </c>
      <c r="M106" s="88">
        <v>81.095942999999991</v>
      </c>
      <c r="N106" s="88">
        <v>63.322843999999989</v>
      </c>
      <c r="O106" s="88">
        <v>180.49081000000004</v>
      </c>
      <c r="P106" s="88">
        <v>5.9498760000000006</v>
      </c>
      <c r="Q106" s="88">
        <v>0.47675800000000002</v>
      </c>
      <c r="R106" s="88">
        <v>0.70943999999999996</v>
      </c>
      <c r="S106" s="88">
        <v>42.751722999999998</v>
      </c>
      <c r="U106" s="84" t="s">
        <v>545</v>
      </c>
    </row>
    <row r="107" spans="1:21" x14ac:dyDescent="0.15">
      <c r="B107" s="84" t="s">
        <v>346</v>
      </c>
      <c r="C107" s="88">
        <v>18.273674</v>
      </c>
      <c r="D107" s="88">
        <v>1.3415789999999999</v>
      </c>
      <c r="E107" s="88">
        <v>9.7592500000000015</v>
      </c>
      <c r="F107" s="88">
        <v>29.661426000000006</v>
      </c>
      <c r="G107" s="88">
        <v>18.421873999999995</v>
      </c>
      <c r="H107" s="88">
        <v>6.267695999999999</v>
      </c>
      <c r="I107" s="88">
        <v>6.1299229999999998</v>
      </c>
      <c r="J107" s="88">
        <v>33.046865000000004</v>
      </c>
      <c r="K107" s="88">
        <v>14.520860000000001</v>
      </c>
      <c r="L107" s="88">
        <v>185.80005400000002</v>
      </c>
      <c r="M107" s="88">
        <v>87.716580999999977</v>
      </c>
      <c r="N107" s="88">
        <v>69.312624</v>
      </c>
      <c r="O107" s="88">
        <v>181.72955100000001</v>
      </c>
      <c r="P107" s="88">
        <v>6.8494969999999995</v>
      </c>
      <c r="Q107" s="88">
        <v>0.58565199999999995</v>
      </c>
      <c r="R107" s="88">
        <v>0.75371999999999995</v>
      </c>
      <c r="S107" s="88">
        <v>52.37021</v>
      </c>
      <c r="U107" s="84" t="s">
        <v>546</v>
      </c>
    </row>
    <row r="108" spans="1:21" x14ac:dyDescent="0.15">
      <c r="B108" s="84" t="s">
        <v>347</v>
      </c>
      <c r="C108" s="88">
        <v>17.882793999999993</v>
      </c>
      <c r="D108" s="88">
        <v>1.9081900000000003</v>
      </c>
      <c r="E108" s="88">
        <v>9.4969509999999993</v>
      </c>
      <c r="F108" s="88">
        <v>26.181628000000003</v>
      </c>
      <c r="G108" s="88">
        <v>19.496084</v>
      </c>
      <c r="H108" s="88">
        <v>6.1511180000000003</v>
      </c>
      <c r="I108" s="88">
        <v>5.1342400000000001</v>
      </c>
      <c r="J108" s="88">
        <v>29.083885000000002</v>
      </c>
      <c r="K108" s="88">
        <v>12.902976000000001</v>
      </c>
      <c r="L108" s="88">
        <v>209.77160099999998</v>
      </c>
      <c r="M108" s="88">
        <v>85.076163000000008</v>
      </c>
      <c r="N108" s="88">
        <v>64.725871999999981</v>
      </c>
      <c r="O108" s="88">
        <v>176.21620899999999</v>
      </c>
      <c r="P108" s="88">
        <v>6.5016890000000007</v>
      </c>
      <c r="Q108" s="88">
        <v>0.58250199999999996</v>
      </c>
      <c r="R108" s="88">
        <v>0.54950900000000003</v>
      </c>
      <c r="S108" s="88">
        <v>60.035803999999985</v>
      </c>
      <c r="U108" s="84" t="s">
        <v>547</v>
      </c>
    </row>
    <row r="109" spans="1:21" x14ac:dyDescent="0.15">
      <c r="B109" s="84" t="s">
        <v>348</v>
      </c>
      <c r="C109" s="88">
        <v>17.952097999999999</v>
      </c>
      <c r="D109" s="88">
        <v>2.09476</v>
      </c>
      <c r="E109" s="88">
        <v>9.2793530000000004</v>
      </c>
      <c r="F109" s="88">
        <v>26.843654999999998</v>
      </c>
      <c r="G109" s="88">
        <v>29.344139999999996</v>
      </c>
      <c r="H109" s="88">
        <v>6.6353550000000006</v>
      </c>
      <c r="I109" s="88">
        <v>5.3369070000000001</v>
      </c>
      <c r="J109" s="88">
        <v>31.257539000000005</v>
      </c>
      <c r="K109" s="88">
        <v>16.748540999999999</v>
      </c>
      <c r="L109" s="88">
        <v>212.45868500000003</v>
      </c>
      <c r="M109" s="88">
        <v>85.485026000000005</v>
      </c>
      <c r="N109" s="88">
        <v>63.07248199999998</v>
      </c>
      <c r="O109" s="88">
        <v>164.914658</v>
      </c>
      <c r="P109" s="88">
        <v>7.7440310000000014</v>
      </c>
      <c r="Q109" s="88">
        <v>0.81054100000000007</v>
      </c>
      <c r="R109" s="88">
        <v>0.27121499999999998</v>
      </c>
      <c r="S109" s="88">
        <v>56.394299000000011</v>
      </c>
      <c r="U109" s="84" t="s">
        <v>548</v>
      </c>
    </row>
    <row r="110" spans="1:21" x14ac:dyDescent="0.15">
      <c r="B110" s="84" t="s">
        <v>349</v>
      </c>
      <c r="C110" s="88">
        <v>11.713179999999999</v>
      </c>
      <c r="D110" s="88">
        <v>1.8672270000000002</v>
      </c>
      <c r="E110" s="88">
        <v>6.4440270000000002</v>
      </c>
      <c r="F110" s="88">
        <v>17.772450999999997</v>
      </c>
      <c r="G110" s="88">
        <v>18.103982000000002</v>
      </c>
      <c r="H110" s="88">
        <v>6.2490389999999998</v>
      </c>
      <c r="I110" s="88">
        <v>3.9556369999999994</v>
      </c>
      <c r="J110" s="88">
        <v>25.375674000000004</v>
      </c>
      <c r="K110" s="88">
        <v>11.385851000000001</v>
      </c>
      <c r="L110" s="88">
        <v>185.978365</v>
      </c>
      <c r="M110" s="88">
        <v>79.516858000000013</v>
      </c>
      <c r="N110" s="88">
        <v>54.686214000000021</v>
      </c>
      <c r="O110" s="88">
        <v>143.89340999999999</v>
      </c>
      <c r="P110" s="88">
        <v>7.9613360000000011</v>
      </c>
      <c r="Q110" s="88">
        <v>0.67094599999999993</v>
      </c>
      <c r="R110" s="88">
        <v>0.23671300000000001</v>
      </c>
      <c r="S110" s="88">
        <v>42.064834999999988</v>
      </c>
      <c r="U110" s="84" t="s">
        <v>549</v>
      </c>
    </row>
    <row r="111" spans="1:21" x14ac:dyDescent="0.15"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9"/>
      <c r="Q111" s="89"/>
      <c r="R111" s="89"/>
      <c r="S111" s="89"/>
    </row>
    <row r="112" spans="1:21" x14ac:dyDescent="0.15">
      <c r="A112" s="87">
        <v>2023</v>
      </c>
      <c r="B112" s="84" t="s">
        <v>338</v>
      </c>
      <c r="C112" s="88">
        <v>19.917731999999997</v>
      </c>
      <c r="D112" s="88">
        <v>2.1605669999999999</v>
      </c>
      <c r="E112" s="88">
        <v>8.802696000000001</v>
      </c>
      <c r="F112" s="88">
        <v>23.487084000000003</v>
      </c>
      <c r="G112" s="88">
        <v>29.947342000000006</v>
      </c>
      <c r="H112" s="88">
        <v>5.8862489999999994</v>
      </c>
      <c r="I112" s="88">
        <v>5.1696100000000005</v>
      </c>
      <c r="J112" s="88">
        <v>31.758078000000005</v>
      </c>
      <c r="K112" s="88">
        <v>15.604475000000001</v>
      </c>
      <c r="L112" s="88">
        <v>212.125293</v>
      </c>
      <c r="M112" s="88">
        <v>93.58677800000001</v>
      </c>
      <c r="N112" s="88">
        <v>62.355204999999991</v>
      </c>
      <c r="O112" s="88">
        <v>181.36231400000003</v>
      </c>
      <c r="P112" s="88">
        <v>7.413532</v>
      </c>
      <c r="Q112" s="88">
        <v>0.95963900000000002</v>
      </c>
      <c r="R112" s="88">
        <v>0.28441900000000003</v>
      </c>
      <c r="S112" s="88">
        <v>49.477007000000015</v>
      </c>
      <c r="T112" s="87">
        <v>2023</v>
      </c>
      <c r="U112" s="84" t="s">
        <v>538</v>
      </c>
    </row>
    <row r="113" spans="1:21" x14ac:dyDescent="0.15">
      <c r="B113" s="84" t="s">
        <v>339</v>
      </c>
      <c r="C113" s="88">
        <v>15.172594999999998</v>
      </c>
      <c r="D113" s="88">
        <v>1.53914</v>
      </c>
      <c r="E113" s="88">
        <v>9.3180370000000003</v>
      </c>
      <c r="F113" s="88">
        <v>22.440724000000003</v>
      </c>
      <c r="G113" s="88">
        <v>31.554355999999991</v>
      </c>
      <c r="H113" s="88">
        <v>5.5423650000000002</v>
      </c>
      <c r="I113" s="88">
        <v>5.7278590000000005</v>
      </c>
      <c r="J113" s="88">
        <v>28.959920999999994</v>
      </c>
      <c r="K113" s="88">
        <v>18.165431000000002</v>
      </c>
      <c r="L113" s="88">
        <v>203.49197899999999</v>
      </c>
      <c r="M113" s="88">
        <v>94.426106999999988</v>
      </c>
      <c r="N113" s="88">
        <v>54.310163000000003</v>
      </c>
      <c r="O113" s="88">
        <v>173.28264899999999</v>
      </c>
      <c r="P113" s="88">
        <v>6.8008960000000007</v>
      </c>
      <c r="Q113" s="88">
        <v>0.71356800000000009</v>
      </c>
      <c r="R113" s="88">
        <v>0.295184</v>
      </c>
      <c r="S113" s="88">
        <v>51.343601000000007</v>
      </c>
      <c r="U113" s="84" t="s">
        <v>539</v>
      </c>
    </row>
    <row r="114" spans="1:21" x14ac:dyDescent="0.15">
      <c r="B114" s="84" t="s">
        <v>340</v>
      </c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U114" s="84" t="s">
        <v>540</v>
      </c>
    </row>
    <row r="115" spans="1:21" x14ac:dyDescent="0.15">
      <c r="B115" s="84" t="s">
        <v>341</v>
      </c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U115" s="84" t="s">
        <v>541</v>
      </c>
    </row>
    <row r="116" spans="1:21" x14ac:dyDescent="0.15">
      <c r="B116" s="84" t="s">
        <v>342</v>
      </c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U116" s="84" t="s">
        <v>542</v>
      </c>
    </row>
    <row r="117" spans="1:21" x14ac:dyDescent="0.15">
      <c r="B117" s="84" t="s">
        <v>343</v>
      </c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U117" s="84" t="s">
        <v>543</v>
      </c>
    </row>
    <row r="118" spans="1:21" x14ac:dyDescent="0.15">
      <c r="B118" s="84" t="s">
        <v>344</v>
      </c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U118" s="84" t="s">
        <v>544</v>
      </c>
    </row>
    <row r="119" spans="1:21" x14ac:dyDescent="0.15">
      <c r="B119" s="84" t="s">
        <v>345</v>
      </c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U119" s="84" t="s">
        <v>545</v>
      </c>
    </row>
    <row r="120" spans="1:21" x14ac:dyDescent="0.15">
      <c r="B120" s="84" t="s">
        <v>346</v>
      </c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U120" s="84" t="s">
        <v>546</v>
      </c>
    </row>
    <row r="121" spans="1:21" x14ac:dyDescent="0.15">
      <c r="B121" s="84" t="s">
        <v>347</v>
      </c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U121" s="84" t="s">
        <v>547</v>
      </c>
    </row>
    <row r="122" spans="1:21" x14ac:dyDescent="0.15">
      <c r="B122" s="84" t="s">
        <v>348</v>
      </c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U122" s="84" t="s">
        <v>548</v>
      </c>
    </row>
    <row r="123" spans="1:21" x14ac:dyDescent="0.15">
      <c r="B123" s="84" t="s">
        <v>349</v>
      </c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U123" s="84" t="s">
        <v>549</v>
      </c>
    </row>
    <row r="124" spans="1:21" x14ac:dyDescent="0.15"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</row>
    <row r="125" spans="1:21" x14ac:dyDescent="0.15"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</row>
    <row r="126" spans="1:21" x14ac:dyDescent="0.15"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</row>
    <row r="127" spans="1:21" s="90" customFormat="1" ht="27" customHeight="1" thickBot="1" x14ac:dyDescent="0.25">
      <c r="A127" s="195" t="s">
        <v>681</v>
      </c>
      <c r="B127" s="195"/>
      <c r="C127" s="195"/>
      <c r="D127" s="195"/>
      <c r="E127" s="195"/>
      <c r="F127" s="195"/>
      <c r="G127" s="195"/>
      <c r="H127" s="195"/>
      <c r="I127" s="195"/>
      <c r="J127" s="195"/>
      <c r="K127" s="195"/>
      <c r="L127" s="195"/>
      <c r="M127" s="195"/>
      <c r="N127" s="195"/>
      <c r="O127" s="195"/>
      <c r="P127" s="195"/>
      <c r="Q127" s="195"/>
      <c r="R127" s="195"/>
      <c r="S127" s="195"/>
      <c r="T127" s="195"/>
      <c r="U127" s="195"/>
    </row>
    <row r="128" spans="1:21" s="85" customFormat="1" ht="11.25" customHeight="1" thickBot="1" x14ac:dyDescent="0.25">
      <c r="A128" s="197" t="s">
        <v>162</v>
      </c>
      <c r="B128" s="197" t="s">
        <v>163</v>
      </c>
      <c r="C128" s="235" t="s">
        <v>679</v>
      </c>
      <c r="D128" s="236"/>
      <c r="E128" s="236"/>
      <c r="F128" s="236"/>
      <c r="G128" s="236"/>
      <c r="H128" s="236"/>
      <c r="I128" s="236"/>
      <c r="J128" s="236"/>
      <c r="K128" s="236"/>
      <c r="L128" s="236"/>
      <c r="M128" s="236"/>
      <c r="N128" s="236"/>
      <c r="O128" s="236"/>
      <c r="P128" s="236"/>
      <c r="Q128" s="236"/>
      <c r="R128" s="236"/>
      <c r="S128" s="237"/>
      <c r="T128" s="197" t="s">
        <v>535</v>
      </c>
      <c r="U128" s="197" t="s">
        <v>522</v>
      </c>
    </row>
    <row r="129" spans="1:21" ht="20.25" customHeight="1" thickBot="1" x14ac:dyDescent="0.2">
      <c r="A129" s="198"/>
      <c r="B129" s="198"/>
      <c r="C129" s="138">
        <v>69</v>
      </c>
      <c r="D129" s="138">
        <v>70</v>
      </c>
      <c r="E129" s="138">
        <v>71</v>
      </c>
      <c r="F129" s="138">
        <v>72</v>
      </c>
      <c r="G129" s="138">
        <v>73</v>
      </c>
      <c r="H129" s="138">
        <v>74</v>
      </c>
      <c r="I129" s="138">
        <v>75</v>
      </c>
      <c r="J129" s="138">
        <v>76</v>
      </c>
      <c r="K129" s="138">
        <v>78</v>
      </c>
      <c r="L129" s="138">
        <v>79</v>
      </c>
      <c r="M129" s="138">
        <v>80</v>
      </c>
      <c r="N129" s="138">
        <v>81</v>
      </c>
      <c r="O129" s="138">
        <v>82</v>
      </c>
      <c r="P129" s="138">
        <v>83</v>
      </c>
      <c r="Q129" s="138">
        <v>84</v>
      </c>
      <c r="R129" s="138">
        <v>85</v>
      </c>
      <c r="S129" s="138">
        <v>86</v>
      </c>
      <c r="T129" s="198"/>
      <c r="U129" s="198"/>
    </row>
    <row r="130" spans="1:21" x14ac:dyDescent="0.15">
      <c r="A130" s="87">
        <v>2022</v>
      </c>
      <c r="B130" s="84" t="s">
        <v>338</v>
      </c>
      <c r="C130" s="88">
        <v>73.641470999999996</v>
      </c>
      <c r="D130" s="88">
        <v>49.721042000000004</v>
      </c>
      <c r="E130" s="88">
        <v>16.764187</v>
      </c>
      <c r="F130" s="88">
        <v>158.00880599999999</v>
      </c>
      <c r="G130" s="88">
        <v>187.08076999999997</v>
      </c>
      <c r="H130" s="88">
        <v>33.122588</v>
      </c>
      <c r="I130" s="88">
        <v>6.8304999999999991E-2</v>
      </c>
      <c r="J130" s="88">
        <v>72.622531999999993</v>
      </c>
      <c r="K130" s="88">
        <v>1.7583489999999999</v>
      </c>
      <c r="L130" s="88">
        <v>1.4721089999999999</v>
      </c>
      <c r="M130" s="88">
        <v>3.5484549999999997</v>
      </c>
      <c r="N130" s="88">
        <v>0.36121500000000006</v>
      </c>
      <c r="O130" s="88">
        <v>18.207567000000001</v>
      </c>
      <c r="P130" s="88">
        <v>38.667864000000002</v>
      </c>
      <c r="Q130" s="88">
        <v>302.98340800000011</v>
      </c>
      <c r="R130" s="88">
        <v>446.56061199999999</v>
      </c>
      <c r="S130" s="88">
        <v>0.34909000000000001</v>
      </c>
      <c r="T130" s="87">
        <v>2022</v>
      </c>
      <c r="U130" s="84" t="s">
        <v>538</v>
      </c>
    </row>
    <row r="131" spans="1:21" x14ac:dyDescent="0.15">
      <c r="B131" s="84" t="s">
        <v>339</v>
      </c>
      <c r="C131" s="88">
        <v>77.150573000000023</v>
      </c>
      <c r="D131" s="88">
        <v>50.226292999999998</v>
      </c>
      <c r="E131" s="88">
        <v>24.773614999999999</v>
      </c>
      <c r="F131" s="88">
        <v>169.46218200000001</v>
      </c>
      <c r="G131" s="88">
        <v>192.04019999999997</v>
      </c>
      <c r="H131" s="88">
        <v>41.825317999999996</v>
      </c>
      <c r="I131" s="88">
        <v>0.19881399999999999</v>
      </c>
      <c r="J131" s="88">
        <v>92.473304999999996</v>
      </c>
      <c r="K131" s="88">
        <v>3.052883</v>
      </c>
      <c r="L131" s="88">
        <v>2.1660939999999997</v>
      </c>
      <c r="M131" s="88">
        <v>3.3005179999999998</v>
      </c>
      <c r="N131" s="88">
        <v>0.362037</v>
      </c>
      <c r="O131" s="88">
        <v>19.727705999999998</v>
      </c>
      <c r="P131" s="88">
        <v>39.854558000000011</v>
      </c>
      <c r="Q131" s="88">
        <v>312.77147500000012</v>
      </c>
      <c r="R131" s="88">
        <v>456.62173400000006</v>
      </c>
      <c r="S131" s="88">
        <v>0.65233999999999992</v>
      </c>
      <c r="U131" s="84" t="s">
        <v>539</v>
      </c>
    </row>
    <row r="132" spans="1:21" x14ac:dyDescent="0.15">
      <c r="B132" s="84" t="s">
        <v>340</v>
      </c>
      <c r="C132" s="88">
        <v>85.824182000000008</v>
      </c>
      <c r="D132" s="88">
        <v>49.084342000000007</v>
      </c>
      <c r="E132" s="88">
        <v>40.803164999999993</v>
      </c>
      <c r="F132" s="88">
        <v>170.49345599999998</v>
      </c>
      <c r="G132" s="88">
        <v>233.79528999999991</v>
      </c>
      <c r="H132" s="88">
        <v>40.296917000000008</v>
      </c>
      <c r="I132" s="88">
        <v>2.7691E-2</v>
      </c>
      <c r="J132" s="88">
        <v>100.78137</v>
      </c>
      <c r="K132" s="88">
        <v>2.777927</v>
      </c>
      <c r="L132" s="88">
        <v>2.5185760000000004</v>
      </c>
      <c r="M132" s="88">
        <v>2.3590179999999998</v>
      </c>
      <c r="N132" s="88">
        <v>0.53939400000000004</v>
      </c>
      <c r="O132" s="88">
        <v>22.359533999999996</v>
      </c>
      <c r="P132" s="88">
        <v>43.24993400000001</v>
      </c>
      <c r="Q132" s="88">
        <v>369.27087300000005</v>
      </c>
      <c r="R132" s="88">
        <v>526.89627500000006</v>
      </c>
      <c r="S132" s="88">
        <v>0.23508399999999999</v>
      </c>
      <c r="U132" s="84" t="s">
        <v>540</v>
      </c>
    </row>
    <row r="133" spans="1:21" x14ac:dyDescent="0.15">
      <c r="B133" s="84" t="s">
        <v>341</v>
      </c>
      <c r="C133" s="88">
        <v>86.103318999999999</v>
      </c>
      <c r="D133" s="88">
        <v>59.707695000000001</v>
      </c>
      <c r="E133" s="88">
        <v>25.732771999999997</v>
      </c>
      <c r="F133" s="88">
        <v>194.21642299999999</v>
      </c>
      <c r="G133" s="88">
        <v>218.371465</v>
      </c>
      <c r="H133" s="88">
        <v>36.910499000000009</v>
      </c>
      <c r="I133" s="88">
        <v>0.55662900000000004</v>
      </c>
      <c r="J133" s="88">
        <v>97.798374999999993</v>
      </c>
      <c r="K133" s="88">
        <v>2.507234</v>
      </c>
      <c r="L133" s="88">
        <v>2.1299350000000001</v>
      </c>
      <c r="M133" s="88">
        <v>3.717654</v>
      </c>
      <c r="N133" s="88">
        <v>0.73136699999999999</v>
      </c>
      <c r="O133" s="88">
        <v>18.754702999999999</v>
      </c>
      <c r="P133" s="88">
        <v>39.407415</v>
      </c>
      <c r="Q133" s="88">
        <v>353.49976299999975</v>
      </c>
      <c r="R133" s="88">
        <v>441.5204080000002</v>
      </c>
      <c r="S133" s="88">
        <v>0.233712</v>
      </c>
      <c r="U133" s="84" t="s">
        <v>541</v>
      </c>
    </row>
    <row r="134" spans="1:21" x14ac:dyDescent="0.15">
      <c r="B134" s="84" t="s">
        <v>342</v>
      </c>
      <c r="C134" s="88">
        <v>94.069651999999991</v>
      </c>
      <c r="D134" s="88">
        <v>66.825862999999998</v>
      </c>
      <c r="E134" s="88">
        <v>32.123777000000004</v>
      </c>
      <c r="F134" s="88">
        <v>235.76697099999998</v>
      </c>
      <c r="G134" s="88">
        <v>249.14755299999993</v>
      </c>
      <c r="H134" s="88">
        <v>44.590924000000008</v>
      </c>
      <c r="I134" s="88">
        <v>0.24227500000000002</v>
      </c>
      <c r="J134" s="88">
        <v>106.62747999999999</v>
      </c>
      <c r="K134" s="88">
        <v>3.5156559999999999</v>
      </c>
      <c r="L134" s="88">
        <v>2.0850869999999997</v>
      </c>
      <c r="M134" s="88">
        <v>2.4360080000000002</v>
      </c>
      <c r="N134" s="88">
        <v>0.34197899999999998</v>
      </c>
      <c r="O134" s="88">
        <v>23.203096000000009</v>
      </c>
      <c r="P134" s="88">
        <v>43.927399999999999</v>
      </c>
      <c r="Q134" s="88">
        <v>419.72449400000028</v>
      </c>
      <c r="R134" s="88">
        <v>494.95757900000001</v>
      </c>
      <c r="S134" s="88">
        <v>0.80272499999999991</v>
      </c>
      <c r="U134" s="84" t="s">
        <v>542</v>
      </c>
    </row>
    <row r="135" spans="1:21" x14ac:dyDescent="0.15">
      <c r="B135" s="84" t="s">
        <v>343</v>
      </c>
      <c r="C135" s="88">
        <v>88.980767000000014</v>
      </c>
      <c r="D135" s="88">
        <v>63.362075999999988</v>
      </c>
      <c r="E135" s="88">
        <v>21.867471000000002</v>
      </c>
      <c r="F135" s="88">
        <v>161.50805100000002</v>
      </c>
      <c r="G135" s="88">
        <v>234.36654799999999</v>
      </c>
      <c r="H135" s="88">
        <v>32.300362</v>
      </c>
      <c r="I135" s="88">
        <v>0.257498</v>
      </c>
      <c r="J135" s="88">
        <v>97.288380999999987</v>
      </c>
      <c r="K135" s="88">
        <v>2.9102740000000002</v>
      </c>
      <c r="L135" s="88">
        <v>1.7680210000000001</v>
      </c>
      <c r="M135" s="88">
        <v>5.0407950000000001</v>
      </c>
      <c r="N135" s="88">
        <v>0.352134</v>
      </c>
      <c r="O135" s="88">
        <v>21.9314</v>
      </c>
      <c r="P135" s="88">
        <v>46.471988999999994</v>
      </c>
      <c r="Q135" s="88">
        <v>419.11947400000008</v>
      </c>
      <c r="R135" s="88">
        <v>492.46339100000006</v>
      </c>
      <c r="S135" s="88">
        <v>0.31418900000000005</v>
      </c>
      <c r="U135" s="84" t="s">
        <v>543</v>
      </c>
    </row>
    <row r="136" spans="1:21" x14ac:dyDescent="0.15">
      <c r="B136" s="84" t="s">
        <v>344</v>
      </c>
      <c r="C136" s="88">
        <v>89.16844900000001</v>
      </c>
      <c r="D136" s="88">
        <v>66.186740999999998</v>
      </c>
      <c r="E136" s="88">
        <v>26.848627999999998</v>
      </c>
      <c r="F136" s="88">
        <v>174.93661</v>
      </c>
      <c r="G136" s="88">
        <v>219.07740899999999</v>
      </c>
      <c r="H136" s="88">
        <v>34.517513999999998</v>
      </c>
      <c r="I136" s="88">
        <v>0.42595299999999997</v>
      </c>
      <c r="J136" s="88">
        <v>100.094748</v>
      </c>
      <c r="K136" s="88">
        <v>2.2287439999999998</v>
      </c>
      <c r="L136" s="88">
        <v>1.7255819999999999</v>
      </c>
      <c r="M136" s="88">
        <v>5.6054919999999999</v>
      </c>
      <c r="N136" s="88">
        <v>0.25278600000000001</v>
      </c>
      <c r="O136" s="88">
        <v>23.320461999999999</v>
      </c>
      <c r="P136" s="88">
        <v>43.171222999999998</v>
      </c>
      <c r="Q136" s="88">
        <v>392.43738900000034</v>
      </c>
      <c r="R136" s="88">
        <v>548.98358699999994</v>
      </c>
      <c r="S136" s="88">
        <v>0.59085199999999993</v>
      </c>
      <c r="U136" s="84" t="s">
        <v>544</v>
      </c>
    </row>
    <row r="137" spans="1:21" x14ac:dyDescent="0.15">
      <c r="B137" s="84" t="s">
        <v>345</v>
      </c>
      <c r="C137" s="88">
        <v>60.044740000000019</v>
      </c>
      <c r="D137" s="88">
        <v>66.190262000000004</v>
      </c>
      <c r="E137" s="88">
        <v>21.459206999999999</v>
      </c>
      <c r="F137" s="88">
        <v>134.16645700000001</v>
      </c>
      <c r="G137" s="88">
        <v>165.08769300000006</v>
      </c>
      <c r="H137" s="88">
        <v>22.813367</v>
      </c>
      <c r="I137" s="88">
        <v>6.4638000000000001E-2</v>
      </c>
      <c r="J137" s="88">
        <v>57.204247000000002</v>
      </c>
      <c r="K137" s="88">
        <v>1.274119</v>
      </c>
      <c r="L137" s="88">
        <v>0.67305799999999993</v>
      </c>
      <c r="M137" s="88">
        <v>1.7878699999999998</v>
      </c>
      <c r="N137" s="88">
        <v>9.9455000000000002E-2</v>
      </c>
      <c r="O137" s="88">
        <v>17.278678000000003</v>
      </c>
      <c r="P137" s="88">
        <v>29.85659900000001</v>
      </c>
      <c r="Q137" s="88">
        <v>289.0034599999999</v>
      </c>
      <c r="R137" s="88">
        <v>495.04557899999998</v>
      </c>
      <c r="S137" s="88">
        <v>0.17400700000000002</v>
      </c>
      <c r="U137" s="84" t="s">
        <v>545</v>
      </c>
    </row>
    <row r="138" spans="1:21" x14ac:dyDescent="0.15">
      <c r="B138" s="84" t="s">
        <v>346</v>
      </c>
      <c r="C138" s="88">
        <v>78.711915999999988</v>
      </c>
      <c r="D138" s="88">
        <v>62.047472000000006</v>
      </c>
      <c r="E138" s="88">
        <v>22.693249999999999</v>
      </c>
      <c r="F138" s="88">
        <v>170.39740900000001</v>
      </c>
      <c r="G138" s="88">
        <v>221.85953599999996</v>
      </c>
      <c r="H138" s="88">
        <v>33.627285000000001</v>
      </c>
      <c r="I138" s="88">
        <v>0.17646699999999998</v>
      </c>
      <c r="J138" s="88">
        <v>91.748641000000006</v>
      </c>
      <c r="K138" s="88">
        <v>1.971514</v>
      </c>
      <c r="L138" s="88">
        <v>1.314476</v>
      </c>
      <c r="M138" s="88">
        <v>3.5478830000000001</v>
      </c>
      <c r="N138" s="88">
        <v>0.30547600000000003</v>
      </c>
      <c r="O138" s="88">
        <v>20.874398000000003</v>
      </c>
      <c r="P138" s="88">
        <v>43.420907</v>
      </c>
      <c r="Q138" s="88">
        <v>442.87490899999995</v>
      </c>
      <c r="R138" s="88">
        <v>657.84701899999982</v>
      </c>
      <c r="S138" s="88">
        <v>0.37594700000000003</v>
      </c>
      <c r="U138" s="84" t="s">
        <v>546</v>
      </c>
    </row>
    <row r="139" spans="1:21" x14ac:dyDescent="0.15">
      <c r="B139" s="84" t="s">
        <v>347</v>
      </c>
      <c r="C139" s="88">
        <v>82.418228999999997</v>
      </c>
      <c r="D139" s="88">
        <v>58.117537000000013</v>
      </c>
      <c r="E139" s="88">
        <v>21.217392</v>
      </c>
      <c r="F139" s="88">
        <v>164.311204</v>
      </c>
      <c r="G139" s="88">
        <v>209.59896699999999</v>
      </c>
      <c r="H139" s="88">
        <v>36.278386000000012</v>
      </c>
      <c r="I139" s="88">
        <v>7.1864999999999998E-2</v>
      </c>
      <c r="J139" s="88">
        <v>83.628482000000005</v>
      </c>
      <c r="K139" s="88">
        <v>1.692183</v>
      </c>
      <c r="L139" s="88">
        <v>1.429773</v>
      </c>
      <c r="M139" s="88">
        <v>2.2192669999999999</v>
      </c>
      <c r="N139" s="88">
        <v>0.16406999999999999</v>
      </c>
      <c r="O139" s="88">
        <v>23.064538000000002</v>
      </c>
      <c r="P139" s="88">
        <v>39.954833999999998</v>
      </c>
      <c r="Q139" s="88">
        <v>429.75446099999988</v>
      </c>
      <c r="R139" s="88">
        <v>623.02675999999974</v>
      </c>
      <c r="S139" s="88">
        <v>0.32688800000000001</v>
      </c>
      <c r="U139" s="84" t="s">
        <v>547</v>
      </c>
    </row>
    <row r="140" spans="1:21" x14ac:dyDescent="0.15">
      <c r="B140" s="84" t="s">
        <v>348</v>
      </c>
      <c r="C140" s="88">
        <v>84.563231999999999</v>
      </c>
      <c r="D140" s="88">
        <v>65.991313000000005</v>
      </c>
      <c r="E140" s="88">
        <v>32.526724000000002</v>
      </c>
      <c r="F140" s="88">
        <v>168.43261200000001</v>
      </c>
      <c r="G140" s="88">
        <v>217.20721899999992</v>
      </c>
      <c r="H140" s="88">
        <v>38.467571999999997</v>
      </c>
      <c r="I140" s="88">
        <v>6.2532000000000004E-2</v>
      </c>
      <c r="J140" s="88">
        <v>82.144066999999993</v>
      </c>
      <c r="K140" s="88">
        <v>3.1927080000000001</v>
      </c>
      <c r="L140" s="88">
        <v>1.4027780000000001</v>
      </c>
      <c r="M140" s="88">
        <v>3.3822710000000002</v>
      </c>
      <c r="N140" s="88">
        <v>0.33630300000000002</v>
      </c>
      <c r="O140" s="88">
        <v>24.018945000000002</v>
      </c>
      <c r="P140" s="88">
        <v>41.422421</v>
      </c>
      <c r="Q140" s="88">
        <v>472.77130399999999</v>
      </c>
      <c r="R140" s="88">
        <v>639.89006700000004</v>
      </c>
      <c r="S140" s="88">
        <v>1.8281410000000002</v>
      </c>
      <c r="U140" s="84" t="s">
        <v>548</v>
      </c>
    </row>
    <row r="141" spans="1:21" x14ac:dyDescent="0.15">
      <c r="B141" s="84" t="s">
        <v>349</v>
      </c>
      <c r="C141" s="88">
        <v>64.040681000000006</v>
      </c>
      <c r="D141" s="88">
        <v>48.483456000000004</v>
      </c>
      <c r="E141" s="88">
        <v>25.00168</v>
      </c>
      <c r="F141" s="88">
        <v>112.830991</v>
      </c>
      <c r="G141" s="88">
        <v>160.604995</v>
      </c>
      <c r="H141" s="88">
        <v>23.240289999999998</v>
      </c>
      <c r="I141" s="88">
        <v>1.3790999999999999E-2</v>
      </c>
      <c r="J141" s="88">
        <v>62.999639000000002</v>
      </c>
      <c r="K141" s="88">
        <v>1.435122</v>
      </c>
      <c r="L141" s="88">
        <v>0.90246199999999988</v>
      </c>
      <c r="M141" s="88">
        <v>1.9796130000000001</v>
      </c>
      <c r="N141" s="88">
        <v>0.11313100000000001</v>
      </c>
      <c r="O141" s="88">
        <v>20.019738999999994</v>
      </c>
      <c r="P141" s="88">
        <v>26.034680999999999</v>
      </c>
      <c r="Q141" s="88">
        <v>390.37060900000012</v>
      </c>
      <c r="R141" s="88">
        <v>489.60045800000034</v>
      </c>
      <c r="S141" s="88">
        <v>0.52488999999999997</v>
      </c>
      <c r="U141" s="84" t="s">
        <v>549</v>
      </c>
    </row>
    <row r="142" spans="1:21" x14ac:dyDescent="0.15"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9"/>
      <c r="Q142" s="89"/>
      <c r="R142" s="89"/>
      <c r="S142" s="89"/>
    </row>
    <row r="143" spans="1:21" x14ac:dyDescent="0.15">
      <c r="A143" s="87">
        <v>2023</v>
      </c>
      <c r="B143" s="84" t="s">
        <v>338</v>
      </c>
      <c r="C143" s="88">
        <v>80.992710000000002</v>
      </c>
      <c r="D143" s="88">
        <v>64.303074999999993</v>
      </c>
      <c r="E143" s="88">
        <v>21.414379</v>
      </c>
      <c r="F143" s="88">
        <v>162.17933500000001</v>
      </c>
      <c r="G143" s="88">
        <v>194.58107700000002</v>
      </c>
      <c r="H143" s="88">
        <v>44.950548000000005</v>
      </c>
      <c r="I143" s="88">
        <v>0.233152</v>
      </c>
      <c r="J143" s="88">
        <v>79.372230999999999</v>
      </c>
      <c r="K143" s="88">
        <v>4.8469890000000007</v>
      </c>
      <c r="L143" s="88">
        <v>1.543941</v>
      </c>
      <c r="M143" s="88">
        <v>7.3904639999999997</v>
      </c>
      <c r="N143" s="88">
        <v>1.1993050000000001</v>
      </c>
      <c r="O143" s="88">
        <v>21.931201000000001</v>
      </c>
      <c r="P143" s="88">
        <v>40.87420800000001</v>
      </c>
      <c r="Q143" s="88">
        <v>422.8008769999999</v>
      </c>
      <c r="R143" s="88">
        <v>546.16955199999995</v>
      </c>
      <c r="S143" s="88">
        <v>2.007098</v>
      </c>
      <c r="T143" s="87">
        <v>2023</v>
      </c>
      <c r="U143" s="84" t="s">
        <v>538</v>
      </c>
    </row>
    <row r="144" spans="1:21" x14ac:dyDescent="0.15">
      <c r="B144" s="84" t="s">
        <v>339</v>
      </c>
      <c r="C144" s="88">
        <v>75.863104000000007</v>
      </c>
      <c r="D144" s="88">
        <v>67.783370000000005</v>
      </c>
      <c r="E144" s="88">
        <v>18.49004</v>
      </c>
      <c r="F144" s="88">
        <v>153.951436</v>
      </c>
      <c r="G144" s="88">
        <v>193.34632900000003</v>
      </c>
      <c r="H144" s="88">
        <v>39.235087999999998</v>
      </c>
      <c r="I144" s="88">
        <v>0.84550999999999998</v>
      </c>
      <c r="J144" s="88">
        <v>84.944247999999988</v>
      </c>
      <c r="K144" s="88">
        <v>3.5502700000000003</v>
      </c>
      <c r="L144" s="88">
        <v>1.4126560000000001</v>
      </c>
      <c r="M144" s="88">
        <v>3.6854940000000003</v>
      </c>
      <c r="N144" s="88">
        <v>0.52099400000000007</v>
      </c>
      <c r="O144" s="88">
        <v>19.57812800000001</v>
      </c>
      <c r="P144" s="88">
        <v>39.771378999999996</v>
      </c>
      <c r="Q144" s="88">
        <v>421.299958</v>
      </c>
      <c r="R144" s="88">
        <v>506.56891900000011</v>
      </c>
      <c r="S144" s="88">
        <v>0.29403100000000004</v>
      </c>
      <c r="U144" s="84" t="s">
        <v>539</v>
      </c>
    </row>
    <row r="145" spans="1:21" x14ac:dyDescent="0.15">
      <c r="B145" s="84" t="s">
        <v>340</v>
      </c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U145" s="84" t="s">
        <v>540</v>
      </c>
    </row>
    <row r="146" spans="1:21" x14ac:dyDescent="0.15">
      <c r="B146" s="84" t="s">
        <v>341</v>
      </c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U146" s="84" t="s">
        <v>541</v>
      </c>
    </row>
    <row r="147" spans="1:21" x14ac:dyDescent="0.15">
      <c r="B147" s="84" t="s">
        <v>342</v>
      </c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U147" s="84" t="s">
        <v>542</v>
      </c>
    </row>
    <row r="148" spans="1:21" x14ac:dyDescent="0.15">
      <c r="B148" s="84" t="s">
        <v>343</v>
      </c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U148" s="84" t="s">
        <v>543</v>
      </c>
    </row>
    <row r="149" spans="1:21" x14ac:dyDescent="0.15">
      <c r="B149" s="84" t="s">
        <v>344</v>
      </c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U149" s="84" t="s">
        <v>544</v>
      </c>
    </row>
    <row r="150" spans="1:21" x14ac:dyDescent="0.15">
      <c r="B150" s="84" t="s">
        <v>345</v>
      </c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U150" s="84" t="s">
        <v>545</v>
      </c>
    </row>
    <row r="151" spans="1:21" x14ac:dyDescent="0.15">
      <c r="B151" s="84" t="s">
        <v>346</v>
      </c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U151" s="84" t="s">
        <v>546</v>
      </c>
    </row>
    <row r="152" spans="1:21" x14ac:dyDescent="0.15">
      <c r="B152" s="84" t="s">
        <v>347</v>
      </c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U152" s="84" t="s">
        <v>547</v>
      </c>
    </row>
    <row r="153" spans="1:21" x14ac:dyDescent="0.15">
      <c r="B153" s="84" t="s">
        <v>348</v>
      </c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U153" s="84" t="s">
        <v>548</v>
      </c>
    </row>
    <row r="154" spans="1:21" x14ac:dyDescent="0.15">
      <c r="B154" s="84" t="s">
        <v>349</v>
      </c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U154" s="84" t="s">
        <v>549</v>
      </c>
    </row>
    <row r="155" spans="1:21" x14ac:dyDescent="0.15"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9"/>
      <c r="Q155" s="89"/>
      <c r="R155" s="89"/>
      <c r="S155" s="89"/>
    </row>
    <row r="156" spans="1:21" x14ac:dyDescent="0.15"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</row>
    <row r="157" spans="1:21" x14ac:dyDescent="0.15"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</row>
    <row r="158" spans="1:21" s="90" customFormat="1" ht="27" customHeight="1" thickBot="1" x14ac:dyDescent="0.25">
      <c r="A158" s="195" t="s">
        <v>681</v>
      </c>
      <c r="B158" s="195"/>
      <c r="C158" s="195"/>
      <c r="D158" s="195"/>
      <c r="E158" s="195"/>
      <c r="F158" s="195"/>
      <c r="G158" s="195"/>
      <c r="H158" s="195"/>
      <c r="I158" s="195"/>
      <c r="J158" s="195"/>
      <c r="K158" s="195"/>
      <c r="L158" s="195"/>
      <c r="M158" s="195"/>
      <c r="N158" s="195"/>
      <c r="O158" s="195"/>
      <c r="P158" s="195"/>
      <c r="Q158" s="195"/>
      <c r="R158" s="140"/>
      <c r="S158" s="140"/>
      <c r="T158" s="140"/>
      <c r="U158" s="140"/>
    </row>
    <row r="159" spans="1:21" s="85" customFormat="1" ht="11.25" customHeight="1" thickBot="1" x14ac:dyDescent="0.25">
      <c r="A159" s="197" t="s">
        <v>162</v>
      </c>
      <c r="B159" s="197" t="s">
        <v>163</v>
      </c>
      <c r="C159" s="235" t="s">
        <v>679</v>
      </c>
      <c r="D159" s="236"/>
      <c r="E159" s="236"/>
      <c r="F159" s="236"/>
      <c r="G159" s="236"/>
      <c r="H159" s="236"/>
      <c r="I159" s="236"/>
      <c r="J159" s="236"/>
      <c r="K159" s="236"/>
      <c r="L159" s="236"/>
      <c r="M159" s="236"/>
      <c r="N159" s="236"/>
      <c r="O159" s="237"/>
      <c r="P159" s="197" t="s">
        <v>535</v>
      </c>
      <c r="Q159" s="197" t="s">
        <v>522</v>
      </c>
    </row>
    <row r="160" spans="1:21" ht="20.25" customHeight="1" thickBot="1" x14ac:dyDescent="0.2">
      <c r="A160" s="198"/>
      <c r="B160" s="198"/>
      <c r="C160" s="138">
        <v>87</v>
      </c>
      <c r="D160" s="138">
        <v>88</v>
      </c>
      <c r="E160" s="138">
        <v>89</v>
      </c>
      <c r="F160" s="138">
        <v>90</v>
      </c>
      <c r="G160" s="138">
        <v>91</v>
      </c>
      <c r="H160" s="138">
        <v>92</v>
      </c>
      <c r="I160" s="138">
        <v>93</v>
      </c>
      <c r="J160" s="138">
        <v>94</v>
      </c>
      <c r="K160" s="138">
        <v>95</v>
      </c>
      <c r="L160" s="138">
        <v>96</v>
      </c>
      <c r="M160" s="138">
        <v>97</v>
      </c>
      <c r="N160" s="138">
        <v>98</v>
      </c>
      <c r="O160" s="138">
        <v>99</v>
      </c>
      <c r="P160" s="198"/>
      <c r="Q160" s="198"/>
      <c r="T160" s="84"/>
    </row>
    <row r="161" spans="1:17" x14ac:dyDescent="0.15">
      <c r="A161" s="87">
        <v>2022</v>
      </c>
      <c r="B161" s="84" t="s">
        <v>338</v>
      </c>
      <c r="C161" s="88">
        <v>650.21874100000002</v>
      </c>
      <c r="D161" s="88">
        <v>25.686354999999999</v>
      </c>
      <c r="E161" s="88">
        <v>8.0287399999999991</v>
      </c>
      <c r="F161" s="88">
        <v>154.53863000000001</v>
      </c>
      <c r="G161" s="88">
        <v>9.3835389999999972</v>
      </c>
      <c r="H161" s="88">
        <v>0.56993499999999986</v>
      </c>
      <c r="I161" s="88">
        <v>4.4300040000000003</v>
      </c>
      <c r="J161" s="88">
        <v>166.23261299999999</v>
      </c>
      <c r="K161" s="88">
        <v>6.2784450000000005</v>
      </c>
      <c r="L161" s="88">
        <v>9.5780840000000005</v>
      </c>
      <c r="M161" s="88">
        <v>0.52621499999999999</v>
      </c>
      <c r="N161" s="88">
        <v>0</v>
      </c>
      <c r="O161" s="88">
        <v>6.5795099999999991</v>
      </c>
      <c r="P161" s="87">
        <v>2022</v>
      </c>
      <c r="Q161" s="84" t="s">
        <v>538</v>
      </c>
    </row>
    <row r="162" spans="1:17" x14ac:dyDescent="0.15">
      <c r="B162" s="84" t="s">
        <v>339</v>
      </c>
      <c r="C162" s="88">
        <v>719.92514800000004</v>
      </c>
      <c r="D162" s="88">
        <v>21.441006000000005</v>
      </c>
      <c r="E162" s="88">
        <v>8.3376570000000001</v>
      </c>
      <c r="F162" s="88">
        <v>150.15096800000001</v>
      </c>
      <c r="G162" s="88">
        <v>11.010899999999994</v>
      </c>
      <c r="H162" s="88">
        <v>0.55959400000000004</v>
      </c>
      <c r="I162" s="88">
        <v>6.700588999999999</v>
      </c>
      <c r="J162" s="88">
        <v>170.84723600000001</v>
      </c>
      <c r="K162" s="88">
        <v>7.0713409999999985</v>
      </c>
      <c r="L162" s="88">
        <v>9.7850609999999989</v>
      </c>
      <c r="M162" s="88">
        <v>0.58644000000000007</v>
      </c>
      <c r="N162" s="88">
        <v>0</v>
      </c>
      <c r="O162" s="88">
        <v>6.6144560000000006</v>
      </c>
      <c r="P162" s="83"/>
      <c r="Q162" s="84" t="s">
        <v>539</v>
      </c>
    </row>
    <row r="163" spans="1:17" x14ac:dyDescent="0.15">
      <c r="B163" s="84" t="s">
        <v>340</v>
      </c>
      <c r="C163" s="88">
        <v>753.98846100000003</v>
      </c>
      <c r="D163" s="88">
        <v>43.878002000000002</v>
      </c>
      <c r="E163" s="88">
        <v>12.219045999999999</v>
      </c>
      <c r="F163" s="88">
        <v>180.16327100000004</v>
      </c>
      <c r="G163" s="88">
        <v>14.209684000000003</v>
      </c>
      <c r="H163" s="88">
        <v>0.803643</v>
      </c>
      <c r="I163" s="88">
        <v>6.3193920000000006</v>
      </c>
      <c r="J163" s="88">
        <v>183.54581999999994</v>
      </c>
      <c r="K163" s="88">
        <v>7.8180160000000001</v>
      </c>
      <c r="L163" s="88">
        <v>11.291839</v>
      </c>
      <c r="M163" s="88">
        <v>7.1015259999999998</v>
      </c>
      <c r="N163" s="88">
        <v>0</v>
      </c>
      <c r="O163" s="88">
        <v>9.5444669999999974</v>
      </c>
      <c r="P163" s="83"/>
      <c r="Q163" s="84" t="s">
        <v>540</v>
      </c>
    </row>
    <row r="164" spans="1:17" x14ac:dyDescent="0.15">
      <c r="B164" s="84" t="s">
        <v>341</v>
      </c>
      <c r="C164" s="88">
        <v>666.51661400000012</v>
      </c>
      <c r="D164" s="88">
        <v>31.978775000000002</v>
      </c>
      <c r="E164" s="88">
        <v>9.0615340000000018</v>
      </c>
      <c r="F164" s="88">
        <v>150.043803</v>
      </c>
      <c r="G164" s="88">
        <v>11.466517999999997</v>
      </c>
      <c r="H164" s="88">
        <v>0.64997000000000005</v>
      </c>
      <c r="I164" s="88">
        <v>5.8012309999999987</v>
      </c>
      <c r="J164" s="88">
        <v>161.31293799999997</v>
      </c>
      <c r="K164" s="88">
        <v>9.4767780000000013</v>
      </c>
      <c r="L164" s="88">
        <v>10.546418000000003</v>
      </c>
      <c r="M164" s="88">
        <v>0.61649599999999993</v>
      </c>
      <c r="N164" s="88">
        <v>0</v>
      </c>
      <c r="O164" s="88">
        <v>17.652829999999998</v>
      </c>
      <c r="P164" s="83"/>
      <c r="Q164" s="84" t="s">
        <v>541</v>
      </c>
    </row>
    <row r="165" spans="1:17" x14ac:dyDescent="0.15">
      <c r="B165" s="84" t="s">
        <v>342</v>
      </c>
      <c r="C165" s="88">
        <v>775.28237300000012</v>
      </c>
      <c r="D165" s="88">
        <v>39.429394000000002</v>
      </c>
      <c r="E165" s="88">
        <v>10.698248</v>
      </c>
      <c r="F165" s="88">
        <v>161.82262500000002</v>
      </c>
      <c r="G165" s="88">
        <v>12.446688000000002</v>
      </c>
      <c r="H165" s="88">
        <v>0.68013900000000005</v>
      </c>
      <c r="I165" s="88">
        <v>7.389386</v>
      </c>
      <c r="J165" s="88">
        <v>195.654954</v>
      </c>
      <c r="K165" s="88">
        <v>13.134388</v>
      </c>
      <c r="L165" s="88">
        <v>11.347297000000001</v>
      </c>
      <c r="M165" s="88">
        <v>1.2843140000000004</v>
      </c>
      <c r="N165" s="88">
        <v>0</v>
      </c>
      <c r="O165" s="88">
        <v>12.596456</v>
      </c>
      <c r="P165" s="83"/>
      <c r="Q165" s="84" t="s">
        <v>542</v>
      </c>
    </row>
    <row r="166" spans="1:17" x14ac:dyDescent="0.15">
      <c r="B166" s="84" t="s">
        <v>343</v>
      </c>
      <c r="C166" s="88">
        <v>926.51481999999987</v>
      </c>
      <c r="D166" s="88">
        <v>37.621629999999996</v>
      </c>
      <c r="E166" s="88">
        <v>12.100762</v>
      </c>
      <c r="F166" s="88">
        <v>152.989272</v>
      </c>
      <c r="G166" s="88">
        <v>12.629207000000001</v>
      </c>
      <c r="H166" s="88">
        <v>0.62929200000000007</v>
      </c>
      <c r="I166" s="88">
        <v>5.9197209999999991</v>
      </c>
      <c r="J166" s="88">
        <v>187.36186099999998</v>
      </c>
      <c r="K166" s="88">
        <v>9.4833529999999993</v>
      </c>
      <c r="L166" s="88">
        <v>10.813502999999999</v>
      </c>
      <c r="M166" s="88">
        <v>0.85245700000000002</v>
      </c>
      <c r="N166" s="88">
        <v>0</v>
      </c>
      <c r="O166" s="88">
        <v>14.261764999999999</v>
      </c>
      <c r="P166" s="83"/>
      <c r="Q166" s="84" t="s">
        <v>543</v>
      </c>
    </row>
    <row r="167" spans="1:17" x14ac:dyDescent="0.15">
      <c r="B167" s="84" t="s">
        <v>344</v>
      </c>
      <c r="C167" s="88">
        <v>848.07244000000003</v>
      </c>
      <c r="D167" s="88">
        <v>20.453065000000006</v>
      </c>
      <c r="E167" s="88">
        <v>14.443797</v>
      </c>
      <c r="F167" s="88">
        <v>166.058345</v>
      </c>
      <c r="G167" s="88">
        <v>9.6836599999999997</v>
      </c>
      <c r="H167" s="88">
        <v>0.80924600000000002</v>
      </c>
      <c r="I167" s="88">
        <v>6.8494729999999997</v>
      </c>
      <c r="J167" s="88">
        <v>188.67533899999998</v>
      </c>
      <c r="K167" s="88">
        <v>10.34296</v>
      </c>
      <c r="L167" s="88">
        <v>10.951195999999999</v>
      </c>
      <c r="M167" s="88">
        <v>3.5335759999999992</v>
      </c>
      <c r="N167" s="88">
        <v>0</v>
      </c>
      <c r="O167" s="88">
        <v>13.03073</v>
      </c>
      <c r="P167" s="83"/>
      <c r="Q167" s="84" t="s">
        <v>544</v>
      </c>
    </row>
    <row r="168" spans="1:17" x14ac:dyDescent="0.15">
      <c r="B168" s="84" t="s">
        <v>345</v>
      </c>
      <c r="C168" s="88">
        <v>495.215757</v>
      </c>
      <c r="D168" s="88">
        <v>21.66579299999999</v>
      </c>
      <c r="E168" s="88">
        <v>6.4214019999999996</v>
      </c>
      <c r="F168" s="88">
        <v>141.56570799999997</v>
      </c>
      <c r="G168" s="88">
        <v>10.124000000000004</v>
      </c>
      <c r="H168" s="88">
        <v>0.50629500000000005</v>
      </c>
      <c r="I168" s="88">
        <v>5.2187150000000004</v>
      </c>
      <c r="J168" s="88">
        <v>142.65091100000004</v>
      </c>
      <c r="K168" s="88">
        <v>8.5250480000000017</v>
      </c>
      <c r="L168" s="88">
        <v>8.5232550000000007</v>
      </c>
      <c r="M168" s="88">
        <v>0.35583300000000001</v>
      </c>
      <c r="N168" s="88">
        <v>0</v>
      </c>
      <c r="O168" s="88">
        <v>14.195789000000001</v>
      </c>
      <c r="P168" s="83"/>
      <c r="Q168" s="84" t="s">
        <v>545</v>
      </c>
    </row>
    <row r="169" spans="1:17" x14ac:dyDescent="0.15">
      <c r="B169" s="84" t="s">
        <v>346</v>
      </c>
      <c r="C169" s="88">
        <v>744.15756799999997</v>
      </c>
      <c r="D169" s="88">
        <v>38.756371999999999</v>
      </c>
      <c r="E169" s="88">
        <v>11.912373000000001</v>
      </c>
      <c r="F169" s="88">
        <v>207.27334900000005</v>
      </c>
      <c r="G169" s="88">
        <v>14.846685000000001</v>
      </c>
      <c r="H169" s="88">
        <v>0.95031299999999996</v>
      </c>
      <c r="I169" s="88">
        <v>4.3121700000000001</v>
      </c>
      <c r="J169" s="88">
        <v>191.70862200000005</v>
      </c>
      <c r="K169" s="88">
        <v>10.750821999999999</v>
      </c>
      <c r="L169" s="88">
        <v>10.631321999999999</v>
      </c>
      <c r="M169" s="88">
        <v>1.5611650000000001</v>
      </c>
      <c r="N169" s="88">
        <v>0</v>
      </c>
      <c r="O169" s="88">
        <v>13.695418999999999</v>
      </c>
      <c r="P169" s="83"/>
      <c r="Q169" s="84" t="s">
        <v>546</v>
      </c>
    </row>
    <row r="170" spans="1:17" x14ac:dyDescent="0.15">
      <c r="B170" s="84" t="s">
        <v>347</v>
      </c>
      <c r="C170" s="88">
        <v>866.29167000000007</v>
      </c>
      <c r="D170" s="88">
        <v>20.038509000000001</v>
      </c>
      <c r="E170" s="88">
        <v>9.6996319999999994</v>
      </c>
      <c r="F170" s="88">
        <v>180.99960799999997</v>
      </c>
      <c r="G170" s="88">
        <v>11.501633000000002</v>
      </c>
      <c r="H170" s="88">
        <v>0.8493949999999999</v>
      </c>
      <c r="I170" s="88">
        <v>5.3691750000000003</v>
      </c>
      <c r="J170" s="88">
        <v>199.42012999999997</v>
      </c>
      <c r="K170" s="88">
        <v>10.925545999999999</v>
      </c>
      <c r="L170" s="88">
        <v>10.677553999999999</v>
      </c>
      <c r="M170" s="88">
        <v>0.70851999999999993</v>
      </c>
      <c r="N170" s="88">
        <v>0</v>
      </c>
      <c r="O170" s="88">
        <v>11.863159000000001</v>
      </c>
      <c r="P170" s="83"/>
      <c r="Q170" s="84" t="s">
        <v>547</v>
      </c>
    </row>
    <row r="171" spans="1:17" x14ac:dyDescent="0.15">
      <c r="B171" s="84" t="s">
        <v>348</v>
      </c>
      <c r="C171" s="88">
        <v>1051.483565</v>
      </c>
      <c r="D171" s="88">
        <v>33.343425000000011</v>
      </c>
      <c r="E171" s="88">
        <v>13.360157000000001</v>
      </c>
      <c r="F171" s="88">
        <v>210.60925499999999</v>
      </c>
      <c r="G171" s="88">
        <v>13.655203999999999</v>
      </c>
      <c r="H171" s="88">
        <v>1.2066699999999999</v>
      </c>
      <c r="I171" s="88">
        <v>6.8695740000000001</v>
      </c>
      <c r="J171" s="88">
        <v>223.438434</v>
      </c>
      <c r="K171" s="88">
        <v>10.714361999999999</v>
      </c>
      <c r="L171" s="88">
        <v>10.802874000000003</v>
      </c>
      <c r="M171" s="88">
        <v>0.41980899999999999</v>
      </c>
      <c r="N171" s="88">
        <v>0</v>
      </c>
      <c r="O171" s="88">
        <v>11.162662000000001</v>
      </c>
      <c r="P171" s="83"/>
      <c r="Q171" s="84" t="s">
        <v>548</v>
      </c>
    </row>
    <row r="172" spans="1:17" x14ac:dyDescent="0.15">
      <c r="B172" s="84" t="s">
        <v>349</v>
      </c>
      <c r="C172" s="88">
        <v>698.03942099999995</v>
      </c>
      <c r="D172" s="88">
        <v>17.72861</v>
      </c>
      <c r="E172" s="88">
        <v>10.575892</v>
      </c>
      <c r="F172" s="88">
        <v>169.55687900000001</v>
      </c>
      <c r="G172" s="88">
        <v>14.717746999999996</v>
      </c>
      <c r="H172" s="88">
        <v>0.6694389999999999</v>
      </c>
      <c r="I172" s="88">
        <v>5.8747740000000004</v>
      </c>
      <c r="J172" s="88">
        <v>170.35319900000002</v>
      </c>
      <c r="K172" s="88">
        <v>7.52874</v>
      </c>
      <c r="L172" s="88">
        <v>9.177754000000002</v>
      </c>
      <c r="M172" s="88">
        <v>0.45300200000000002</v>
      </c>
      <c r="N172" s="88">
        <v>0</v>
      </c>
      <c r="O172" s="88">
        <v>8.5019709999999993</v>
      </c>
      <c r="P172" s="83"/>
      <c r="Q172" s="84" t="s">
        <v>549</v>
      </c>
    </row>
    <row r="173" spans="1:17" x14ac:dyDescent="0.15"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3"/>
    </row>
    <row r="174" spans="1:17" x14ac:dyDescent="0.15">
      <c r="A174" s="87">
        <v>2023</v>
      </c>
      <c r="B174" s="84" t="s">
        <v>338</v>
      </c>
      <c r="C174" s="88">
        <v>700.59471200000007</v>
      </c>
      <c r="D174" s="88">
        <v>20.610454999999995</v>
      </c>
      <c r="E174" s="88">
        <v>12.678519000000001</v>
      </c>
      <c r="F174" s="88">
        <v>185.92005499999996</v>
      </c>
      <c r="G174" s="88">
        <v>9.3102579999999993</v>
      </c>
      <c r="H174" s="88">
        <v>0.67100800000000005</v>
      </c>
      <c r="I174" s="88">
        <v>4.4559090000000001</v>
      </c>
      <c r="J174" s="88">
        <v>199.58949000000001</v>
      </c>
      <c r="K174" s="88">
        <v>8.9124920000000003</v>
      </c>
      <c r="L174" s="88">
        <v>9.5059129999999996</v>
      </c>
      <c r="M174" s="88">
        <v>0.42868999999999996</v>
      </c>
      <c r="N174" s="88">
        <v>0</v>
      </c>
      <c r="O174" s="88">
        <v>9.8602929999999986</v>
      </c>
      <c r="P174" s="87">
        <v>2023</v>
      </c>
      <c r="Q174" s="84" t="s">
        <v>538</v>
      </c>
    </row>
    <row r="175" spans="1:17" x14ac:dyDescent="0.15">
      <c r="B175" s="84" t="s">
        <v>339</v>
      </c>
      <c r="C175" s="88">
        <v>923.03365599999995</v>
      </c>
      <c r="D175" s="88">
        <v>22.109383999999995</v>
      </c>
      <c r="E175" s="88">
        <v>12.044504</v>
      </c>
      <c r="F175" s="88">
        <v>181.57228000000001</v>
      </c>
      <c r="G175" s="88">
        <v>11.462054000000004</v>
      </c>
      <c r="H175" s="88">
        <v>0.84700399999999998</v>
      </c>
      <c r="I175" s="88">
        <v>6.3185739999999999</v>
      </c>
      <c r="J175" s="88">
        <v>192.71210000000002</v>
      </c>
      <c r="K175" s="88">
        <v>6.8349739999999999</v>
      </c>
      <c r="L175" s="88">
        <v>9.7795520000000007</v>
      </c>
      <c r="M175" s="88">
        <v>1.0984430000000003</v>
      </c>
      <c r="N175" s="88">
        <v>0</v>
      </c>
      <c r="O175" s="88">
        <v>8.5482559999999985</v>
      </c>
      <c r="P175" s="83"/>
      <c r="Q175" s="84" t="s">
        <v>539</v>
      </c>
    </row>
    <row r="176" spans="1:17" x14ac:dyDescent="0.15">
      <c r="B176" s="84" t="s">
        <v>340</v>
      </c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3"/>
      <c r="Q176" s="84" t="s">
        <v>540</v>
      </c>
    </row>
    <row r="177" spans="2:19" x14ac:dyDescent="0.15">
      <c r="B177" s="84" t="s">
        <v>341</v>
      </c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3"/>
      <c r="Q177" s="84" t="s">
        <v>541</v>
      </c>
    </row>
    <row r="178" spans="2:19" x14ac:dyDescent="0.15">
      <c r="B178" s="84" t="s">
        <v>342</v>
      </c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3"/>
      <c r="Q178" s="84" t="s">
        <v>542</v>
      </c>
    </row>
    <row r="179" spans="2:19" x14ac:dyDescent="0.15">
      <c r="B179" s="84" t="s">
        <v>343</v>
      </c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3"/>
      <c r="Q179" s="84" t="s">
        <v>543</v>
      </c>
      <c r="R179" s="89"/>
      <c r="S179" s="89"/>
    </row>
    <row r="180" spans="2:19" x14ac:dyDescent="0.15">
      <c r="B180" s="84" t="s">
        <v>344</v>
      </c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3"/>
      <c r="Q180" s="84" t="s">
        <v>544</v>
      </c>
      <c r="R180" s="89"/>
      <c r="S180" s="89"/>
    </row>
    <row r="181" spans="2:19" x14ac:dyDescent="0.15">
      <c r="B181" s="84" t="s">
        <v>345</v>
      </c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3"/>
      <c r="Q181" s="84" t="s">
        <v>545</v>
      </c>
      <c r="R181" s="89"/>
      <c r="S181" s="89"/>
    </row>
    <row r="182" spans="2:19" x14ac:dyDescent="0.15">
      <c r="B182" s="84" t="s">
        <v>346</v>
      </c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3"/>
      <c r="Q182" s="84" t="s">
        <v>546</v>
      </c>
      <c r="R182" s="89"/>
      <c r="S182" s="89"/>
    </row>
    <row r="183" spans="2:19" x14ac:dyDescent="0.15">
      <c r="B183" s="84" t="s">
        <v>347</v>
      </c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3"/>
      <c r="Q183" s="84" t="s">
        <v>547</v>
      </c>
      <c r="R183" s="89"/>
      <c r="S183" s="89"/>
    </row>
    <row r="184" spans="2:19" x14ac:dyDescent="0.15">
      <c r="B184" s="84" t="s">
        <v>348</v>
      </c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3"/>
      <c r="Q184" s="84" t="s">
        <v>548</v>
      </c>
      <c r="R184" s="89"/>
      <c r="S184" s="89"/>
    </row>
    <row r="185" spans="2:19" x14ac:dyDescent="0.15">
      <c r="B185" s="84" t="s">
        <v>349</v>
      </c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3"/>
      <c r="Q185" s="84" t="s">
        <v>549</v>
      </c>
      <c r="R185" s="89"/>
      <c r="S185" s="89"/>
    </row>
    <row r="186" spans="2:19" x14ac:dyDescent="0.15"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</row>
    <row r="187" spans="2:19" x14ac:dyDescent="0.15"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</row>
    <row r="188" spans="2:19" x14ac:dyDescent="0.15"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</row>
  </sheetData>
  <mergeCells count="37">
    <mergeCell ref="A2:U2"/>
    <mergeCell ref="A3:U3"/>
    <mergeCell ref="A4:A5"/>
    <mergeCell ref="B4:B5"/>
    <mergeCell ref="C4:S4"/>
    <mergeCell ref="T4:T5"/>
    <mergeCell ref="U4:U5"/>
    <mergeCell ref="A34:U34"/>
    <mergeCell ref="A35:A36"/>
    <mergeCell ref="B35:B36"/>
    <mergeCell ref="C35:S35"/>
    <mergeCell ref="T35:T36"/>
    <mergeCell ref="U35:U36"/>
    <mergeCell ref="A65:U65"/>
    <mergeCell ref="A66:A67"/>
    <mergeCell ref="B66:B67"/>
    <mergeCell ref="C66:S66"/>
    <mergeCell ref="T66:T67"/>
    <mergeCell ref="U66:U67"/>
    <mergeCell ref="A96:U96"/>
    <mergeCell ref="A97:A98"/>
    <mergeCell ref="B97:B98"/>
    <mergeCell ref="C97:S97"/>
    <mergeCell ref="T97:T98"/>
    <mergeCell ref="U97:U98"/>
    <mergeCell ref="A127:U127"/>
    <mergeCell ref="A128:A129"/>
    <mergeCell ref="B128:B129"/>
    <mergeCell ref="C128:S128"/>
    <mergeCell ref="T128:T129"/>
    <mergeCell ref="U128:U129"/>
    <mergeCell ref="A158:Q158"/>
    <mergeCell ref="A159:A160"/>
    <mergeCell ref="B159:B160"/>
    <mergeCell ref="C159:O159"/>
    <mergeCell ref="P159:P160"/>
    <mergeCell ref="Q159:Q160"/>
  </mergeCells>
  <phoneticPr fontId="1" type="noConversion"/>
  <pageMargins left="0.75" right="0.75" top="1" bottom="1" header="0.5" footer="0.5"/>
  <headerFooter alignWithMargins="0"/>
  <ignoredErrors>
    <ignoredError sqref="C5:K5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34"/>
  <sheetViews>
    <sheetView showGridLines="0" topLeftCell="A2" zoomScale="90" zoomScaleNormal="90" workbookViewId="0">
      <selection activeCell="A2" sqref="A2:M2"/>
    </sheetView>
  </sheetViews>
  <sheetFormatPr defaultColWidth="9.140625" defaultRowHeight="12.75" x14ac:dyDescent="0.2"/>
  <cols>
    <col min="1" max="1" width="42.5703125" style="7" customWidth="1"/>
    <col min="2" max="2" width="12.28515625" style="7" customWidth="1"/>
    <col min="3" max="3" width="9.28515625" style="7" customWidth="1"/>
    <col min="4" max="4" width="12.28515625" style="7" customWidth="1"/>
    <col min="5" max="5" width="9.28515625" style="7" customWidth="1"/>
    <col min="6" max="6" width="11.7109375" style="7" customWidth="1"/>
    <col min="7" max="7" width="12.28515625" style="7" customWidth="1"/>
    <col min="8" max="8" width="9.28515625" style="7" customWidth="1"/>
    <col min="9" max="9" width="12.28515625" style="7" customWidth="1"/>
    <col min="10" max="10" width="9.28515625" style="7" customWidth="1"/>
    <col min="11" max="11" width="11.7109375" style="7" customWidth="1"/>
    <col min="12" max="12" width="2" style="7" customWidth="1"/>
    <col min="13" max="13" width="40.42578125" style="7" customWidth="1"/>
    <col min="14" max="16384" width="9.140625" style="7"/>
  </cols>
  <sheetData>
    <row r="1" spans="1:13" hidden="1" x14ac:dyDescent="0.2"/>
    <row r="2" spans="1:13" ht="25.5" customHeight="1" x14ac:dyDescent="0.2">
      <c r="A2" s="241" t="s">
        <v>682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 x14ac:dyDescent="0.2">
      <c r="A3" s="141" t="s">
        <v>711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3" t="s">
        <v>915</v>
      </c>
    </row>
    <row r="4" spans="1:13" ht="26.25" customHeight="1" x14ac:dyDescent="0.2">
      <c r="A4" s="242" t="s">
        <v>307</v>
      </c>
      <c r="B4" s="245" t="s">
        <v>683</v>
      </c>
      <c r="C4" s="246"/>
      <c r="D4" s="246"/>
      <c r="E4" s="246"/>
      <c r="F4" s="247"/>
      <c r="G4" s="245" t="s">
        <v>684</v>
      </c>
      <c r="H4" s="246"/>
      <c r="I4" s="246"/>
      <c r="J4" s="246"/>
      <c r="K4" s="247"/>
      <c r="L4" s="144"/>
      <c r="M4" s="238" t="s">
        <v>597</v>
      </c>
    </row>
    <row r="5" spans="1:13" ht="56.25" customHeight="1" x14ac:dyDescent="0.2">
      <c r="A5" s="243"/>
      <c r="B5" s="248">
        <v>2022</v>
      </c>
      <c r="C5" s="249"/>
      <c r="D5" s="248">
        <v>2023</v>
      </c>
      <c r="E5" s="249"/>
      <c r="F5" s="145" t="s">
        <v>685</v>
      </c>
      <c r="G5" s="248">
        <v>2022</v>
      </c>
      <c r="H5" s="249"/>
      <c r="I5" s="248">
        <v>2023</v>
      </c>
      <c r="J5" s="249"/>
      <c r="K5" s="145" t="s">
        <v>685</v>
      </c>
      <c r="L5" s="146"/>
      <c r="M5" s="239"/>
    </row>
    <row r="6" spans="1:13" ht="24" customHeight="1" x14ac:dyDescent="0.2">
      <c r="A6" s="244"/>
      <c r="B6" s="145" t="s">
        <v>686</v>
      </c>
      <c r="C6" s="147" t="s">
        <v>295</v>
      </c>
      <c r="D6" s="145" t="s">
        <v>686</v>
      </c>
      <c r="E6" s="148" t="s">
        <v>295</v>
      </c>
      <c r="F6" s="149"/>
      <c r="G6" s="145" t="s">
        <v>686</v>
      </c>
      <c r="H6" s="147" t="s">
        <v>295</v>
      </c>
      <c r="I6" s="145" t="s">
        <v>686</v>
      </c>
      <c r="J6" s="250" t="s">
        <v>295</v>
      </c>
      <c r="K6" s="251"/>
      <c r="L6" s="150"/>
      <c r="M6" s="240"/>
    </row>
    <row r="7" spans="1:13" x14ac:dyDescent="0.2">
      <c r="A7" s="151" t="s">
        <v>296</v>
      </c>
      <c r="B7" s="152">
        <f>SUM(B9:B25)</f>
        <v>15801.275978000001</v>
      </c>
      <c r="C7" s="152">
        <f>SUM(C9:C25)</f>
        <v>99.999999999999972</v>
      </c>
      <c r="D7" s="152">
        <f>SUM(D9:D25)</f>
        <v>17166.795291999999</v>
      </c>
      <c r="E7" s="152">
        <f>SUM(E9:E25)</f>
        <v>100</v>
      </c>
      <c r="F7" s="152">
        <f>D7/B7*100-100</f>
        <v>8.6418294060631524</v>
      </c>
      <c r="G7" s="152">
        <f>SUM(G9:G25)</f>
        <v>11573.016662</v>
      </c>
      <c r="H7" s="152">
        <f>SUM(H9:H25)</f>
        <v>100.00000000000003</v>
      </c>
      <c r="I7" s="152">
        <f>SUM(I9:I25)</f>
        <v>12767.998817999998</v>
      </c>
      <c r="J7" s="152">
        <f>SUM(J9:J25)</f>
        <v>100</v>
      </c>
      <c r="K7" s="152">
        <f>I7/G7*100-100</f>
        <v>10.325589177830551</v>
      </c>
      <c r="L7" s="152"/>
      <c r="M7" s="151" t="s">
        <v>296</v>
      </c>
    </row>
    <row r="8" spans="1:13" x14ac:dyDescent="0.2">
      <c r="M8" s="153"/>
    </row>
    <row r="9" spans="1:13" x14ac:dyDescent="0.2">
      <c r="A9" s="154" t="s">
        <v>297</v>
      </c>
      <c r="B9" s="42">
        <v>1436.1639670000004</v>
      </c>
      <c r="C9" s="42">
        <f t="shared" ref="C9:C25" si="0">B9/$B$7*100</f>
        <v>9.0889113575356877</v>
      </c>
      <c r="D9" s="42">
        <v>1705.7929529999999</v>
      </c>
      <c r="E9" s="42">
        <f>D9/$D$7*100</f>
        <v>9.9365835264251476</v>
      </c>
      <c r="F9" s="42">
        <f>D9/B9*100-100</f>
        <v>18.774248079989547</v>
      </c>
      <c r="G9" s="42">
        <v>831.54270800000006</v>
      </c>
      <c r="H9" s="42">
        <f>G9/$G$7*100</f>
        <v>7.1851854385587348</v>
      </c>
      <c r="I9" s="42">
        <v>942.26391000000012</v>
      </c>
      <c r="J9" s="42">
        <f>I9/$I$7*100</f>
        <v>7.3798871963523416</v>
      </c>
      <c r="K9" s="42">
        <f>I9/G9*100-100</f>
        <v>13.315155185029909</v>
      </c>
      <c r="L9" s="42"/>
      <c r="M9" s="154" t="s">
        <v>598</v>
      </c>
    </row>
    <row r="10" spans="1:13" x14ac:dyDescent="0.2">
      <c r="A10" s="154" t="s">
        <v>298</v>
      </c>
      <c r="B10" s="42">
        <v>558.79503</v>
      </c>
      <c r="C10" s="42">
        <f t="shared" si="0"/>
        <v>3.5363918127751588</v>
      </c>
      <c r="D10" s="42">
        <v>711.46655900000007</v>
      </c>
      <c r="E10" s="42">
        <f t="shared" ref="E10:E25" si="1">D10/$D$7*100</f>
        <v>4.1444343390729133</v>
      </c>
      <c r="F10" s="42">
        <f t="shared" ref="F10:F25" si="2">D10/B10*100-100</f>
        <v>27.321561718256532</v>
      </c>
      <c r="G10" s="42">
        <v>520.59500200000002</v>
      </c>
      <c r="H10" s="42">
        <f t="shared" ref="H10:H25" si="3">G10/$G$7*100</f>
        <v>4.4983517885131343</v>
      </c>
      <c r="I10" s="42">
        <v>620.67794499999991</v>
      </c>
      <c r="J10" s="42">
        <f t="shared" ref="J10:J25" si="4">I10/$I$7*100</f>
        <v>4.8611998939487995</v>
      </c>
      <c r="K10" s="42">
        <f t="shared" ref="K10:K25" si="5">I10/G10*100-100</f>
        <v>19.224722215062656</v>
      </c>
      <c r="L10" s="42"/>
      <c r="M10" s="154" t="s">
        <v>599</v>
      </c>
    </row>
    <row r="11" spans="1:13" x14ac:dyDescent="0.2">
      <c r="A11" s="154" t="s">
        <v>299</v>
      </c>
      <c r="B11" s="42">
        <v>2478.7990600000003</v>
      </c>
      <c r="C11" s="42">
        <f t="shared" si="0"/>
        <v>15.687334766199982</v>
      </c>
      <c r="D11" s="42">
        <v>2119.5283359999999</v>
      </c>
      <c r="E11" s="42">
        <f t="shared" si="1"/>
        <v>12.346674495429754</v>
      </c>
      <c r="F11" s="42">
        <f t="shared" si="2"/>
        <v>-14.49374133617755</v>
      </c>
      <c r="G11" s="42">
        <v>963.95266599999991</v>
      </c>
      <c r="H11" s="42">
        <f t="shared" si="3"/>
        <v>8.3293120035430217</v>
      </c>
      <c r="I11" s="42">
        <v>926.81742899999995</v>
      </c>
      <c r="J11" s="42">
        <f t="shared" si="4"/>
        <v>7.2589091071452518</v>
      </c>
      <c r="K11" s="42">
        <f t="shared" si="5"/>
        <v>-3.8523921671481673</v>
      </c>
      <c r="L11" s="42"/>
      <c r="M11" s="154" t="s">
        <v>600</v>
      </c>
    </row>
    <row r="12" spans="1:13" x14ac:dyDescent="0.2">
      <c r="A12" s="154" t="s">
        <v>300</v>
      </c>
      <c r="B12" s="42">
        <v>1855.7314149999995</v>
      </c>
      <c r="C12" s="42">
        <f t="shared" si="0"/>
        <v>11.744187099723595</v>
      </c>
      <c r="D12" s="42">
        <v>2187.8225209999996</v>
      </c>
      <c r="E12" s="42">
        <f t="shared" si="1"/>
        <v>12.744501718498153</v>
      </c>
      <c r="F12" s="42">
        <f t="shared" si="2"/>
        <v>17.89542944176543</v>
      </c>
      <c r="G12" s="42">
        <v>697.59920700000021</v>
      </c>
      <c r="H12" s="42">
        <f t="shared" si="3"/>
        <v>6.0278078514357212</v>
      </c>
      <c r="I12" s="42">
        <v>706.93822000000023</v>
      </c>
      <c r="J12" s="42">
        <f t="shared" si="4"/>
        <v>5.5367973484096566</v>
      </c>
      <c r="K12" s="42">
        <f t="shared" si="5"/>
        <v>1.3387361835117417</v>
      </c>
      <c r="L12" s="42"/>
      <c r="M12" s="154" t="s">
        <v>601</v>
      </c>
    </row>
    <row r="13" spans="1:13" x14ac:dyDescent="0.2">
      <c r="A13" s="154" t="s">
        <v>357</v>
      </c>
      <c r="B13" s="42">
        <v>1059.871179</v>
      </c>
      <c r="C13" s="42">
        <f t="shared" si="0"/>
        <v>6.70750375144166</v>
      </c>
      <c r="D13" s="42">
        <v>1006.2705729999999</v>
      </c>
      <c r="E13" s="42">
        <f t="shared" si="1"/>
        <v>5.8617264077759348</v>
      </c>
      <c r="F13" s="42">
        <f t="shared" si="2"/>
        <v>-5.0572755502770548</v>
      </c>
      <c r="G13" s="42">
        <v>883.77148799999986</v>
      </c>
      <c r="H13" s="42">
        <f t="shared" si="3"/>
        <v>7.6364833285159222</v>
      </c>
      <c r="I13" s="42">
        <v>917.57329200000004</v>
      </c>
      <c r="J13" s="42">
        <f t="shared" si="4"/>
        <v>7.1865082780743101</v>
      </c>
      <c r="K13" s="42">
        <f t="shared" si="5"/>
        <v>3.8247221661896589</v>
      </c>
      <c r="L13" s="42"/>
      <c r="M13" s="154" t="s">
        <v>602</v>
      </c>
    </row>
    <row r="14" spans="1:13" x14ac:dyDescent="0.2">
      <c r="A14" s="154" t="s">
        <v>358</v>
      </c>
      <c r="B14" s="42">
        <v>132.993808</v>
      </c>
      <c r="C14" s="42">
        <f t="shared" si="0"/>
        <v>0.84166499075876078</v>
      </c>
      <c r="D14" s="42">
        <v>157.61419099999998</v>
      </c>
      <c r="E14" s="42">
        <f t="shared" si="1"/>
        <v>0.91813403910892266</v>
      </c>
      <c r="F14" s="42">
        <f t="shared" si="2"/>
        <v>18.512428037251155</v>
      </c>
      <c r="G14" s="42">
        <v>60.263632999999999</v>
      </c>
      <c r="H14" s="42">
        <f t="shared" si="3"/>
        <v>0.52072536279910175</v>
      </c>
      <c r="I14" s="42">
        <v>67.789525000000012</v>
      </c>
      <c r="J14" s="42">
        <f t="shared" si="4"/>
        <v>0.53093304570511146</v>
      </c>
      <c r="K14" s="42">
        <f t="shared" si="5"/>
        <v>12.488281282344872</v>
      </c>
      <c r="L14" s="42"/>
      <c r="M14" s="154" t="s">
        <v>603</v>
      </c>
    </row>
    <row r="15" spans="1:13" x14ac:dyDescent="0.2">
      <c r="A15" s="154" t="s">
        <v>359</v>
      </c>
      <c r="B15" s="42">
        <v>247.87939999999998</v>
      </c>
      <c r="C15" s="42">
        <f t="shared" si="0"/>
        <v>1.5687302743469616</v>
      </c>
      <c r="D15" s="42">
        <v>260.70799600000004</v>
      </c>
      <c r="E15" s="42">
        <f t="shared" si="1"/>
        <v>1.5186759762988153</v>
      </c>
      <c r="F15" s="42">
        <f t="shared" si="2"/>
        <v>5.1753376843739431</v>
      </c>
      <c r="G15" s="42">
        <v>345.91196800000006</v>
      </c>
      <c r="H15" s="42">
        <f t="shared" si="3"/>
        <v>2.9889524754233006</v>
      </c>
      <c r="I15" s="42">
        <v>368.92309900000004</v>
      </c>
      <c r="J15" s="42">
        <f t="shared" si="4"/>
        <v>2.8894355666755049</v>
      </c>
      <c r="K15" s="42">
        <f t="shared" si="5"/>
        <v>6.6523084277905014</v>
      </c>
      <c r="L15" s="42"/>
      <c r="M15" s="154" t="s">
        <v>604</v>
      </c>
    </row>
    <row r="16" spans="1:13" x14ac:dyDescent="0.2">
      <c r="A16" s="154" t="s">
        <v>360</v>
      </c>
      <c r="B16" s="42">
        <v>271.52896099999998</v>
      </c>
      <c r="C16" s="42">
        <f t="shared" si="0"/>
        <v>1.7183989532114223</v>
      </c>
      <c r="D16" s="42">
        <v>285.69652400000001</v>
      </c>
      <c r="E16" s="42">
        <f t="shared" si="1"/>
        <v>1.6642391264089877</v>
      </c>
      <c r="F16" s="42">
        <f t="shared" si="2"/>
        <v>5.2176986748754217</v>
      </c>
      <c r="G16" s="42">
        <v>530.7228869999999</v>
      </c>
      <c r="H16" s="42">
        <f t="shared" si="3"/>
        <v>4.5858647101289378</v>
      </c>
      <c r="I16" s="42">
        <v>589.47944699999994</v>
      </c>
      <c r="J16" s="42">
        <f t="shared" si="4"/>
        <v>4.6168507328569524</v>
      </c>
      <c r="K16" s="42">
        <f t="shared" si="5"/>
        <v>11.071043182654392</v>
      </c>
      <c r="L16" s="42"/>
      <c r="M16" s="154" t="s">
        <v>605</v>
      </c>
    </row>
    <row r="17" spans="1:13" x14ac:dyDescent="0.2">
      <c r="A17" s="154" t="s">
        <v>301</v>
      </c>
      <c r="B17" s="42">
        <v>446.44134300000002</v>
      </c>
      <c r="C17" s="42">
        <f t="shared" si="0"/>
        <v>2.8253499503557622</v>
      </c>
      <c r="D17" s="42">
        <v>351.10288599999996</v>
      </c>
      <c r="E17" s="42">
        <f t="shared" si="1"/>
        <v>2.0452442056183866</v>
      </c>
      <c r="F17" s="42">
        <f t="shared" si="2"/>
        <v>-21.355203431506581</v>
      </c>
      <c r="G17" s="42">
        <v>440.02473399999997</v>
      </c>
      <c r="H17" s="42">
        <f t="shared" si="3"/>
        <v>3.8021610687282701</v>
      </c>
      <c r="I17" s="42">
        <v>408.23353999999995</v>
      </c>
      <c r="J17" s="42">
        <f t="shared" si="4"/>
        <v>3.197318121806862</v>
      </c>
      <c r="K17" s="42">
        <f t="shared" si="5"/>
        <v>-7.2248652276896763</v>
      </c>
      <c r="L17" s="42"/>
      <c r="M17" s="154" t="s">
        <v>606</v>
      </c>
    </row>
    <row r="18" spans="1:13" x14ac:dyDescent="0.2">
      <c r="A18" s="154" t="s">
        <v>302</v>
      </c>
      <c r="B18" s="42">
        <v>377.20086000000003</v>
      </c>
      <c r="C18" s="42">
        <f t="shared" si="0"/>
        <v>2.3871544331304255</v>
      </c>
      <c r="D18" s="42">
        <v>453.69405799999998</v>
      </c>
      <c r="E18" s="42">
        <f t="shared" si="1"/>
        <v>2.6428582055232446</v>
      </c>
      <c r="F18" s="42">
        <f t="shared" si="2"/>
        <v>20.279168504546874</v>
      </c>
      <c r="G18" s="42">
        <v>563.61321099999998</v>
      </c>
      <c r="H18" s="42">
        <f t="shared" si="3"/>
        <v>4.8700630739660467</v>
      </c>
      <c r="I18" s="42">
        <v>603.63015700000005</v>
      </c>
      <c r="J18" s="42">
        <f t="shared" si="4"/>
        <v>4.7276802387310513</v>
      </c>
      <c r="K18" s="42">
        <f t="shared" si="5"/>
        <v>7.1000723934414793</v>
      </c>
      <c r="L18" s="42"/>
      <c r="M18" s="154" t="s">
        <v>607</v>
      </c>
    </row>
    <row r="19" spans="1:13" x14ac:dyDescent="0.2">
      <c r="A19" s="154" t="s">
        <v>303</v>
      </c>
      <c r="B19" s="42">
        <v>138.14969300000001</v>
      </c>
      <c r="C19" s="42">
        <f t="shared" si="0"/>
        <v>0.87429453920268707</v>
      </c>
      <c r="D19" s="42">
        <v>164.43990400000001</v>
      </c>
      <c r="E19" s="42">
        <f t="shared" si="1"/>
        <v>0.95789517614060238</v>
      </c>
      <c r="F19" s="42">
        <f t="shared" si="2"/>
        <v>19.03023483374659</v>
      </c>
      <c r="G19" s="42">
        <v>324.10143399999998</v>
      </c>
      <c r="H19" s="42">
        <f t="shared" si="3"/>
        <v>2.8004922438605573</v>
      </c>
      <c r="I19" s="42">
        <v>354.64496300000002</v>
      </c>
      <c r="J19" s="42">
        <f t="shared" si="4"/>
        <v>2.7776080500573874</v>
      </c>
      <c r="K19" s="42">
        <f t="shared" si="5"/>
        <v>9.424064751284007</v>
      </c>
      <c r="L19" s="42"/>
      <c r="M19" s="154" t="s">
        <v>608</v>
      </c>
    </row>
    <row r="20" spans="1:13" x14ac:dyDescent="0.2">
      <c r="A20" s="154" t="s">
        <v>361</v>
      </c>
      <c r="B20" s="42">
        <v>240.66354000000001</v>
      </c>
      <c r="C20" s="42">
        <f t="shared" si="0"/>
        <v>1.5230639622716169</v>
      </c>
      <c r="D20" s="42">
        <v>261.83270000000005</v>
      </c>
      <c r="E20" s="42">
        <f t="shared" si="1"/>
        <v>1.5252276009956167</v>
      </c>
      <c r="F20" s="42">
        <f t="shared" si="2"/>
        <v>8.7961641385313527</v>
      </c>
      <c r="G20" s="42">
        <v>486.62077500000004</v>
      </c>
      <c r="H20" s="42">
        <f t="shared" si="3"/>
        <v>4.2047876470948093</v>
      </c>
      <c r="I20" s="42">
        <v>544.43429800000001</v>
      </c>
      <c r="J20" s="42">
        <f t="shared" si="4"/>
        <v>4.2640534805851527</v>
      </c>
      <c r="K20" s="42">
        <f t="shared" si="5"/>
        <v>11.880611344634829</v>
      </c>
      <c r="L20" s="42"/>
      <c r="M20" s="154" t="s">
        <v>609</v>
      </c>
    </row>
    <row r="21" spans="1:13" x14ac:dyDescent="0.2">
      <c r="A21" s="154" t="s">
        <v>304</v>
      </c>
      <c r="B21" s="42">
        <v>1552.9203879999998</v>
      </c>
      <c r="C21" s="42">
        <f t="shared" si="0"/>
        <v>9.8278163748428877</v>
      </c>
      <c r="D21" s="42">
        <v>1482.4280980000001</v>
      </c>
      <c r="E21" s="42">
        <f t="shared" si="1"/>
        <v>8.635438780416024</v>
      </c>
      <c r="F21" s="42">
        <f t="shared" si="2"/>
        <v>-4.5393370159037261</v>
      </c>
      <c r="G21" s="42">
        <v>1079.382175</v>
      </c>
      <c r="H21" s="42">
        <f t="shared" si="3"/>
        <v>9.3267140843592777</v>
      </c>
      <c r="I21" s="42">
        <v>1099.9439829999999</v>
      </c>
      <c r="J21" s="42">
        <f t="shared" si="4"/>
        <v>8.6148502884361733</v>
      </c>
      <c r="K21" s="42">
        <f t="shared" si="5"/>
        <v>1.904960863375365</v>
      </c>
      <c r="L21" s="42"/>
      <c r="M21" s="154" t="s">
        <v>610</v>
      </c>
    </row>
    <row r="22" spans="1:13" x14ac:dyDescent="0.2">
      <c r="A22" s="154" t="s">
        <v>362</v>
      </c>
      <c r="B22" s="42">
        <v>2685.844501</v>
      </c>
      <c r="C22" s="42">
        <f t="shared" si="0"/>
        <v>16.997643131728609</v>
      </c>
      <c r="D22" s="42">
        <v>2963.1928619999999</v>
      </c>
      <c r="E22" s="42">
        <f t="shared" si="1"/>
        <v>17.261188309159223</v>
      </c>
      <c r="F22" s="42">
        <f t="shared" si="2"/>
        <v>10.326300010917862</v>
      </c>
      <c r="G22" s="42">
        <v>1518.9372289999999</v>
      </c>
      <c r="H22" s="42">
        <f t="shared" si="3"/>
        <v>13.124816747109941</v>
      </c>
      <c r="I22" s="42">
        <v>1896.8393059999999</v>
      </c>
      <c r="J22" s="42">
        <f t="shared" si="4"/>
        <v>14.856198947370549</v>
      </c>
      <c r="K22" s="42">
        <f t="shared" si="5"/>
        <v>24.879374195653469</v>
      </c>
      <c r="L22" s="42"/>
      <c r="M22" s="154" t="s">
        <v>611</v>
      </c>
    </row>
    <row r="23" spans="1:13" x14ac:dyDescent="0.2">
      <c r="A23" s="154" t="s">
        <v>363</v>
      </c>
      <c r="B23" s="42">
        <v>1520.706355</v>
      </c>
      <c r="C23" s="42">
        <f t="shared" si="0"/>
        <v>9.6239465541723863</v>
      </c>
      <c r="D23" s="42">
        <v>2171.7592629999999</v>
      </c>
      <c r="E23" s="42">
        <f t="shared" si="1"/>
        <v>12.650930042907159</v>
      </c>
      <c r="F23" s="42">
        <f t="shared" si="2"/>
        <v>42.812532864045266</v>
      </c>
      <c r="G23" s="42">
        <v>1434.6390769999998</v>
      </c>
      <c r="H23" s="42">
        <f t="shared" si="3"/>
        <v>12.3964141666765</v>
      </c>
      <c r="I23" s="42">
        <v>1693.372359</v>
      </c>
      <c r="J23" s="42">
        <f t="shared" si="4"/>
        <v>13.262629352790405</v>
      </c>
      <c r="K23" s="42">
        <f t="shared" si="5"/>
        <v>18.034729859794567</v>
      </c>
      <c r="L23" s="42"/>
      <c r="M23" s="154" t="s">
        <v>612</v>
      </c>
    </row>
    <row r="24" spans="1:13" x14ac:dyDescent="0.2">
      <c r="A24" s="154" t="s">
        <v>325</v>
      </c>
      <c r="B24" s="42">
        <v>330.47226999999998</v>
      </c>
      <c r="C24" s="42">
        <f t="shared" si="0"/>
        <v>2.0914277458359316</v>
      </c>
      <c r="D24" s="42">
        <v>383.99852900000002</v>
      </c>
      <c r="E24" s="42">
        <f t="shared" si="1"/>
        <v>2.2368678746868347</v>
      </c>
      <c r="F24" s="42">
        <f t="shared" si="2"/>
        <v>16.196898759463238</v>
      </c>
      <c r="G24" s="42">
        <v>326.21356599999996</v>
      </c>
      <c r="H24" s="42">
        <f t="shared" si="3"/>
        <v>2.818742731712486</v>
      </c>
      <c r="I24" s="42">
        <v>389.78265899999997</v>
      </c>
      <c r="J24" s="42">
        <f t="shared" si="4"/>
        <v>3.052809328667029</v>
      </c>
      <c r="K24" s="42">
        <f t="shared" si="5"/>
        <v>19.486955671242697</v>
      </c>
      <c r="L24" s="42"/>
      <c r="M24" s="154" t="s">
        <v>613</v>
      </c>
    </row>
    <row r="25" spans="1:13" x14ac:dyDescent="0.2">
      <c r="A25" s="154" t="s">
        <v>305</v>
      </c>
      <c r="B25" s="42">
        <v>467.11420800000002</v>
      </c>
      <c r="C25" s="42">
        <f t="shared" si="0"/>
        <v>2.9561803024664566</v>
      </c>
      <c r="D25" s="42">
        <v>499.44733900000011</v>
      </c>
      <c r="E25" s="42">
        <f t="shared" si="1"/>
        <v>2.9093801755342801</v>
      </c>
      <c r="F25" s="42">
        <f t="shared" si="2"/>
        <v>6.9218898603915022</v>
      </c>
      <c r="G25" s="42">
        <v>565.12490200000013</v>
      </c>
      <c r="H25" s="42">
        <f t="shared" si="3"/>
        <v>4.8831252775742362</v>
      </c>
      <c r="I25" s="42">
        <v>636.65468599999997</v>
      </c>
      <c r="J25" s="42">
        <f t="shared" si="4"/>
        <v>4.9863310223874748</v>
      </c>
      <c r="K25" s="42">
        <f t="shared" si="5"/>
        <v>12.657340659888277</v>
      </c>
      <c r="L25" s="42"/>
      <c r="M25" s="154" t="s">
        <v>614</v>
      </c>
    </row>
    <row r="27" spans="1:13" x14ac:dyDescent="0.2">
      <c r="A27" s="155"/>
    </row>
    <row r="28" spans="1:13" x14ac:dyDescent="0.2">
      <c r="A28" s="155" t="s">
        <v>364</v>
      </c>
    </row>
    <row r="32" spans="1:13" x14ac:dyDescent="0.2">
      <c r="A32" s="193"/>
      <c r="B32" s="193"/>
    </row>
    <row r="34" spans="1:3" x14ac:dyDescent="0.2">
      <c r="A34" s="193"/>
      <c r="B34" s="193"/>
      <c r="C34" s="28"/>
    </row>
  </sheetData>
  <mergeCells count="12">
    <mergeCell ref="M4:M6"/>
    <mergeCell ref="A2:M2"/>
    <mergeCell ref="A34:B34"/>
    <mergeCell ref="A32:B32"/>
    <mergeCell ref="A4:A6"/>
    <mergeCell ref="B4:F4"/>
    <mergeCell ref="G4:K4"/>
    <mergeCell ref="B5:C5"/>
    <mergeCell ref="D5:E5"/>
    <mergeCell ref="G5:H5"/>
    <mergeCell ref="I5:J5"/>
    <mergeCell ref="J6:K6"/>
  </mergeCells>
  <phoneticPr fontId="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R252"/>
  <sheetViews>
    <sheetView showGridLines="0" topLeftCell="A2" zoomScale="90" zoomScaleNormal="90" workbookViewId="0">
      <selection activeCell="A2" sqref="A2:M2"/>
    </sheetView>
  </sheetViews>
  <sheetFormatPr defaultColWidth="9.140625" defaultRowHeight="12.75" x14ac:dyDescent="0.2"/>
  <cols>
    <col min="1" max="1" width="37.85546875" style="7" customWidth="1"/>
    <col min="2" max="2" width="12.85546875" style="180" customWidth="1"/>
    <col min="3" max="3" width="6.85546875" style="42" customWidth="1"/>
    <col min="4" max="4" width="12.85546875" style="7" customWidth="1"/>
    <col min="5" max="5" width="6.85546875" style="42" customWidth="1"/>
    <col min="6" max="6" width="12.85546875" style="7" customWidth="1"/>
    <col min="7" max="7" width="6.85546875" style="42" customWidth="1"/>
    <col min="8" max="8" width="12.85546875" style="7" customWidth="1"/>
    <col min="9" max="9" width="6.85546875" style="42" customWidth="1"/>
    <col min="10" max="11" width="10.7109375" style="7" customWidth="1"/>
    <col min="12" max="12" width="2.5703125" style="7" customWidth="1"/>
    <col min="13" max="13" width="37.85546875" style="155" customWidth="1"/>
    <col min="14" max="14" width="3.7109375" style="7" customWidth="1"/>
    <col min="15" max="16384" width="9.140625" style="7"/>
  </cols>
  <sheetData>
    <row r="1" spans="1:15" s="156" customFormat="1" ht="11.25" hidden="1" x14ac:dyDescent="0.2">
      <c r="B1" s="143"/>
      <c r="C1" s="157"/>
      <c r="E1" s="157"/>
      <c r="G1" s="157"/>
      <c r="I1" s="157"/>
    </row>
    <row r="2" spans="1:15" s="156" customFormat="1" ht="30" customHeight="1" x14ac:dyDescent="0.2">
      <c r="A2" s="241" t="s">
        <v>687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5" s="156" customFormat="1" ht="15" customHeight="1" x14ac:dyDescent="0.2">
      <c r="A3" s="141" t="s">
        <v>711</v>
      </c>
      <c r="B3" s="143"/>
      <c r="C3" s="157"/>
      <c r="D3" s="158"/>
      <c r="E3" s="159"/>
      <c r="F3" s="158"/>
      <c r="G3" s="159"/>
      <c r="H3" s="158"/>
      <c r="I3" s="159"/>
      <c r="J3" s="158"/>
      <c r="K3" s="160"/>
      <c r="L3" s="160"/>
      <c r="M3" s="143" t="s">
        <v>915</v>
      </c>
    </row>
    <row r="4" spans="1:15" s="162" customFormat="1" ht="33.75" customHeight="1" x14ac:dyDescent="0.2">
      <c r="A4" s="254" t="s">
        <v>306</v>
      </c>
      <c r="B4" s="245" t="s">
        <v>683</v>
      </c>
      <c r="C4" s="246"/>
      <c r="D4" s="246"/>
      <c r="E4" s="247"/>
      <c r="F4" s="245" t="s">
        <v>688</v>
      </c>
      <c r="G4" s="246"/>
      <c r="H4" s="246"/>
      <c r="I4" s="247"/>
      <c r="J4" s="245" t="s">
        <v>689</v>
      </c>
      <c r="K4" s="247"/>
      <c r="L4" s="161"/>
      <c r="M4" s="253" t="s">
        <v>615</v>
      </c>
    </row>
    <row r="5" spans="1:15" s="162" customFormat="1" ht="11.25" x14ac:dyDescent="0.2">
      <c r="A5" s="254"/>
      <c r="B5" s="250">
        <v>2022</v>
      </c>
      <c r="C5" s="251"/>
      <c r="D5" s="250">
        <v>2023</v>
      </c>
      <c r="E5" s="251"/>
      <c r="F5" s="250">
        <v>2022</v>
      </c>
      <c r="G5" s="251"/>
      <c r="H5" s="250">
        <v>2023</v>
      </c>
      <c r="I5" s="251"/>
      <c r="J5" s="149">
        <v>2022</v>
      </c>
      <c r="K5" s="163">
        <v>2023</v>
      </c>
      <c r="L5" s="164"/>
      <c r="M5" s="253"/>
    </row>
    <row r="6" spans="1:15" s="162" customFormat="1" ht="21" customHeight="1" x14ac:dyDescent="0.2">
      <c r="A6" s="254"/>
      <c r="B6" s="145" t="s">
        <v>690</v>
      </c>
      <c r="C6" s="165" t="s">
        <v>295</v>
      </c>
      <c r="D6" s="145" t="s">
        <v>690</v>
      </c>
      <c r="E6" s="165" t="s">
        <v>295</v>
      </c>
      <c r="F6" s="145" t="s">
        <v>690</v>
      </c>
      <c r="G6" s="165" t="s">
        <v>295</v>
      </c>
      <c r="H6" s="145" t="s">
        <v>690</v>
      </c>
      <c r="I6" s="165" t="s">
        <v>295</v>
      </c>
      <c r="J6" s="252" t="s">
        <v>690</v>
      </c>
      <c r="K6" s="247"/>
      <c r="L6" s="166"/>
      <c r="M6" s="253"/>
      <c r="N6" s="167"/>
    </row>
    <row r="7" spans="1:15" s="162" customFormat="1" ht="12.75" customHeight="1" x14ac:dyDescent="0.2">
      <c r="A7" s="168"/>
      <c r="B7" s="168"/>
      <c r="C7" s="169"/>
      <c r="D7" s="168"/>
      <c r="E7" s="169"/>
      <c r="F7" s="168"/>
      <c r="G7" s="169"/>
      <c r="H7" s="168"/>
      <c r="I7" s="169"/>
      <c r="J7" s="170"/>
      <c r="K7" s="170"/>
      <c r="L7" s="170"/>
      <c r="M7" s="168"/>
      <c r="N7" s="139"/>
    </row>
    <row r="8" spans="1:15" s="162" customFormat="1" ht="12.75" customHeight="1" x14ac:dyDescent="0.2">
      <c r="A8" s="171" t="s">
        <v>691</v>
      </c>
      <c r="B8" s="172">
        <v>11189075.310000001</v>
      </c>
      <c r="C8" s="173"/>
      <c r="D8" s="172">
        <v>12866297.931</v>
      </c>
      <c r="E8" s="173"/>
      <c r="F8" s="172">
        <v>8985687.852</v>
      </c>
      <c r="G8" s="173"/>
      <c r="H8" s="172">
        <v>9700569.6709999982</v>
      </c>
      <c r="I8" s="173"/>
      <c r="J8" s="174">
        <f>F8-B8</f>
        <v>-2203387.4580000006</v>
      </c>
      <c r="K8" s="174">
        <f>H8-D8</f>
        <v>-3165728.2600000016</v>
      </c>
      <c r="L8" s="170"/>
      <c r="M8" s="171" t="s">
        <v>692</v>
      </c>
      <c r="N8" s="139"/>
      <c r="O8" s="175" t="str">
        <f>"(1) - UE28/EU28 (inclui GB REINO UNIDO) / (includes GB UNITED KINGDOM)"</f>
        <v>(1) - UE28/EU28 (inclui GB REINO UNIDO) / (includes GB UNITED KINGDOM)</v>
      </c>
    </row>
    <row r="9" spans="1:15" s="162" customFormat="1" ht="12.75" customHeight="1" x14ac:dyDescent="0.2">
      <c r="A9" s="171" t="s">
        <v>693</v>
      </c>
      <c r="B9" s="172">
        <v>11048871.347000001</v>
      </c>
      <c r="C9" s="173"/>
      <c r="D9" s="172">
        <v>12664827.410000002</v>
      </c>
      <c r="E9" s="173"/>
      <c r="F9" s="172">
        <v>8481417.6410000008</v>
      </c>
      <c r="G9" s="173"/>
      <c r="H9" s="172">
        <v>9107964.5969999991</v>
      </c>
      <c r="I9" s="173"/>
      <c r="J9" s="174">
        <f>F9-B9</f>
        <v>-2567453.7060000002</v>
      </c>
      <c r="K9" s="174">
        <f>H9-D9</f>
        <v>-3556862.8130000029</v>
      </c>
      <c r="L9" s="170"/>
      <c r="M9" s="171" t="s">
        <v>694</v>
      </c>
      <c r="N9" s="139"/>
      <c r="O9" s="175" t="str">
        <f>"(2) - UE27/EU27 (exclui GB REINO UNIDO) / (excludes GB UNITED KINGDOM)"</f>
        <v>(2) - UE27/EU27 (exclui GB REINO UNIDO) / (excludes GB UNITED KINGDOM)</v>
      </c>
    </row>
    <row r="10" spans="1:15" s="162" customFormat="1" ht="12.75" customHeight="1" x14ac:dyDescent="0.2">
      <c r="A10" s="168"/>
      <c r="B10" s="172"/>
      <c r="C10" s="173"/>
      <c r="D10" s="176"/>
      <c r="E10" s="173"/>
      <c r="F10" s="172"/>
      <c r="G10" s="173"/>
      <c r="H10" s="176"/>
      <c r="I10" s="173"/>
      <c r="J10" s="125"/>
      <c r="K10" s="125"/>
      <c r="L10" s="170"/>
      <c r="M10" s="168"/>
      <c r="N10" s="139"/>
      <c r="O10" s="175"/>
    </row>
    <row r="11" spans="1:15" s="162" customFormat="1" ht="12.75" customHeight="1" x14ac:dyDescent="0.2">
      <c r="A11" s="171" t="s">
        <v>695</v>
      </c>
      <c r="B11" s="172">
        <v>4612200.6680000015</v>
      </c>
      <c r="C11" s="177"/>
      <c r="D11" s="172">
        <v>4300497.3609999958</v>
      </c>
      <c r="E11" s="173"/>
      <c r="F11" s="172">
        <v>2587328.8099999982</v>
      </c>
      <c r="G11" s="177"/>
      <c r="H11" s="172">
        <v>3067429.1469999985</v>
      </c>
      <c r="I11" s="173"/>
      <c r="J11" s="174">
        <f>F11-B11</f>
        <v>-2024871.8580000033</v>
      </c>
      <c r="K11" s="174">
        <f>H11-D11</f>
        <v>-1233068.2139999974</v>
      </c>
      <c r="L11" s="170"/>
      <c r="M11" s="171" t="s">
        <v>696</v>
      </c>
      <c r="N11" s="139"/>
      <c r="O11" s="175"/>
    </row>
    <row r="12" spans="1:15" x14ac:dyDescent="0.2">
      <c r="A12" s="171" t="s">
        <v>697</v>
      </c>
      <c r="B12" s="172">
        <v>4752404.631000001</v>
      </c>
      <c r="C12" s="177"/>
      <c r="D12" s="172">
        <v>4501967.8819999956</v>
      </c>
      <c r="E12" s="177"/>
      <c r="F12" s="172">
        <v>3091599.0209999983</v>
      </c>
      <c r="G12" s="177"/>
      <c r="H12" s="172">
        <v>3660034.2209999976</v>
      </c>
      <c r="I12" s="177"/>
      <c r="J12" s="174">
        <f>F12-B12</f>
        <v>-1660805.6100000027</v>
      </c>
      <c r="K12" s="174">
        <f>H12-D12</f>
        <v>-841933.66099999798</v>
      </c>
      <c r="L12" s="174"/>
      <c r="M12" s="171" t="s">
        <v>698</v>
      </c>
      <c r="O12" s="84"/>
    </row>
    <row r="13" spans="1:15" x14ac:dyDescent="0.2">
      <c r="A13" s="155" t="s">
        <v>712</v>
      </c>
      <c r="B13" s="178">
        <v>75385.277999999991</v>
      </c>
      <c r="C13" s="179">
        <f>IF(B13=0,0,IF(OR(B13="x",B13="Ə"),"x",B13/$B$12*100))</f>
        <v>1.5862554612513586</v>
      </c>
      <c r="D13" s="178">
        <v>121323.26800000001</v>
      </c>
      <c r="E13" s="179">
        <f>IF(D13=0,0,IF(OR(D13="x",D13="Ə"),"x",D13/$D$12*100))</f>
        <v>2.6948941258572963</v>
      </c>
      <c r="F13" s="178">
        <v>163963.73699999999</v>
      </c>
      <c r="G13" s="179">
        <f>IF(F13=0,0,IF(OR(F13="x",F13="Ə"),"x",F13/$F$12*100))</f>
        <v>5.3035253241529636</v>
      </c>
      <c r="H13" s="178">
        <v>187017.424</v>
      </c>
      <c r="I13" s="179">
        <f>IF(H13=0,0,IF(OR(H13="x",H13="Ə"),"x",H13/$H$12*100))</f>
        <v>5.1097179071976804</v>
      </c>
      <c r="J13" s="178">
        <v>88578.459000000003</v>
      </c>
      <c r="K13" s="178">
        <v>65694.155999999988</v>
      </c>
      <c r="L13" s="178"/>
      <c r="M13" s="155" t="s">
        <v>712</v>
      </c>
      <c r="O13" s="175" t="str">
        <f>"(3) - UE28/EU28 (exclui GB REINO UNIDO) / (excludes GB UNITED KINGDOM)"</f>
        <v>(3) - UE28/EU28 (exclui GB REINO UNIDO) / (excludes GB UNITED KINGDOM)</v>
      </c>
    </row>
    <row r="14" spans="1:15" x14ac:dyDescent="0.2">
      <c r="A14" s="155" t="s">
        <v>713</v>
      </c>
      <c r="B14" s="178">
        <v>65683.895000000004</v>
      </c>
      <c r="C14" s="179">
        <f t="shared" ref="C14:C77" si="0">IF(B14=0,0,IF(OR(B14="x",B14="Ə"),"x",B14/$B$12*100))</f>
        <v>1.3821191607200922</v>
      </c>
      <c r="D14" s="178">
        <v>82218.467000000004</v>
      </c>
      <c r="E14" s="179">
        <f t="shared" ref="E14:E77" si="1">IF(D14=0,0,IF(OR(D14="x",D14="Ə"),"x",D14/$D$12*100))</f>
        <v>1.8262783999132954</v>
      </c>
      <c r="F14" s="178">
        <v>110586.16099999999</v>
      </c>
      <c r="G14" s="179">
        <f t="shared" ref="G14:G77" si="2">IF(F14=0,0,IF(OR(F14="x",F14="Ə"),"x",F14/$F$12*100))</f>
        <v>3.576989132446748</v>
      </c>
      <c r="H14" s="178">
        <v>129396.787</v>
      </c>
      <c r="I14" s="179">
        <f t="shared" ref="I14:I77" si="3">IF(H14=0,0,IF(OR(H14="x",H14="Ə"),"x",H14/$H$12*100))</f>
        <v>3.5353982828238721</v>
      </c>
      <c r="J14" s="178">
        <v>44902.265999999989</v>
      </c>
      <c r="K14" s="178">
        <v>47178.319999999992</v>
      </c>
      <c r="L14" s="178"/>
      <c r="M14" s="155" t="s">
        <v>916</v>
      </c>
      <c r="N14" s="139"/>
      <c r="O14" s="175" t="str">
        <f>"(4) - UE27/EU27 (inclui GB REINO UNIDO) / (includes GB UNITED KINGDOM)"</f>
        <v>(4) - UE27/EU27 (inclui GB REINO UNIDO) / (includes GB UNITED KINGDOM)</v>
      </c>
    </row>
    <row r="15" spans="1:15" x14ac:dyDescent="0.2">
      <c r="A15" s="155" t="s">
        <v>714</v>
      </c>
      <c r="B15" s="178">
        <v>3811.2979999999998</v>
      </c>
      <c r="C15" s="179">
        <f t="shared" si="0"/>
        <v>8.0197253725805467E-2</v>
      </c>
      <c r="D15" s="178">
        <v>8879.1859999999997</v>
      </c>
      <c r="E15" s="179">
        <f t="shared" si="1"/>
        <v>0.19722899480250022</v>
      </c>
      <c r="F15" s="178">
        <v>1173.71</v>
      </c>
      <c r="G15" s="179">
        <f t="shared" si="2"/>
        <v>3.7964496431376005E-2</v>
      </c>
      <c r="H15" s="178">
        <v>1665.4839999999999</v>
      </c>
      <c r="I15" s="179">
        <f t="shared" si="3"/>
        <v>4.5504601854377061E-2</v>
      </c>
      <c r="J15" s="178">
        <v>-2637.5879999999997</v>
      </c>
      <c r="K15" s="178">
        <v>-7213.7019999999993</v>
      </c>
      <c r="L15" s="178"/>
      <c r="M15" s="155" t="s">
        <v>917</v>
      </c>
    </row>
    <row r="16" spans="1:15" x14ac:dyDescent="0.2">
      <c r="A16" s="155" t="s">
        <v>715</v>
      </c>
      <c r="B16" s="178">
        <v>19.536000000000001</v>
      </c>
      <c r="C16" s="179">
        <f t="shared" si="0"/>
        <v>4.1107610813621392E-4</v>
      </c>
      <c r="D16" s="178">
        <v>11.231</v>
      </c>
      <c r="E16" s="179">
        <f t="shared" si="1"/>
        <v>2.4946868334855019E-4</v>
      </c>
      <c r="F16" s="178">
        <v>6.4720000000000004</v>
      </c>
      <c r="G16" s="179">
        <f t="shared" si="2"/>
        <v>2.0934150761590646E-4</v>
      </c>
      <c r="H16" s="178">
        <v>68.600999999999999</v>
      </c>
      <c r="I16" s="179">
        <f t="shared" si="3"/>
        <v>1.8743267373400891E-3</v>
      </c>
      <c r="J16" s="178">
        <v>-13.064</v>
      </c>
      <c r="K16" s="178">
        <v>57.37</v>
      </c>
      <c r="L16" s="178"/>
      <c r="M16" s="155" t="s">
        <v>918</v>
      </c>
    </row>
    <row r="17" spans="1:18" x14ac:dyDescent="0.2">
      <c r="A17" s="155" t="s">
        <v>716</v>
      </c>
      <c r="B17" s="178">
        <v>5870.549</v>
      </c>
      <c r="C17" s="179">
        <f t="shared" si="0"/>
        <v>0.12352797069732505</v>
      </c>
      <c r="D17" s="178">
        <v>30214.383999999998</v>
      </c>
      <c r="E17" s="179">
        <f t="shared" si="1"/>
        <v>0.67113726245815164</v>
      </c>
      <c r="F17" s="178">
        <v>52197.394</v>
      </c>
      <c r="G17" s="179">
        <f t="shared" si="2"/>
        <v>1.6883623537672234</v>
      </c>
      <c r="H17" s="178">
        <v>55886.552000000003</v>
      </c>
      <c r="I17" s="179">
        <f t="shared" si="3"/>
        <v>1.5269406957820912</v>
      </c>
      <c r="J17" s="178">
        <v>46326.845000000001</v>
      </c>
      <c r="K17" s="178">
        <v>25672.168000000005</v>
      </c>
      <c r="L17" s="178"/>
      <c r="M17" s="155" t="s">
        <v>919</v>
      </c>
    </row>
    <row r="18" spans="1:18" x14ac:dyDescent="0.2">
      <c r="A18" s="155" t="s">
        <v>717</v>
      </c>
      <c r="B18" s="178">
        <v>526572.26700000011</v>
      </c>
      <c r="C18" s="179">
        <f t="shared" si="0"/>
        <v>11.080122756491775</v>
      </c>
      <c r="D18" s="178">
        <v>408550.82</v>
      </c>
      <c r="E18" s="179">
        <f t="shared" si="1"/>
        <v>9.0749385759389654</v>
      </c>
      <c r="F18" s="178">
        <v>290412.549</v>
      </c>
      <c r="G18" s="179">
        <f t="shared" si="2"/>
        <v>9.3936033433619137</v>
      </c>
      <c r="H18" s="178">
        <v>414519.641</v>
      </c>
      <c r="I18" s="179">
        <f t="shared" si="3"/>
        <v>11.325567357311336</v>
      </c>
      <c r="J18" s="178">
        <v>-236159.71800000011</v>
      </c>
      <c r="K18" s="178">
        <v>5968.8209999999963</v>
      </c>
      <c r="L18" s="178"/>
      <c r="M18" s="155" t="s">
        <v>920</v>
      </c>
    </row>
    <row r="19" spans="1:18" x14ac:dyDescent="0.2">
      <c r="A19" s="155" t="s">
        <v>718</v>
      </c>
      <c r="B19" s="178">
        <v>5791.7129999999997</v>
      </c>
      <c r="C19" s="179">
        <f t="shared" si="0"/>
        <v>0.12186910521508577</v>
      </c>
      <c r="D19" s="178">
        <v>4397.7169999999996</v>
      </c>
      <c r="E19" s="179">
        <f t="shared" si="1"/>
        <v>9.7684326393868384E-2</v>
      </c>
      <c r="F19" s="178">
        <v>20791.532999999999</v>
      </c>
      <c r="G19" s="179">
        <f t="shared" si="2"/>
        <v>0.67251712976913935</v>
      </c>
      <c r="H19" s="178">
        <v>29642.742999999999</v>
      </c>
      <c r="I19" s="179">
        <f t="shared" si="3"/>
        <v>0.80990343833181389</v>
      </c>
      <c r="J19" s="178">
        <v>14999.82</v>
      </c>
      <c r="K19" s="178">
        <v>25245.025999999998</v>
      </c>
      <c r="L19" s="178"/>
      <c r="M19" s="155" t="s">
        <v>921</v>
      </c>
    </row>
    <row r="20" spans="1:18" x14ac:dyDescent="0.2">
      <c r="A20" s="155" t="s">
        <v>719</v>
      </c>
      <c r="B20" s="178">
        <v>5073.0720000000001</v>
      </c>
      <c r="C20" s="179">
        <f t="shared" si="0"/>
        <v>0.10674747614940618</v>
      </c>
      <c r="D20" s="178">
        <v>83897.229000000007</v>
      </c>
      <c r="E20" s="179">
        <f t="shared" si="1"/>
        <v>1.8635679151653282</v>
      </c>
      <c r="F20" s="178">
        <v>201838.78899999999</v>
      </c>
      <c r="G20" s="179">
        <f t="shared" si="2"/>
        <v>6.5286211966360987</v>
      </c>
      <c r="H20" s="178">
        <v>248747.80100000001</v>
      </c>
      <c r="I20" s="179">
        <f t="shared" si="3"/>
        <v>6.796324459830787</v>
      </c>
      <c r="J20" s="178">
        <v>196765.717</v>
      </c>
      <c r="K20" s="178">
        <v>164850.57199999999</v>
      </c>
      <c r="L20" s="178"/>
      <c r="M20" s="155" t="s">
        <v>922</v>
      </c>
    </row>
    <row r="21" spans="1:18" x14ac:dyDescent="0.2">
      <c r="A21" s="155" t="s">
        <v>720</v>
      </c>
      <c r="B21" s="178">
        <v>739.09699999999998</v>
      </c>
      <c r="C21" s="179">
        <f t="shared" si="0"/>
        <v>1.555206379479685E-2</v>
      </c>
      <c r="D21" s="178">
        <v>75859.337</v>
      </c>
      <c r="E21" s="179">
        <f t="shared" si="1"/>
        <v>1.6850261705176703</v>
      </c>
      <c r="F21" s="178">
        <v>1620.797</v>
      </c>
      <c r="G21" s="179">
        <f t="shared" si="2"/>
        <v>5.2425847886177122E-2</v>
      </c>
      <c r="H21" s="178">
        <v>3216.165</v>
      </c>
      <c r="I21" s="179">
        <f t="shared" si="3"/>
        <v>8.7872539047497672E-2</v>
      </c>
      <c r="J21" s="178">
        <v>881.7</v>
      </c>
      <c r="K21" s="178">
        <v>-72643.172000000006</v>
      </c>
      <c r="L21" s="178"/>
      <c r="M21" s="155" t="s">
        <v>923</v>
      </c>
    </row>
    <row r="22" spans="1:18" x14ac:dyDescent="0.2">
      <c r="A22" s="155" t="s">
        <v>721</v>
      </c>
      <c r="B22" s="178">
        <v>168715.39799999999</v>
      </c>
      <c r="C22" s="179">
        <f t="shared" si="0"/>
        <v>3.5501059168966198</v>
      </c>
      <c r="D22" s="178">
        <v>100349.769</v>
      </c>
      <c r="E22" s="179">
        <f t="shared" si="1"/>
        <v>2.2290201003259869</v>
      </c>
      <c r="F22" s="178">
        <v>18458.797999999999</v>
      </c>
      <c r="G22" s="179">
        <f t="shared" si="2"/>
        <v>0.59706313382223086</v>
      </c>
      <c r="H22" s="178">
        <v>78646.153999999995</v>
      </c>
      <c r="I22" s="179">
        <f t="shared" si="3"/>
        <v>2.1487819307468721</v>
      </c>
      <c r="J22" s="178">
        <v>-150256.59999999998</v>
      </c>
      <c r="K22" s="178">
        <v>-21703.615000000005</v>
      </c>
      <c r="L22" s="178"/>
      <c r="M22" s="155" t="s">
        <v>924</v>
      </c>
    </row>
    <row r="23" spans="1:18" x14ac:dyDescent="0.2">
      <c r="A23" s="155" t="s">
        <v>722</v>
      </c>
      <c r="B23" s="178">
        <v>1440.462</v>
      </c>
      <c r="C23" s="179">
        <f t="shared" si="0"/>
        <v>3.031017162561972E-2</v>
      </c>
      <c r="D23" s="178">
        <v>552.43799999999999</v>
      </c>
      <c r="E23" s="179">
        <f t="shared" si="1"/>
        <v>1.2271033789663108E-2</v>
      </c>
      <c r="F23" s="178">
        <v>1292.143</v>
      </c>
      <c r="G23" s="179">
        <f t="shared" si="2"/>
        <v>4.1795297230429566E-2</v>
      </c>
      <c r="H23" s="178">
        <v>1839.2170000000001</v>
      </c>
      <c r="I23" s="179">
        <f t="shared" si="3"/>
        <v>5.0251360750869917E-2</v>
      </c>
      <c r="J23" s="178">
        <v>-148.31899999999996</v>
      </c>
      <c r="K23" s="178">
        <v>1286.779</v>
      </c>
      <c r="L23" s="178"/>
      <c r="M23" s="155" t="s">
        <v>925</v>
      </c>
    </row>
    <row r="24" spans="1:18" x14ac:dyDescent="0.2">
      <c r="A24" s="155" t="s">
        <v>723</v>
      </c>
      <c r="B24" s="178" t="s">
        <v>724</v>
      </c>
      <c r="C24" s="179" t="str">
        <f t="shared" si="0"/>
        <v>x</v>
      </c>
      <c r="D24" s="178" t="s">
        <v>724</v>
      </c>
      <c r="E24" s="179" t="str">
        <f t="shared" si="1"/>
        <v>x</v>
      </c>
      <c r="F24" s="178">
        <v>813.54899999999998</v>
      </c>
      <c r="G24" s="179">
        <f t="shared" si="2"/>
        <v>2.6314829137733784E-2</v>
      </c>
      <c r="H24" s="178">
        <v>889.66899999999998</v>
      </c>
      <c r="I24" s="179">
        <f t="shared" si="3"/>
        <v>2.4307668898159204E-2</v>
      </c>
      <c r="J24" s="178">
        <v>813.54899999999998</v>
      </c>
      <c r="K24" s="178">
        <v>889.66899999999998</v>
      </c>
      <c r="L24" s="178"/>
      <c r="M24" s="155" t="s">
        <v>926</v>
      </c>
    </row>
    <row r="25" spans="1:18" x14ac:dyDescent="0.2">
      <c r="A25" s="155" t="s">
        <v>725</v>
      </c>
      <c r="B25" s="178">
        <v>1.3939999999999999</v>
      </c>
      <c r="C25" s="179">
        <f t="shared" si="0"/>
        <v>2.9332519182119276E-5</v>
      </c>
      <c r="D25" s="178">
        <v>0.64400000000000002</v>
      </c>
      <c r="E25" s="179">
        <f t="shared" si="1"/>
        <v>1.4304855496079272E-5</v>
      </c>
      <c r="F25" s="178">
        <v>7330.4750000000004</v>
      </c>
      <c r="G25" s="179">
        <f t="shared" si="2"/>
        <v>0.23710950062433739</v>
      </c>
      <c r="H25" s="178">
        <v>3412.9940000000001</v>
      </c>
      <c r="I25" s="179">
        <f t="shared" si="3"/>
        <v>9.3250330295204159E-2</v>
      </c>
      <c r="J25" s="178">
        <v>7329.0810000000001</v>
      </c>
      <c r="K25" s="178">
        <v>3412.3500000000004</v>
      </c>
      <c r="L25" s="178"/>
      <c r="M25" s="155" t="s">
        <v>927</v>
      </c>
    </row>
    <row r="26" spans="1:18" x14ac:dyDescent="0.2">
      <c r="A26" s="155" t="s">
        <v>726</v>
      </c>
      <c r="B26" s="178">
        <v>108.953</v>
      </c>
      <c r="C26" s="179">
        <f t="shared" si="0"/>
        <v>2.2925867736366149E-3</v>
      </c>
      <c r="D26" s="178">
        <v>13.62</v>
      </c>
      <c r="E26" s="179">
        <f t="shared" si="1"/>
        <v>3.0253436623695605E-4</v>
      </c>
      <c r="F26" s="178">
        <v>404.51100000000002</v>
      </c>
      <c r="G26" s="179">
        <f t="shared" si="2"/>
        <v>1.308420002892737E-2</v>
      </c>
      <c r="H26" s="178">
        <v>393.01600000000002</v>
      </c>
      <c r="I26" s="179">
        <f t="shared" si="3"/>
        <v>1.0738041675813071E-2</v>
      </c>
      <c r="J26" s="178">
        <v>295.55799999999999</v>
      </c>
      <c r="K26" s="178">
        <v>379.39600000000002</v>
      </c>
      <c r="L26" s="178"/>
      <c r="M26" s="155" t="s">
        <v>928</v>
      </c>
    </row>
    <row r="27" spans="1:18" x14ac:dyDescent="0.2">
      <c r="A27" s="155" t="s">
        <v>727</v>
      </c>
      <c r="B27" s="178">
        <v>4244.5990000000002</v>
      </c>
      <c r="C27" s="179">
        <f t="shared" si="0"/>
        <v>8.931476441026133E-2</v>
      </c>
      <c r="D27" s="178">
        <v>2598.36</v>
      </c>
      <c r="E27" s="179">
        <f t="shared" si="1"/>
        <v>5.7716093675143701E-2</v>
      </c>
      <c r="F27" s="178">
        <v>4296.2209999999995</v>
      </c>
      <c r="G27" s="179">
        <f t="shared" si="2"/>
        <v>0.13896436668589571</v>
      </c>
      <c r="H27" s="178">
        <v>8009.6769999999997</v>
      </c>
      <c r="I27" s="179">
        <f t="shared" si="3"/>
        <v>0.21884158771093648</v>
      </c>
      <c r="J27" s="178">
        <v>51.621999999999389</v>
      </c>
      <c r="K27" s="178">
        <v>5411.3169999999991</v>
      </c>
      <c r="L27" s="178"/>
      <c r="M27" s="155" t="s">
        <v>929</v>
      </c>
    </row>
    <row r="28" spans="1:18" x14ac:dyDescent="0.2">
      <c r="A28" s="155" t="s">
        <v>728</v>
      </c>
      <c r="B28" s="178" t="s">
        <v>729</v>
      </c>
      <c r="C28" s="179" t="str">
        <f t="shared" si="0"/>
        <v>x</v>
      </c>
      <c r="D28" s="178" t="s">
        <v>729</v>
      </c>
      <c r="E28" s="179" t="str">
        <f t="shared" si="1"/>
        <v>x</v>
      </c>
      <c r="F28" s="178">
        <v>7092.1289999999999</v>
      </c>
      <c r="G28" s="179">
        <f t="shared" si="2"/>
        <v>0.22940002735885212</v>
      </c>
      <c r="H28" s="178">
        <v>9002.0920000000006</v>
      </c>
      <c r="I28" s="179">
        <f t="shared" si="3"/>
        <v>0.24595649812095038</v>
      </c>
      <c r="J28" s="178">
        <v>7092.1279999999997</v>
      </c>
      <c r="K28" s="178">
        <v>9002.0850000000009</v>
      </c>
      <c r="L28" s="178"/>
      <c r="M28" s="155" t="s">
        <v>930</v>
      </c>
    </row>
    <row r="29" spans="1:18" x14ac:dyDescent="0.2">
      <c r="A29" s="155" t="s">
        <v>730</v>
      </c>
      <c r="B29" s="178">
        <v>283246.53000000003</v>
      </c>
      <c r="C29" s="179">
        <f t="shared" si="0"/>
        <v>5.9600676287616379</v>
      </c>
      <c r="D29" s="178">
        <v>53634.184000000001</v>
      </c>
      <c r="E29" s="179">
        <f t="shared" si="1"/>
        <v>1.1913497698293898</v>
      </c>
      <c r="F29" s="178">
        <v>8687.2469999999994</v>
      </c>
      <c r="G29" s="179">
        <f t="shared" si="2"/>
        <v>0.28099526947029668</v>
      </c>
      <c r="H29" s="178">
        <v>8226.2289999999994</v>
      </c>
      <c r="I29" s="179">
        <f t="shared" si="3"/>
        <v>0.22475825370158486</v>
      </c>
      <c r="J29" s="178">
        <v>-274559.28300000005</v>
      </c>
      <c r="K29" s="178">
        <v>-45407.955000000002</v>
      </c>
      <c r="L29" s="178"/>
      <c r="M29" s="155" t="s">
        <v>931</v>
      </c>
      <c r="R29" s="183"/>
    </row>
    <row r="30" spans="1:18" x14ac:dyDescent="0.2">
      <c r="A30" s="155" t="s">
        <v>731</v>
      </c>
      <c r="B30" s="178">
        <v>55029.587</v>
      </c>
      <c r="C30" s="179">
        <f t="shared" si="0"/>
        <v>1.1579314320384515</v>
      </c>
      <c r="D30" s="178">
        <v>74649.11</v>
      </c>
      <c r="E30" s="179">
        <f t="shared" si="1"/>
        <v>1.6581439929517487</v>
      </c>
      <c r="F30" s="178">
        <v>16645.591</v>
      </c>
      <c r="G30" s="179">
        <f t="shared" si="2"/>
        <v>0.5384136457196792</v>
      </c>
      <c r="H30" s="178">
        <v>21359.277999999998</v>
      </c>
      <c r="I30" s="179">
        <f t="shared" si="3"/>
        <v>0.58358137411524524</v>
      </c>
      <c r="J30" s="178">
        <v>-38383.995999999999</v>
      </c>
      <c r="K30" s="178">
        <v>-53289.832000000002</v>
      </c>
      <c r="L30" s="178"/>
      <c r="M30" s="155" t="s">
        <v>932</v>
      </c>
    </row>
    <row r="31" spans="1:18" x14ac:dyDescent="0.2">
      <c r="A31" s="155" t="s">
        <v>732</v>
      </c>
      <c r="B31" s="178">
        <v>2181.4609999999998</v>
      </c>
      <c r="C31" s="179">
        <f t="shared" si="0"/>
        <v>4.5902257265096905E-2</v>
      </c>
      <c r="D31" s="178">
        <v>12598.405000000001</v>
      </c>
      <c r="E31" s="179">
        <f t="shared" si="1"/>
        <v>0.27984217858087357</v>
      </c>
      <c r="F31" s="178">
        <v>1140.7660000000001</v>
      </c>
      <c r="G31" s="179">
        <f t="shared" si="2"/>
        <v>3.689889899211482E-2</v>
      </c>
      <c r="H31" s="178">
        <v>1134.606</v>
      </c>
      <c r="I31" s="179">
        <f t="shared" si="3"/>
        <v>3.0999874085603549E-2</v>
      </c>
      <c r="J31" s="178">
        <v>-1040.6949999999997</v>
      </c>
      <c r="K31" s="178">
        <v>-11463.799000000001</v>
      </c>
      <c r="L31" s="178"/>
      <c r="M31" s="155" t="s">
        <v>933</v>
      </c>
    </row>
    <row r="32" spans="1:18" x14ac:dyDescent="0.2">
      <c r="A32" s="155" t="s">
        <v>733</v>
      </c>
      <c r="B32" s="178">
        <v>17627.743999999999</v>
      </c>
      <c r="C32" s="179">
        <f t="shared" si="0"/>
        <v>0.37092262483320509</v>
      </c>
      <c r="D32" s="178">
        <v>95793.205000000002</v>
      </c>
      <c r="E32" s="179">
        <f t="shared" si="1"/>
        <v>2.1278073835889728</v>
      </c>
      <c r="F32" s="178">
        <v>306600.32199999999</v>
      </c>
      <c r="G32" s="179">
        <f t="shared" si="2"/>
        <v>9.917208535692577</v>
      </c>
      <c r="H32" s="178">
        <v>360358.95999999996</v>
      </c>
      <c r="I32" s="179">
        <f t="shared" si="3"/>
        <v>9.8457811659898198</v>
      </c>
      <c r="J32" s="178">
        <v>288972.57799999998</v>
      </c>
      <c r="K32" s="178">
        <v>264565.75499999995</v>
      </c>
      <c r="L32" s="178"/>
      <c r="M32" s="155" t="s">
        <v>733</v>
      </c>
    </row>
    <row r="33" spans="1:13" x14ac:dyDescent="0.2">
      <c r="A33" s="155" t="s">
        <v>719</v>
      </c>
      <c r="B33" s="178">
        <v>5073.0720000000001</v>
      </c>
      <c r="C33" s="179">
        <f t="shared" si="0"/>
        <v>0.10674747614940618</v>
      </c>
      <c r="D33" s="178">
        <v>83897.229000000007</v>
      </c>
      <c r="E33" s="179">
        <f t="shared" si="1"/>
        <v>1.8635679151653282</v>
      </c>
      <c r="F33" s="178">
        <v>201838.78899999999</v>
      </c>
      <c r="G33" s="179">
        <f t="shared" si="2"/>
        <v>6.5286211966360987</v>
      </c>
      <c r="H33" s="178">
        <v>248747.80100000001</v>
      </c>
      <c r="I33" s="179">
        <f t="shared" si="3"/>
        <v>6.796324459830787</v>
      </c>
      <c r="J33" s="178">
        <v>196765.717</v>
      </c>
      <c r="K33" s="178">
        <v>164850.57199999999</v>
      </c>
      <c r="L33" s="178"/>
      <c r="M33" s="155" t="s">
        <v>922</v>
      </c>
    </row>
    <row r="34" spans="1:13" x14ac:dyDescent="0.2">
      <c r="A34" s="155" t="s">
        <v>734</v>
      </c>
      <c r="B34" s="178">
        <v>1296.058</v>
      </c>
      <c r="C34" s="179">
        <f t="shared" si="0"/>
        <v>2.7271625642854479E-2</v>
      </c>
      <c r="D34" s="178">
        <v>1741.3810000000001</v>
      </c>
      <c r="E34" s="179">
        <f t="shared" si="1"/>
        <v>3.8680440323941023E-2</v>
      </c>
      <c r="F34" s="178">
        <v>44880.63</v>
      </c>
      <c r="G34" s="179">
        <f t="shared" si="2"/>
        <v>1.451696345326279</v>
      </c>
      <c r="H34" s="178">
        <v>62952.678</v>
      </c>
      <c r="I34" s="179">
        <f t="shared" si="3"/>
        <v>1.7200024425673273</v>
      </c>
      <c r="J34" s="178">
        <v>43584.572</v>
      </c>
      <c r="K34" s="178">
        <v>61211.296999999999</v>
      </c>
      <c r="L34" s="178"/>
      <c r="M34" s="155" t="s">
        <v>934</v>
      </c>
    </row>
    <row r="35" spans="1:13" x14ac:dyDescent="0.2">
      <c r="A35" s="155" t="s">
        <v>735</v>
      </c>
      <c r="B35" s="178">
        <v>22.109000000000002</v>
      </c>
      <c r="C35" s="179">
        <f t="shared" si="0"/>
        <v>4.6521712094510411E-4</v>
      </c>
      <c r="D35" s="178" t="s">
        <v>724</v>
      </c>
      <c r="E35" s="179" t="str">
        <f t="shared" si="1"/>
        <v>x</v>
      </c>
      <c r="F35" s="178">
        <v>18383.490000000002</v>
      </c>
      <c r="G35" s="179">
        <f t="shared" si="2"/>
        <v>0.59462724224999075</v>
      </c>
      <c r="H35" s="178">
        <v>15142.352999999999</v>
      </c>
      <c r="I35" s="179">
        <f t="shared" si="3"/>
        <v>0.41372162350609915</v>
      </c>
      <c r="J35" s="178">
        <v>18361.381000000001</v>
      </c>
      <c r="K35" s="178">
        <v>15142.352999999999</v>
      </c>
      <c r="L35" s="178"/>
      <c r="M35" s="155" t="s">
        <v>935</v>
      </c>
    </row>
    <row r="36" spans="1:13" x14ac:dyDescent="0.2">
      <c r="A36" s="155" t="s">
        <v>736</v>
      </c>
      <c r="B36" s="178">
        <v>11172.759</v>
      </c>
      <c r="C36" s="179">
        <f t="shared" si="0"/>
        <v>0.23509696390580756</v>
      </c>
      <c r="D36" s="178">
        <v>10082.368</v>
      </c>
      <c r="E36" s="179">
        <f t="shared" si="1"/>
        <v>0.22395468524579781</v>
      </c>
      <c r="F36" s="178">
        <v>30948.297999999999</v>
      </c>
      <c r="G36" s="179">
        <f t="shared" si="2"/>
        <v>1.001045018767976</v>
      </c>
      <c r="H36" s="178">
        <v>26025.383000000002</v>
      </c>
      <c r="I36" s="179">
        <f t="shared" si="3"/>
        <v>0.71106938975257239</v>
      </c>
      <c r="J36" s="178">
        <v>19775.538999999997</v>
      </c>
      <c r="K36" s="178">
        <v>15943.015000000001</v>
      </c>
      <c r="L36" s="178"/>
      <c r="M36" s="155" t="s">
        <v>936</v>
      </c>
    </row>
    <row r="37" spans="1:13" x14ac:dyDescent="0.2">
      <c r="A37" s="155" t="s">
        <v>737</v>
      </c>
      <c r="B37" s="178">
        <v>63.746000000000002</v>
      </c>
      <c r="C37" s="179">
        <f t="shared" si="0"/>
        <v>1.3413420141918043E-3</v>
      </c>
      <c r="D37" s="178">
        <v>72.227000000000004</v>
      </c>
      <c r="E37" s="179">
        <f t="shared" si="1"/>
        <v>1.6043428539057726E-3</v>
      </c>
      <c r="F37" s="178">
        <v>10549.115</v>
      </c>
      <c r="G37" s="179">
        <f t="shared" si="2"/>
        <v>0.34121873271223313</v>
      </c>
      <c r="H37" s="178">
        <v>7490.7449999999999</v>
      </c>
      <c r="I37" s="179">
        <f t="shared" si="3"/>
        <v>0.20466325033303576</v>
      </c>
      <c r="J37" s="178">
        <v>10485.369000000001</v>
      </c>
      <c r="K37" s="178">
        <v>7418.518</v>
      </c>
      <c r="L37" s="178"/>
      <c r="M37" s="155" t="s">
        <v>937</v>
      </c>
    </row>
    <row r="38" spans="1:13" x14ac:dyDescent="0.2">
      <c r="A38" s="155" t="s">
        <v>738</v>
      </c>
      <c r="B38" s="178">
        <v>4750102.495000001</v>
      </c>
      <c r="C38" s="179">
        <f t="shared" si="0"/>
        <v>99.951558501879589</v>
      </c>
      <c r="D38" s="178">
        <v>4496310.1449999996</v>
      </c>
      <c r="E38" s="179">
        <f t="shared" si="1"/>
        <v>99.874327468602857</v>
      </c>
      <c r="F38" s="178">
        <v>2962548.5489999987</v>
      </c>
      <c r="G38" s="179">
        <f t="shared" si="2"/>
        <v>95.82576941177004</v>
      </c>
      <c r="H38" s="178">
        <v>3471503.0759999999</v>
      </c>
      <c r="I38" s="179">
        <f t="shared" si="3"/>
        <v>94.848923982232961</v>
      </c>
      <c r="J38" s="178">
        <v>-1787553.9460000023</v>
      </c>
      <c r="K38" s="178">
        <v>-1024807.0689999997</v>
      </c>
      <c r="L38" s="178"/>
      <c r="M38" s="155" t="s">
        <v>938</v>
      </c>
    </row>
    <row r="39" spans="1:13" x14ac:dyDescent="0.2">
      <c r="A39" s="155" t="s">
        <v>739</v>
      </c>
      <c r="B39" s="178">
        <v>802179.24600000016</v>
      </c>
      <c r="C39" s="179">
        <f t="shared" si="0"/>
        <v>16.879439111042309</v>
      </c>
      <c r="D39" s="178">
        <v>704716.90300000005</v>
      </c>
      <c r="E39" s="179">
        <f t="shared" si="1"/>
        <v>15.653530222142104</v>
      </c>
      <c r="F39" s="178">
        <v>881099.995</v>
      </c>
      <c r="G39" s="179">
        <f t="shared" si="2"/>
        <v>28.499814788885601</v>
      </c>
      <c r="H39" s="178">
        <v>1032757.0070000001</v>
      </c>
      <c r="I39" s="179">
        <f t="shared" si="3"/>
        <v>28.2171407325757</v>
      </c>
      <c r="J39" s="178">
        <v>78920.748999999836</v>
      </c>
      <c r="K39" s="178">
        <v>328040.10400000005</v>
      </c>
      <c r="L39" s="178"/>
      <c r="M39" s="155" t="s">
        <v>939</v>
      </c>
    </row>
    <row r="40" spans="1:13" x14ac:dyDescent="0.2">
      <c r="A40" s="155" t="s">
        <v>740</v>
      </c>
      <c r="B40" s="178">
        <v>60.244999999999997</v>
      </c>
      <c r="C40" s="179">
        <f t="shared" si="0"/>
        <v>1.2676740445672708E-3</v>
      </c>
      <c r="D40" s="178">
        <v>50.911000000000001</v>
      </c>
      <c r="E40" s="179">
        <f t="shared" si="1"/>
        <v>1.1308610219889624E-3</v>
      </c>
      <c r="F40" s="178">
        <v>1963.634</v>
      </c>
      <c r="G40" s="179">
        <f t="shared" si="2"/>
        <v>6.3515157905725095E-2</v>
      </c>
      <c r="H40" s="178">
        <v>1130.2170000000001</v>
      </c>
      <c r="I40" s="179">
        <f t="shared" si="3"/>
        <v>3.0879957174039793E-2</v>
      </c>
      <c r="J40" s="178">
        <v>1903.3890000000001</v>
      </c>
      <c r="K40" s="178">
        <v>1079.306</v>
      </c>
      <c r="L40" s="178"/>
      <c r="M40" s="155" t="s">
        <v>940</v>
      </c>
    </row>
    <row r="41" spans="1:13" x14ac:dyDescent="0.2">
      <c r="A41" s="155" t="s">
        <v>741</v>
      </c>
      <c r="B41" s="178">
        <v>688.13300000000004</v>
      </c>
      <c r="C41" s="179">
        <f t="shared" si="0"/>
        <v>1.4479680360365338E-2</v>
      </c>
      <c r="D41" s="178">
        <v>177.48</v>
      </c>
      <c r="E41" s="179">
        <f t="shared" si="1"/>
        <v>3.9422760146648281E-3</v>
      </c>
      <c r="F41" s="178">
        <v>1624.732</v>
      </c>
      <c r="G41" s="179">
        <f t="shared" si="2"/>
        <v>5.2553128299104898E-2</v>
      </c>
      <c r="H41" s="178">
        <v>1290.479</v>
      </c>
      <c r="I41" s="179">
        <f t="shared" si="3"/>
        <v>3.5258659402572862E-2</v>
      </c>
      <c r="J41" s="178">
        <v>936.59899999999993</v>
      </c>
      <c r="K41" s="178">
        <v>1112.999</v>
      </c>
      <c r="L41" s="178"/>
      <c r="M41" s="155" t="s">
        <v>941</v>
      </c>
    </row>
    <row r="42" spans="1:13" x14ac:dyDescent="0.2">
      <c r="A42" s="155" t="s">
        <v>742</v>
      </c>
      <c r="B42" s="178">
        <v>721.35699999999997</v>
      </c>
      <c r="C42" s="179">
        <f t="shared" si="0"/>
        <v>1.5178779081532291E-2</v>
      </c>
      <c r="D42" s="178">
        <v>1745.7460000000001</v>
      </c>
      <c r="E42" s="179">
        <f t="shared" si="1"/>
        <v>3.8777397923693176E-2</v>
      </c>
      <c r="F42" s="178">
        <v>536.91800000000001</v>
      </c>
      <c r="G42" s="179">
        <f t="shared" si="2"/>
        <v>1.7366999936050256E-2</v>
      </c>
      <c r="H42" s="178">
        <v>602.57500000000005</v>
      </c>
      <c r="I42" s="179">
        <f t="shared" si="3"/>
        <v>1.6463643879137395E-2</v>
      </c>
      <c r="J42" s="178">
        <v>-184.43899999999996</v>
      </c>
      <c r="K42" s="178">
        <v>-1143.171</v>
      </c>
      <c r="L42" s="178"/>
      <c r="M42" s="155" t="s">
        <v>942</v>
      </c>
    </row>
    <row r="43" spans="1:13" x14ac:dyDescent="0.2">
      <c r="A43" s="155" t="s">
        <v>743</v>
      </c>
      <c r="B43" s="178">
        <v>1184.5509999999999</v>
      </c>
      <c r="C43" s="179">
        <f t="shared" si="0"/>
        <v>2.4925297654016187E-2</v>
      </c>
      <c r="D43" s="178">
        <v>14.981</v>
      </c>
      <c r="E43" s="179">
        <f t="shared" si="1"/>
        <v>3.3276559035211735E-4</v>
      </c>
      <c r="F43" s="178">
        <v>735.79</v>
      </c>
      <c r="G43" s="179">
        <f t="shared" si="2"/>
        <v>2.3799658202828769E-2</v>
      </c>
      <c r="H43" s="178">
        <v>2543.163</v>
      </c>
      <c r="I43" s="179">
        <f t="shared" si="3"/>
        <v>6.9484678187111459E-2</v>
      </c>
      <c r="J43" s="178">
        <v>-448.76099999999997</v>
      </c>
      <c r="K43" s="178">
        <v>2528.1819999999998</v>
      </c>
      <c r="L43" s="178"/>
      <c r="M43" s="155" t="s">
        <v>943</v>
      </c>
    </row>
    <row r="44" spans="1:13" x14ac:dyDescent="0.2">
      <c r="A44" s="155" t="s">
        <v>713</v>
      </c>
      <c r="B44" s="178">
        <v>65683.895000000004</v>
      </c>
      <c r="C44" s="179">
        <f t="shared" si="0"/>
        <v>1.3821191607200922</v>
      </c>
      <c r="D44" s="178">
        <v>82218.467000000004</v>
      </c>
      <c r="E44" s="179">
        <f t="shared" si="1"/>
        <v>1.8262783999132954</v>
      </c>
      <c r="F44" s="178">
        <v>110586.16099999999</v>
      </c>
      <c r="G44" s="179">
        <f t="shared" si="2"/>
        <v>3.576989132446748</v>
      </c>
      <c r="H44" s="178">
        <v>129396.787</v>
      </c>
      <c r="I44" s="179">
        <f t="shared" si="3"/>
        <v>3.5353982828238721</v>
      </c>
      <c r="J44" s="178">
        <v>44902.265999999989</v>
      </c>
      <c r="K44" s="178">
        <v>47178.319999999992</v>
      </c>
      <c r="L44" s="178"/>
      <c r="M44" s="155" t="s">
        <v>916</v>
      </c>
    </row>
    <row r="45" spans="1:13" x14ac:dyDescent="0.2">
      <c r="A45" s="155" t="s">
        <v>744</v>
      </c>
      <c r="B45" s="178" t="s">
        <v>724</v>
      </c>
      <c r="C45" s="179" t="str">
        <f t="shared" si="0"/>
        <v>x</v>
      </c>
      <c r="D45" s="178">
        <v>1.982</v>
      </c>
      <c r="E45" s="179">
        <f t="shared" si="1"/>
        <v>4.4025191914952049E-5</v>
      </c>
      <c r="F45" s="178">
        <v>337.38299999999998</v>
      </c>
      <c r="G45" s="179">
        <f t="shared" si="2"/>
        <v>1.0912896456115165E-2</v>
      </c>
      <c r="H45" s="178">
        <v>330.78199999999998</v>
      </c>
      <c r="I45" s="179">
        <f t="shared" si="3"/>
        <v>9.0376750605797185E-3</v>
      </c>
      <c r="J45" s="178">
        <v>337.38299999999998</v>
      </c>
      <c r="K45" s="178">
        <v>328.79999999999995</v>
      </c>
      <c r="L45" s="178"/>
      <c r="M45" s="155" t="s">
        <v>944</v>
      </c>
    </row>
    <row r="46" spans="1:13" x14ac:dyDescent="0.2">
      <c r="A46" s="155" t="s">
        <v>745</v>
      </c>
      <c r="B46" s="178">
        <v>140203.96299999999</v>
      </c>
      <c r="C46" s="179">
        <f t="shared" si="0"/>
        <v>2.9501688910377624</v>
      </c>
      <c r="D46" s="178">
        <v>201470.52100000001</v>
      </c>
      <c r="E46" s="179">
        <f t="shared" si="1"/>
        <v>4.4751656671192617</v>
      </c>
      <c r="F46" s="178">
        <v>504270.21100000001</v>
      </c>
      <c r="G46" s="179">
        <f t="shared" si="2"/>
        <v>16.310983655211871</v>
      </c>
      <c r="H46" s="178">
        <v>592605.07400000002</v>
      </c>
      <c r="I46" s="179">
        <f t="shared" si="3"/>
        <v>16.19124407634877</v>
      </c>
      <c r="J46" s="178">
        <v>364066.24800000002</v>
      </c>
      <c r="K46" s="178">
        <v>391134.55300000001</v>
      </c>
      <c r="L46" s="178"/>
      <c r="M46" s="155" t="s">
        <v>945</v>
      </c>
    </row>
    <row r="47" spans="1:13" x14ac:dyDescent="0.2">
      <c r="A47" s="155" t="s">
        <v>746</v>
      </c>
      <c r="B47" s="178">
        <v>2.34</v>
      </c>
      <c r="C47" s="179">
        <f t="shared" si="0"/>
        <v>4.9238231625652156E-5</v>
      </c>
      <c r="D47" s="178">
        <v>0.63200000000000001</v>
      </c>
      <c r="E47" s="179">
        <f t="shared" si="1"/>
        <v>1.4038305393667857E-5</v>
      </c>
      <c r="F47" s="178">
        <v>57458.012000000002</v>
      </c>
      <c r="G47" s="179">
        <f t="shared" si="2"/>
        <v>1.858520836942652</v>
      </c>
      <c r="H47" s="178">
        <v>43506.415999999997</v>
      </c>
      <c r="I47" s="179">
        <f t="shared" si="3"/>
        <v>1.1886887764703231</v>
      </c>
      <c r="J47" s="178">
        <v>57455.672000000006</v>
      </c>
      <c r="K47" s="178">
        <v>43505.784</v>
      </c>
      <c r="L47" s="178"/>
      <c r="M47" s="155" t="s">
        <v>946</v>
      </c>
    </row>
    <row r="48" spans="1:13" x14ac:dyDescent="0.2">
      <c r="A48" s="155" t="s">
        <v>714</v>
      </c>
      <c r="B48" s="178">
        <v>3811.2979999999998</v>
      </c>
      <c r="C48" s="179">
        <f t="shared" si="0"/>
        <v>8.0197253725805467E-2</v>
      </c>
      <c r="D48" s="178">
        <v>8879.1859999999997</v>
      </c>
      <c r="E48" s="179">
        <f t="shared" si="1"/>
        <v>0.19722899480250022</v>
      </c>
      <c r="F48" s="178">
        <v>1173.71</v>
      </c>
      <c r="G48" s="179">
        <f t="shared" si="2"/>
        <v>3.7964496431376005E-2</v>
      </c>
      <c r="H48" s="178">
        <v>1665.4839999999999</v>
      </c>
      <c r="I48" s="179">
        <f t="shared" si="3"/>
        <v>4.5504601854377061E-2</v>
      </c>
      <c r="J48" s="178">
        <v>-2637.5879999999997</v>
      </c>
      <c r="K48" s="178">
        <v>-7213.7019999999993</v>
      </c>
      <c r="L48" s="178"/>
      <c r="M48" s="155" t="s">
        <v>917</v>
      </c>
    </row>
    <row r="49" spans="1:13" x14ac:dyDescent="0.2">
      <c r="A49" s="155" t="s">
        <v>715</v>
      </c>
      <c r="B49" s="178">
        <v>19.536000000000001</v>
      </c>
      <c r="C49" s="179">
        <f t="shared" si="0"/>
        <v>4.1107610813621392E-4</v>
      </c>
      <c r="D49" s="178">
        <v>11.231</v>
      </c>
      <c r="E49" s="179">
        <f t="shared" si="1"/>
        <v>2.4946868334855019E-4</v>
      </c>
      <c r="F49" s="178">
        <v>6.4720000000000004</v>
      </c>
      <c r="G49" s="179">
        <f t="shared" si="2"/>
        <v>2.0934150761590646E-4</v>
      </c>
      <c r="H49" s="178">
        <v>68.600999999999999</v>
      </c>
      <c r="I49" s="179">
        <f t="shared" si="3"/>
        <v>1.8743267373400891E-3</v>
      </c>
      <c r="J49" s="178">
        <v>-13.064</v>
      </c>
      <c r="K49" s="178">
        <v>57.37</v>
      </c>
      <c r="L49" s="178"/>
      <c r="M49" s="155" t="s">
        <v>918</v>
      </c>
    </row>
    <row r="50" spans="1:13" x14ac:dyDescent="0.2">
      <c r="A50" s="155" t="s">
        <v>747</v>
      </c>
      <c r="B50" s="178">
        <v>2404.2060000000001</v>
      </c>
      <c r="C50" s="179">
        <f t="shared" si="0"/>
        <v>5.0589252950334465E-2</v>
      </c>
      <c r="D50" s="178">
        <v>77.903000000000006</v>
      </c>
      <c r="E50" s="179">
        <f t="shared" si="1"/>
        <v>1.7304210523463722E-3</v>
      </c>
      <c r="F50" s="178">
        <v>2253.6970000000001</v>
      </c>
      <c r="G50" s="179">
        <f t="shared" si="2"/>
        <v>7.2897454834586761E-2</v>
      </c>
      <c r="H50" s="178">
        <v>2956.7489999999998</v>
      </c>
      <c r="I50" s="179">
        <f t="shared" si="3"/>
        <v>8.0784736465992782E-2</v>
      </c>
      <c r="J50" s="178">
        <v>-150.50900000000001</v>
      </c>
      <c r="K50" s="178">
        <v>2878.846</v>
      </c>
      <c r="L50" s="178"/>
      <c r="M50" s="155" t="s">
        <v>947</v>
      </c>
    </row>
    <row r="51" spans="1:13" x14ac:dyDescent="0.2">
      <c r="A51" s="155" t="s">
        <v>748</v>
      </c>
      <c r="B51" s="178">
        <v>1.107</v>
      </c>
      <c r="C51" s="179">
        <f t="shared" si="0"/>
        <v>2.3293471115212365E-5</v>
      </c>
      <c r="D51" s="178">
        <v>1.3089999999999999</v>
      </c>
      <c r="E51" s="179">
        <f t="shared" si="1"/>
        <v>2.9076173671378522E-5</v>
      </c>
      <c r="F51" s="178">
        <v>87.992999999999995</v>
      </c>
      <c r="G51" s="179">
        <f t="shared" si="2"/>
        <v>2.8461970456808488E-3</v>
      </c>
      <c r="H51" s="178">
        <v>226.22900000000001</v>
      </c>
      <c r="I51" s="179">
        <f t="shared" si="3"/>
        <v>6.1810624256455607E-3</v>
      </c>
      <c r="J51" s="178">
        <v>86.885999999999996</v>
      </c>
      <c r="K51" s="178">
        <v>224.92000000000002</v>
      </c>
      <c r="L51" s="178"/>
      <c r="M51" s="155" t="s">
        <v>948</v>
      </c>
    </row>
    <row r="52" spans="1:13" x14ac:dyDescent="0.2">
      <c r="A52" s="155" t="s">
        <v>749</v>
      </c>
      <c r="B52" s="178">
        <v>952.04600000000005</v>
      </c>
      <c r="C52" s="179">
        <f t="shared" si="0"/>
        <v>2.0032932250545143E-2</v>
      </c>
      <c r="D52" s="178">
        <v>129.12799999999999</v>
      </c>
      <c r="E52" s="179">
        <f t="shared" si="1"/>
        <v>2.8682568020150997E-3</v>
      </c>
      <c r="F52" s="178">
        <v>3557.3490000000002</v>
      </c>
      <c r="G52" s="179">
        <f t="shared" si="2"/>
        <v>0.11506501897032403</v>
      </c>
      <c r="H52" s="178">
        <v>3879.3150000000001</v>
      </c>
      <c r="I52" s="179">
        <f t="shared" si="3"/>
        <v>0.10599122209682757</v>
      </c>
      <c r="J52" s="178">
        <v>2605.3029999999999</v>
      </c>
      <c r="K52" s="178">
        <v>3750.1869999999999</v>
      </c>
      <c r="L52" s="178"/>
      <c r="M52" s="155" t="s">
        <v>949</v>
      </c>
    </row>
    <row r="53" spans="1:13" x14ac:dyDescent="0.2">
      <c r="A53" s="155" t="s">
        <v>716</v>
      </c>
      <c r="B53" s="178">
        <v>5870.549</v>
      </c>
      <c r="C53" s="179">
        <f t="shared" si="0"/>
        <v>0.12352797069732505</v>
      </c>
      <c r="D53" s="178">
        <v>30214.383999999998</v>
      </c>
      <c r="E53" s="179">
        <f t="shared" si="1"/>
        <v>0.67113726245815164</v>
      </c>
      <c r="F53" s="178">
        <v>52197.394</v>
      </c>
      <c r="G53" s="179">
        <f t="shared" si="2"/>
        <v>1.6883623537672234</v>
      </c>
      <c r="H53" s="178">
        <v>55886.552000000003</v>
      </c>
      <c r="I53" s="179">
        <f t="shared" si="3"/>
        <v>1.5269406957820912</v>
      </c>
      <c r="J53" s="178">
        <v>46326.845000000001</v>
      </c>
      <c r="K53" s="178">
        <v>25672.168000000005</v>
      </c>
      <c r="L53" s="178"/>
      <c r="M53" s="155" t="s">
        <v>919</v>
      </c>
    </row>
    <row r="54" spans="1:13" x14ac:dyDescent="0.2">
      <c r="A54" s="155" t="s">
        <v>750</v>
      </c>
      <c r="B54" s="178">
        <v>262603.39</v>
      </c>
      <c r="C54" s="179">
        <f t="shared" si="0"/>
        <v>5.5256951036331055</v>
      </c>
      <c r="D54" s="178">
        <v>86936.521999999997</v>
      </c>
      <c r="E54" s="179">
        <f t="shared" si="1"/>
        <v>1.9310782368660195</v>
      </c>
      <c r="F54" s="178">
        <v>24747.723000000002</v>
      </c>
      <c r="G54" s="179">
        <f t="shared" si="2"/>
        <v>0.80048294852917845</v>
      </c>
      <c r="H54" s="178">
        <v>15957.42</v>
      </c>
      <c r="I54" s="179">
        <f t="shared" si="3"/>
        <v>0.43599100545131247</v>
      </c>
      <c r="J54" s="178">
        <v>-237855.66700000002</v>
      </c>
      <c r="K54" s="178">
        <v>-70979.101999999999</v>
      </c>
      <c r="L54" s="178"/>
      <c r="M54" s="155" t="s">
        <v>950</v>
      </c>
    </row>
    <row r="55" spans="1:13" x14ac:dyDescent="0.2">
      <c r="A55" s="155" t="s">
        <v>751</v>
      </c>
      <c r="B55" s="178">
        <v>114.453</v>
      </c>
      <c r="C55" s="179">
        <f t="shared" si="0"/>
        <v>2.4083176599362251E-3</v>
      </c>
      <c r="D55" s="178">
        <v>143.18100000000001</v>
      </c>
      <c r="E55" s="179">
        <f t="shared" si="1"/>
        <v>3.1804091844474013E-3</v>
      </c>
      <c r="F55" s="178">
        <v>118.36499999999999</v>
      </c>
      <c r="G55" s="179">
        <f t="shared" si="2"/>
        <v>3.8286012900118609E-3</v>
      </c>
      <c r="H55" s="178">
        <v>290.14</v>
      </c>
      <c r="I55" s="179">
        <f t="shared" si="3"/>
        <v>7.9272482846001278E-3</v>
      </c>
      <c r="J55" s="178">
        <v>3.9119999999999919</v>
      </c>
      <c r="K55" s="178">
        <v>146.95899999999997</v>
      </c>
      <c r="L55" s="178"/>
      <c r="M55" s="155" t="s">
        <v>951</v>
      </c>
    </row>
    <row r="56" spans="1:13" x14ac:dyDescent="0.2">
      <c r="A56" s="155" t="s">
        <v>752</v>
      </c>
      <c r="B56" s="178">
        <v>244949.99400000001</v>
      </c>
      <c r="C56" s="179">
        <f t="shared" si="0"/>
        <v>5.1542327099461982</v>
      </c>
      <c r="D56" s="178">
        <v>184136.33300000001</v>
      </c>
      <c r="E56" s="179">
        <f t="shared" si="1"/>
        <v>4.0901298682343681</v>
      </c>
      <c r="F56" s="178">
        <v>109014.56</v>
      </c>
      <c r="G56" s="179">
        <f t="shared" si="2"/>
        <v>3.5261545646607986</v>
      </c>
      <c r="H56" s="178">
        <v>167047.302</v>
      </c>
      <c r="I56" s="179">
        <f t="shared" si="3"/>
        <v>4.5640912601729502</v>
      </c>
      <c r="J56" s="178">
        <v>-135935.43400000001</v>
      </c>
      <c r="K56" s="178">
        <v>-17089.031000000017</v>
      </c>
      <c r="L56" s="178"/>
      <c r="M56" s="155" t="s">
        <v>952</v>
      </c>
    </row>
    <row r="57" spans="1:13" x14ac:dyDescent="0.2">
      <c r="A57" s="155" t="s">
        <v>753</v>
      </c>
      <c r="B57" s="178">
        <v>67108.339000000007</v>
      </c>
      <c r="C57" s="179">
        <f t="shared" si="0"/>
        <v>1.4120922819208488</v>
      </c>
      <c r="D57" s="178">
        <v>102424.88499999999</v>
      </c>
      <c r="E57" s="179">
        <f t="shared" si="1"/>
        <v>2.2751136321856174</v>
      </c>
      <c r="F57" s="178">
        <v>5622.3159999999998</v>
      </c>
      <c r="G57" s="179">
        <f t="shared" si="2"/>
        <v>0.18185786584255756</v>
      </c>
      <c r="H57" s="178">
        <v>4726.8990000000003</v>
      </c>
      <c r="I57" s="179">
        <f t="shared" si="3"/>
        <v>0.1291490383581308</v>
      </c>
      <c r="J57" s="178">
        <v>-61486.023000000008</v>
      </c>
      <c r="K57" s="178">
        <v>-97697.98599999999</v>
      </c>
      <c r="L57" s="178"/>
      <c r="M57" s="155" t="s">
        <v>953</v>
      </c>
    </row>
    <row r="58" spans="1:13" x14ac:dyDescent="0.2">
      <c r="A58" s="155" t="s">
        <v>754</v>
      </c>
      <c r="B58" s="178">
        <v>0.878</v>
      </c>
      <c r="C58" s="179">
        <f t="shared" si="0"/>
        <v>1.8474857849283159E-5</v>
      </c>
      <c r="D58" s="178">
        <v>2.1869999999999998</v>
      </c>
      <c r="E58" s="179">
        <f t="shared" si="1"/>
        <v>4.8578756164480391E-5</v>
      </c>
      <c r="F58" s="178">
        <v>4.0190000000000001</v>
      </c>
      <c r="G58" s="179">
        <f t="shared" si="2"/>
        <v>1.2999745350870332E-4</v>
      </c>
      <c r="H58" s="178" t="s">
        <v>724</v>
      </c>
      <c r="I58" s="179" t="str">
        <f t="shared" si="3"/>
        <v>x</v>
      </c>
      <c r="J58" s="178">
        <v>3.141</v>
      </c>
      <c r="K58" s="178">
        <v>-2.1869999999999998</v>
      </c>
      <c r="L58" s="178"/>
      <c r="M58" s="155" t="s">
        <v>954</v>
      </c>
    </row>
    <row r="59" spans="1:13" x14ac:dyDescent="0.2">
      <c r="A59" s="155" t="s">
        <v>755</v>
      </c>
      <c r="B59" s="178">
        <v>2.3319999999999999</v>
      </c>
      <c r="C59" s="179">
        <f t="shared" si="0"/>
        <v>4.9069895791034531E-5</v>
      </c>
      <c r="D59" s="178">
        <v>3.53</v>
      </c>
      <c r="E59" s="179">
        <f t="shared" si="1"/>
        <v>7.8410155126024578E-5</v>
      </c>
      <c r="F59" s="178">
        <v>308.91500000000002</v>
      </c>
      <c r="G59" s="179">
        <f t="shared" si="2"/>
        <v>9.9920784649517504E-3</v>
      </c>
      <c r="H59" s="178">
        <v>749.84699999999998</v>
      </c>
      <c r="I59" s="179">
        <f t="shared" si="3"/>
        <v>2.0487431393336159E-2</v>
      </c>
      <c r="J59" s="178">
        <v>306.58300000000003</v>
      </c>
      <c r="K59" s="178">
        <v>746.31700000000001</v>
      </c>
      <c r="L59" s="178"/>
      <c r="M59" s="155" t="s">
        <v>955</v>
      </c>
    </row>
    <row r="60" spans="1:13" x14ac:dyDescent="0.2">
      <c r="A60" s="155" t="s">
        <v>756</v>
      </c>
      <c r="B60" s="178">
        <v>5796.634</v>
      </c>
      <c r="C60" s="179">
        <f t="shared" si="0"/>
        <v>0.12197265279535494</v>
      </c>
      <c r="D60" s="178">
        <v>6076.4040000000005</v>
      </c>
      <c r="E60" s="179">
        <f t="shared" si="1"/>
        <v>0.13497217570776099</v>
      </c>
      <c r="F60" s="178">
        <v>4494.6409999999996</v>
      </c>
      <c r="G60" s="179">
        <f t="shared" si="2"/>
        <v>0.14538240468669117</v>
      </c>
      <c r="H60" s="178">
        <v>7896.9759999999997</v>
      </c>
      <c r="I60" s="179">
        <f t="shared" si="3"/>
        <v>0.21576235420668774</v>
      </c>
      <c r="J60" s="178">
        <v>-1301.9930000000004</v>
      </c>
      <c r="K60" s="178">
        <v>1820.5719999999992</v>
      </c>
      <c r="L60" s="178"/>
      <c r="M60" s="155" t="s">
        <v>956</v>
      </c>
    </row>
    <row r="61" spans="1:13" x14ac:dyDescent="0.2">
      <c r="A61" s="155" t="s">
        <v>757</v>
      </c>
      <c r="B61" s="178">
        <v>623703.31000000006</v>
      </c>
      <c r="C61" s="179">
        <f t="shared" si="0"/>
        <v>13.12395215532732</v>
      </c>
      <c r="D61" s="178">
        <v>645176.49000000022</v>
      </c>
      <c r="E61" s="179">
        <f t="shared" si="1"/>
        <v>14.330988290244779</v>
      </c>
      <c r="F61" s="178">
        <v>603519.549</v>
      </c>
      <c r="G61" s="179">
        <f t="shared" si="2"/>
        <v>19.521275071590221</v>
      </c>
      <c r="H61" s="178">
        <v>777156.11800000025</v>
      </c>
      <c r="I61" s="179">
        <f t="shared" si="3"/>
        <v>21.233575181919065</v>
      </c>
      <c r="J61" s="178">
        <v>-20183.761000000057</v>
      </c>
      <c r="K61" s="178">
        <v>131979.62800000003</v>
      </c>
      <c r="L61" s="178"/>
      <c r="M61" s="155" t="s">
        <v>757</v>
      </c>
    </row>
    <row r="62" spans="1:13" x14ac:dyDescent="0.2">
      <c r="A62" s="155" t="s">
        <v>719</v>
      </c>
      <c r="B62" s="178">
        <v>5073.0720000000001</v>
      </c>
      <c r="C62" s="179">
        <f t="shared" si="0"/>
        <v>0.10674747614940618</v>
      </c>
      <c r="D62" s="178">
        <v>83897.229000000007</v>
      </c>
      <c r="E62" s="179">
        <f t="shared" si="1"/>
        <v>1.8635679151653282</v>
      </c>
      <c r="F62" s="178">
        <v>201838.78899999999</v>
      </c>
      <c r="G62" s="179">
        <f t="shared" si="2"/>
        <v>6.5286211966360987</v>
      </c>
      <c r="H62" s="178">
        <v>248747.80100000001</v>
      </c>
      <c r="I62" s="179">
        <f t="shared" si="3"/>
        <v>6.796324459830787</v>
      </c>
      <c r="J62" s="178">
        <v>196765.717</v>
      </c>
      <c r="K62" s="178">
        <v>164850.57199999999</v>
      </c>
      <c r="L62" s="178"/>
      <c r="M62" s="155" t="s">
        <v>922</v>
      </c>
    </row>
    <row r="63" spans="1:13" x14ac:dyDescent="0.2">
      <c r="A63" s="155" t="s">
        <v>758</v>
      </c>
      <c r="B63" s="178" t="s">
        <v>724</v>
      </c>
      <c r="C63" s="179" t="str">
        <f t="shared" si="0"/>
        <v>x</v>
      </c>
      <c r="D63" s="178">
        <v>6.3840000000000003</v>
      </c>
      <c r="E63" s="179">
        <f t="shared" si="1"/>
        <v>1.418046544828728E-4</v>
      </c>
      <c r="F63" s="178">
        <v>1759.8969999999999</v>
      </c>
      <c r="G63" s="179">
        <f t="shared" si="2"/>
        <v>5.6925137705301436E-2</v>
      </c>
      <c r="H63" s="178">
        <v>2036.6969999999999</v>
      </c>
      <c r="I63" s="179">
        <f t="shared" si="3"/>
        <v>5.5646938717516463E-2</v>
      </c>
      <c r="J63" s="178">
        <v>1759.8969999999999</v>
      </c>
      <c r="K63" s="178">
        <v>2030.3129999999999</v>
      </c>
      <c r="L63" s="178"/>
      <c r="M63" s="155" t="s">
        <v>957</v>
      </c>
    </row>
    <row r="64" spans="1:13" x14ac:dyDescent="0.2">
      <c r="A64" s="155" t="s">
        <v>759</v>
      </c>
      <c r="B64" s="178" t="s">
        <v>724</v>
      </c>
      <c r="C64" s="179" t="str">
        <f t="shared" si="0"/>
        <v>x</v>
      </c>
      <c r="D64" s="178" t="s">
        <v>729</v>
      </c>
      <c r="E64" s="179" t="str">
        <f t="shared" si="1"/>
        <v>x</v>
      </c>
      <c r="F64" s="178">
        <v>89.524000000000001</v>
      </c>
      <c r="G64" s="179">
        <f t="shared" si="2"/>
        <v>2.8957183448402976E-3</v>
      </c>
      <c r="H64" s="178" t="s">
        <v>729</v>
      </c>
      <c r="I64" s="179" t="str">
        <f t="shared" si="3"/>
        <v>x</v>
      </c>
      <c r="J64" s="178">
        <v>89.524000000000001</v>
      </c>
      <c r="K64" s="178" t="s">
        <v>729</v>
      </c>
      <c r="L64" s="178"/>
      <c r="M64" s="155" t="s">
        <v>958</v>
      </c>
    </row>
    <row r="65" spans="1:13" x14ac:dyDescent="0.2">
      <c r="A65" s="155" t="s">
        <v>760</v>
      </c>
      <c r="B65" s="178">
        <v>3472.1959999999999</v>
      </c>
      <c r="C65" s="179">
        <f t="shared" si="0"/>
        <v>7.3061876451992691E-2</v>
      </c>
      <c r="D65" s="178">
        <v>58.290999999999997</v>
      </c>
      <c r="E65" s="179">
        <f t="shared" si="1"/>
        <v>1.2947893349719826E-3</v>
      </c>
      <c r="F65" s="178">
        <v>1649.8510000000001</v>
      </c>
      <c r="G65" s="179">
        <f t="shared" si="2"/>
        <v>5.3365620469964598E-2</v>
      </c>
      <c r="H65" s="178">
        <v>1957.1369999999999</v>
      </c>
      <c r="I65" s="179">
        <f t="shared" si="3"/>
        <v>5.3473188550277252E-2</v>
      </c>
      <c r="J65" s="178">
        <v>-1822.3449999999998</v>
      </c>
      <c r="K65" s="178">
        <v>1898.846</v>
      </c>
      <c r="L65" s="178"/>
      <c r="M65" s="155" t="s">
        <v>959</v>
      </c>
    </row>
    <row r="66" spans="1:13" x14ac:dyDescent="0.2">
      <c r="A66" s="155" t="s">
        <v>761</v>
      </c>
      <c r="B66" s="178" t="s">
        <v>724</v>
      </c>
      <c r="C66" s="179" t="str">
        <f t="shared" si="0"/>
        <v>x</v>
      </c>
      <c r="D66" s="178">
        <v>22.126000000000001</v>
      </c>
      <c r="E66" s="179">
        <f t="shared" si="1"/>
        <v>4.9147396382958068E-4</v>
      </c>
      <c r="F66" s="178">
        <v>26.652000000000001</v>
      </c>
      <c r="G66" s="179">
        <f t="shared" si="2"/>
        <v>8.6207816146154786E-4</v>
      </c>
      <c r="H66" s="178">
        <v>19.533999999999999</v>
      </c>
      <c r="I66" s="179">
        <f t="shared" si="3"/>
        <v>5.3371085679802474E-4</v>
      </c>
      <c r="J66" s="178">
        <v>26.652000000000001</v>
      </c>
      <c r="K66" s="178">
        <v>-2.5920000000000023</v>
      </c>
      <c r="L66" s="178"/>
      <c r="M66" s="155" t="s">
        <v>960</v>
      </c>
    </row>
    <row r="67" spans="1:13" x14ac:dyDescent="0.2">
      <c r="A67" s="155" t="s">
        <v>762</v>
      </c>
      <c r="B67" s="178">
        <v>465.411</v>
      </c>
      <c r="C67" s="179">
        <f t="shared" si="0"/>
        <v>9.7931686406523052E-3</v>
      </c>
      <c r="D67" s="178">
        <v>621.77300000000002</v>
      </c>
      <c r="E67" s="179">
        <f t="shared" si="1"/>
        <v>1.3811138068887729E-2</v>
      </c>
      <c r="F67" s="178">
        <v>543.74400000000003</v>
      </c>
      <c r="G67" s="179">
        <f t="shared" si="2"/>
        <v>1.758779182897148E-2</v>
      </c>
      <c r="H67" s="178">
        <v>1056.8800000000001</v>
      </c>
      <c r="I67" s="179">
        <f t="shared" si="3"/>
        <v>2.8876232739464342E-2</v>
      </c>
      <c r="J67" s="178">
        <v>78.333000000000027</v>
      </c>
      <c r="K67" s="178">
        <v>435.10700000000008</v>
      </c>
      <c r="L67" s="178"/>
      <c r="M67" s="155" t="s">
        <v>961</v>
      </c>
    </row>
    <row r="68" spans="1:13" x14ac:dyDescent="0.2">
      <c r="A68" s="155" t="s">
        <v>763</v>
      </c>
      <c r="B68" s="178">
        <v>331.24400000000003</v>
      </c>
      <c r="C68" s="179">
        <f t="shared" si="0"/>
        <v>6.9700294002596249E-3</v>
      </c>
      <c r="D68" s="178">
        <v>385.25099999999998</v>
      </c>
      <c r="E68" s="179">
        <f t="shared" si="1"/>
        <v>8.5573911253416703E-3</v>
      </c>
      <c r="F68" s="178">
        <v>97.2</v>
      </c>
      <c r="G68" s="179">
        <f t="shared" si="2"/>
        <v>3.1440041007827725E-3</v>
      </c>
      <c r="H68" s="178" t="s">
        <v>724</v>
      </c>
      <c r="I68" s="179" t="str">
        <f t="shared" si="3"/>
        <v>x</v>
      </c>
      <c r="J68" s="178">
        <v>-234.04400000000004</v>
      </c>
      <c r="K68" s="178">
        <v>-385.25099999999998</v>
      </c>
      <c r="L68" s="178"/>
      <c r="M68" s="155" t="s">
        <v>962</v>
      </c>
    </row>
    <row r="69" spans="1:13" x14ac:dyDescent="0.2">
      <c r="A69" s="155" t="s">
        <v>720</v>
      </c>
      <c r="B69" s="178">
        <v>739.09699999999998</v>
      </c>
      <c r="C69" s="179">
        <f t="shared" si="0"/>
        <v>1.555206379479685E-2</v>
      </c>
      <c r="D69" s="178">
        <v>75859.337</v>
      </c>
      <c r="E69" s="179">
        <f t="shared" si="1"/>
        <v>1.6850261705176703</v>
      </c>
      <c r="F69" s="178">
        <v>1620.797</v>
      </c>
      <c r="G69" s="179">
        <f t="shared" si="2"/>
        <v>5.2425847886177122E-2</v>
      </c>
      <c r="H69" s="178">
        <v>3216.165</v>
      </c>
      <c r="I69" s="179">
        <f t="shared" si="3"/>
        <v>8.7872539047497672E-2</v>
      </c>
      <c r="J69" s="178">
        <v>881.7</v>
      </c>
      <c r="K69" s="178">
        <v>-72643.172000000006</v>
      </c>
      <c r="L69" s="178"/>
      <c r="M69" s="155" t="s">
        <v>923</v>
      </c>
    </row>
    <row r="70" spans="1:13" x14ac:dyDescent="0.2">
      <c r="A70" s="155" t="s">
        <v>764</v>
      </c>
      <c r="B70" s="178">
        <v>4572.0320000000002</v>
      </c>
      <c r="C70" s="179">
        <f t="shared" si="0"/>
        <v>9.6204602827304989E-2</v>
      </c>
      <c r="D70" s="178">
        <v>4506.1409999999996</v>
      </c>
      <c r="E70" s="179">
        <f t="shared" si="1"/>
        <v>0.10009269541918966</v>
      </c>
      <c r="F70" s="178">
        <v>17134.574000000001</v>
      </c>
      <c r="G70" s="179">
        <f t="shared" si="2"/>
        <v>0.5542301535099371</v>
      </c>
      <c r="H70" s="178">
        <v>10315.638000000001</v>
      </c>
      <c r="I70" s="179">
        <f t="shared" si="3"/>
        <v>0.28184539753241855</v>
      </c>
      <c r="J70" s="178">
        <v>12562.542000000001</v>
      </c>
      <c r="K70" s="178">
        <v>5809.4970000000012</v>
      </c>
      <c r="L70" s="178"/>
      <c r="M70" s="155" t="s">
        <v>963</v>
      </c>
    </row>
    <row r="71" spans="1:13" x14ac:dyDescent="0.2">
      <c r="A71" s="155" t="s">
        <v>765</v>
      </c>
      <c r="B71" s="178">
        <v>1504.095</v>
      </c>
      <c r="C71" s="179">
        <f t="shared" si="0"/>
        <v>3.1649135896147554E-2</v>
      </c>
      <c r="D71" s="178">
        <v>2181.5410000000002</v>
      </c>
      <c r="E71" s="179">
        <f t="shared" si="1"/>
        <v>4.8457498080391737E-2</v>
      </c>
      <c r="F71" s="178">
        <v>3394.42</v>
      </c>
      <c r="G71" s="179">
        <f t="shared" si="2"/>
        <v>0.10979496296068991</v>
      </c>
      <c r="H71" s="178">
        <v>4263.2879999999996</v>
      </c>
      <c r="I71" s="179">
        <f t="shared" si="3"/>
        <v>0.11648218958005209</v>
      </c>
      <c r="J71" s="178">
        <v>1890.325</v>
      </c>
      <c r="K71" s="178">
        <v>2081.7469999999994</v>
      </c>
      <c r="L71" s="178"/>
      <c r="M71" s="155" t="s">
        <v>964</v>
      </c>
    </row>
    <row r="72" spans="1:13" x14ac:dyDescent="0.2">
      <c r="A72" s="155" t="s">
        <v>734</v>
      </c>
      <c r="B72" s="178">
        <v>1296.058</v>
      </c>
      <c r="C72" s="179">
        <f t="shared" si="0"/>
        <v>2.7271625642854479E-2</v>
      </c>
      <c r="D72" s="178">
        <v>1741.3810000000001</v>
      </c>
      <c r="E72" s="179">
        <f t="shared" si="1"/>
        <v>3.8680440323941023E-2</v>
      </c>
      <c r="F72" s="178">
        <v>44880.63</v>
      </c>
      <c r="G72" s="179">
        <f t="shared" si="2"/>
        <v>1.451696345326279</v>
      </c>
      <c r="H72" s="178">
        <v>62952.678</v>
      </c>
      <c r="I72" s="179">
        <f t="shared" si="3"/>
        <v>1.7200024425673273</v>
      </c>
      <c r="J72" s="178">
        <v>43584.572</v>
      </c>
      <c r="K72" s="178">
        <v>61211.296999999999</v>
      </c>
      <c r="L72" s="178"/>
      <c r="M72" s="155" t="s">
        <v>965</v>
      </c>
    </row>
    <row r="73" spans="1:13" x14ac:dyDescent="0.2">
      <c r="A73" s="155" t="s">
        <v>766</v>
      </c>
      <c r="B73" s="178">
        <v>1.6930000000000001</v>
      </c>
      <c r="C73" s="179">
        <f t="shared" si="0"/>
        <v>3.5624071000952604E-5</v>
      </c>
      <c r="D73" s="178">
        <v>3.0739999999999998</v>
      </c>
      <c r="E73" s="179">
        <f t="shared" si="1"/>
        <v>6.8281251234390814E-5</v>
      </c>
      <c r="F73" s="178">
        <v>169.55500000000001</v>
      </c>
      <c r="G73" s="179">
        <f t="shared" si="2"/>
        <v>5.4843787583150521E-3</v>
      </c>
      <c r="H73" s="178">
        <v>108.29300000000001</v>
      </c>
      <c r="I73" s="179">
        <f t="shared" si="3"/>
        <v>2.9587974718556622E-3</v>
      </c>
      <c r="J73" s="178">
        <v>167.86199999999999</v>
      </c>
      <c r="K73" s="178">
        <v>105.21900000000001</v>
      </c>
      <c r="L73" s="178"/>
      <c r="M73" s="155" t="s">
        <v>966</v>
      </c>
    </row>
    <row r="74" spans="1:13" x14ac:dyDescent="0.2">
      <c r="A74" s="155" t="s">
        <v>721</v>
      </c>
      <c r="B74" s="178">
        <v>168715.39799999999</v>
      </c>
      <c r="C74" s="179">
        <f t="shared" si="0"/>
        <v>3.5501059168966198</v>
      </c>
      <c r="D74" s="178">
        <v>100349.769</v>
      </c>
      <c r="E74" s="179">
        <f t="shared" si="1"/>
        <v>2.2290201003259869</v>
      </c>
      <c r="F74" s="178">
        <v>18458.797999999999</v>
      </c>
      <c r="G74" s="179">
        <f t="shared" si="2"/>
        <v>0.59706313382223086</v>
      </c>
      <c r="H74" s="178">
        <v>78646.153999999995</v>
      </c>
      <c r="I74" s="179">
        <f t="shared" si="3"/>
        <v>2.1487819307468721</v>
      </c>
      <c r="J74" s="178">
        <v>-150256.59999999998</v>
      </c>
      <c r="K74" s="178">
        <v>-21703.615000000005</v>
      </c>
      <c r="L74" s="178"/>
      <c r="M74" s="155" t="s">
        <v>924</v>
      </c>
    </row>
    <row r="75" spans="1:13" x14ac:dyDescent="0.2">
      <c r="A75" s="155" t="s">
        <v>767</v>
      </c>
      <c r="B75" s="178">
        <v>56643.216</v>
      </c>
      <c r="C75" s="179">
        <f t="shared" si="0"/>
        <v>1.1918853800982248</v>
      </c>
      <c r="D75" s="178">
        <v>33526.298999999999</v>
      </c>
      <c r="E75" s="179">
        <f t="shared" si="1"/>
        <v>0.74470320266047674</v>
      </c>
      <c r="F75" s="178">
        <v>22255.917000000001</v>
      </c>
      <c r="G75" s="179">
        <f t="shared" si="2"/>
        <v>0.71988368636503108</v>
      </c>
      <c r="H75" s="178">
        <v>22262.888999999999</v>
      </c>
      <c r="I75" s="179">
        <f t="shared" si="3"/>
        <v>0.60826996841350056</v>
      </c>
      <c r="J75" s="178">
        <v>-34387.298999999999</v>
      </c>
      <c r="K75" s="178">
        <v>-11263.41</v>
      </c>
      <c r="L75" s="178"/>
      <c r="M75" s="155" t="s">
        <v>967</v>
      </c>
    </row>
    <row r="76" spans="1:13" x14ac:dyDescent="0.2">
      <c r="A76" s="155" t="s">
        <v>768</v>
      </c>
      <c r="B76" s="178" t="s">
        <v>724</v>
      </c>
      <c r="C76" s="179" t="str">
        <f t="shared" si="0"/>
        <v>x</v>
      </c>
      <c r="D76" s="178" t="s">
        <v>724</v>
      </c>
      <c r="E76" s="179" t="str">
        <f t="shared" si="1"/>
        <v>x</v>
      </c>
      <c r="F76" s="178" t="s">
        <v>724</v>
      </c>
      <c r="G76" s="179" t="str">
        <f t="shared" si="2"/>
        <v>x</v>
      </c>
      <c r="H76" s="178">
        <v>5.9349999999999996</v>
      </c>
      <c r="I76" s="179">
        <f t="shared" si="3"/>
        <v>1.6215695377783747E-4</v>
      </c>
      <c r="J76" s="178" t="s">
        <v>724</v>
      </c>
      <c r="K76" s="178">
        <v>5.9349999999999996</v>
      </c>
      <c r="L76" s="178"/>
      <c r="M76" s="155" t="s">
        <v>968</v>
      </c>
    </row>
    <row r="77" spans="1:13" x14ac:dyDescent="0.2">
      <c r="A77" s="155" t="s">
        <v>769</v>
      </c>
      <c r="B77" s="178">
        <v>3289.0010000000002</v>
      </c>
      <c r="C77" s="179">
        <f t="shared" si="0"/>
        <v>6.9207091049145977E-2</v>
      </c>
      <c r="D77" s="178">
        <v>588.26</v>
      </c>
      <c r="E77" s="179">
        <f t="shared" si="1"/>
        <v>1.306673027037825E-2</v>
      </c>
      <c r="F77" s="178">
        <v>120.251</v>
      </c>
      <c r="G77" s="179">
        <f t="shared" si="2"/>
        <v>3.8896053201978313E-3</v>
      </c>
      <c r="H77" s="178">
        <v>4.4109999999999996</v>
      </c>
      <c r="I77" s="179">
        <f t="shared" si="3"/>
        <v>1.2051799883977102E-4</v>
      </c>
      <c r="J77" s="178">
        <v>-3168.75</v>
      </c>
      <c r="K77" s="178">
        <v>-583.84900000000005</v>
      </c>
      <c r="L77" s="178"/>
      <c r="M77" s="155" t="s">
        <v>969</v>
      </c>
    </row>
    <row r="78" spans="1:13" x14ac:dyDescent="0.2">
      <c r="A78" s="155" t="s">
        <v>722</v>
      </c>
      <c r="B78" s="178">
        <v>1440.462</v>
      </c>
      <c r="C78" s="179">
        <f t="shared" ref="C78:C141" si="4">IF(B78=0,0,IF(OR(B78="x",B78="Ə"),"x",B78/$B$12*100))</f>
        <v>3.031017162561972E-2</v>
      </c>
      <c r="D78" s="178">
        <v>552.43799999999999</v>
      </c>
      <c r="E78" s="179">
        <f t="shared" ref="E78:E141" si="5">IF(D78=0,0,IF(OR(D78="x",D78="Ə"),"x",D78/$D$12*100))</f>
        <v>1.2271033789663108E-2</v>
      </c>
      <c r="F78" s="178">
        <v>1292.143</v>
      </c>
      <c r="G78" s="179">
        <f t="shared" ref="G78:G141" si="6">IF(F78=0,0,IF(OR(F78="x",F78="Ə"),"x",F78/$F$12*100))</f>
        <v>4.1795297230429566E-2</v>
      </c>
      <c r="H78" s="178">
        <v>1839.2170000000001</v>
      </c>
      <c r="I78" s="179">
        <f t="shared" ref="I78:I141" si="7">IF(H78=0,0,IF(OR(H78="x",H78="Ə"),"x",H78/$H$12*100))</f>
        <v>5.0251360750869917E-2</v>
      </c>
      <c r="J78" s="178">
        <v>-148.31899999999996</v>
      </c>
      <c r="K78" s="178">
        <v>1286.779</v>
      </c>
      <c r="L78" s="178"/>
      <c r="M78" s="155" t="s">
        <v>925</v>
      </c>
    </row>
    <row r="79" spans="1:13" x14ac:dyDescent="0.2">
      <c r="A79" s="155" t="s">
        <v>770</v>
      </c>
      <c r="B79" s="178">
        <v>1624.374</v>
      </c>
      <c r="C79" s="179">
        <f t="shared" si="4"/>
        <v>3.4180044127644062E-2</v>
      </c>
      <c r="D79" s="178">
        <v>150655.625</v>
      </c>
      <c r="E79" s="179">
        <f t="shared" si="5"/>
        <v>3.3464393560504782</v>
      </c>
      <c r="F79" s="178">
        <v>4757.0439999999999</v>
      </c>
      <c r="G79" s="179">
        <f t="shared" si="6"/>
        <v>0.15387001896712019</v>
      </c>
      <c r="H79" s="178">
        <v>3208.6990000000001</v>
      </c>
      <c r="I79" s="179">
        <f t="shared" si="7"/>
        <v>8.7668551883739398E-2</v>
      </c>
      <c r="J79" s="178">
        <v>3132.67</v>
      </c>
      <c r="K79" s="178">
        <v>-147446.92600000001</v>
      </c>
      <c r="L79" s="178"/>
      <c r="M79" s="155" t="s">
        <v>970</v>
      </c>
    </row>
    <row r="80" spans="1:13" x14ac:dyDescent="0.2">
      <c r="A80" s="155" t="s">
        <v>771</v>
      </c>
      <c r="B80" s="178">
        <v>881.06899999999996</v>
      </c>
      <c r="C80" s="179">
        <f t="shared" si="4"/>
        <v>1.853943568383834E-2</v>
      </c>
      <c r="D80" s="178">
        <v>1274.6220000000001</v>
      </c>
      <c r="E80" s="179">
        <f t="shared" si="5"/>
        <v>2.831255205298689E-2</v>
      </c>
      <c r="F80" s="178">
        <v>1504.2049999999999</v>
      </c>
      <c r="G80" s="179">
        <f t="shared" si="6"/>
        <v>4.8654595559855456E-2</v>
      </c>
      <c r="H80" s="178">
        <v>428.97399999999999</v>
      </c>
      <c r="I80" s="179">
        <f t="shared" si="7"/>
        <v>1.1720491506300598E-2</v>
      </c>
      <c r="J80" s="178">
        <v>623.13599999999997</v>
      </c>
      <c r="K80" s="178">
        <v>-845.64800000000014</v>
      </c>
      <c r="L80" s="178"/>
      <c r="M80" s="155" t="s">
        <v>971</v>
      </c>
    </row>
    <row r="81" spans="1:13" x14ac:dyDescent="0.2">
      <c r="A81" s="155" t="s">
        <v>772</v>
      </c>
      <c r="B81" s="178" t="s">
        <v>724</v>
      </c>
      <c r="C81" s="179" t="str">
        <f t="shared" si="4"/>
        <v>x</v>
      </c>
      <c r="D81" s="178" t="s">
        <v>724</v>
      </c>
      <c r="E81" s="179" t="str">
        <f t="shared" si="5"/>
        <v>x</v>
      </c>
      <c r="F81" s="178">
        <v>4005.2750000000001</v>
      </c>
      <c r="G81" s="179">
        <f t="shared" si="6"/>
        <v>0.12955350848521316</v>
      </c>
      <c r="H81" s="178">
        <v>2834.652</v>
      </c>
      <c r="I81" s="179">
        <f t="shared" si="7"/>
        <v>7.7448784050590497E-2</v>
      </c>
      <c r="J81" s="178">
        <v>4005.2750000000001</v>
      </c>
      <c r="K81" s="178">
        <v>2834.652</v>
      </c>
      <c r="L81" s="178"/>
      <c r="M81" s="155" t="s">
        <v>972</v>
      </c>
    </row>
    <row r="82" spans="1:13" x14ac:dyDescent="0.2">
      <c r="A82" s="155" t="s">
        <v>723</v>
      </c>
      <c r="B82" s="178" t="s">
        <v>724</v>
      </c>
      <c r="C82" s="179" t="str">
        <f t="shared" si="4"/>
        <v>x</v>
      </c>
      <c r="D82" s="178" t="s">
        <v>724</v>
      </c>
      <c r="E82" s="179" t="str">
        <f t="shared" si="5"/>
        <v>x</v>
      </c>
      <c r="F82" s="178">
        <v>813.54899999999998</v>
      </c>
      <c r="G82" s="179">
        <f t="shared" si="6"/>
        <v>2.6314829137733784E-2</v>
      </c>
      <c r="H82" s="178">
        <v>889.66899999999998</v>
      </c>
      <c r="I82" s="179">
        <f t="shared" si="7"/>
        <v>2.4307668898159204E-2</v>
      </c>
      <c r="J82" s="178">
        <v>813.54899999999998</v>
      </c>
      <c r="K82" s="178">
        <v>889.66899999999998</v>
      </c>
      <c r="L82" s="178"/>
      <c r="M82" s="155" t="s">
        <v>926</v>
      </c>
    </row>
    <row r="83" spans="1:13" x14ac:dyDescent="0.2">
      <c r="A83" s="155" t="s">
        <v>735</v>
      </c>
      <c r="B83" s="178">
        <v>22.109000000000002</v>
      </c>
      <c r="C83" s="179">
        <f t="shared" si="4"/>
        <v>4.6521712094510411E-4</v>
      </c>
      <c r="D83" s="178" t="s">
        <v>724</v>
      </c>
      <c r="E83" s="179" t="str">
        <f t="shared" si="5"/>
        <v>x</v>
      </c>
      <c r="F83" s="178">
        <v>18383.490000000002</v>
      </c>
      <c r="G83" s="179">
        <f t="shared" si="6"/>
        <v>0.59462724224999075</v>
      </c>
      <c r="H83" s="178">
        <v>15142.352999999999</v>
      </c>
      <c r="I83" s="179">
        <f t="shared" si="7"/>
        <v>0.41372162350609915</v>
      </c>
      <c r="J83" s="178">
        <v>18361.381000000001</v>
      </c>
      <c r="K83" s="178">
        <v>15142.352999999999</v>
      </c>
      <c r="L83" s="178"/>
      <c r="M83" s="155" t="s">
        <v>935</v>
      </c>
    </row>
    <row r="84" spans="1:13" x14ac:dyDescent="0.2">
      <c r="A84" s="155" t="s">
        <v>773</v>
      </c>
      <c r="B84" s="178">
        <v>958.79100000000005</v>
      </c>
      <c r="C84" s="179">
        <f t="shared" si="4"/>
        <v>2.0174860401107119E-2</v>
      </c>
      <c r="D84" s="178">
        <v>1207.9760000000001</v>
      </c>
      <c r="E84" s="179">
        <f t="shared" si="5"/>
        <v>2.6832177209210956E-2</v>
      </c>
      <c r="F84" s="178">
        <v>2187.192</v>
      </c>
      <c r="G84" s="179">
        <f t="shared" si="6"/>
        <v>7.0746302646083073E-2</v>
      </c>
      <c r="H84" s="178">
        <v>1450.058</v>
      </c>
      <c r="I84" s="179">
        <f t="shared" si="7"/>
        <v>3.9618700603400746E-2</v>
      </c>
      <c r="J84" s="178">
        <v>1228.4009999999998</v>
      </c>
      <c r="K84" s="178">
        <v>242.08199999999988</v>
      </c>
      <c r="L84" s="178"/>
      <c r="M84" s="155" t="s">
        <v>973</v>
      </c>
    </row>
    <row r="85" spans="1:13" x14ac:dyDescent="0.2">
      <c r="A85" s="155" t="s">
        <v>774</v>
      </c>
      <c r="B85" s="178" t="s">
        <v>724</v>
      </c>
      <c r="C85" s="179" t="str">
        <f t="shared" si="4"/>
        <v>x</v>
      </c>
      <c r="D85" s="178" t="s">
        <v>724</v>
      </c>
      <c r="E85" s="179" t="str">
        <f t="shared" si="5"/>
        <v>x</v>
      </c>
      <c r="F85" s="178">
        <v>36.869</v>
      </c>
      <c r="G85" s="179">
        <f t="shared" si="6"/>
        <v>1.1925543949769552E-3</v>
      </c>
      <c r="H85" s="178">
        <v>68.14</v>
      </c>
      <c r="I85" s="179">
        <f t="shared" si="7"/>
        <v>1.8617312266928131E-3</v>
      </c>
      <c r="J85" s="178">
        <v>36.869</v>
      </c>
      <c r="K85" s="178">
        <v>68.14</v>
      </c>
      <c r="L85" s="178"/>
      <c r="M85" s="155" t="s">
        <v>974</v>
      </c>
    </row>
    <row r="86" spans="1:13" x14ac:dyDescent="0.2">
      <c r="A86" s="155" t="s">
        <v>775</v>
      </c>
      <c r="B86" s="178">
        <v>37.427999999999997</v>
      </c>
      <c r="C86" s="179">
        <f t="shared" si="4"/>
        <v>7.8755920225850797E-4</v>
      </c>
      <c r="D86" s="178">
        <v>36.427</v>
      </c>
      <c r="E86" s="179">
        <f t="shared" si="5"/>
        <v>8.0913504837838452E-4</v>
      </c>
      <c r="F86" s="178">
        <v>689.75300000000004</v>
      </c>
      <c r="G86" s="179">
        <f t="shared" si="6"/>
        <v>2.231055823587675E-2</v>
      </c>
      <c r="H86" s="178">
        <v>909.745</v>
      </c>
      <c r="I86" s="179">
        <f t="shared" si="7"/>
        <v>2.4856188359666177E-2</v>
      </c>
      <c r="J86" s="178">
        <v>652.32500000000005</v>
      </c>
      <c r="K86" s="178">
        <v>873.31799999999998</v>
      </c>
      <c r="L86" s="178"/>
      <c r="M86" s="155" t="s">
        <v>975</v>
      </c>
    </row>
    <row r="87" spans="1:13" x14ac:dyDescent="0.2">
      <c r="A87" s="155" t="s">
        <v>728</v>
      </c>
      <c r="B87" s="178" t="s">
        <v>729</v>
      </c>
      <c r="C87" s="179" t="str">
        <f t="shared" si="4"/>
        <v>x</v>
      </c>
      <c r="D87" s="178" t="s">
        <v>729</v>
      </c>
      <c r="E87" s="179" t="str">
        <f t="shared" si="5"/>
        <v>x</v>
      </c>
      <c r="F87" s="178">
        <v>7092.1289999999999</v>
      </c>
      <c r="G87" s="179">
        <f t="shared" si="6"/>
        <v>0.22940002735885212</v>
      </c>
      <c r="H87" s="178">
        <v>9002.0920000000006</v>
      </c>
      <c r="I87" s="179">
        <f t="shared" si="7"/>
        <v>0.24595649812095038</v>
      </c>
      <c r="J87" s="178">
        <v>7092.1279999999997</v>
      </c>
      <c r="K87" s="178">
        <v>9002.0850000000009</v>
      </c>
      <c r="L87" s="178"/>
      <c r="M87" s="155" t="s">
        <v>930</v>
      </c>
    </row>
    <row r="88" spans="1:13" x14ac:dyDescent="0.2">
      <c r="A88" s="155" t="s">
        <v>776</v>
      </c>
      <c r="B88" s="178">
        <v>42456.091</v>
      </c>
      <c r="C88" s="179">
        <f t="shared" si="4"/>
        <v>0.89336018913579729</v>
      </c>
      <c r="D88" s="178">
        <v>71398.418999999994</v>
      </c>
      <c r="E88" s="179">
        <f t="shared" si="5"/>
        <v>1.5859379913719267</v>
      </c>
      <c r="F88" s="178">
        <v>125319.35799999999</v>
      </c>
      <c r="G88" s="179">
        <f t="shared" si="6"/>
        <v>4.0535450150150654</v>
      </c>
      <c r="H88" s="178">
        <v>141304.20199999999</v>
      </c>
      <c r="I88" s="179">
        <f t="shared" si="7"/>
        <v>3.8607344485809958</v>
      </c>
      <c r="J88" s="178">
        <v>82863.266999999993</v>
      </c>
      <c r="K88" s="178">
        <v>69905.782999999996</v>
      </c>
      <c r="L88" s="178"/>
      <c r="M88" s="155" t="s">
        <v>976</v>
      </c>
    </row>
    <row r="89" spans="1:13" x14ac:dyDescent="0.2">
      <c r="A89" s="155" t="s">
        <v>777</v>
      </c>
      <c r="B89" s="178">
        <v>1623.3920000000001</v>
      </c>
      <c r="C89" s="179">
        <f t="shared" si="4"/>
        <v>3.4159380903944742E-2</v>
      </c>
      <c r="D89" s="178">
        <v>1425.9659999999999</v>
      </c>
      <c r="E89" s="179">
        <f t="shared" si="5"/>
        <v>3.1674281944599654E-2</v>
      </c>
      <c r="F89" s="178">
        <v>444.01799999999997</v>
      </c>
      <c r="G89" s="179">
        <f t="shared" si="6"/>
        <v>1.4362082436433797E-2</v>
      </c>
      <c r="H89" s="178">
        <v>307.17700000000002</v>
      </c>
      <c r="I89" s="179">
        <f t="shared" si="7"/>
        <v>8.3927357355711527E-3</v>
      </c>
      <c r="J89" s="178">
        <v>-1179.374</v>
      </c>
      <c r="K89" s="178">
        <v>-1118.7889999999998</v>
      </c>
      <c r="L89" s="178"/>
      <c r="M89" s="155" t="s">
        <v>977</v>
      </c>
    </row>
    <row r="90" spans="1:13" x14ac:dyDescent="0.2">
      <c r="A90" s="155" t="s">
        <v>778</v>
      </c>
      <c r="B90" s="178">
        <v>803.64200000000005</v>
      </c>
      <c r="C90" s="179">
        <f t="shared" si="4"/>
        <v>1.6910218350471091E-2</v>
      </c>
      <c r="D90" s="178">
        <v>298.85500000000002</v>
      </c>
      <c r="E90" s="179">
        <f t="shared" si="5"/>
        <v>6.6383192380136203E-3</v>
      </c>
      <c r="F90" s="178">
        <v>2608.6509999999998</v>
      </c>
      <c r="G90" s="179">
        <f t="shared" si="6"/>
        <v>8.437869795793293E-2</v>
      </c>
      <c r="H90" s="178">
        <v>2553.6129999999998</v>
      </c>
      <c r="I90" s="179">
        <f t="shared" si="7"/>
        <v>6.9770194643215655E-2</v>
      </c>
      <c r="J90" s="178">
        <v>1805.0089999999998</v>
      </c>
      <c r="K90" s="178">
        <v>2254.7579999999998</v>
      </c>
      <c r="L90" s="178"/>
      <c r="M90" s="155" t="s">
        <v>978</v>
      </c>
    </row>
    <row r="91" spans="1:13" x14ac:dyDescent="0.2">
      <c r="A91" s="155" t="s">
        <v>779</v>
      </c>
      <c r="B91" s="178">
        <v>2546.5169999999998</v>
      </c>
      <c r="C91" s="179">
        <f t="shared" si="4"/>
        <v>5.358375807036788E-2</v>
      </c>
      <c r="D91" s="178">
        <v>1587.452</v>
      </c>
      <c r="E91" s="179">
        <f t="shared" si="5"/>
        <v>3.5261291097767128E-2</v>
      </c>
      <c r="F91" s="178">
        <v>1489.4090000000001</v>
      </c>
      <c r="G91" s="179">
        <f t="shared" si="6"/>
        <v>4.8176008268958528E-2</v>
      </c>
      <c r="H91" s="178">
        <v>2236.4070000000002</v>
      </c>
      <c r="I91" s="179">
        <f t="shared" si="7"/>
        <v>6.1103445076231201E-2</v>
      </c>
      <c r="J91" s="178">
        <v>-1057.1079999999997</v>
      </c>
      <c r="K91" s="178">
        <v>648.95500000000015</v>
      </c>
      <c r="L91" s="178"/>
      <c r="M91" s="155" t="s">
        <v>979</v>
      </c>
    </row>
    <row r="92" spans="1:13" x14ac:dyDescent="0.2">
      <c r="A92" s="155" t="s">
        <v>780</v>
      </c>
      <c r="B92" s="178">
        <v>698.24099999999999</v>
      </c>
      <c r="C92" s="179">
        <f t="shared" si="4"/>
        <v>1.4692372687404693E-2</v>
      </c>
      <c r="D92" s="178">
        <v>7102.2160000000003</v>
      </c>
      <c r="E92" s="179">
        <f t="shared" si="5"/>
        <v>0.15775803351233256</v>
      </c>
      <c r="F92" s="178">
        <v>3603.4319999999998</v>
      </c>
      <c r="G92" s="179">
        <f t="shared" si="6"/>
        <v>0.11655560684045131</v>
      </c>
      <c r="H92" s="178">
        <v>2128.4960000000001</v>
      </c>
      <c r="I92" s="179">
        <f t="shared" si="7"/>
        <v>5.8155084665258962E-2</v>
      </c>
      <c r="J92" s="178">
        <v>2905.1909999999998</v>
      </c>
      <c r="K92" s="178">
        <v>-4973.72</v>
      </c>
      <c r="L92" s="178"/>
      <c r="M92" s="155" t="s">
        <v>980</v>
      </c>
    </row>
    <row r="93" spans="1:13" x14ac:dyDescent="0.2">
      <c r="A93" s="155" t="s">
        <v>781</v>
      </c>
      <c r="B93" s="178">
        <v>879.07600000000002</v>
      </c>
      <c r="C93" s="179">
        <f t="shared" si="4"/>
        <v>1.8497499019039226E-2</v>
      </c>
      <c r="D93" s="178">
        <v>725.976</v>
      </c>
      <c r="E93" s="179">
        <f t="shared" si="5"/>
        <v>1.6125748095685784E-2</v>
      </c>
      <c r="F93" s="178">
        <v>193.124</v>
      </c>
      <c r="G93" s="179">
        <f t="shared" si="6"/>
        <v>6.2467350613124714E-3</v>
      </c>
      <c r="H93" s="178">
        <v>239.31899999999999</v>
      </c>
      <c r="I93" s="179">
        <f t="shared" si="7"/>
        <v>6.5387093548708143E-3</v>
      </c>
      <c r="J93" s="178">
        <v>-685.952</v>
      </c>
      <c r="K93" s="178">
        <v>-486.65700000000004</v>
      </c>
      <c r="L93" s="178"/>
      <c r="M93" s="155" t="s">
        <v>981</v>
      </c>
    </row>
    <row r="94" spans="1:13" x14ac:dyDescent="0.2">
      <c r="A94" s="155" t="s">
        <v>736</v>
      </c>
      <c r="B94" s="178">
        <v>11172.759</v>
      </c>
      <c r="C94" s="179">
        <f t="shared" si="4"/>
        <v>0.23509696390580756</v>
      </c>
      <c r="D94" s="178">
        <v>10082.368</v>
      </c>
      <c r="E94" s="179">
        <f t="shared" si="5"/>
        <v>0.22395468524579781</v>
      </c>
      <c r="F94" s="178">
        <v>30948.297999999999</v>
      </c>
      <c r="G94" s="179">
        <f t="shared" si="6"/>
        <v>1.001045018767976</v>
      </c>
      <c r="H94" s="178">
        <v>26025.383000000002</v>
      </c>
      <c r="I94" s="179">
        <f t="shared" si="7"/>
        <v>0.71106938975257239</v>
      </c>
      <c r="J94" s="178">
        <v>19775.538999999997</v>
      </c>
      <c r="K94" s="178">
        <v>15943.015000000001</v>
      </c>
      <c r="L94" s="178"/>
      <c r="M94" s="155" t="s">
        <v>936</v>
      </c>
    </row>
    <row r="95" spans="1:13" x14ac:dyDescent="0.2">
      <c r="A95" s="155" t="s">
        <v>782</v>
      </c>
      <c r="B95" s="178">
        <v>2329.982</v>
      </c>
      <c r="C95" s="179">
        <f t="shared" si="4"/>
        <v>4.9027433076752253E-2</v>
      </c>
      <c r="D95" s="178">
        <v>4174.7759999999998</v>
      </c>
      <c r="E95" s="179">
        <f t="shared" si="5"/>
        <v>9.2732247528726455E-2</v>
      </c>
      <c r="F95" s="178">
        <v>339.72800000000001</v>
      </c>
      <c r="G95" s="179">
        <f t="shared" si="6"/>
        <v>1.0988747172332612E-2</v>
      </c>
      <c r="H95" s="178">
        <v>621.93600000000004</v>
      </c>
      <c r="I95" s="179">
        <f t="shared" si="7"/>
        <v>1.6992628004174077E-2</v>
      </c>
      <c r="J95" s="178">
        <v>-1990.2539999999999</v>
      </c>
      <c r="K95" s="178">
        <v>-3552.8399999999997</v>
      </c>
      <c r="L95" s="178"/>
      <c r="M95" s="155" t="s">
        <v>982</v>
      </c>
    </row>
    <row r="96" spans="1:13" x14ac:dyDescent="0.2">
      <c r="A96" s="155" t="s">
        <v>783</v>
      </c>
      <c r="B96" s="178">
        <v>1.083</v>
      </c>
      <c r="C96" s="179">
        <f t="shared" si="4"/>
        <v>2.2788463611359524E-5</v>
      </c>
      <c r="D96" s="178">
        <v>0.58899999999999997</v>
      </c>
      <c r="E96" s="179">
        <f t="shared" si="5"/>
        <v>1.3083167526693618E-5</v>
      </c>
      <c r="F96" s="178">
        <v>226.56200000000001</v>
      </c>
      <c r="G96" s="179">
        <f t="shared" si="6"/>
        <v>7.3283112868471872E-3</v>
      </c>
      <c r="H96" s="178">
        <v>300.726</v>
      </c>
      <c r="I96" s="179">
        <f t="shared" si="7"/>
        <v>8.2164805529560143E-3</v>
      </c>
      <c r="J96" s="178">
        <v>225.47900000000001</v>
      </c>
      <c r="K96" s="178">
        <v>300.137</v>
      </c>
      <c r="L96" s="178"/>
      <c r="M96" s="155" t="s">
        <v>983</v>
      </c>
    </row>
    <row r="97" spans="1:14" x14ac:dyDescent="0.2">
      <c r="A97" s="155" t="s">
        <v>730</v>
      </c>
      <c r="B97" s="178">
        <v>283246.53000000003</v>
      </c>
      <c r="C97" s="179">
        <f t="shared" si="4"/>
        <v>5.9600676287616379</v>
      </c>
      <c r="D97" s="178">
        <v>53634.184000000001</v>
      </c>
      <c r="E97" s="179">
        <f t="shared" si="5"/>
        <v>1.1913497698293898</v>
      </c>
      <c r="F97" s="178">
        <v>8687.2469999999994</v>
      </c>
      <c r="G97" s="179">
        <f t="shared" si="6"/>
        <v>0.28099526947029668</v>
      </c>
      <c r="H97" s="178">
        <v>8226.2289999999994</v>
      </c>
      <c r="I97" s="179">
        <f t="shared" si="7"/>
        <v>0.22475825370158486</v>
      </c>
      <c r="J97" s="178">
        <v>-274559.28300000005</v>
      </c>
      <c r="K97" s="178">
        <v>-45407.955000000002</v>
      </c>
      <c r="L97" s="178"/>
      <c r="M97" s="155" t="s">
        <v>931</v>
      </c>
    </row>
    <row r="98" spans="1:14" x14ac:dyDescent="0.2">
      <c r="A98" s="155" t="s">
        <v>784</v>
      </c>
      <c r="B98" s="178">
        <v>0.89500000000000002</v>
      </c>
      <c r="C98" s="179">
        <f t="shared" si="4"/>
        <v>1.8832571497845587E-5</v>
      </c>
      <c r="D98" s="178" t="s">
        <v>729</v>
      </c>
      <c r="E98" s="179" t="str">
        <f t="shared" si="5"/>
        <v>x</v>
      </c>
      <c r="F98" s="178">
        <v>2129.2159999999999</v>
      </c>
      <c r="G98" s="179">
        <f t="shared" si="6"/>
        <v>6.8871027113706698E-2</v>
      </c>
      <c r="H98" s="178">
        <v>2462.5770000000002</v>
      </c>
      <c r="I98" s="179">
        <f t="shared" si="7"/>
        <v>6.7282895495091102E-2</v>
      </c>
      <c r="J98" s="178">
        <v>2128.3209999999999</v>
      </c>
      <c r="K98" s="178">
        <v>2462.2460000000001</v>
      </c>
      <c r="L98" s="178"/>
      <c r="M98" s="155" t="s">
        <v>984</v>
      </c>
    </row>
    <row r="99" spans="1:14" x14ac:dyDescent="0.2">
      <c r="A99" s="155" t="s">
        <v>785</v>
      </c>
      <c r="B99" s="178" t="s">
        <v>724</v>
      </c>
      <c r="C99" s="179" t="str">
        <f t="shared" si="4"/>
        <v>x</v>
      </c>
      <c r="D99" s="178">
        <v>1464.972</v>
      </c>
      <c r="E99" s="179">
        <f t="shared" si="5"/>
        <v>3.2540703052487956E-2</v>
      </c>
      <c r="F99" s="178">
        <v>1509.12</v>
      </c>
      <c r="G99" s="179">
        <f t="shared" si="6"/>
        <v>4.8813574779560671E-2</v>
      </c>
      <c r="H99" s="178">
        <v>1119.433</v>
      </c>
      <c r="I99" s="179">
        <f t="shared" si="7"/>
        <v>3.0585315120199821E-2</v>
      </c>
      <c r="J99" s="178">
        <v>1509.12</v>
      </c>
      <c r="K99" s="178">
        <v>-345.53899999999999</v>
      </c>
      <c r="L99" s="178"/>
      <c r="M99" s="155" t="s">
        <v>985</v>
      </c>
    </row>
    <row r="100" spans="1:14" x14ac:dyDescent="0.2">
      <c r="A100" s="155" t="s">
        <v>786</v>
      </c>
      <c r="B100" s="178">
        <v>2.3639999999999999</v>
      </c>
      <c r="C100" s="179">
        <f t="shared" si="4"/>
        <v>4.974323912950499E-5</v>
      </c>
      <c r="D100" s="178" t="s">
        <v>724</v>
      </c>
      <c r="E100" s="179" t="str">
        <f t="shared" si="5"/>
        <v>x</v>
      </c>
      <c r="F100" s="178">
        <v>2039.5550000000001</v>
      </c>
      <c r="G100" s="179">
        <f t="shared" si="6"/>
        <v>6.5970877405061815E-2</v>
      </c>
      <c r="H100" s="178">
        <v>320.38</v>
      </c>
      <c r="I100" s="179">
        <f t="shared" si="7"/>
        <v>8.7534700676231789E-3</v>
      </c>
      <c r="J100" s="178">
        <v>2037.191</v>
      </c>
      <c r="K100" s="178">
        <v>320.38</v>
      </c>
      <c r="L100" s="178"/>
      <c r="M100" s="155" t="s">
        <v>986</v>
      </c>
    </row>
    <row r="101" spans="1:14" x14ac:dyDescent="0.2">
      <c r="A101" s="155" t="s">
        <v>787</v>
      </c>
      <c r="B101" s="178" t="s">
        <v>724</v>
      </c>
      <c r="C101" s="179" t="str">
        <f t="shared" si="4"/>
        <v>x</v>
      </c>
      <c r="D101" s="178" t="s">
        <v>724</v>
      </c>
      <c r="E101" s="179" t="str">
        <f t="shared" si="5"/>
        <v>x</v>
      </c>
      <c r="F101" s="178" t="s">
        <v>724</v>
      </c>
      <c r="G101" s="179" t="str">
        <f t="shared" si="6"/>
        <v>x</v>
      </c>
      <c r="H101" s="178">
        <v>319.85899999999998</v>
      </c>
      <c r="I101" s="179">
        <f t="shared" si="7"/>
        <v>8.7392352280413338E-3</v>
      </c>
      <c r="J101" s="178" t="s">
        <v>724</v>
      </c>
      <c r="K101" s="178">
        <v>319.85899999999998</v>
      </c>
      <c r="L101" s="178"/>
      <c r="M101" s="155" t="s">
        <v>987</v>
      </c>
    </row>
    <row r="102" spans="1:14" x14ac:dyDescent="0.2">
      <c r="A102" s="155" t="s">
        <v>788</v>
      </c>
      <c r="B102" s="178">
        <v>2539.0059999999999</v>
      </c>
      <c r="C102" s="179">
        <f t="shared" si="4"/>
        <v>5.3425711763641269E-2</v>
      </c>
      <c r="D102" s="178">
        <v>60.747999999999998</v>
      </c>
      <c r="E102" s="179">
        <f t="shared" si="5"/>
        <v>1.34936546844072E-3</v>
      </c>
      <c r="F102" s="178">
        <v>343.51499999999999</v>
      </c>
      <c r="G102" s="179">
        <f t="shared" si="6"/>
        <v>1.1111240418522574E-2</v>
      </c>
      <c r="H102" s="178">
        <v>197.87799999999999</v>
      </c>
      <c r="I102" s="179">
        <f t="shared" si="7"/>
        <v>5.4064521819125397E-3</v>
      </c>
      <c r="J102" s="178">
        <v>-2195.491</v>
      </c>
      <c r="K102" s="178">
        <v>137.13</v>
      </c>
      <c r="L102" s="178"/>
      <c r="M102" s="155" t="s">
        <v>988</v>
      </c>
    </row>
    <row r="103" spans="1:14" x14ac:dyDescent="0.2">
      <c r="A103" s="155" t="s">
        <v>789</v>
      </c>
      <c r="B103" s="178">
        <v>2311.2399999999998</v>
      </c>
      <c r="C103" s="179">
        <f t="shared" si="4"/>
        <v>4.8633064300201825E-2</v>
      </c>
      <c r="D103" s="178">
        <v>2920.0079999999998</v>
      </c>
      <c r="E103" s="179">
        <f t="shared" si="5"/>
        <v>6.4860702620179261E-2</v>
      </c>
      <c r="F103" s="178">
        <v>7180.4319999999998</v>
      </c>
      <c r="G103" s="179">
        <f t="shared" si="6"/>
        <v>0.23225625157810539</v>
      </c>
      <c r="H103" s="178">
        <v>6377.8249999999998</v>
      </c>
      <c r="I103" s="179">
        <f t="shared" si="7"/>
        <v>0.17425588436868344</v>
      </c>
      <c r="J103" s="178">
        <v>4869.192</v>
      </c>
      <c r="K103" s="178">
        <v>3457.817</v>
      </c>
      <c r="L103" s="178"/>
      <c r="M103" s="155" t="s">
        <v>989</v>
      </c>
      <c r="N103" s="65"/>
    </row>
    <row r="104" spans="1:14" x14ac:dyDescent="0.2">
      <c r="A104" s="155" t="s">
        <v>790</v>
      </c>
      <c r="B104" s="178" t="s">
        <v>724</v>
      </c>
      <c r="C104" s="179" t="str">
        <f t="shared" si="4"/>
        <v>x</v>
      </c>
      <c r="D104" s="178" t="s">
        <v>724</v>
      </c>
      <c r="E104" s="179" t="str">
        <f t="shared" si="5"/>
        <v>x</v>
      </c>
      <c r="F104" s="178">
        <v>4.3090000000000002</v>
      </c>
      <c r="G104" s="179">
        <f t="shared" si="6"/>
        <v>1.3937771265712929E-4</v>
      </c>
      <c r="H104" s="178">
        <v>165.297</v>
      </c>
      <c r="I104" s="179">
        <f t="shared" si="7"/>
        <v>4.5162692482923674E-3</v>
      </c>
      <c r="J104" s="178">
        <v>4.3090000000000002</v>
      </c>
      <c r="K104" s="178">
        <v>165.297</v>
      </c>
      <c r="L104" s="178"/>
      <c r="M104" s="155" t="s">
        <v>990</v>
      </c>
    </row>
    <row r="105" spans="1:14" x14ac:dyDescent="0.2">
      <c r="A105" s="155" t="s">
        <v>791</v>
      </c>
      <c r="B105" s="178" t="s">
        <v>724</v>
      </c>
      <c r="C105" s="179" t="str">
        <f t="shared" si="4"/>
        <v>x</v>
      </c>
      <c r="D105" s="178" t="s">
        <v>724</v>
      </c>
      <c r="E105" s="179" t="str">
        <f t="shared" si="5"/>
        <v>x</v>
      </c>
      <c r="F105" s="178">
        <v>10.461</v>
      </c>
      <c r="G105" s="179">
        <f t="shared" si="6"/>
        <v>3.3836858948856568E-4</v>
      </c>
      <c r="H105" s="178">
        <v>314.92099999999999</v>
      </c>
      <c r="I105" s="179">
        <f t="shared" si="7"/>
        <v>8.6043184567262607E-3</v>
      </c>
      <c r="J105" s="178">
        <v>10.461</v>
      </c>
      <c r="K105" s="178">
        <v>314.92099999999999</v>
      </c>
      <c r="L105" s="178"/>
      <c r="M105" s="155" t="s">
        <v>991</v>
      </c>
    </row>
    <row r="106" spans="1:14" x14ac:dyDescent="0.2">
      <c r="A106" s="155" t="s">
        <v>737</v>
      </c>
      <c r="B106" s="178">
        <v>63.746000000000002</v>
      </c>
      <c r="C106" s="179">
        <f t="shared" si="4"/>
        <v>1.3413420141918043E-3</v>
      </c>
      <c r="D106" s="178">
        <v>72.227000000000004</v>
      </c>
      <c r="E106" s="179">
        <f t="shared" si="5"/>
        <v>1.6043428539057726E-3</v>
      </c>
      <c r="F106" s="178">
        <v>10549.115</v>
      </c>
      <c r="G106" s="179">
        <f t="shared" si="6"/>
        <v>0.34121873271223313</v>
      </c>
      <c r="H106" s="178">
        <v>7490.7449999999999</v>
      </c>
      <c r="I106" s="179">
        <f t="shared" si="7"/>
        <v>0.20466325033303576</v>
      </c>
      <c r="J106" s="178">
        <v>10485.369000000001</v>
      </c>
      <c r="K106" s="178">
        <v>7418.518</v>
      </c>
      <c r="L106" s="178"/>
      <c r="M106" s="155" t="s">
        <v>937</v>
      </c>
    </row>
    <row r="107" spans="1:14" x14ac:dyDescent="0.2">
      <c r="A107" s="155" t="s">
        <v>792</v>
      </c>
      <c r="B107" s="178">
        <v>77.671000000000006</v>
      </c>
      <c r="C107" s="179">
        <f t="shared" si="4"/>
        <v>1.6343515763230893E-3</v>
      </c>
      <c r="D107" s="178">
        <v>125.88800000000001</v>
      </c>
      <c r="E107" s="179">
        <f t="shared" si="5"/>
        <v>2.7962882743640181E-3</v>
      </c>
      <c r="F107" s="178">
        <v>495.67500000000001</v>
      </c>
      <c r="G107" s="179">
        <f t="shared" si="6"/>
        <v>1.6032965356538077E-2</v>
      </c>
      <c r="H107" s="178">
        <v>640.90700000000004</v>
      </c>
      <c r="I107" s="179">
        <f t="shared" si="7"/>
        <v>1.7510956491136057E-2</v>
      </c>
      <c r="J107" s="178">
        <v>418.00400000000002</v>
      </c>
      <c r="K107" s="178">
        <v>515.01900000000001</v>
      </c>
      <c r="L107" s="178"/>
      <c r="M107" s="155" t="s">
        <v>992</v>
      </c>
    </row>
    <row r="108" spans="1:14" x14ac:dyDescent="0.2">
      <c r="A108" s="155" t="s">
        <v>793</v>
      </c>
      <c r="B108" s="178" t="s">
        <v>724</v>
      </c>
      <c r="C108" s="179" t="str">
        <f t="shared" si="4"/>
        <v>x</v>
      </c>
      <c r="D108" s="178" t="s">
        <v>724</v>
      </c>
      <c r="E108" s="179" t="str">
        <f t="shared" si="5"/>
        <v>x</v>
      </c>
      <c r="F108" s="178">
        <v>27.699000000000002</v>
      </c>
      <c r="G108" s="179">
        <f t="shared" si="6"/>
        <v>8.9594413155948583E-4</v>
      </c>
      <c r="H108" s="178">
        <v>64.978999999999999</v>
      </c>
      <c r="I108" s="179">
        <f t="shared" si="7"/>
        <v>1.7753659139899075E-3</v>
      </c>
      <c r="J108" s="178">
        <v>27.699000000000002</v>
      </c>
      <c r="K108" s="178">
        <v>64.978999999999999</v>
      </c>
      <c r="L108" s="178"/>
      <c r="M108" s="155" t="s">
        <v>993</v>
      </c>
    </row>
    <row r="109" spans="1:14" x14ac:dyDescent="0.2">
      <c r="A109" s="155" t="s">
        <v>794</v>
      </c>
      <c r="B109" s="178" t="s">
        <v>724</v>
      </c>
      <c r="C109" s="179" t="str">
        <f t="shared" si="4"/>
        <v>x</v>
      </c>
      <c r="D109" s="178" t="s">
        <v>729</v>
      </c>
      <c r="E109" s="179" t="str">
        <f t="shared" si="5"/>
        <v>x</v>
      </c>
      <c r="F109" s="178">
        <v>1609.365</v>
      </c>
      <c r="G109" s="179">
        <f t="shared" si="6"/>
        <v>5.2056071601401924E-2</v>
      </c>
      <c r="H109" s="178">
        <v>950.26400000000001</v>
      </c>
      <c r="I109" s="179">
        <f t="shared" si="7"/>
        <v>2.59632545113299E-2</v>
      </c>
      <c r="J109" s="178">
        <v>1609.365</v>
      </c>
      <c r="K109" s="178">
        <v>950.255</v>
      </c>
      <c r="L109" s="178"/>
      <c r="M109" s="155" t="s">
        <v>994</v>
      </c>
    </row>
    <row r="110" spans="1:14" x14ac:dyDescent="0.2">
      <c r="A110" s="155" t="s">
        <v>795</v>
      </c>
      <c r="B110" s="178">
        <v>5569.5479999999998</v>
      </c>
      <c r="C110" s="179">
        <f t="shared" si="4"/>
        <v>0.11719431387785799</v>
      </c>
      <c r="D110" s="178">
        <v>7579.9939999999997</v>
      </c>
      <c r="E110" s="179">
        <f t="shared" si="5"/>
        <v>0.16837068141482595</v>
      </c>
      <c r="F110" s="178">
        <v>21729.819</v>
      </c>
      <c r="G110" s="179">
        <f t="shared" si="6"/>
        <v>0.70286666713238077</v>
      </c>
      <c r="H110" s="178">
        <v>22909.811000000002</v>
      </c>
      <c r="I110" s="179">
        <f t="shared" si="7"/>
        <v>0.62594526763032732</v>
      </c>
      <c r="J110" s="178">
        <v>16160.271000000001</v>
      </c>
      <c r="K110" s="178">
        <v>15329.817000000003</v>
      </c>
      <c r="L110" s="178"/>
      <c r="M110" s="155" t="s">
        <v>995</v>
      </c>
    </row>
    <row r="111" spans="1:14" x14ac:dyDescent="0.2">
      <c r="A111" s="155" t="s">
        <v>796</v>
      </c>
      <c r="B111" s="178">
        <v>1638.691</v>
      </c>
      <c r="C111" s="179">
        <f t="shared" si="4"/>
        <v>3.4481302145671605E-2</v>
      </c>
      <c r="D111" s="178">
        <v>2550.0680000000002</v>
      </c>
      <c r="E111" s="179">
        <f t="shared" si="5"/>
        <v>5.6643407213006029E-2</v>
      </c>
      <c r="F111" s="178">
        <v>376.81200000000001</v>
      </c>
      <c r="G111" s="179">
        <f t="shared" si="6"/>
        <v>1.2188255897367882E-2</v>
      </c>
      <c r="H111" s="178">
        <v>165.10300000000001</v>
      </c>
      <c r="I111" s="179">
        <f t="shared" si="7"/>
        <v>4.5109687514039258E-3</v>
      </c>
      <c r="J111" s="178">
        <v>-1261.8789999999999</v>
      </c>
      <c r="K111" s="178">
        <v>-2384.9650000000001</v>
      </c>
      <c r="L111" s="178"/>
      <c r="M111" s="155" t="s">
        <v>996</v>
      </c>
    </row>
    <row r="112" spans="1:14" x14ac:dyDescent="0.2">
      <c r="A112" s="155" t="s">
        <v>797</v>
      </c>
      <c r="B112" s="178">
        <v>2502.3029999999999</v>
      </c>
      <c r="C112" s="179">
        <f t="shared" si="4"/>
        <v>5.265340799639498E-2</v>
      </c>
      <c r="D112" s="178">
        <v>4493.9949999999999</v>
      </c>
      <c r="E112" s="179">
        <f t="shared" si="5"/>
        <v>9.9822902290532256E-2</v>
      </c>
      <c r="F112" s="178">
        <v>329.42899999999997</v>
      </c>
      <c r="G112" s="179">
        <f t="shared" si="6"/>
        <v>1.0655618589678683E-2</v>
      </c>
      <c r="H112" s="178">
        <v>491.46600000000001</v>
      </c>
      <c r="I112" s="179">
        <f t="shared" si="7"/>
        <v>1.3427907235952599E-2</v>
      </c>
      <c r="J112" s="178">
        <v>-2172.8739999999998</v>
      </c>
      <c r="K112" s="178">
        <v>-4002.529</v>
      </c>
      <c r="L112" s="178"/>
      <c r="M112" s="155" t="s">
        <v>997</v>
      </c>
    </row>
    <row r="113" spans="1:13" x14ac:dyDescent="0.2">
      <c r="A113" s="155" t="s">
        <v>798</v>
      </c>
      <c r="B113" s="178" t="s">
        <v>724</v>
      </c>
      <c r="C113" s="179" t="str">
        <f t="shared" si="4"/>
        <v>x</v>
      </c>
      <c r="D113" s="178" t="s">
        <v>724</v>
      </c>
      <c r="E113" s="179" t="str">
        <f t="shared" si="5"/>
        <v>x</v>
      </c>
      <c r="F113" s="178">
        <v>134.739</v>
      </c>
      <c r="G113" s="179">
        <f t="shared" si="6"/>
        <v>4.3582301289647116E-3</v>
      </c>
      <c r="H113" s="178">
        <v>17174.668000000001</v>
      </c>
      <c r="I113" s="179">
        <f t="shared" si="7"/>
        <v>0.46924883656709432</v>
      </c>
      <c r="J113" s="178">
        <v>134.739</v>
      </c>
      <c r="K113" s="178">
        <v>17174.668000000001</v>
      </c>
      <c r="L113" s="178"/>
      <c r="M113" s="155" t="s">
        <v>998</v>
      </c>
    </row>
    <row r="114" spans="1:13" x14ac:dyDescent="0.2">
      <c r="A114" s="155" t="s">
        <v>799</v>
      </c>
      <c r="B114" s="178" t="s">
        <v>724</v>
      </c>
      <c r="C114" s="179" t="str">
        <f t="shared" si="4"/>
        <v>x</v>
      </c>
      <c r="D114" s="178" t="s">
        <v>724</v>
      </c>
      <c r="E114" s="179" t="str">
        <f t="shared" si="5"/>
        <v>x</v>
      </c>
      <c r="F114" s="178">
        <v>128.048</v>
      </c>
      <c r="G114" s="179">
        <f t="shared" si="6"/>
        <v>4.1418049084056838E-3</v>
      </c>
      <c r="H114" s="178">
        <v>107.31100000000001</v>
      </c>
      <c r="I114" s="179">
        <f t="shared" si="7"/>
        <v>2.9319671216265406E-3</v>
      </c>
      <c r="J114" s="178">
        <v>128.048</v>
      </c>
      <c r="K114" s="178">
        <v>107.31100000000001</v>
      </c>
      <c r="L114" s="178"/>
      <c r="M114" s="155" t="s">
        <v>999</v>
      </c>
    </row>
    <row r="115" spans="1:13" x14ac:dyDescent="0.2">
      <c r="A115" s="155" t="s">
        <v>800</v>
      </c>
      <c r="B115" s="178">
        <v>10488.576999999999</v>
      </c>
      <c r="C115" s="179">
        <f t="shared" si="4"/>
        <v>0.22070042040576399</v>
      </c>
      <c r="D115" s="178">
        <v>17451.356</v>
      </c>
      <c r="E115" s="179">
        <f t="shared" si="5"/>
        <v>0.38763839408483852</v>
      </c>
      <c r="F115" s="178">
        <v>25653.624</v>
      </c>
      <c r="G115" s="179">
        <f t="shared" si="6"/>
        <v>0.82978496971131033</v>
      </c>
      <c r="H115" s="178">
        <v>59600.771000000001</v>
      </c>
      <c r="I115" s="179">
        <f t="shared" si="7"/>
        <v>1.628421140382557</v>
      </c>
      <c r="J115" s="178">
        <v>15165.047</v>
      </c>
      <c r="K115" s="178">
        <v>42149.415000000001</v>
      </c>
      <c r="L115" s="178"/>
      <c r="M115" s="155" t="s">
        <v>1000</v>
      </c>
    </row>
    <row r="116" spans="1:13" x14ac:dyDescent="0.2">
      <c r="A116" s="155" t="s">
        <v>801</v>
      </c>
      <c r="B116" s="178">
        <v>24.620999999999999</v>
      </c>
      <c r="C116" s="179">
        <f t="shared" si="4"/>
        <v>5.1807457301503493E-4</v>
      </c>
      <c r="D116" s="178">
        <v>3.8780000000000001</v>
      </c>
      <c r="E116" s="179">
        <f t="shared" si="5"/>
        <v>8.614010809595562E-5</v>
      </c>
      <c r="F116" s="178">
        <v>174.58</v>
      </c>
      <c r="G116" s="179">
        <f t="shared" si="6"/>
        <v>5.646916007352433E-3</v>
      </c>
      <c r="H116" s="178">
        <v>919.21199999999999</v>
      </c>
      <c r="I116" s="179">
        <f t="shared" si="7"/>
        <v>2.5114847143392339E-2</v>
      </c>
      <c r="J116" s="178">
        <v>149.959</v>
      </c>
      <c r="K116" s="178">
        <v>915.33399999999995</v>
      </c>
      <c r="L116" s="178"/>
      <c r="M116" s="155" t="s">
        <v>1001</v>
      </c>
    </row>
    <row r="117" spans="1:13" x14ac:dyDescent="0.2">
      <c r="A117" s="155" t="s">
        <v>802</v>
      </c>
      <c r="B117" s="178">
        <v>1660.588</v>
      </c>
      <c r="C117" s="179">
        <f t="shared" si="4"/>
        <v>3.4942058366999339E-2</v>
      </c>
      <c r="D117" s="178">
        <v>548.17999999999995</v>
      </c>
      <c r="E117" s="179">
        <f t="shared" si="5"/>
        <v>1.2176452928324123E-2</v>
      </c>
      <c r="F117" s="178">
        <v>431.96100000000001</v>
      </c>
      <c r="G117" s="179">
        <f t="shared" si="6"/>
        <v>1.3972090075907689E-2</v>
      </c>
      <c r="H117" s="178">
        <v>51.762</v>
      </c>
      <c r="I117" s="179">
        <f t="shared" si="7"/>
        <v>1.4142490718531465E-3</v>
      </c>
      <c r="J117" s="178">
        <v>-1228.627</v>
      </c>
      <c r="K117" s="178">
        <v>-496.41799999999995</v>
      </c>
      <c r="L117" s="178"/>
      <c r="M117" s="155" t="s">
        <v>1002</v>
      </c>
    </row>
    <row r="118" spans="1:13" x14ac:dyDescent="0.2">
      <c r="A118" s="155" t="s">
        <v>803</v>
      </c>
      <c r="B118" s="178">
        <v>1321887.453</v>
      </c>
      <c r="C118" s="179">
        <f t="shared" si="4"/>
        <v>27.815128458913406</v>
      </c>
      <c r="D118" s="178">
        <v>1299695.798</v>
      </c>
      <c r="E118" s="179">
        <f t="shared" si="5"/>
        <v>28.869504005048814</v>
      </c>
      <c r="F118" s="178">
        <v>1021829.7910000001</v>
      </c>
      <c r="G118" s="179">
        <f t="shared" si="6"/>
        <v>33.051821535041192</v>
      </c>
      <c r="H118" s="178">
        <v>1055132.1410000003</v>
      </c>
      <c r="I118" s="179">
        <f t="shared" si="7"/>
        <v>28.828477475593555</v>
      </c>
      <c r="J118" s="178">
        <v>-300057.66199999989</v>
      </c>
      <c r="K118" s="178">
        <v>-244563.65699999966</v>
      </c>
      <c r="L118" s="178"/>
      <c r="M118" s="155" t="s">
        <v>803</v>
      </c>
    </row>
    <row r="119" spans="1:13" x14ac:dyDescent="0.2">
      <c r="A119" s="155" t="s">
        <v>804</v>
      </c>
      <c r="B119" s="178">
        <v>1.5029999999999999</v>
      </c>
      <c r="C119" s="179">
        <f t="shared" si="4"/>
        <v>3.1626094928784267E-5</v>
      </c>
      <c r="D119" s="178">
        <v>2.6120000000000001</v>
      </c>
      <c r="E119" s="179">
        <f t="shared" si="5"/>
        <v>5.8019072291551341E-5</v>
      </c>
      <c r="F119" s="178">
        <v>60.33</v>
      </c>
      <c r="G119" s="179">
        <f t="shared" si="6"/>
        <v>1.9514173600846158E-3</v>
      </c>
      <c r="H119" s="178">
        <v>93.075999999999993</v>
      </c>
      <c r="I119" s="179">
        <f t="shared" si="7"/>
        <v>2.5430363318999154E-3</v>
      </c>
      <c r="J119" s="178">
        <v>58.826999999999998</v>
      </c>
      <c r="K119" s="178">
        <v>90.463999999999999</v>
      </c>
      <c r="L119" s="178"/>
      <c r="M119" s="155" t="s">
        <v>1003</v>
      </c>
    </row>
    <row r="120" spans="1:13" x14ac:dyDescent="0.2">
      <c r="A120" s="155" t="s">
        <v>805</v>
      </c>
      <c r="B120" s="178" t="s">
        <v>724</v>
      </c>
      <c r="C120" s="179" t="str">
        <f t="shared" si="4"/>
        <v>x</v>
      </c>
      <c r="D120" s="178" t="s">
        <v>724</v>
      </c>
      <c r="E120" s="179" t="str">
        <f t="shared" si="5"/>
        <v>x</v>
      </c>
      <c r="F120" s="178">
        <v>2.7130000000000001</v>
      </c>
      <c r="G120" s="179">
        <f t="shared" si="6"/>
        <v>8.7753941619584996E-5</v>
      </c>
      <c r="H120" s="178">
        <v>13.907999999999999</v>
      </c>
      <c r="I120" s="179">
        <f t="shared" si="7"/>
        <v>3.7999644703322046E-4</v>
      </c>
      <c r="J120" s="178">
        <v>2.7130000000000001</v>
      </c>
      <c r="K120" s="178">
        <v>13.907999999999999</v>
      </c>
      <c r="L120" s="178"/>
      <c r="M120" s="155" t="s">
        <v>1004</v>
      </c>
    </row>
    <row r="121" spans="1:13" x14ac:dyDescent="0.2">
      <c r="A121" s="155" t="s">
        <v>806</v>
      </c>
      <c r="B121" s="178">
        <v>18222.616000000002</v>
      </c>
      <c r="C121" s="179">
        <f t="shared" si="4"/>
        <v>0.38343990915953635</v>
      </c>
      <c r="D121" s="178">
        <v>17543.865000000002</v>
      </c>
      <c r="E121" s="179">
        <f t="shared" si="5"/>
        <v>0.38969325103683666</v>
      </c>
      <c r="F121" s="178">
        <v>26911.458999999999</v>
      </c>
      <c r="G121" s="179">
        <f t="shared" si="6"/>
        <v>0.87047054993875972</v>
      </c>
      <c r="H121" s="178">
        <v>6026.5690000000004</v>
      </c>
      <c r="I121" s="179">
        <f t="shared" si="7"/>
        <v>0.16465881563133081</v>
      </c>
      <c r="J121" s="178">
        <v>8688.8429999999971</v>
      </c>
      <c r="K121" s="178">
        <v>-11517.296000000002</v>
      </c>
      <c r="L121" s="178"/>
      <c r="M121" s="155" t="s">
        <v>1005</v>
      </c>
    </row>
    <row r="122" spans="1:13" x14ac:dyDescent="0.2">
      <c r="A122" s="155" t="s">
        <v>807</v>
      </c>
      <c r="B122" s="178" t="s">
        <v>724</v>
      </c>
      <c r="C122" s="179" t="str">
        <f t="shared" si="4"/>
        <v>x</v>
      </c>
      <c r="D122" s="178">
        <v>22.632000000000001</v>
      </c>
      <c r="E122" s="179">
        <f t="shared" si="5"/>
        <v>5.0271349314792875E-4</v>
      </c>
      <c r="F122" s="178">
        <v>157.46899999999999</v>
      </c>
      <c r="G122" s="179">
        <f t="shared" si="6"/>
        <v>5.0934483718740988E-3</v>
      </c>
      <c r="H122" s="178">
        <v>209.34800000000001</v>
      </c>
      <c r="I122" s="179">
        <f t="shared" si="7"/>
        <v>5.7198372299044186E-3</v>
      </c>
      <c r="J122" s="178">
        <v>157.46899999999999</v>
      </c>
      <c r="K122" s="178">
        <v>186.71600000000001</v>
      </c>
      <c r="L122" s="178"/>
      <c r="M122" s="155" t="s">
        <v>1006</v>
      </c>
    </row>
    <row r="123" spans="1:13" x14ac:dyDescent="0.2">
      <c r="A123" s="155" t="s">
        <v>808</v>
      </c>
      <c r="B123" s="178" t="s">
        <v>724</v>
      </c>
      <c r="C123" s="179" t="str">
        <f t="shared" si="4"/>
        <v>x</v>
      </c>
      <c r="D123" s="178" t="s">
        <v>729</v>
      </c>
      <c r="E123" s="179" t="str">
        <f t="shared" si="5"/>
        <v>x</v>
      </c>
      <c r="F123" s="178">
        <v>101.883</v>
      </c>
      <c r="G123" s="179">
        <f t="shared" si="6"/>
        <v>3.2954791131692509E-3</v>
      </c>
      <c r="H123" s="178">
        <v>292.00200000000001</v>
      </c>
      <c r="I123" s="179">
        <f t="shared" si="7"/>
        <v>7.9781221258696036E-3</v>
      </c>
      <c r="J123" s="178">
        <v>101.883</v>
      </c>
      <c r="K123" s="178">
        <v>291.60000000000002</v>
      </c>
      <c r="L123" s="178"/>
      <c r="M123" s="155" t="s">
        <v>1007</v>
      </c>
    </row>
    <row r="124" spans="1:13" x14ac:dyDescent="0.2">
      <c r="A124" s="155" t="s">
        <v>809</v>
      </c>
      <c r="B124" s="178">
        <v>1.49</v>
      </c>
      <c r="C124" s="179">
        <f t="shared" si="4"/>
        <v>3.135254919753064E-5</v>
      </c>
      <c r="D124" s="178" t="s">
        <v>729</v>
      </c>
      <c r="E124" s="179" t="str">
        <f t="shared" si="5"/>
        <v>x</v>
      </c>
      <c r="F124" s="178">
        <v>1639.1110000000001</v>
      </c>
      <c r="G124" s="179">
        <f t="shared" si="6"/>
        <v>5.3018227424260815E-2</v>
      </c>
      <c r="H124" s="178">
        <v>765.05700000000002</v>
      </c>
      <c r="I124" s="179">
        <f t="shared" si="7"/>
        <v>2.0903001278249539E-2</v>
      </c>
      <c r="J124" s="178">
        <v>1637.6210000000001</v>
      </c>
      <c r="K124" s="178">
        <v>764.98900000000003</v>
      </c>
      <c r="L124" s="178"/>
      <c r="M124" s="155" t="s">
        <v>1008</v>
      </c>
    </row>
    <row r="125" spans="1:13" x14ac:dyDescent="0.2">
      <c r="A125" s="155" t="s">
        <v>810</v>
      </c>
      <c r="B125" s="178" t="s">
        <v>729</v>
      </c>
      <c r="C125" s="179" t="str">
        <f t="shared" si="4"/>
        <v>x</v>
      </c>
      <c r="D125" s="178">
        <v>8.6999999999999993</v>
      </c>
      <c r="E125" s="179">
        <f t="shared" si="5"/>
        <v>1.9324882424827589E-4</v>
      </c>
      <c r="F125" s="178">
        <v>62.238</v>
      </c>
      <c r="G125" s="179">
        <f t="shared" si="6"/>
        <v>2.0131329961370183E-3</v>
      </c>
      <c r="H125" s="178">
        <v>159.20099999999999</v>
      </c>
      <c r="I125" s="179">
        <f t="shared" si="7"/>
        <v>4.3497134285401017E-3</v>
      </c>
      <c r="J125" s="178">
        <v>62.048999999999999</v>
      </c>
      <c r="K125" s="178">
        <v>150.501</v>
      </c>
      <c r="L125" s="178"/>
      <c r="M125" s="155" t="s">
        <v>1009</v>
      </c>
    </row>
    <row r="126" spans="1:13" x14ac:dyDescent="0.2">
      <c r="A126" s="155" t="s">
        <v>811</v>
      </c>
      <c r="B126" s="178">
        <v>738.93499999999995</v>
      </c>
      <c r="C126" s="179">
        <f t="shared" si="4"/>
        <v>1.5548654994145842E-2</v>
      </c>
      <c r="D126" s="178">
        <v>423.26499999999999</v>
      </c>
      <c r="E126" s="179">
        <f t="shared" si="5"/>
        <v>9.4017774247639654E-3</v>
      </c>
      <c r="F126" s="178">
        <v>648.18700000000001</v>
      </c>
      <c r="G126" s="179">
        <f t="shared" si="6"/>
        <v>2.0966075988416492E-2</v>
      </c>
      <c r="H126" s="178">
        <v>964.62099999999998</v>
      </c>
      <c r="I126" s="179">
        <f t="shared" si="7"/>
        <v>2.6355518603223483E-2</v>
      </c>
      <c r="J126" s="178">
        <v>-90.747999999999934</v>
      </c>
      <c r="K126" s="178">
        <v>541.35599999999999</v>
      </c>
      <c r="L126" s="178"/>
      <c r="M126" s="155" t="s">
        <v>1010</v>
      </c>
    </row>
    <row r="127" spans="1:13" x14ac:dyDescent="0.2">
      <c r="A127" s="155" t="s">
        <v>812</v>
      </c>
      <c r="B127" s="178">
        <v>4.4950000000000001</v>
      </c>
      <c r="C127" s="179">
        <f t="shared" si="4"/>
        <v>9.4583697075771982E-5</v>
      </c>
      <c r="D127" s="178" t="s">
        <v>724</v>
      </c>
      <c r="E127" s="179" t="str">
        <f t="shared" si="5"/>
        <v>x</v>
      </c>
      <c r="F127" s="178">
        <v>402.346</v>
      </c>
      <c r="G127" s="179">
        <f t="shared" si="6"/>
        <v>1.3014171542526189E-2</v>
      </c>
      <c r="H127" s="178">
        <v>352.37099999999998</v>
      </c>
      <c r="I127" s="179">
        <f t="shared" si="7"/>
        <v>9.627532933386751E-3</v>
      </c>
      <c r="J127" s="178">
        <v>397.851</v>
      </c>
      <c r="K127" s="178">
        <v>352.37099999999998</v>
      </c>
      <c r="L127" s="178"/>
      <c r="M127" s="155" t="s">
        <v>1011</v>
      </c>
    </row>
    <row r="128" spans="1:13" x14ac:dyDescent="0.2">
      <c r="A128" s="155" t="s">
        <v>813</v>
      </c>
      <c r="B128" s="178">
        <v>504687.03600000002</v>
      </c>
      <c r="C128" s="179">
        <f t="shared" si="4"/>
        <v>10.619614178218738</v>
      </c>
      <c r="D128" s="178">
        <v>642782.59</v>
      </c>
      <c r="E128" s="179">
        <f t="shared" si="5"/>
        <v>14.277813766064549</v>
      </c>
      <c r="F128" s="178">
        <v>117068.2</v>
      </c>
      <c r="G128" s="179">
        <f t="shared" si="6"/>
        <v>3.7866553587577965</v>
      </c>
      <c r="H128" s="178">
        <v>190422.23499999999</v>
      </c>
      <c r="I128" s="179">
        <f t="shared" si="7"/>
        <v>5.2027446603483583</v>
      </c>
      <c r="J128" s="178">
        <v>-387618.83600000001</v>
      </c>
      <c r="K128" s="178">
        <v>-452360.35499999998</v>
      </c>
      <c r="L128" s="178"/>
      <c r="M128" s="155" t="s">
        <v>1012</v>
      </c>
    </row>
    <row r="129" spans="1:13" x14ac:dyDescent="0.2">
      <c r="A129" s="155" t="s">
        <v>814</v>
      </c>
      <c r="B129" s="178">
        <v>1.58</v>
      </c>
      <c r="C129" s="179">
        <f t="shared" si="4"/>
        <v>3.3246327336978805E-5</v>
      </c>
      <c r="D129" s="178">
        <v>5.7720000000000002</v>
      </c>
      <c r="E129" s="179">
        <f t="shared" si="5"/>
        <v>1.2821059925989065E-4</v>
      </c>
      <c r="F129" s="178">
        <v>417.66699999999997</v>
      </c>
      <c r="G129" s="179">
        <f t="shared" si="6"/>
        <v>1.3509740337053891E-2</v>
      </c>
      <c r="H129" s="178">
        <v>310.601</v>
      </c>
      <c r="I129" s="179">
        <f t="shared" si="7"/>
        <v>8.4862867734372526E-3</v>
      </c>
      <c r="J129" s="178">
        <v>416.08699999999999</v>
      </c>
      <c r="K129" s="178">
        <v>304.82900000000001</v>
      </c>
      <c r="L129" s="178"/>
      <c r="M129" s="155" t="s">
        <v>1013</v>
      </c>
    </row>
    <row r="130" spans="1:13" x14ac:dyDescent="0.2">
      <c r="A130" s="155" t="s">
        <v>815</v>
      </c>
      <c r="B130" s="178">
        <v>634.923</v>
      </c>
      <c r="C130" s="179">
        <f t="shared" si="4"/>
        <v>1.3360036640364933E-2</v>
      </c>
      <c r="D130" s="178">
        <v>573.26599999999996</v>
      </c>
      <c r="E130" s="179">
        <f t="shared" si="5"/>
        <v>1.2733675917415185E-2</v>
      </c>
      <c r="F130" s="178" t="s">
        <v>724</v>
      </c>
      <c r="G130" s="179" t="str">
        <f t="shared" si="6"/>
        <v>x</v>
      </c>
      <c r="H130" s="178">
        <v>19.853000000000002</v>
      </c>
      <c r="I130" s="179">
        <f t="shared" si="7"/>
        <v>5.4242662230015296E-4</v>
      </c>
      <c r="J130" s="178">
        <v>-634.923</v>
      </c>
      <c r="K130" s="178">
        <v>-553.41300000000001</v>
      </c>
      <c r="L130" s="178"/>
      <c r="M130" s="155" t="s">
        <v>1014</v>
      </c>
    </row>
    <row r="131" spans="1:13" x14ac:dyDescent="0.2">
      <c r="A131" s="155" t="s">
        <v>816</v>
      </c>
      <c r="B131" s="178">
        <v>47359.817000000003</v>
      </c>
      <c r="C131" s="179">
        <f t="shared" si="4"/>
        <v>0.99654429025405922</v>
      </c>
      <c r="D131" s="178">
        <v>62828.535000000003</v>
      </c>
      <c r="E131" s="179">
        <f t="shared" si="5"/>
        <v>1.3955793698840979</v>
      </c>
      <c r="F131" s="178">
        <v>59834.199000000001</v>
      </c>
      <c r="G131" s="179">
        <f t="shared" si="6"/>
        <v>1.9353803191672065</v>
      </c>
      <c r="H131" s="178">
        <v>61371.391000000003</v>
      </c>
      <c r="I131" s="179">
        <f t="shared" si="7"/>
        <v>1.6767982836846824</v>
      </c>
      <c r="J131" s="178">
        <v>12474.381999999998</v>
      </c>
      <c r="K131" s="178">
        <v>-1457.1440000000002</v>
      </c>
      <c r="L131" s="178"/>
      <c r="M131" s="155" t="s">
        <v>1015</v>
      </c>
    </row>
    <row r="132" spans="1:13" x14ac:dyDescent="0.2">
      <c r="A132" s="155" t="s">
        <v>817</v>
      </c>
      <c r="B132" s="178">
        <v>5864.7749999999996</v>
      </c>
      <c r="C132" s="179">
        <f t="shared" si="4"/>
        <v>0.12340647430868978</v>
      </c>
      <c r="D132" s="178">
        <v>9501.3109999999997</v>
      </c>
      <c r="E132" s="179">
        <f t="shared" si="5"/>
        <v>0.211047951674392</v>
      </c>
      <c r="F132" s="178">
        <v>16334.919</v>
      </c>
      <c r="G132" s="179">
        <f t="shared" si="6"/>
        <v>0.52836473582257637</v>
      </c>
      <c r="H132" s="178">
        <v>12891.867</v>
      </c>
      <c r="I132" s="179">
        <f t="shared" si="7"/>
        <v>0.35223350989537128</v>
      </c>
      <c r="J132" s="178">
        <v>10470.144</v>
      </c>
      <c r="K132" s="178">
        <v>3390.5560000000005</v>
      </c>
      <c r="L132" s="178"/>
      <c r="M132" s="155" t="s">
        <v>1016</v>
      </c>
    </row>
    <row r="133" spans="1:13" x14ac:dyDescent="0.2">
      <c r="A133" s="155" t="s">
        <v>818</v>
      </c>
      <c r="B133" s="178">
        <v>5442.4709999999995</v>
      </c>
      <c r="C133" s="179">
        <f t="shared" si="4"/>
        <v>0.11452036227089517</v>
      </c>
      <c r="D133" s="178">
        <v>7067.2879999999996</v>
      </c>
      <c r="E133" s="179">
        <f t="shared" si="5"/>
        <v>0.15698219501424701</v>
      </c>
      <c r="F133" s="178">
        <v>9275.366</v>
      </c>
      <c r="G133" s="179">
        <f t="shared" si="6"/>
        <v>0.30001840267758334</v>
      </c>
      <c r="H133" s="178">
        <v>12299.031000000001</v>
      </c>
      <c r="I133" s="179">
        <f t="shared" si="7"/>
        <v>0.33603595642446343</v>
      </c>
      <c r="J133" s="178">
        <v>3832.8950000000004</v>
      </c>
      <c r="K133" s="178">
        <v>5231.7430000000013</v>
      </c>
      <c r="L133" s="178"/>
      <c r="M133" s="155" t="s">
        <v>1017</v>
      </c>
    </row>
    <row r="134" spans="1:13" x14ac:dyDescent="0.2">
      <c r="A134" s="155" t="s">
        <v>819</v>
      </c>
      <c r="B134" s="178">
        <v>11242.898999999999</v>
      </c>
      <c r="C134" s="179">
        <f t="shared" si="4"/>
        <v>0.23657284833581749</v>
      </c>
      <c r="D134" s="178">
        <v>12196.198</v>
      </c>
      <c r="E134" s="179">
        <f t="shared" si="5"/>
        <v>0.27090815216082459</v>
      </c>
      <c r="F134" s="178">
        <v>1662.7760000000001</v>
      </c>
      <c r="G134" s="179">
        <f t="shared" si="6"/>
        <v>5.3783688916493579E-2</v>
      </c>
      <c r="H134" s="178">
        <v>1588.982</v>
      </c>
      <c r="I134" s="179">
        <f t="shared" si="7"/>
        <v>4.3414402818503076E-2</v>
      </c>
      <c r="J134" s="178">
        <v>-9580.1229999999996</v>
      </c>
      <c r="K134" s="178">
        <v>-10607.216</v>
      </c>
      <c r="L134" s="178"/>
      <c r="M134" s="155" t="s">
        <v>1018</v>
      </c>
    </row>
    <row r="135" spans="1:13" x14ac:dyDescent="0.2">
      <c r="A135" s="155" t="s">
        <v>820</v>
      </c>
      <c r="B135" s="178">
        <v>1846.963</v>
      </c>
      <c r="C135" s="179">
        <f t="shared" si="4"/>
        <v>3.8863757264106569E-2</v>
      </c>
      <c r="D135" s="178">
        <v>3897.3449999999998</v>
      </c>
      <c r="E135" s="179">
        <f t="shared" si="5"/>
        <v>8.6569809073551357E-2</v>
      </c>
      <c r="F135" s="178">
        <v>3737.248</v>
      </c>
      <c r="G135" s="179">
        <f t="shared" si="6"/>
        <v>0.12088398186874706</v>
      </c>
      <c r="H135" s="178">
        <v>5650.3540000000003</v>
      </c>
      <c r="I135" s="179">
        <f t="shared" si="7"/>
        <v>0.15437981337934609</v>
      </c>
      <c r="J135" s="178">
        <v>1890.2850000000001</v>
      </c>
      <c r="K135" s="178">
        <v>1753.0090000000005</v>
      </c>
      <c r="L135" s="178"/>
      <c r="M135" s="155" t="s">
        <v>1019</v>
      </c>
    </row>
    <row r="136" spans="1:13" x14ac:dyDescent="0.2">
      <c r="A136" s="155" t="s">
        <v>821</v>
      </c>
      <c r="B136" s="178" t="s">
        <v>724</v>
      </c>
      <c r="C136" s="179" t="str">
        <f t="shared" si="4"/>
        <v>x</v>
      </c>
      <c r="D136" s="178">
        <v>77.247</v>
      </c>
      <c r="E136" s="179">
        <f t="shared" si="5"/>
        <v>1.7158496467478814E-3</v>
      </c>
      <c r="F136" s="178">
        <v>183.53100000000001</v>
      </c>
      <c r="G136" s="179">
        <f t="shared" si="6"/>
        <v>5.9364425578267805E-3</v>
      </c>
      <c r="H136" s="178">
        <v>497.03100000000001</v>
      </c>
      <c r="I136" s="179">
        <f t="shared" si="7"/>
        <v>1.3579954994633924E-2</v>
      </c>
      <c r="J136" s="178">
        <v>183.53100000000001</v>
      </c>
      <c r="K136" s="178">
        <v>419.78399999999999</v>
      </c>
      <c r="L136" s="178"/>
      <c r="M136" s="155" t="s">
        <v>1020</v>
      </c>
    </row>
    <row r="137" spans="1:13" x14ac:dyDescent="0.2">
      <c r="A137" s="155" t="s">
        <v>822</v>
      </c>
      <c r="B137" s="178" t="s">
        <v>724</v>
      </c>
      <c r="C137" s="179" t="str">
        <f t="shared" si="4"/>
        <v>x</v>
      </c>
      <c r="D137" s="178" t="s">
        <v>724</v>
      </c>
      <c r="E137" s="179" t="str">
        <f t="shared" si="5"/>
        <v>x</v>
      </c>
      <c r="F137" s="178" t="s">
        <v>724</v>
      </c>
      <c r="G137" s="179" t="str">
        <f t="shared" si="6"/>
        <v>x</v>
      </c>
      <c r="H137" s="178">
        <v>419.762</v>
      </c>
      <c r="I137" s="179">
        <f t="shared" si="7"/>
        <v>1.1468799870546355E-2</v>
      </c>
      <c r="J137" s="178" t="s">
        <v>724</v>
      </c>
      <c r="K137" s="178">
        <v>419.762</v>
      </c>
      <c r="L137" s="178"/>
      <c r="M137" s="155" t="s">
        <v>1021</v>
      </c>
    </row>
    <row r="138" spans="1:13" x14ac:dyDescent="0.2">
      <c r="A138" s="155" t="s">
        <v>823</v>
      </c>
      <c r="B138" s="178">
        <v>726.41800000000001</v>
      </c>
      <c r="C138" s="179">
        <f t="shared" si="4"/>
        <v>1.528527253890726E-2</v>
      </c>
      <c r="D138" s="178">
        <v>871.178</v>
      </c>
      <c r="E138" s="179">
        <f t="shared" si="5"/>
        <v>1.9351048759880977E-2</v>
      </c>
      <c r="F138" s="178">
        <v>6716.1059999999998</v>
      </c>
      <c r="G138" s="179">
        <f t="shared" si="6"/>
        <v>0.21723729223551216</v>
      </c>
      <c r="H138" s="178">
        <v>6022.0349999999999</v>
      </c>
      <c r="I138" s="179">
        <f t="shared" si="7"/>
        <v>0.16453493700817515</v>
      </c>
      <c r="J138" s="178">
        <v>5989.6880000000001</v>
      </c>
      <c r="K138" s="178">
        <v>5150.857</v>
      </c>
      <c r="L138" s="178"/>
      <c r="M138" s="155" t="s">
        <v>1022</v>
      </c>
    </row>
    <row r="139" spans="1:13" x14ac:dyDescent="0.2">
      <c r="A139" s="155" t="s">
        <v>824</v>
      </c>
      <c r="B139" s="178">
        <v>8344.2569999999996</v>
      </c>
      <c r="C139" s="179">
        <f t="shared" si="4"/>
        <v>0.17557968329485868</v>
      </c>
      <c r="D139" s="178">
        <v>8574.4850000000006</v>
      </c>
      <c r="E139" s="179">
        <f t="shared" si="5"/>
        <v>0.19046082123959515</v>
      </c>
      <c r="F139" s="178">
        <v>2534.2260000000001</v>
      </c>
      <c r="G139" s="179">
        <f t="shared" si="6"/>
        <v>8.1971367657513616E-2</v>
      </c>
      <c r="H139" s="178">
        <v>3529.1959999999999</v>
      </c>
      <c r="I139" s="179">
        <f t="shared" si="7"/>
        <v>9.6425218642784985E-2</v>
      </c>
      <c r="J139" s="178">
        <v>-5810.030999999999</v>
      </c>
      <c r="K139" s="178">
        <v>-5045.2890000000007</v>
      </c>
      <c r="L139" s="178"/>
      <c r="M139" s="155" t="s">
        <v>1023</v>
      </c>
    </row>
    <row r="140" spans="1:13" x14ac:dyDescent="0.2">
      <c r="A140" s="155" t="s">
        <v>825</v>
      </c>
      <c r="B140" s="178" t="s">
        <v>724</v>
      </c>
      <c r="C140" s="179" t="str">
        <f t="shared" si="4"/>
        <v>x</v>
      </c>
      <c r="D140" s="178">
        <v>21.530999999999999</v>
      </c>
      <c r="E140" s="179">
        <f t="shared" si="5"/>
        <v>4.7825752125168136E-4</v>
      </c>
      <c r="F140" s="178" t="s">
        <v>724</v>
      </c>
      <c r="G140" s="179" t="str">
        <f t="shared" si="6"/>
        <v>x</v>
      </c>
      <c r="H140" s="178" t="s">
        <v>724</v>
      </c>
      <c r="I140" s="179" t="str">
        <f t="shared" si="7"/>
        <v>x</v>
      </c>
      <c r="J140" s="178" t="s">
        <v>724</v>
      </c>
      <c r="K140" s="178">
        <v>-21.530999999999999</v>
      </c>
      <c r="L140" s="178"/>
      <c r="M140" s="155" t="s">
        <v>1024</v>
      </c>
    </row>
    <row r="141" spans="1:13" x14ac:dyDescent="0.2">
      <c r="A141" s="155" t="s">
        <v>826</v>
      </c>
      <c r="B141" s="178" t="s">
        <v>724</v>
      </c>
      <c r="C141" s="179" t="str">
        <f t="shared" si="4"/>
        <v>x</v>
      </c>
      <c r="D141" s="178" t="s">
        <v>724</v>
      </c>
      <c r="E141" s="179" t="str">
        <f t="shared" si="5"/>
        <v>x</v>
      </c>
      <c r="F141" s="178" t="s">
        <v>724</v>
      </c>
      <c r="G141" s="179" t="str">
        <f t="shared" si="6"/>
        <v>x</v>
      </c>
      <c r="H141" s="178" t="s">
        <v>729</v>
      </c>
      <c r="I141" s="179" t="str">
        <f t="shared" si="7"/>
        <v>x</v>
      </c>
      <c r="J141" s="178" t="s">
        <v>724</v>
      </c>
      <c r="K141" s="178" t="s">
        <v>729</v>
      </c>
      <c r="L141" s="178"/>
      <c r="M141" s="155" t="s">
        <v>1025</v>
      </c>
    </row>
    <row r="142" spans="1:13" x14ac:dyDescent="0.2">
      <c r="A142" s="155" t="s">
        <v>827</v>
      </c>
      <c r="B142" s="178" t="s">
        <v>724</v>
      </c>
      <c r="C142" s="179" t="str">
        <f t="shared" ref="C142:C205" si="8">IF(B142=0,0,IF(OR(B142="x",B142="Ə"),"x",B142/$B$12*100))</f>
        <v>x</v>
      </c>
      <c r="D142" s="178" t="s">
        <v>724</v>
      </c>
      <c r="E142" s="179" t="str">
        <f t="shared" ref="E142:E205" si="9">IF(D142=0,0,IF(OR(D142="x",D142="Ə"),"x",D142/$D$12*100))</f>
        <v>x</v>
      </c>
      <c r="F142" s="178">
        <v>177.36600000000001</v>
      </c>
      <c r="G142" s="179">
        <f t="shared" ref="G142:G205" si="10">IF(F142=0,0,IF(OR(F142="x",F142="Ə"),"x",F142/$F$12*100))</f>
        <v>5.7370311866197258E-3</v>
      </c>
      <c r="H142" s="178">
        <v>206.96100000000001</v>
      </c>
      <c r="I142" s="179">
        <f t="shared" ref="I142:I205" si="11">IF(H142=0,0,IF(OR(H142="x",H142="Ə"),"x",H142/$H$12*100))</f>
        <v>5.6546192604574599E-3</v>
      </c>
      <c r="J142" s="178">
        <v>177.36600000000001</v>
      </c>
      <c r="K142" s="178">
        <v>206.96100000000001</v>
      </c>
      <c r="L142" s="178"/>
      <c r="M142" s="155" t="s">
        <v>1026</v>
      </c>
    </row>
    <row r="143" spans="1:13" x14ac:dyDescent="0.2">
      <c r="A143" s="155" t="s">
        <v>828</v>
      </c>
      <c r="B143" s="178">
        <v>372.66699999999997</v>
      </c>
      <c r="C143" s="179">
        <f t="shared" si="8"/>
        <v>7.8416513099303035E-3</v>
      </c>
      <c r="D143" s="178">
        <v>299.68099999999998</v>
      </c>
      <c r="E143" s="179">
        <f t="shared" si="9"/>
        <v>6.6566667700629373E-3</v>
      </c>
      <c r="F143" s="178">
        <v>3559.576</v>
      </c>
      <c r="G143" s="179">
        <f t="shared" si="10"/>
        <v>0.11513705289143969</v>
      </c>
      <c r="H143" s="178">
        <v>1415.8209999999999</v>
      </c>
      <c r="I143" s="179">
        <f t="shared" si="11"/>
        <v>3.868327219118646E-2</v>
      </c>
      <c r="J143" s="178">
        <v>3186.9090000000001</v>
      </c>
      <c r="K143" s="178">
        <v>1116.1399999999999</v>
      </c>
      <c r="L143" s="178"/>
      <c r="M143" s="155" t="s">
        <v>1027</v>
      </c>
    </row>
    <row r="144" spans="1:13" x14ac:dyDescent="0.2">
      <c r="A144" s="155" t="s">
        <v>829</v>
      </c>
      <c r="B144" s="178">
        <v>3759.3119999999999</v>
      </c>
      <c r="C144" s="179">
        <f t="shared" si="8"/>
        <v>7.9103365388501559E-2</v>
      </c>
      <c r="D144" s="178">
        <v>978.18200000000002</v>
      </c>
      <c r="E144" s="179">
        <f t="shared" si="9"/>
        <v>2.1727876023083563E-2</v>
      </c>
      <c r="F144" s="178">
        <v>26.273</v>
      </c>
      <c r="G144" s="179">
        <f t="shared" si="10"/>
        <v>8.498191331261912E-4</v>
      </c>
      <c r="H144" s="178">
        <v>63.83</v>
      </c>
      <c r="I144" s="179">
        <f t="shared" si="11"/>
        <v>1.7439727648929006E-3</v>
      </c>
      <c r="J144" s="178">
        <v>-3733.0389999999998</v>
      </c>
      <c r="K144" s="178">
        <v>-914.35199999999998</v>
      </c>
      <c r="L144" s="178"/>
      <c r="M144" s="155" t="s">
        <v>1028</v>
      </c>
    </row>
    <row r="145" spans="1:13" x14ac:dyDescent="0.2">
      <c r="A145" s="155" t="s">
        <v>830</v>
      </c>
      <c r="B145" s="178">
        <v>950.35599999999999</v>
      </c>
      <c r="C145" s="179">
        <f t="shared" si="8"/>
        <v>1.9997371305482171E-2</v>
      </c>
      <c r="D145" s="178">
        <v>1136.8440000000001</v>
      </c>
      <c r="E145" s="179">
        <f t="shared" si="9"/>
        <v>2.5252157052150222E-2</v>
      </c>
      <c r="F145" s="178">
        <v>1296.6690000000001</v>
      </c>
      <c r="G145" s="179">
        <f t="shared" si="10"/>
        <v>4.1941693964587419E-2</v>
      </c>
      <c r="H145" s="178">
        <v>2436.518</v>
      </c>
      <c r="I145" s="179">
        <f t="shared" si="11"/>
        <v>6.6570907616658639E-2</v>
      </c>
      <c r="J145" s="178">
        <v>346.3130000000001</v>
      </c>
      <c r="K145" s="178">
        <v>1299.674</v>
      </c>
      <c r="L145" s="178"/>
      <c r="M145" s="155" t="s">
        <v>1029</v>
      </c>
    </row>
    <row r="146" spans="1:13" x14ac:dyDescent="0.2">
      <c r="A146" s="155" t="s">
        <v>831</v>
      </c>
      <c r="B146" s="178">
        <v>22.06</v>
      </c>
      <c r="C146" s="179">
        <f t="shared" si="8"/>
        <v>4.641860639580711E-4</v>
      </c>
      <c r="D146" s="178">
        <v>6.54</v>
      </c>
      <c r="E146" s="179">
        <f t="shared" si="9"/>
        <v>1.4526980581422118E-4</v>
      </c>
      <c r="F146" s="178">
        <v>391.233</v>
      </c>
      <c r="G146" s="179">
        <f t="shared" si="10"/>
        <v>1.2654713542814265E-2</v>
      </c>
      <c r="H146" s="178">
        <v>200.34399999999999</v>
      </c>
      <c r="I146" s="179">
        <f t="shared" si="11"/>
        <v>5.4738286011233482E-3</v>
      </c>
      <c r="J146" s="178">
        <v>369.173</v>
      </c>
      <c r="K146" s="178">
        <v>193.804</v>
      </c>
      <c r="L146" s="178"/>
      <c r="M146" s="155" t="s">
        <v>1030</v>
      </c>
    </row>
    <row r="147" spans="1:13" x14ac:dyDescent="0.2">
      <c r="A147" s="155" t="s">
        <v>832</v>
      </c>
      <c r="B147" s="178">
        <v>0.85699999999999998</v>
      </c>
      <c r="C147" s="179">
        <f t="shared" si="8"/>
        <v>1.8032976283411921E-5</v>
      </c>
      <c r="D147" s="178">
        <v>74.465999999999994</v>
      </c>
      <c r="E147" s="179">
        <f t="shared" si="9"/>
        <v>1.6540766605140358E-3</v>
      </c>
      <c r="F147" s="178">
        <v>107.48399999999999</v>
      </c>
      <c r="G147" s="179">
        <f t="shared" si="10"/>
        <v>3.4766474976186783E-3</v>
      </c>
      <c r="H147" s="178">
        <v>125.961</v>
      </c>
      <c r="I147" s="179">
        <f t="shared" si="11"/>
        <v>3.4415251987885741E-3</v>
      </c>
      <c r="J147" s="178">
        <v>106.627</v>
      </c>
      <c r="K147" s="178">
        <v>51.495000000000005</v>
      </c>
      <c r="L147" s="178"/>
      <c r="M147" s="155" t="s">
        <v>1031</v>
      </c>
    </row>
    <row r="148" spans="1:13" x14ac:dyDescent="0.2">
      <c r="A148" s="155" t="s">
        <v>833</v>
      </c>
      <c r="B148" s="178" t="s">
        <v>724</v>
      </c>
      <c r="C148" s="179" t="str">
        <f t="shared" si="8"/>
        <v>x</v>
      </c>
      <c r="D148" s="178">
        <v>1.4390000000000001</v>
      </c>
      <c r="E148" s="179">
        <f t="shared" si="9"/>
        <v>3.1963799780835518E-5</v>
      </c>
      <c r="F148" s="178" t="s">
        <v>724</v>
      </c>
      <c r="G148" s="179" t="str">
        <f t="shared" si="10"/>
        <v>x</v>
      </c>
      <c r="H148" s="178" t="s">
        <v>724</v>
      </c>
      <c r="I148" s="179" t="str">
        <f t="shared" si="11"/>
        <v>x</v>
      </c>
      <c r="J148" s="178" t="s">
        <v>724</v>
      </c>
      <c r="K148" s="178">
        <v>-1.4390000000000001</v>
      </c>
      <c r="L148" s="178"/>
      <c r="M148" s="155" t="s">
        <v>1032</v>
      </c>
    </row>
    <row r="149" spans="1:13" x14ac:dyDescent="0.2">
      <c r="A149" s="155" t="s">
        <v>834</v>
      </c>
      <c r="B149" s="178" t="s">
        <v>729</v>
      </c>
      <c r="C149" s="179" t="str">
        <f t="shared" si="8"/>
        <v>x</v>
      </c>
      <c r="D149" s="178" t="s">
        <v>724</v>
      </c>
      <c r="E149" s="179" t="str">
        <f t="shared" si="9"/>
        <v>x</v>
      </c>
      <c r="F149" s="178">
        <v>28.914999999999999</v>
      </c>
      <c r="G149" s="179">
        <f t="shared" si="10"/>
        <v>9.3527652854047199E-4</v>
      </c>
      <c r="H149" s="178">
        <v>137.239</v>
      </c>
      <c r="I149" s="179">
        <f t="shared" si="11"/>
        <v>3.7496643941898294E-3</v>
      </c>
      <c r="J149" s="178">
        <v>28.782</v>
      </c>
      <c r="K149" s="178">
        <v>137.239</v>
      </c>
      <c r="L149" s="178"/>
      <c r="M149" s="155" t="s">
        <v>1033</v>
      </c>
    </row>
    <row r="150" spans="1:13" x14ac:dyDescent="0.2">
      <c r="A150" s="155" t="s">
        <v>835</v>
      </c>
      <c r="B150" s="178" t="s">
        <v>729</v>
      </c>
      <c r="C150" s="179" t="str">
        <f t="shared" si="8"/>
        <v>x</v>
      </c>
      <c r="D150" s="178" t="s">
        <v>724</v>
      </c>
      <c r="E150" s="179" t="str">
        <f t="shared" si="9"/>
        <v>x</v>
      </c>
      <c r="F150" s="178" t="s">
        <v>724</v>
      </c>
      <c r="G150" s="179" t="str">
        <f t="shared" si="10"/>
        <v>x</v>
      </c>
      <c r="H150" s="178">
        <v>382.62299999999999</v>
      </c>
      <c r="I150" s="179">
        <f t="shared" si="11"/>
        <v>1.0454082582196714E-2</v>
      </c>
      <c r="J150" s="178" t="s">
        <v>729</v>
      </c>
      <c r="K150" s="178">
        <v>382.62299999999999</v>
      </c>
      <c r="L150" s="178"/>
      <c r="M150" s="155" t="s">
        <v>1034</v>
      </c>
    </row>
    <row r="151" spans="1:13" x14ac:dyDescent="0.2">
      <c r="A151" s="155" t="s">
        <v>836</v>
      </c>
      <c r="B151" s="178" t="s">
        <v>724</v>
      </c>
      <c r="C151" s="179" t="str">
        <f t="shared" si="8"/>
        <v>x</v>
      </c>
      <c r="D151" s="178" t="s">
        <v>724</v>
      </c>
      <c r="E151" s="179" t="str">
        <f t="shared" si="9"/>
        <v>x</v>
      </c>
      <c r="F151" s="178" t="s">
        <v>724</v>
      </c>
      <c r="G151" s="179" t="str">
        <f t="shared" si="10"/>
        <v>x</v>
      </c>
      <c r="H151" s="178" t="s">
        <v>729</v>
      </c>
      <c r="I151" s="179" t="str">
        <f t="shared" si="11"/>
        <v>x</v>
      </c>
      <c r="J151" s="178" t="s">
        <v>724</v>
      </c>
      <c r="K151" s="178" t="s">
        <v>729</v>
      </c>
      <c r="L151" s="178"/>
      <c r="M151" s="155" t="s">
        <v>1035</v>
      </c>
    </row>
    <row r="152" spans="1:13" x14ac:dyDescent="0.2">
      <c r="A152" s="155" t="s">
        <v>837</v>
      </c>
      <c r="B152" s="178">
        <v>16370.942999999999</v>
      </c>
      <c r="C152" s="179">
        <f t="shared" si="8"/>
        <v>0.34447704417279862</v>
      </c>
      <c r="D152" s="178">
        <v>15963.618</v>
      </c>
      <c r="E152" s="179">
        <f t="shared" si="9"/>
        <v>0.35459200106305905</v>
      </c>
      <c r="F152" s="178">
        <v>48095.514000000003</v>
      </c>
      <c r="G152" s="179">
        <f t="shared" si="10"/>
        <v>1.5556840868853423</v>
      </c>
      <c r="H152" s="178">
        <v>49362.843999999997</v>
      </c>
      <c r="I152" s="179">
        <f t="shared" si="11"/>
        <v>1.3486989743640441</v>
      </c>
      <c r="J152" s="178">
        <v>31724.571000000004</v>
      </c>
      <c r="K152" s="178">
        <v>33399.225999999995</v>
      </c>
      <c r="L152" s="178"/>
      <c r="M152" s="155" t="s">
        <v>1036</v>
      </c>
    </row>
    <row r="153" spans="1:13" x14ac:dyDescent="0.2">
      <c r="A153" s="155" t="s">
        <v>838</v>
      </c>
      <c r="B153" s="178">
        <v>292.51</v>
      </c>
      <c r="C153" s="179">
        <f t="shared" si="8"/>
        <v>6.1549893729997912E-3</v>
      </c>
      <c r="D153" s="178">
        <v>136.68600000000001</v>
      </c>
      <c r="E153" s="179">
        <f t="shared" si="9"/>
        <v>3.036138941517223E-3</v>
      </c>
      <c r="F153" s="178">
        <v>508.8</v>
      </c>
      <c r="G153" s="179">
        <f t="shared" si="10"/>
        <v>1.6457502947307353E-2</v>
      </c>
      <c r="H153" s="178">
        <v>271.81</v>
      </c>
      <c r="I153" s="179">
        <f t="shared" si="11"/>
        <v>7.4264332950891333E-3</v>
      </c>
      <c r="J153" s="178">
        <v>216.29000000000002</v>
      </c>
      <c r="K153" s="178">
        <v>135.124</v>
      </c>
      <c r="L153" s="178"/>
      <c r="M153" s="155" t="s">
        <v>1037</v>
      </c>
    </row>
    <row r="154" spans="1:13" x14ac:dyDescent="0.2">
      <c r="A154" s="155" t="s">
        <v>839</v>
      </c>
      <c r="B154" s="178">
        <v>446.93700000000001</v>
      </c>
      <c r="C154" s="179">
        <f t="shared" si="8"/>
        <v>9.4044391145615795E-3</v>
      </c>
      <c r="D154" s="178">
        <v>241.482</v>
      </c>
      <c r="E154" s="179">
        <f t="shared" si="9"/>
        <v>5.3639209858761102E-3</v>
      </c>
      <c r="F154" s="178">
        <v>67508.361000000004</v>
      </c>
      <c r="G154" s="179">
        <f t="shared" si="10"/>
        <v>2.183606623674113</v>
      </c>
      <c r="H154" s="178">
        <v>32601.438999999998</v>
      </c>
      <c r="I154" s="179">
        <f t="shared" si="11"/>
        <v>0.89074137102173345</v>
      </c>
      <c r="J154" s="178">
        <v>67061.423999999999</v>
      </c>
      <c r="K154" s="178">
        <v>32359.956999999999</v>
      </c>
      <c r="L154" s="178"/>
      <c r="M154" s="155" t="s">
        <v>1038</v>
      </c>
    </row>
    <row r="155" spans="1:13" x14ac:dyDescent="0.2">
      <c r="A155" s="155" t="s">
        <v>840</v>
      </c>
      <c r="B155" s="178">
        <v>6851.9709999999995</v>
      </c>
      <c r="C155" s="179">
        <f t="shared" si="8"/>
        <v>0.14417903213258607</v>
      </c>
      <c r="D155" s="178">
        <v>9465.5660000000007</v>
      </c>
      <c r="E155" s="179">
        <f t="shared" si="9"/>
        <v>0.21025396555683401</v>
      </c>
      <c r="F155" s="178">
        <v>3399.4490000000001</v>
      </c>
      <c r="G155" s="179">
        <f t="shared" si="10"/>
        <v>0.1099576295926121</v>
      </c>
      <c r="H155" s="178">
        <v>4790.1480000000001</v>
      </c>
      <c r="I155" s="179">
        <f t="shared" si="11"/>
        <v>0.13087713695450728</v>
      </c>
      <c r="J155" s="178">
        <v>-3452.5219999999995</v>
      </c>
      <c r="K155" s="178">
        <v>-4675.4180000000006</v>
      </c>
      <c r="L155" s="178"/>
      <c r="M155" s="155" t="s">
        <v>1039</v>
      </c>
    </row>
    <row r="156" spans="1:13" x14ac:dyDescent="0.2">
      <c r="A156" s="155" t="s">
        <v>841</v>
      </c>
      <c r="B156" s="178">
        <v>2942.672</v>
      </c>
      <c r="C156" s="179">
        <f t="shared" si="8"/>
        <v>6.1919643390735503E-2</v>
      </c>
      <c r="D156" s="178">
        <v>885.83600000000001</v>
      </c>
      <c r="E156" s="179">
        <f t="shared" si="9"/>
        <v>1.9676639709976521E-2</v>
      </c>
      <c r="F156" s="178">
        <v>1175.7339999999999</v>
      </c>
      <c r="G156" s="179">
        <f t="shared" si="10"/>
        <v>3.8029964171087782E-2</v>
      </c>
      <c r="H156" s="178">
        <v>1672.865</v>
      </c>
      <c r="I156" s="179">
        <f t="shared" si="11"/>
        <v>4.5706266635478027E-2</v>
      </c>
      <c r="J156" s="178">
        <v>-1766.9380000000001</v>
      </c>
      <c r="K156" s="178">
        <v>787.029</v>
      </c>
      <c r="L156" s="178"/>
      <c r="M156" s="155" t="s">
        <v>1040</v>
      </c>
    </row>
    <row r="157" spans="1:13" x14ac:dyDescent="0.2">
      <c r="A157" s="155" t="s">
        <v>842</v>
      </c>
      <c r="B157" s="178" t="s">
        <v>729</v>
      </c>
      <c r="C157" s="179" t="str">
        <f t="shared" si="8"/>
        <v>x</v>
      </c>
      <c r="D157" s="178">
        <v>18.312000000000001</v>
      </c>
      <c r="E157" s="179">
        <f t="shared" si="9"/>
        <v>4.0675545627981939E-4</v>
      </c>
      <c r="F157" s="178">
        <v>54.128999999999998</v>
      </c>
      <c r="G157" s="179">
        <f t="shared" si="10"/>
        <v>1.7508415429143074E-3</v>
      </c>
      <c r="H157" s="178">
        <v>77.552999999999997</v>
      </c>
      <c r="I157" s="179">
        <f t="shared" si="11"/>
        <v>2.1189146143778649E-3</v>
      </c>
      <c r="J157" s="178">
        <v>54.08</v>
      </c>
      <c r="K157" s="178">
        <v>59.241</v>
      </c>
      <c r="L157" s="178"/>
      <c r="M157" s="155" t="s">
        <v>1041</v>
      </c>
    </row>
    <row r="158" spans="1:13" x14ac:dyDescent="0.2">
      <c r="A158" s="155" t="s">
        <v>843</v>
      </c>
      <c r="B158" s="178">
        <v>102.38800000000001</v>
      </c>
      <c r="C158" s="179">
        <f t="shared" si="8"/>
        <v>2.1544461793535355E-3</v>
      </c>
      <c r="D158" s="178">
        <v>84.831999999999994</v>
      </c>
      <c r="E158" s="179">
        <f t="shared" si="9"/>
        <v>1.8843315239804297E-3</v>
      </c>
      <c r="F158" s="178">
        <v>1172.3399999999999</v>
      </c>
      <c r="G158" s="179">
        <f t="shared" si="10"/>
        <v>3.7920182793329996E-2</v>
      </c>
      <c r="H158" s="178">
        <v>1642.6279999999999</v>
      </c>
      <c r="I158" s="179">
        <f t="shared" si="11"/>
        <v>4.4880126818901703E-2</v>
      </c>
      <c r="J158" s="178">
        <v>1069.952</v>
      </c>
      <c r="K158" s="178">
        <v>1557.7959999999998</v>
      </c>
      <c r="L158" s="178"/>
      <c r="M158" s="155" t="s">
        <v>1042</v>
      </c>
    </row>
    <row r="159" spans="1:13" x14ac:dyDescent="0.2">
      <c r="A159" s="155" t="s">
        <v>844</v>
      </c>
      <c r="B159" s="178" t="s">
        <v>724</v>
      </c>
      <c r="C159" s="179" t="str">
        <f t="shared" si="8"/>
        <v>x</v>
      </c>
      <c r="D159" s="178" t="s">
        <v>724</v>
      </c>
      <c r="E159" s="179" t="str">
        <f t="shared" si="9"/>
        <v>x</v>
      </c>
      <c r="F159" s="178">
        <v>91.656999999999996</v>
      </c>
      <c r="G159" s="179">
        <f t="shared" si="10"/>
        <v>2.9647117681630307E-3</v>
      </c>
      <c r="H159" s="178">
        <v>140.727</v>
      </c>
      <c r="I159" s="179">
        <f t="shared" si="11"/>
        <v>3.8449640495861388E-3</v>
      </c>
      <c r="J159" s="178">
        <v>91.656999999999996</v>
      </c>
      <c r="K159" s="178">
        <v>140.727</v>
      </c>
      <c r="L159" s="178"/>
      <c r="M159" s="155" t="s">
        <v>1043</v>
      </c>
    </row>
    <row r="160" spans="1:13" x14ac:dyDescent="0.2">
      <c r="A160" s="155" t="s">
        <v>845</v>
      </c>
      <c r="B160" s="178" t="s">
        <v>724</v>
      </c>
      <c r="C160" s="179" t="str">
        <f t="shared" si="8"/>
        <v>x</v>
      </c>
      <c r="D160" s="178" t="s">
        <v>724</v>
      </c>
      <c r="E160" s="179" t="str">
        <f t="shared" si="9"/>
        <v>x</v>
      </c>
      <c r="F160" s="178" t="s">
        <v>729</v>
      </c>
      <c r="G160" s="179" t="str">
        <f t="shared" si="10"/>
        <v>x</v>
      </c>
      <c r="H160" s="178">
        <v>9.593</v>
      </c>
      <c r="I160" s="179">
        <f t="shared" si="11"/>
        <v>2.6210137448876074E-4</v>
      </c>
      <c r="J160" s="178" t="s">
        <v>729</v>
      </c>
      <c r="K160" s="178">
        <v>9.593</v>
      </c>
      <c r="L160" s="178"/>
      <c r="M160" s="155" t="s">
        <v>1044</v>
      </c>
    </row>
    <row r="161" spans="1:13" x14ac:dyDescent="0.2">
      <c r="A161" s="155" t="s">
        <v>846</v>
      </c>
      <c r="B161" s="178">
        <v>77218.697</v>
      </c>
      <c r="C161" s="179">
        <f t="shared" si="8"/>
        <v>1.6248342259474575</v>
      </c>
      <c r="D161" s="178">
        <v>4059.79</v>
      </c>
      <c r="E161" s="179">
        <f t="shared" si="9"/>
        <v>9.0178120022403219E-2</v>
      </c>
      <c r="F161" s="178">
        <v>6264.2920000000004</v>
      </c>
      <c r="G161" s="179">
        <f t="shared" si="10"/>
        <v>0.20262304255659175</v>
      </c>
      <c r="H161" s="178">
        <v>260.96100000000001</v>
      </c>
      <c r="I161" s="179">
        <f t="shared" si="11"/>
        <v>7.1300153015700501E-3</v>
      </c>
      <c r="J161" s="178">
        <v>-70954.404999999999</v>
      </c>
      <c r="K161" s="178">
        <v>-3798.8289999999997</v>
      </c>
      <c r="L161" s="178"/>
      <c r="M161" s="155" t="s">
        <v>1045</v>
      </c>
    </row>
    <row r="162" spans="1:13" x14ac:dyDescent="0.2">
      <c r="A162" s="155" t="s">
        <v>847</v>
      </c>
      <c r="B162" s="178">
        <v>586635.99199999997</v>
      </c>
      <c r="C162" s="179">
        <f t="shared" si="8"/>
        <v>12.343982416256505</v>
      </c>
      <c r="D162" s="178">
        <v>458284.103</v>
      </c>
      <c r="E162" s="179">
        <f t="shared" si="9"/>
        <v>10.179639549014457</v>
      </c>
      <c r="F162" s="178">
        <v>634698.39899999998</v>
      </c>
      <c r="G162" s="179">
        <f t="shared" si="10"/>
        <v>20.529777461072637</v>
      </c>
      <c r="H162" s="178">
        <v>652063.59400000004</v>
      </c>
      <c r="I162" s="179">
        <f t="shared" si="11"/>
        <v>17.815778613726803</v>
      </c>
      <c r="J162" s="178">
        <v>48062.407000000007</v>
      </c>
      <c r="K162" s="178">
        <v>193779.49100000004</v>
      </c>
      <c r="L162" s="178"/>
      <c r="M162" s="155" t="s">
        <v>1046</v>
      </c>
    </row>
    <row r="163" spans="1:13" x14ac:dyDescent="0.2">
      <c r="A163" s="155" t="s">
        <v>848</v>
      </c>
      <c r="B163" s="178">
        <v>18617.543000000001</v>
      </c>
      <c r="C163" s="179">
        <f t="shared" si="8"/>
        <v>0.39174995492929016</v>
      </c>
      <c r="D163" s="178">
        <v>29061.601999999999</v>
      </c>
      <c r="E163" s="179">
        <f t="shared" si="9"/>
        <v>0.64553108244498203</v>
      </c>
      <c r="F163" s="178">
        <v>4244.5370000000003</v>
      </c>
      <c r="G163" s="179">
        <f t="shared" si="10"/>
        <v>0.13729261043131902</v>
      </c>
      <c r="H163" s="178">
        <v>2197.1880000000001</v>
      </c>
      <c r="I163" s="179">
        <f t="shared" si="11"/>
        <v>6.0031897718149825E-2</v>
      </c>
      <c r="J163" s="178">
        <v>-14373.006000000001</v>
      </c>
      <c r="K163" s="178">
        <v>-26864.413999999997</v>
      </c>
      <c r="L163" s="178"/>
      <c r="M163" s="155" t="s">
        <v>1047</v>
      </c>
    </row>
    <row r="164" spans="1:13" x14ac:dyDescent="0.2">
      <c r="A164" s="155" t="s">
        <v>849</v>
      </c>
      <c r="B164" s="178" t="s">
        <v>724</v>
      </c>
      <c r="C164" s="179" t="str">
        <f t="shared" si="8"/>
        <v>x</v>
      </c>
      <c r="D164" s="178" t="s">
        <v>724</v>
      </c>
      <c r="E164" s="179" t="str">
        <f t="shared" si="9"/>
        <v>x</v>
      </c>
      <c r="F164" s="178">
        <v>137.464</v>
      </c>
      <c r="G164" s="179">
        <f t="shared" si="10"/>
        <v>4.4463722192387145E-3</v>
      </c>
      <c r="H164" s="178">
        <v>9.1609999999999996</v>
      </c>
      <c r="I164" s="179">
        <f t="shared" si="11"/>
        <v>2.5029820615986E-4</v>
      </c>
      <c r="J164" s="178">
        <v>137.464</v>
      </c>
      <c r="K164" s="178">
        <v>9.1609999999999996</v>
      </c>
      <c r="L164" s="178"/>
      <c r="M164" s="155" t="s">
        <v>1048</v>
      </c>
    </row>
    <row r="165" spans="1:13" x14ac:dyDescent="0.2">
      <c r="A165" s="155" t="s">
        <v>732</v>
      </c>
      <c r="B165" s="178">
        <v>2181.4609999999998</v>
      </c>
      <c r="C165" s="179">
        <f t="shared" si="8"/>
        <v>4.5902257265096905E-2</v>
      </c>
      <c r="D165" s="178">
        <v>12598.405000000001</v>
      </c>
      <c r="E165" s="179">
        <f t="shared" si="9"/>
        <v>0.27984217858087357</v>
      </c>
      <c r="F165" s="178">
        <v>1140.7660000000001</v>
      </c>
      <c r="G165" s="179">
        <f t="shared" si="10"/>
        <v>3.689889899211482E-2</v>
      </c>
      <c r="H165" s="178">
        <v>1134.606</v>
      </c>
      <c r="I165" s="179">
        <f t="shared" si="11"/>
        <v>3.0999874085603549E-2</v>
      </c>
      <c r="J165" s="178">
        <v>-1040.6949999999997</v>
      </c>
      <c r="K165" s="178">
        <v>-11463.799000000001</v>
      </c>
      <c r="L165" s="178"/>
      <c r="M165" s="155" t="s">
        <v>933</v>
      </c>
    </row>
    <row r="166" spans="1:13" x14ac:dyDescent="0.2">
      <c r="A166" s="155" t="s">
        <v>850</v>
      </c>
      <c r="B166" s="178" t="s">
        <v>724</v>
      </c>
      <c r="C166" s="179" t="str">
        <f t="shared" si="8"/>
        <v>x</v>
      </c>
      <c r="D166" s="178" t="s">
        <v>729</v>
      </c>
      <c r="E166" s="179" t="str">
        <f t="shared" si="9"/>
        <v>x</v>
      </c>
      <c r="F166" s="178" t="s">
        <v>724</v>
      </c>
      <c r="G166" s="179" t="str">
        <f t="shared" si="10"/>
        <v>x</v>
      </c>
      <c r="H166" s="178">
        <v>0.71199999999999997</v>
      </c>
      <c r="I166" s="179">
        <f t="shared" si="11"/>
        <v>1.9453370023558599E-5</v>
      </c>
      <c r="J166" s="178" t="s">
        <v>724</v>
      </c>
      <c r="K166" s="178">
        <v>0.70499999999999996</v>
      </c>
      <c r="L166" s="178"/>
      <c r="M166" s="155" t="s">
        <v>1049</v>
      </c>
    </row>
    <row r="167" spans="1:13" x14ac:dyDescent="0.2">
      <c r="A167" s="155" t="s">
        <v>851</v>
      </c>
      <c r="B167" s="178" t="s">
        <v>729</v>
      </c>
      <c r="C167" s="179" t="str">
        <f t="shared" si="8"/>
        <v>x</v>
      </c>
      <c r="D167" s="178" t="s">
        <v>729</v>
      </c>
      <c r="E167" s="179" t="str">
        <f t="shared" si="9"/>
        <v>x</v>
      </c>
      <c r="F167" s="178">
        <v>0.72099999999999997</v>
      </c>
      <c r="G167" s="179">
        <f t="shared" si="10"/>
        <v>2.3321264986259043E-5</v>
      </c>
      <c r="H167" s="178">
        <v>27.972999999999999</v>
      </c>
      <c r="I167" s="179">
        <f t="shared" si="11"/>
        <v>7.642824714452313E-4</v>
      </c>
      <c r="J167" s="178">
        <v>0.54499999999999993</v>
      </c>
      <c r="K167" s="178">
        <v>27.855999999999998</v>
      </c>
      <c r="L167" s="178"/>
      <c r="M167" s="155" t="s">
        <v>1050</v>
      </c>
    </row>
    <row r="168" spans="1:13" x14ac:dyDescent="0.2">
      <c r="A168" s="155" t="s">
        <v>852</v>
      </c>
      <c r="B168" s="178">
        <v>1996200.5140000007</v>
      </c>
      <c r="C168" s="179">
        <f t="shared" si="8"/>
        <v>42.004009948537572</v>
      </c>
      <c r="D168" s="178">
        <v>1831147.7600000009</v>
      </c>
      <c r="E168" s="179">
        <f t="shared" si="9"/>
        <v>40.674385246536119</v>
      </c>
      <c r="F168" s="178">
        <v>430547.33000000007</v>
      </c>
      <c r="G168" s="179">
        <f t="shared" si="10"/>
        <v>13.92636390021681</v>
      </c>
      <c r="H168" s="178">
        <v>536022.25899999996</v>
      </c>
      <c r="I168" s="179">
        <f t="shared" si="11"/>
        <v>14.64527997920051</v>
      </c>
      <c r="J168" s="178">
        <v>-1565653.1840000006</v>
      </c>
      <c r="K168" s="178">
        <v>-1295125.5010000011</v>
      </c>
      <c r="L168" s="178"/>
      <c r="M168" s="155" t="s">
        <v>852</v>
      </c>
    </row>
    <row r="169" spans="1:13" x14ac:dyDescent="0.2">
      <c r="A169" s="155" t="s">
        <v>718</v>
      </c>
      <c r="B169" s="178">
        <v>5791.7129999999997</v>
      </c>
      <c r="C169" s="179">
        <f t="shared" si="8"/>
        <v>0.12186910521508577</v>
      </c>
      <c r="D169" s="178">
        <v>4397.7169999999996</v>
      </c>
      <c r="E169" s="179">
        <f t="shared" si="9"/>
        <v>9.7684326393868384E-2</v>
      </c>
      <c r="F169" s="178">
        <v>20791.532999999999</v>
      </c>
      <c r="G169" s="179">
        <f t="shared" si="10"/>
        <v>0.67251712976913935</v>
      </c>
      <c r="H169" s="178">
        <v>29642.742999999999</v>
      </c>
      <c r="I169" s="179">
        <f t="shared" si="11"/>
        <v>0.80990343833181389</v>
      </c>
      <c r="J169" s="178">
        <v>14999.82</v>
      </c>
      <c r="K169" s="178">
        <v>25245.025999999998</v>
      </c>
      <c r="L169" s="178"/>
      <c r="M169" s="155" t="s">
        <v>921</v>
      </c>
    </row>
    <row r="170" spans="1:13" x14ac:dyDescent="0.2">
      <c r="A170" s="155" t="s">
        <v>853</v>
      </c>
      <c r="B170" s="178">
        <v>6.4390000000000001</v>
      </c>
      <c r="C170" s="179">
        <f t="shared" si="8"/>
        <v>1.3548930488785225E-4</v>
      </c>
      <c r="D170" s="178">
        <v>3.2570000000000001</v>
      </c>
      <c r="E170" s="179">
        <f t="shared" si="9"/>
        <v>7.2346140296164905E-5</v>
      </c>
      <c r="F170" s="178" t="s">
        <v>724</v>
      </c>
      <c r="G170" s="179" t="str">
        <f t="shared" si="10"/>
        <v>x</v>
      </c>
      <c r="H170" s="178">
        <v>37.826000000000001</v>
      </c>
      <c r="I170" s="179">
        <f t="shared" si="11"/>
        <v>1.0334876046504599E-3</v>
      </c>
      <c r="J170" s="178">
        <v>-6.4390000000000001</v>
      </c>
      <c r="K170" s="178">
        <v>34.569000000000003</v>
      </c>
      <c r="L170" s="178"/>
      <c r="M170" s="155" t="s">
        <v>1051</v>
      </c>
    </row>
    <row r="171" spans="1:13" x14ac:dyDescent="0.2">
      <c r="A171" s="155" t="s">
        <v>854</v>
      </c>
      <c r="B171" s="178">
        <v>70.701999999999998</v>
      </c>
      <c r="C171" s="179">
        <f t="shared" si="8"/>
        <v>1.4877100223918199E-3</v>
      </c>
      <c r="D171" s="178">
        <v>3.9769999999999999</v>
      </c>
      <c r="E171" s="179">
        <f t="shared" si="9"/>
        <v>8.8339146440849785E-5</v>
      </c>
      <c r="F171" s="178">
        <v>411.16500000000002</v>
      </c>
      <c r="G171" s="179">
        <f t="shared" si="10"/>
        <v>1.3299428457801942E-2</v>
      </c>
      <c r="H171" s="178">
        <v>1102.03</v>
      </c>
      <c r="I171" s="179">
        <f t="shared" si="11"/>
        <v>3.0109827762727925E-2</v>
      </c>
      <c r="J171" s="178">
        <v>340.46300000000002</v>
      </c>
      <c r="K171" s="178">
        <v>1098.0529999999999</v>
      </c>
      <c r="L171" s="178"/>
      <c r="M171" s="155" t="s">
        <v>1052</v>
      </c>
    </row>
    <row r="172" spans="1:13" x14ac:dyDescent="0.2">
      <c r="A172" s="155" t="s">
        <v>855</v>
      </c>
      <c r="B172" s="178">
        <v>268871.72399999999</v>
      </c>
      <c r="C172" s="179">
        <f t="shared" si="8"/>
        <v>5.6575932580771013</v>
      </c>
      <c r="D172" s="178">
        <v>137771.27100000001</v>
      </c>
      <c r="E172" s="179">
        <f t="shared" si="9"/>
        <v>3.0602455328667344</v>
      </c>
      <c r="F172" s="178">
        <v>248.69200000000001</v>
      </c>
      <c r="G172" s="179">
        <f t="shared" si="10"/>
        <v>8.0441220970356928E-3</v>
      </c>
      <c r="H172" s="178">
        <v>459.22699999999998</v>
      </c>
      <c r="I172" s="179">
        <f t="shared" si="11"/>
        <v>1.2547068477259473E-2</v>
      </c>
      <c r="J172" s="178">
        <v>-268623.03200000001</v>
      </c>
      <c r="K172" s="178">
        <v>-137312.04399999999</v>
      </c>
      <c r="L172" s="178"/>
      <c r="M172" s="155" t="s">
        <v>1053</v>
      </c>
    </row>
    <row r="173" spans="1:13" x14ac:dyDescent="0.2">
      <c r="A173" s="155" t="s">
        <v>856</v>
      </c>
      <c r="B173" s="178">
        <v>15011.733</v>
      </c>
      <c r="C173" s="179">
        <f t="shared" si="8"/>
        <v>0.31587657545147269</v>
      </c>
      <c r="D173" s="178">
        <v>19953.098999999998</v>
      </c>
      <c r="E173" s="179">
        <f t="shared" si="9"/>
        <v>0.44320838182292516</v>
      </c>
      <c r="F173" s="178">
        <v>3818.2020000000002</v>
      </c>
      <c r="G173" s="179">
        <f t="shared" si="10"/>
        <v>0.12350249738289079</v>
      </c>
      <c r="H173" s="178">
        <v>2814.0079999999998</v>
      </c>
      <c r="I173" s="179">
        <f t="shared" si="11"/>
        <v>7.6884745608502919E-2</v>
      </c>
      <c r="J173" s="178">
        <v>-11193.530999999999</v>
      </c>
      <c r="K173" s="178">
        <v>-17139.091</v>
      </c>
      <c r="L173" s="178"/>
      <c r="M173" s="155" t="s">
        <v>1054</v>
      </c>
    </row>
    <row r="174" spans="1:13" x14ac:dyDescent="0.2">
      <c r="A174" s="155" t="s">
        <v>857</v>
      </c>
      <c r="B174" s="178">
        <v>5.843</v>
      </c>
      <c r="C174" s="179">
        <f t="shared" si="8"/>
        <v>1.2294828520883997E-4</v>
      </c>
      <c r="D174" s="178">
        <v>23.068000000000001</v>
      </c>
      <c r="E174" s="179">
        <f t="shared" si="9"/>
        <v>5.1239814686887682E-4</v>
      </c>
      <c r="F174" s="178">
        <v>1141.828</v>
      </c>
      <c r="G174" s="179">
        <f t="shared" si="10"/>
        <v>3.6933250148030783E-2</v>
      </c>
      <c r="H174" s="178">
        <v>834.14499999999998</v>
      </c>
      <c r="I174" s="179">
        <f t="shared" si="11"/>
        <v>2.2790633902108549E-2</v>
      </c>
      <c r="J174" s="178">
        <v>1135.9849999999999</v>
      </c>
      <c r="K174" s="178">
        <v>811.077</v>
      </c>
      <c r="L174" s="178"/>
      <c r="M174" s="155" t="s">
        <v>1055</v>
      </c>
    </row>
    <row r="175" spans="1:13" x14ac:dyDescent="0.2">
      <c r="A175" s="155" t="s">
        <v>858</v>
      </c>
      <c r="B175" s="178" t="s">
        <v>724</v>
      </c>
      <c r="C175" s="179" t="str">
        <f t="shared" si="8"/>
        <v>x</v>
      </c>
      <c r="D175" s="178" t="s">
        <v>729</v>
      </c>
      <c r="E175" s="179" t="str">
        <f t="shared" si="9"/>
        <v>x</v>
      </c>
      <c r="F175" s="178">
        <v>9.3019999999999996</v>
      </c>
      <c r="G175" s="179">
        <f t="shared" si="10"/>
        <v>3.0087989861606328E-4</v>
      </c>
      <c r="H175" s="178">
        <v>5.7779999999999996</v>
      </c>
      <c r="I175" s="179">
        <f t="shared" si="11"/>
        <v>1.5786737639904717E-4</v>
      </c>
      <c r="J175" s="178">
        <v>9.3019999999999996</v>
      </c>
      <c r="K175" s="178">
        <v>5.4779999999999998</v>
      </c>
      <c r="L175" s="178"/>
      <c r="M175" s="155" t="s">
        <v>1056</v>
      </c>
    </row>
    <row r="176" spans="1:13" x14ac:dyDescent="0.2">
      <c r="A176" s="155" t="s">
        <v>859</v>
      </c>
      <c r="B176" s="178" t="s">
        <v>724</v>
      </c>
      <c r="C176" s="179" t="str">
        <f t="shared" si="8"/>
        <v>x</v>
      </c>
      <c r="D176" s="178" t="s">
        <v>724</v>
      </c>
      <c r="E176" s="179" t="str">
        <f t="shared" si="9"/>
        <v>x</v>
      </c>
      <c r="F176" s="178">
        <v>32.33</v>
      </c>
      <c r="G176" s="179">
        <f t="shared" si="10"/>
        <v>1.045737166443488E-3</v>
      </c>
      <c r="H176" s="178">
        <v>1.7150000000000001</v>
      </c>
      <c r="I176" s="179">
        <f t="shared" si="11"/>
        <v>4.6857485379779489E-5</v>
      </c>
      <c r="J176" s="178">
        <v>32.33</v>
      </c>
      <c r="K176" s="178">
        <v>1.7150000000000001</v>
      </c>
      <c r="L176" s="178"/>
      <c r="M176" s="155" t="s">
        <v>1057</v>
      </c>
    </row>
    <row r="177" spans="1:13" x14ac:dyDescent="0.2">
      <c r="A177" s="155" t="s">
        <v>860</v>
      </c>
      <c r="B177" s="178">
        <v>793058.95200000005</v>
      </c>
      <c r="C177" s="179">
        <f t="shared" si="8"/>
        <v>16.687530073236307</v>
      </c>
      <c r="D177" s="178">
        <v>814948.36600000004</v>
      </c>
      <c r="E177" s="179">
        <f t="shared" si="9"/>
        <v>18.102047534776279</v>
      </c>
      <c r="F177" s="178">
        <v>96684.778000000006</v>
      </c>
      <c r="G177" s="179">
        <f t="shared" si="10"/>
        <v>3.1273388736139092</v>
      </c>
      <c r="H177" s="178">
        <v>115977.50599999999</v>
      </c>
      <c r="I177" s="179">
        <f t="shared" si="11"/>
        <v>3.1687546890835501</v>
      </c>
      <c r="J177" s="178">
        <v>-696374.174</v>
      </c>
      <c r="K177" s="178">
        <v>-698970.8600000001</v>
      </c>
      <c r="L177" s="178"/>
      <c r="M177" s="155" t="s">
        <v>1058</v>
      </c>
    </row>
    <row r="178" spans="1:13" x14ac:dyDescent="0.2">
      <c r="A178" s="155" t="s">
        <v>861</v>
      </c>
      <c r="B178" s="178">
        <v>91.436000000000007</v>
      </c>
      <c r="C178" s="179">
        <f t="shared" si="8"/>
        <v>1.9239944217620216E-3</v>
      </c>
      <c r="D178" s="178">
        <v>519.48199999999997</v>
      </c>
      <c r="E178" s="179">
        <f t="shared" si="9"/>
        <v>1.1538998358407224E-2</v>
      </c>
      <c r="F178" s="178">
        <v>1434.98</v>
      </c>
      <c r="G178" s="179">
        <f t="shared" si="10"/>
        <v>4.6415463009683779E-2</v>
      </c>
      <c r="H178" s="178">
        <v>2154.8910000000001</v>
      </c>
      <c r="I178" s="179">
        <f t="shared" si="11"/>
        <v>5.8876252785725017E-2</v>
      </c>
      <c r="J178" s="178">
        <v>1343.5440000000001</v>
      </c>
      <c r="K178" s="178">
        <v>1635.4090000000001</v>
      </c>
      <c r="L178" s="178"/>
      <c r="M178" s="155" t="s">
        <v>1059</v>
      </c>
    </row>
    <row r="179" spans="1:13" x14ac:dyDescent="0.2">
      <c r="A179" s="155" t="s">
        <v>862</v>
      </c>
      <c r="B179" s="178">
        <v>27979.752</v>
      </c>
      <c r="C179" s="179">
        <f t="shared" si="8"/>
        <v>0.58874936316423254</v>
      </c>
      <c r="D179" s="178">
        <v>18600.251</v>
      </c>
      <c r="E179" s="179">
        <f t="shared" si="9"/>
        <v>0.41315823407733537</v>
      </c>
      <c r="F179" s="178">
        <v>22771.956999999999</v>
      </c>
      <c r="G179" s="179">
        <f t="shared" si="10"/>
        <v>0.73657537233383696</v>
      </c>
      <c r="H179" s="178">
        <v>18907.847000000002</v>
      </c>
      <c r="I179" s="179">
        <f t="shared" si="11"/>
        <v>0.51660301129189945</v>
      </c>
      <c r="J179" s="178">
        <v>-5207.7950000000019</v>
      </c>
      <c r="K179" s="178">
        <v>307.59600000000137</v>
      </c>
      <c r="L179" s="178"/>
      <c r="M179" s="155" t="s">
        <v>1060</v>
      </c>
    </row>
    <row r="180" spans="1:13" x14ac:dyDescent="0.2">
      <c r="A180" s="155" t="s">
        <v>863</v>
      </c>
      <c r="B180" s="178">
        <v>21944.718000000001</v>
      </c>
      <c r="C180" s="179">
        <f t="shared" si="8"/>
        <v>0.46176030249727268</v>
      </c>
      <c r="D180" s="178">
        <v>20405.613000000001</v>
      </c>
      <c r="E180" s="179">
        <f t="shared" si="9"/>
        <v>0.45325985290980852</v>
      </c>
      <c r="F180" s="178">
        <v>2042.1389999999999</v>
      </c>
      <c r="G180" s="179">
        <f t="shared" si="10"/>
        <v>6.6054458748646405E-2</v>
      </c>
      <c r="H180" s="178">
        <v>3090.5439999999999</v>
      </c>
      <c r="I180" s="179">
        <f t="shared" si="11"/>
        <v>8.4440303379338319E-2</v>
      </c>
      <c r="J180" s="178">
        <v>-19902.579000000002</v>
      </c>
      <c r="K180" s="178">
        <v>-17315.069000000003</v>
      </c>
      <c r="L180" s="178"/>
      <c r="M180" s="155" t="s">
        <v>1061</v>
      </c>
    </row>
    <row r="181" spans="1:13" x14ac:dyDescent="0.2">
      <c r="A181" s="155" t="s">
        <v>864</v>
      </c>
      <c r="B181" s="178">
        <v>21254.616999999998</v>
      </c>
      <c r="C181" s="179">
        <f t="shared" si="8"/>
        <v>0.44723921152159135</v>
      </c>
      <c r="D181" s="178">
        <v>9741.2559999999994</v>
      </c>
      <c r="E181" s="179">
        <f t="shared" si="9"/>
        <v>0.21637773203465094</v>
      </c>
      <c r="F181" s="178">
        <v>61911.569000000003</v>
      </c>
      <c r="G181" s="179">
        <f t="shared" si="10"/>
        <v>2.0025743500195019</v>
      </c>
      <c r="H181" s="178">
        <v>81275.213000000003</v>
      </c>
      <c r="I181" s="179">
        <f t="shared" si="11"/>
        <v>2.2206134722367139</v>
      </c>
      <c r="J181" s="178">
        <v>40656.952000000005</v>
      </c>
      <c r="K181" s="178">
        <v>71533.957000000009</v>
      </c>
      <c r="L181" s="178"/>
      <c r="M181" s="155" t="s">
        <v>1062</v>
      </c>
    </row>
    <row r="182" spans="1:13" x14ac:dyDescent="0.2">
      <c r="A182" s="155" t="s">
        <v>865</v>
      </c>
      <c r="B182" s="178">
        <v>234764.39199999999</v>
      </c>
      <c r="C182" s="179">
        <f t="shared" si="8"/>
        <v>4.9399074832270937</v>
      </c>
      <c r="D182" s="178">
        <v>147432.54800000001</v>
      </c>
      <c r="E182" s="179">
        <f t="shared" si="9"/>
        <v>3.2748467306813218</v>
      </c>
      <c r="F182" s="178">
        <v>19866.081999999999</v>
      </c>
      <c r="G182" s="179">
        <f t="shared" si="10"/>
        <v>0.64258274973751872</v>
      </c>
      <c r="H182" s="178">
        <v>21062.648000000001</v>
      </c>
      <c r="I182" s="179">
        <f t="shared" si="11"/>
        <v>0.57547680508422261</v>
      </c>
      <c r="J182" s="178">
        <v>-214898.31</v>
      </c>
      <c r="K182" s="178">
        <v>-126369.90000000001</v>
      </c>
      <c r="L182" s="178"/>
      <c r="M182" s="155" t="s">
        <v>1063</v>
      </c>
    </row>
    <row r="183" spans="1:13" x14ac:dyDescent="0.2">
      <c r="A183" s="155" t="s">
        <v>725</v>
      </c>
      <c r="B183" s="178">
        <v>1.3939999999999999</v>
      </c>
      <c r="C183" s="179">
        <f t="shared" si="8"/>
        <v>2.9332519182119276E-5</v>
      </c>
      <c r="D183" s="178">
        <v>0.64400000000000002</v>
      </c>
      <c r="E183" s="179">
        <f t="shared" si="9"/>
        <v>1.4304855496079272E-5</v>
      </c>
      <c r="F183" s="178">
        <v>7330.4750000000004</v>
      </c>
      <c r="G183" s="179">
        <f t="shared" si="10"/>
        <v>0.23710950062433739</v>
      </c>
      <c r="H183" s="178">
        <v>3412.9940000000001</v>
      </c>
      <c r="I183" s="179">
        <f t="shared" si="11"/>
        <v>9.3250330295204159E-2</v>
      </c>
      <c r="J183" s="178">
        <v>7329.0810000000001</v>
      </c>
      <c r="K183" s="178">
        <v>3412.3500000000004</v>
      </c>
      <c r="L183" s="178"/>
      <c r="M183" s="155" t="s">
        <v>927</v>
      </c>
    </row>
    <row r="184" spans="1:13" x14ac:dyDescent="0.2">
      <c r="A184" s="155" t="s">
        <v>726</v>
      </c>
      <c r="B184" s="178">
        <v>108.953</v>
      </c>
      <c r="C184" s="179">
        <f t="shared" si="8"/>
        <v>2.2925867736366149E-3</v>
      </c>
      <c r="D184" s="178">
        <v>13.62</v>
      </c>
      <c r="E184" s="179">
        <f t="shared" si="9"/>
        <v>3.0253436623695605E-4</v>
      </c>
      <c r="F184" s="178">
        <v>404.51100000000002</v>
      </c>
      <c r="G184" s="179">
        <f t="shared" si="10"/>
        <v>1.308420002892737E-2</v>
      </c>
      <c r="H184" s="178">
        <v>393.01600000000002</v>
      </c>
      <c r="I184" s="179">
        <f t="shared" si="11"/>
        <v>1.0738041675813071E-2</v>
      </c>
      <c r="J184" s="178">
        <v>295.55799999999999</v>
      </c>
      <c r="K184" s="178">
        <v>379.39600000000002</v>
      </c>
      <c r="L184" s="178"/>
      <c r="M184" s="155" t="s">
        <v>928</v>
      </c>
    </row>
    <row r="185" spans="1:13" x14ac:dyDescent="0.2">
      <c r="A185" s="155" t="s">
        <v>866</v>
      </c>
      <c r="B185" s="178">
        <v>2637.9690000000001</v>
      </c>
      <c r="C185" s="179">
        <f t="shared" si="8"/>
        <v>5.5508089163799144E-2</v>
      </c>
      <c r="D185" s="178">
        <v>4694.7700000000004</v>
      </c>
      <c r="E185" s="179">
        <f t="shared" si="9"/>
        <v>0.10428261869150325</v>
      </c>
      <c r="F185" s="178">
        <v>13001.471</v>
      </c>
      <c r="G185" s="179">
        <f t="shared" si="10"/>
        <v>0.42054195617498247</v>
      </c>
      <c r="H185" s="178">
        <v>17828.68</v>
      </c>
      <c r="I185" s="179">
        <f t="shared" si="11"/>
        <v>0.4871178498196892</v>
      </c>
      <c r="J185" s="178">
        <v>10363.502</v>
      </c>
      <c r="K185" s="178">
        <v>13133.91</v>
      </c>
      <c r="L185" s="178"/>
      <c r="M185" s="155" t="s">
        <v>1064</v>
      </c>
    </row>
    <row r="186" spans="1:13" x14ac:dyDescent="0.2">
      <c r="A186" s="155" t="s">
        <v>867</v>
      </c>
      <c r="B186" s="178">
        <v>103734.679</v>
      </c>
      <c r="C186" s="179">
        <f t="shared" si="8"/>
        <v>2.1827829710319122</v>
      </c>
      <c r="D186" s="178">
        <v>80174.971999999994</v>
      </c>
      <c r="E186" s="179">
        <f t="shared" si="9"/>
        <v>1.7808872497860273</v>
      </c>
      <c r="F186" s="178">
        <v>26041.316999999999</v>
      </c>
      <c r="G186" s="179">
        <f t="shared" si="10"/>
        <v>0.84232517940107132</v>
      </c>
      <c r="H186" s="178">
        <v>84143.016000000003</v>
      </c>
      <c r="I186" s="179">
        <f t="shared" si="11"/>
        <v>2.2989680128458025</v>
      </c>
      <c r="J186" s="178">
        <v>-77693.362000000008</v>
      </c>
      <c r="K186" s="178">
        <v>3968.044000000009</v>
      </c>
      <c r="L186" s="178"/>
      <c r="M186" s="155" t="s">
        <v>1065</v>
      </c>
    </row>
    <row r="187" spans="1:13" x14ac:dyDescent="0.2">
      <c r="A187" s="155" t="s">
        <v>868</v>
      </c>
      <c r="B187" s="178">
        <v>1.7090000000000001</v>
      </c>
      <c r="C187" s="179">
        <f t="shared" si="8"/>
        <v>3.5960742670187834E-5</v>
      </c>
      <c r="D187" s="178" t="s">
        <v>729</v>
      </c>
      <c r="E187" s="179" t="str">
        <f t="shared" si="9"/>
        <v>x</v>
      </c>
      <c r="F187" s="178">
        <v>267.61399999999998</v>
      </c>
      <c r="G187" s="179">
        <f t="shared" si="10"/>
        <v>8.6561678336098853E-3</v>
      </c>
      <c r="H187" s="178">
        <v>253.00200000000001</v>
      </c>
      <c r="I187" s="179">
        <f t="shared" si="11"/>
        <v>6.9125583183993998E-3</v>
      </c>
      <c r="J187" s="178">
        <v>265.90499999999997</v>
      </c>
      <c r="K187" s="178">
        <v>252.798</v>
      </c>
      <c r="L187" s="178"/>
      <c r="M187" s="155" t="s">
        <v>1066</v>
      </c>
    </row>
    <row r="188" spans="1:13" x14ac:dyDescent="0.2">
      <c r="A188" s="155" t="s">
        <v>869</v>
      </c>
      <c r="B188" s="178">
        <v>2266.759</v>
      </c>
      <c r="C188" s="179">
        <f t="shared" si="8"/>
        <v>4.7697096017748568E-2</v>
      </c>
      <c r="D188" s="178">
        <v>2131.9859999999999</v>
      </c>
      <c r="E188" s="179">
        <f t="shared" si="9"/>
        <v>4.7356757219975253E-2</v>
      </c>
      <c r="F188" s="178">
        <v>97.971000000000004</v>
      </c>
      <c r="G188" s="179">
        <f t="shared" si="10"/>
        <v>3.1689426518291051E-3</v>
      </c>
      <c r="H188" s="178">
        <v>854.47900000000004</v>
      </c>
      <c r="I188" s="179">
        <f t="shared" si="11"/>
        <v>2.3346202478034168E-2</v>
      </c>
      <c r="J188" s="178">
        <v>-2168.788</v>
      </c>
      <c r="K188" s="178">
        <v>-1277.5069999999998</v>
      </c>
      <c r="L188" s="178"/>
      <c r="M188" s="155" t="s">
        <v>1067</v>
      </c>
    </row>
    <row r="189" spans="1:13" x14ac:dyDescent="0.2">
      <c r="A189" s="155" t="s">
        <v>870</v>
      </c>
      <c r="B189" s="178" t="s">
        <v>724</v>
      </c>
      <c r="C189" s="179" t="str">
        <f t="shared" si="8"/>
        <v>x</v>
      </c>
      <c r="D189" s="178" t="s">
        <v>729</v>
      </c>
      <c r="E189" s="179" t="str">
        <f t="shared" si="9"/>
        <v>x</v>
      </c>
      <c r="F189" s="178" t="s">
        <v>724</v>
      </c>
      <c r="G189" s="179" t="str">
        <f t="shared" si="10"/>
        <v>x</v>
      </c>
      <c r="H189" s="178" t="s">
        <v>724</v>
      </c>
      <c r="I189" s="179" t="str">
        <f t="shared" si="11"/>
        <v>x</v>
      </c>
      <c r="J189" s="178" t="s">
        <v>724</v>
      </c>
      <c r="K189" s="178" t="s">
        <v>729</v>
      </c>
      <c r="L189" s="178"/>
      <c r="M189" s="155" t="s">
        <v>1068</v>
      </c>
    </row>
    <row r="190" spans="1:13" x14ac:dyDescent="0.2">
      <c r="A190" s="155" t="s">
        <v>871</v>
      </c>
      <c r="B190" s="178">
        <v>92981.149000000005</v>
      </c>
      <c r="C190" s="179">
        <f t="shared" si="8"/>
        <v>1.9565074150774679</v>
      </c>
      <c r="D190" s="178">
        <v>123684.55</v>
      </c>
      <c r="E190" s="179">
        <f t="shared" si="9"/>
        <v>2.7473441224341486</v>
      </c>
      <c r="F190" s="178">
        <v>27309.87</v>
      </c>
      <c r="G190" s="179">
        <f t="shared" si="10"/>
        <v>0.88335744106835812</v>
      </c>
      <c r="H190" s="178">
        <v>32958.36</v>
      </c>
      <c r="I190" s="179">
        <f t="shared" si="11"/>
        <v>0.90049321973265839</v>
      </c>
      <c r="J190" s="178">
        <v>-65671.27900000001</v>
      </c>
      <c r="K190" s="178">
        <v>-90726.19</v>
      </c>
      <c r="L190" s="178"/>
      <c r="M190" s="155" t="s">
        <v>1069</v>
      </c>
    </row>
    <row r="191" spans="1:13" x14ac:dyDescent="0.2">
      <c r="A191" s="155" t="s">
        <v>727</v>
      </c>
      <c r="B191" s="178">
        <v>4244.5990000000002</v>
      </c>
      <c r="C191" s="179">
        <f t="shared" si="8"/>
        <v>8.931476441026133E-2</v>
      </c>
      <c r="D191" s="178">
        <v>2598.36</v>
      </c>
      <c r="E191" s="179">
        <f t="shared" si="9"/>
        <v>5.7716093675143701E-2</v>
      </c>
      <c r="F191" s="178">
        <v>4296.2209999999995</v>
      </c>
      <c r="G191" s="179">
        <f t="shared" si="10"/>
        <v>0.13896436668589571</v>
      </c>
      <c r="H191" s="178">
        <v>8009.6769999999997</v>
      </c>
      <c r="I191" s="179">
        <f t="shared" si="11"/>
        <v>0.21884158771093648</v>
      </c>
      <c r="J191" s="178">
        <v>51.621999999999389</v>
      </c>
      <c r="K191" s="178">
        <v>5411.3169999999991</v>
      </c>
      <c r="L191" s="178"/>
      <c r="M191" s="155" t="s">
        <v>929</v>
      </c>
    </row>
    <row r="192" spans="1:13" x14ac:dyDescent="0.2">
      <c r="A192" s="155" t="s">
        <v>872</v>
      </c>
      <c r="B192" s="178">
        <v>5.8070000000000004</v>
      </c>
      <c r="C192" s="179">
        <f t="shared" si="8"/>
        <v>1.221907739530607E-4</v>
      </c>
      <c r="D192" s="178">
        <v>385.589</v>
      </c>
      <c r="E192" s="179">
        <f t="shared" si="9"/>
        <v>8.564898953226258E-3</v>
      </c>
      <c r="F192" s="178">
        <v>185.51599999999999</v>
      </c>
      <c r="G192" s="179">
        <f t="shared" si="10"/>
        <v>6.000648814411696E-3</v>
      </c>
      <c r="H192" s="178">
        <v>2012.037</v>
      </c>
      <c r="I192" s="179">
        <f t="shared" si="11"/>
        <v>5.4973174525408383E-2</v>
      </c>
      <c r="J192" s="178">
        <v>179.709</v>
      </c>
      <c r="K192" s="178">
        <v>1626.4480000000001</v>
      </c>
      <c r="L192" s="178"/>
      <c r="M192" s="155" t="s">
        <v>1070</v>
      </c>
    </row>
    <row r="193" spans="1:13" x14ac:dyDescent="0.2">
      <c r="A193" s="155" t="s">
        <v>873</v>
      </c>
      <c r="B193" s="178">
        <v>1719.3130000000001</v>
      </c>
      <c r="C193" s="179">
        <f t="shared" si="8"/>
        <v>3.6177748602989265E-2</v>
      </c>
      <c r="D193" s="178">
        <v>3005.9760000000001</v>
      </c>
      <c r="E193" s="179">
        <f t="shared" si="9"/>
        <v>6.6770267553854637E-2</v>
      </c>
      <c r="F193" s="178">
        <v>8.0169999999999995</v>
      </c>
      <c r="G193" s="179">
        <f t="shared" si="10"/>
        <v>2.5931564687217576E-4</v>
      </c>
      <c r="H193" s="178">
        <v>37.555</v>
      </c>
      <c r="I193" s="179">
        <f t="shared" si="11"/>
        <v>1.0260833022959876E-3</v>
      </c>
      <c r="J193" s="178">
        <v>-1711.296</v>
      </c>
      <c r="K193" s="178">
        <v>-2968.4210000000003</v>
      </c>
      <c r="L193" s="178"/>
      <c r="M193" s="155" t="s">
        <v>1071</v>
      </c>
    </row>
    <row r="194" spans="1:13" x14ac:dyDescent="0.2">
      <c r="A194" s="155" t="s">
        <v>874</v>
      </c>
      <c r="B194" s="178">
        <v>3069.69</v>
      </c>
      <c r="C194" s="179">
        <f t="shared" si="8"/>
        <v>6.4592353520918022E-2</v>
      </c>
      <c r="D194" s="178">
        <v>2595.2719999999999</v>
      </c>
      <c r="E194" s="179">
        <f t="shared" si="9"/>
        <v>5.7647501448789822E-2</v>
      </c>
      <c r="F194" s="178">
        <v>4649.1790000000001</v>
      </c>
      <c r="G194" s="179">
        <f t="shared" si="10"/>
        <v>0.15038104774972377</v>
      </c>
      <c r="H194" s="178">
        <v>3885.7350000000001</v>
      </c>
      <c r="I194" s="179">
        <f t="shared" si="11"/>
        <v>0.10616663029282651</v>
      </c>
      <c r="J194" s="178">
        <v>1579.489</v>
      </c>
      <c r="K194" s="178">
        <v>1290.4630000000002</v>
      </c>
      <c r="L194" s="178"/>
      <c r="M194" s="155" t="s">
        <v>1072</v>
      </c>
    </row>
    <row r="195" spans="1:13" x14ac:dyDescent="0.2">
      <c r="A195" s="155" t="s">
        <v>875</v>
      </c>
      <c r="B195" s="178">
        <v>2952.674</v>
      </c>
      <c r="C195" s="179">
        <f t="shared" si="8"/>
        <v>6.2130105267966175E-2</v>
      </c>
      <c r="D195" s="178">
        <v>3234.895</v>
      </c>
      <c r="E195" s="179">
        <f t="shared" si="9"/>
        <v>7.1855132795014529E-2</v>
      </c>
      <c r="F195" s="178">
        <v>2292.9279999999999</v>
      </c>
      <c r="G195" s="179">
        <f t="shared" si="10"/>
        <v>7.4166409823041568E-2</v>
      </c>
      <c r="H195" s="178">
        <v>2960.5430000000001</v>
      </c>
      <c r="I195" s="179">
        <f t="shared" si="11"/>
        <v>8.0888396698955395E-2</v>
      </c>
      <c r="J195" s="178">
        <v>-659.74600000000009</v>
      </c>
      <c r="K195" s="178">
        <v>-274.35199999999986</v>
      </c>
      <c r="L195" s="178"/>
      <c r="M195" s="155" t="s">
        <v>1073</v>
      </c>
    </row>
    <row r="196" spans="1:13" x14ac:dyDescent="0.2">
      <c r="A196" s="155" t="s">
        <v>876</v>
      </c>
      <c r="B196" s="178">
        <v>732.65200000000004</v>
      </c>
      <c r="C196" s="179">
        <f t="shared" si="8"/>
        <v>1.5416448238033035E-2</v>
      </c>
      <c r="D196" s="178">
        <v>5840.875</v>
      </c>
      <c r="E196" s="179">
        <f t="shared" si="9"/>
        <v>0.12974048578518949</v>
      </c>
      <c r="F196" s="178">
        <v>93.635000000000005</v>
      </c>
      <c r="G196" s="179">
        <f t="shared" si="10"/>
        <v>3.0286916046995361E-3</v>
      </c>
      <c r="H196" s="178">
        <v>0.97099999999999997</v>
      </c>
      <c r="I196" s="179">
        <f t="shared" si="11"/>
        <v>2.6529806591117132E-5</v>
      </c>
      <c r="J196" s="178">
        <v>-639.01700000000005</v>
      </c>
      <c r="K196" s="178">
        <v>-5839.9040000000005</v>
      </c>
      <c r="L196" s="178"/>
      <c r="M196" s="155" t="s">
        <v>1074</v>
      </c>
    </row>
    <row r="197" spans="1:13" x14ac:dyDescent="0.2">
      <c r="A197" s="155" t="s">
        <v>877</v>
      </c>
      <c r="B197" s="178">
        <v>67.233999999999995</v>
      </c>
      <c r="C197" s="179">
        <f t="shared" si="8"/>
        <v>1.414736438085084E-3</v>
      </c>
      <c r="D197" s="178">
        <v>26.864000000000001</v>
      </c>
      <c r="E197" s="179">
        <f t="shared" si="9"/>
        <v>5.9671682926502108E-4</v>
      </c>
      <c r="F197" s="178">
        <v>59.898000000000003</v>
      </c>
      <c r="G197" s="179">
        <f t="shared" si="10"/>
        <v>1.9374440085255817E-3</v>
      </c>
      <c r="H197" s="178">
        <v>88.816999999999993</v>
      </c>
      <c r="I197" s="179">
        <f t="shared" si="11"/>
        <v>2.4266712996943874E-3</v>
      </c>
      <c r="J197" s="178">
        <v>-7.3359999999999914</v>
      </c>
      <c r="K197" s="178">
        <v>61.952999999999989</v>
      </c>
      <c r="L197" s="178"/>
      <c r="M197" s="155" t="s">
        <v>1075</v>
      </c>
    </row>
    <row r="198" spans="1:13" x14ac:dyDescent="0.2">
      <c r="A198" s="155" t="s">
        <v>878</v>
      </c>
      <c r="B198" s="178">
        <v>14.506</v>
      </c>
      <c r="C198" s="179">
        <f t="shared" si="8"/>
        <v>3.0523495212038897E-4</v>
      </c>
      <c r="D198" s="178">
        <v>56.396000000000001</v>
      </c>
      <c r="E198" s="179">
        <f t="shared" si="9"/>
        <v>1.2526966312995135E-3</v>
      </c>
      <c r="F198" s="178">
        <v>2877.7139999999999</v>
      </c>
      <c r="G198" s="179">
        <f t="shared" si="10"/>
        <v>9.308173474156374E-2</v>
      </c>
      <c r="H198" s="178">
        <v>4607.2809999999999</v>
      </c>
      <c r="I198" s="179">
        <f t="shared" si="11"/>
        <v>0.12588081754987512</v>
      </c>
      <c r="J198" s="178">
        <v>2863.2080000000001</v>
      </c>
      <c r="K198" s="178">
        <v>4550.8850000000002</v>
      </c>
      <c r="L198" s="178"/>
      <c r="M198" s="155" t="s">
        <v>1076</v>
      </c>
    </row>
    <row r="199" spans="1:13" x14ac:dyDescent="0.2">
      <c r="A199" s="155" t="s">
        <v>879</v>
      </c>
      <c r="B199" s="178">
        <v>32.557000000000002</v>
      </c>
      <c r="C199" s="179">
        <f t="shared" si="8"/>
        <v>6.8506372095570819E-4</v>
      </c>
      <c r="D199" s="178">
        <v>35.466999999999999</v>
      </c>
      <c r="E199" s="179">
        <f t="shared" si="9"/>
        <v>7.8781104018547129E-4</v>
      </c>
      <c r="F199" s="178">
        <v>206.47499999999999</v>
      </c>
      <c r="G199" s="179">
        <f t="shared" si="10"/>
        <v>6.6785827850732822E-3</v>
      </c>
      <c r="H199" s="178">
        <v>119.86199999999999</v>
      </c>
      <c r="I199" s="179">
        <f t="shared" si="11"/>
        <v>3.2748874125895799E-3</v>
      </c>
      <c r="J199" s="178">
        <v>173.91800000000001</v>
      </c>
      <c r="K199" s="178">
        <v>84.394999999999996</v>
      </c>
      <c r="L199" s="178"/>
      <c r="M199" s="155" t="s">
        <v>1077</v>
      </c>
    </row>
    <row r="200" spans="1:13" x14ac:dyDescent="0.2">
      <c r="A200" s="155" t="s">
        <v>880</v>
      </c>
      <c r="B200" s="178">
        <v>17033.184000000001</v>
      </c>
      <c r="C200" s="179">
        <f t="shared" si="8"/>
        <v>0.35841190560442404</v>
      </c>
      <c r="D200" s="178">
        <v>16677.935000000001</v>
      </c>
      <c r="E200" s="179">
        <f t="shared" si="9"/>
        <v>0.37045877352174361</v>
      </c>
      <c r="F200" s="178">
        <v>4093.489</v>
      </c>
      <c r="G200" s="179">
        <f t="shared" si="10"/>
        <v>0.13240685393527954</v>
      </c>
      <c r="H200" s="178">
        <v>3902.3879999999999</v>
      </c>
      <c r="I200" s="179">
        <f t="shared" si="11"/>
        <v>0.10662162603861627</v>
      </c>
      <c r="J200" s="178">
        <v>-12939.695000000002</v>
      </c>
      <c r="K200" s="178">
        <v>-12775.547000000002</v>
      </c>
      <c r="L200" s="178"/>
      <c r="M200" s="155" t="s">
        <v>1078</v>
      </c>
    </row>
    <row r="201" spans="1:13" x14ac:dyDescent="0.2">
      <c r="A201" s="155" t="s">
        <v>881</v>
      </c>
      <c r="B201" s="178">
        <v>23.809000000000001</v>
      </c>
      <c r="C201" s="179">
        <f t="shared" si="8"/>
        <v>5.0098848580134713E-4</v>
      </c>
      <c r="D201" s="178">
        <v>29.706</v>
      </c>
      <c r="E201" s="179">
        <f t="shared" si="9"/>
        <v>6.5984477851945792E-4</v>
      </c>
      <c r="F201" s="178">
        <v>49.923999999999999</v>
      </c>
      <c r="G201" s="179">
        <f t="shared" si="10"/>
        <v>1.614827785262131E-3</v>
      </c>
      <c r="H201" s="178">
        <v>4.5380000000000003</v>
      </c>
      <c r="I201" s="179">
        <f t="shared" si="11"/>
        <v>1.2398791175127657E-4</v>
      </c>
      <c r="J201" s="178">
        <v>26.114999999999998</v>
      </c>
      <c r="K201" s="178">
        <v>-25.167999999999999</v>
      </c>
      <c r="L201" s="178"/>
      <c r="M201" s="155" t="s">
        <v>1079</v>
      </c>
    </row>
    <row r="202" spans="1:13" x14ac:dyDescent="0.2">
      <c r="A202" s="155" t="s">
        <v>882</v>
      </c>
      <c r="B202" s="178">
        <v>209.67599999999999</v>
      </c>
      <c r="C202" s="179">
        <f t="shared" si="8"/>
        <v>4.4119980574103598E-3</v>
      </c>
      <c r="D202" s="178">
        <v>6867.0020000000004</v>
      </c>
      <c r="E202" s="179">
        <f t="shared" si="9"/>
        <v>0.15253334052994932</v>
      </c>
      <c r="F202" s="178">
        <v>752.21699999999998</v>
      </c>
      <c r="G202" s="179">
        <f t="shared" si="10"/>
        <v>2.4331001365005295E-2</v>
      </c>
      <c r="H202" s="178">
        <v>936.64300000000003</v>
      </c>
      <c r="I202" s="179">
        <f t="shared" si="11"/>
        <v>2.5591099521033701E-2</v>
      </c>
      <c r="J202" s="178">
        <v>542.54099999999994</v>
      </c>
      <c r="K202" s="178">
        <v>-5930.3590000000004</v>
      </c>
      <c r="L202" s="178"/>
      <c r="M202" s="155" t="s">
        <v>1080</v>
      </c>
    </row>
    <row r="203" spans="1:13" x14ac:dyDescent="0.2">
      <c r="A203" s="155" t="s">
        <v>883</v>
      </c>
      <c r="B203" s="178">
        <v>6463.4040000000005</v>
      </c>
      <c r="C203" s="179">
        <f t="shared" si="8"/>
        <v>0.13600281335135328</v>
      </c>
      <c r="D203" s="178">
        <v>10035.294</v>
      </c>
      <c r="E203" s="179">
        <f t="shared" si="9"/>
        <v>0.22290905361905489</v>
      </c>
      <c r="F203" s="178">
        <v>1320.998</v>
      </c>
      <c r="G203" s="179">
        <f t="shared" si="10"/>
        <v>4.2728633015697952E-2</v>
      </c>
      <c r="H203" s="178">
        <v>1642.9860000000001</v>
      </c>
      <c r="I203" s="179">
        <f t="shared" si="11"/>
        <v>4.4889908148211304E-2</v>
      </c>
      <c r="J203" s="178">
        <v>-5142.4060000000009</v>
      </c>
      <c r="K203" s="178">
        <v>-8392.3079999999991</v>
      </c>
      <c r="L203" s="178"/>
      <c r="M203" s="155" t="s">
        <v>1081</v>
      </c>
    </row>
    <row r="204" spans="1:13" x14ac:dyDescent="0.2">
      <c r="A204" s="155" t="s">
        <v>884</v>
      </c>
      <c r="B204" s="178">
        <v>39986.417999999998</v>
      </c>
      <c r="C204" s="179">
        <f t="shared" si="8"/>
        <v>0.84139338092484894</v>
      </c>
      <c r="D204" s="178">
        <v>37371.633999999998</v>
      </c>
      <c r="E204" s="179">
        <f t="shared" si="9"/>
        <v>0.83011773916515996</v>
      </c>
      <c r="F204" s="178">
        <v>4463.1930000000002</v>
      </c>
      <c r="G204" s="179">
        <f t="shared" si="10"/>
        <v>0.1443651964463474</v>
      </c>
      <c r="H204" s="178">
        <v>2836.364</v>
      </c>
      <c r="I204" s="179">
        <f t="shared" si="11"/>
        <v>7.7495559569523545E-2</v>
      </c>
      <c r="J204" s="178">
        <v>-35523.224999999999</v>
      </c>
      <c r="K204" s="178">
        <v>-34535.269999999997</v>
      </c>
      <c r="L204" s="178"/>
      <c r="M204" s="155" t="s">
        <v>1082</v>
      </c>
    </row>
    <row r="205" spans="1:13" x14ac:dyDescent="0.2">
      <c r="A205" s="155" t="s">
        <v>885</v>
      </c>
      <c r="B205" s="178" t="s">
        <v>724</v>
      </c>
      <c r="C205" s="179" t="str">
        <f t="shared" si="8"/>
        <v>x</v>
      </c>
      <c r="D205" s="178" t="s">
        <v>724</v>
      </c>
      <c r="E205" s="179" t="str">
        <f t="shared" si="9"/>
        <v>x</v>
      </c>
      <c r="F205" s="178">
        <v>1749.42</v>
      </c>
      <c r="G205" s="179">
        <f t="shared" si="10"/>
        <v>5.6586251584273647E-2</v>
      </c>
      <c r="H205" s="178">
        <v>3479.1979999999999</v>
      </c>
      <c r="I205" s="179">
        <f t="shared" si="11"/>
        <v>9.5059165841608187E-2</v>
      </c>
      <c r="J205" s="178">
        <v>1749.42</v>
      </c>
      <c r="K205" s="178">
        <v>3479.1979999999999</v>
      </c>
      <c r="L205" s="178"/>
      <c r="M205" s="155" t="s">
        <v>1083</v>
      </c>
    </row>
    <row r="206" spans="1:13" x14ac:dyDescent="0.2">
      <c r="A206" s="155" t="s">
        <v>886</v>
      </c>
      <c r="B206" s="178">
        <v>28647.798999999999</v>
      </c>
      <c r="C206" s="179">
        <f t="shared" ref="C206:C235" si="12">IF(B206=0,0,IF(OR(B206="x",B206="Ə"),"x",B206/$B$12*100))</f>
        <v>0.60280639432783167</v>
      </c>
      <c r="D206" s="178">
        <v>7439.2430000000004</v>
      </c>
      <c r="E206" s="179">
        <f t="shared" ref="E206:E235" si="13">IF(D206=0,0,IF(OR(D206="x",D206="Ə"),"x",D206/$D$12*100))</f>
        <v>0.16524424862611686</v>
      </c>
      <c r="F206" s="178">
        <v>35325.760000000002</v>
      </c>
      <c r="G206" s="179">
        <f t="shared" ref="G206:G235" si="14">IF(F206=0,0,IF(OR(F206="x",F206="Ə"),"x",F206/$F$12*100))</f>
        <v>1.1426371841900005</v>
      </c>
      <c r="H206" s="178">
        <v>4687.8580000000002</v>
      </c>
      <c r="I206" s="179">
        <f t="shared" ref="I206:I235" si="15">IF(H206=0,0,IF(OR(H206="x",H206="Ə"),"x",H206/$H$12*100))</f>
        <v>0.1280823543425553</v>
      </c>
      <c r="J206" s="178">
        <v>6677.961000000003</v>
      </c>
      <c r="K206" s="178">
        <v>-2751.3850000000002</v>
      </c>
      <c r="L206" s="178"/>
      <c r="M206" s="155" t="s">
        <v>1084</v>
      </c>
    </row>
    <row r="207" spans="1:13" x14ac:dyDescent="0.2">
      <c r="A207" s="155" t="s">
        <v>731</v>
      </c>
      <c r="B207" s="178">
        <v>55029.587</v>
      </c>
      <c r="C207" s="179">
        <f t="shared" si="12"/>
        <v>1.1579314320384515</v>
      </c>
      <c r="D207" s="178">
        <v>74649.11</v>
      </c>
      <c r="E207" s="179">
        <f t="shared" si="13"/>
        <v>1.6581439929517487</v>
      </c>
      <c r="F207" s="178">
        <v>16645.591</v>
      </c>
      <c r="G207" s="179">
        <f t="shared" si="14"/>
        <v>0.5384136457196792</v>
      </c>
      <c r="H207" s="178">
        <v>21359.277999999998</v>
      </c>
      <c r="I207" s="179">
        <f t="shared" si="15"/>
        <v>0.58358137411524524</v>
      </c>
      <c r="J207" s="178">
        <v>-38383.995999999999</v>
      </c>
      <c r="K207" s="178">
        <v>-53289.832000000002</v>
      </c>
      <c r="L207" s="178"/>
      <c r="M207" s="155" t="s">
        <v>932</v>
      </c>
    </row>
    <row r="208" spans="1:13" x14ac:dyDescent="0.2">
      <c r="A208" s="155" t="s">
        <v>887</v>
      </c>
      <c r="B208" s="178">
        <v>24879.763999999999</v>
      </c>
      <c r="C208" s="179">
        <f t="shared" si="12"/>
        <v>0.52351947975365887</v>
      </c>
      <c r="D208" s="178">
        <v>40254.474000000002</v>
      </c>
      <c r="E208" s="179">
        <f t="shared" si="13"/>
        <v>0.89415284726813704</v>
      </c>
      <c r="F208" s="178">
        <v>11444.218000000001</v>
      </c>
      <c r="G208" s="179">
        <f t="shared" si="14"/>
        <v>0.37017148479683148</v>
      </c>
      <c r="H208" s="178">
        <v>9824.1360000000004</v>
      </c>
      <c r="I208" s="179">
        <f t="shared" si="15"/>
        <v>0.26841650669910516</v>
      </c>
      <c r="J208" s="178">
        <v>-13435.545999999998</v>
      </c>
      <c r="K208" s="178">
        <v>-30430.338000000003</v>
      </c>
      <c r="L208" s="178"/>
      <c r="M208" s="155" t="s">
        <v>1085</v>
      </c>
    </row>
    <row r="209" spans="1:13" x14ac:dyDescent="0.2">
      <c r="A209" s="155" t="s">
        <v>888</v>
      </c>
      <c r="B209" s="178" t="s">
        <v>724</v>
      </c>
      <c r="C209" s="179" t="str">
        <f t="shared" si="12"/>
        <v>x</v>
      </c>
      <c r="D209" s="178">
        <v>56.543999999999997</v>
      </c>
      <c r="E209" s="179">
        <f t="shared" si="13"/>
        <v>1.2559840825625875E-3</v>
      </c>
      <c r="F209" s="178">
        <v>463.839</v>
      </c>
      <c r="G209" s="179">
        <f t="shared" si="14"/>
        <v>1.5003206976368111E-2</v>
      </c>
      <c r="H209" s="178">
        <v>1032.318</v>
      </c>
      <c r="I209" s="179">
        <f t="shared" si="15"/>
        <v>2.820514611794939E-2</v>
      </c>
      <c r="J209" s="178">
        <v>463.839</v>
      </c>
      <c r="K209" s="178">
        <v>975.774</v>
      </c>
      <c r="L209" s="178"/>
      <c r="M209" s="155" t="s">
        <v>1086</v>
      </c>
    </row>
    <row r="210" spans="1:13" x14ac:dyDescent="0.2">
      <c r="A210" s="155" t="s">
        <v>889</v>
      </c>
      <c r="B210" s="178">
        <v>35718.159</v>
      </c>
      <c r="C210" s="179">
        <f t="shared" si="12"/>
        <v>0.75158076328370593</v>
      </c>
      <c r="D210" s="178">
        <v>51905.959000000003</v>
      </c>
      <c r="E210" s="179">
        <f t="shared" si="13"/>
        <v>1.1529615572677259</v>
      </c>
      <c r="F210" s="178">
        <v>5565.9189999999999</v>
      </c>
      <c r="G210" s="179">
        <f t="shared" si="14"/>
        <v>0.18003366420395833</v>
      </c>
      <c r="H210" s="178">
        <v>5999.402</v>
      </c>
      <c r="I210" s="179">
        <f t="shared" si="15"/>
        <v>0.16391655481190662</v>
      </c>
      <c r="J210" s="178">
        <v>-30152.239999999998</v>
      </c>
      <c r="K210" s="178">
        <v>-45906.557000000001</v>
      </c>
      <c r="L210" s="178"/>
      <c r="M210" s="155" t="s">
        <v>1087</v>
      </c>
    </row>
    <row r="211" spans="1:13" x14ac:dyDescent="0.2">
      <c r="A211" s="155" t="s">
        <v>890</v>
      </c>
      <c r="B211" s="178" t="s">
        <v>724</v>
      </c>
      <c r="C211" s="179" t="str">
        <f t="shared" si="12"/>
        <v>x</v>
      </c>
      <c r="D211" s="178">
        <v>32</v>
      </c>
      <c r="E211" s="179">
        <f t="shared" si="13"/>
        <v>7.1080027309710671E-4</v>
      </c>
      <c r="F211" s="178" t="s">
        <v>729</v>
      </c>
      <c r="G211" s="179" t="str">
        <f t="shared" si="14"/>
        <v>x</v>
      </c>
      <c r="H211" s="178" t="s">
        <v>724</v>
      </c>
      <c r="I211" s="179" t="str">
        <f t="shared" si="15"/>
        <v>x</v>
      </c>
      <c r="J211" s="178" t="s">
        <v>729</v>
      </c>
      <c r="K211" s="178">
        <v>-32</v>
      </c>
      <c r="L211" s="178"/>
      <c r="M211" s="155" t="s">
        <v>1088</v>
      </c>
    </row>
    <row r="212" spans="1:13" x14ac:dyDescent="0.2">
      <c r="A212" s="155" t="s">
        <v>891</v>
      </c>
      <c r="B212" s="178">
        <v>275.149</v>
      </c>
      <c r="C212" s="179">
        <f t="shared" si="12"/>
        <v>5.7896795699002414E-3</v>
      </c>
      <c r="D212" s="178" t="s">
        <v>724</v>
      </c>
      <c r="E212" s="179" t="str">
        <f t="shared" si="13"/>
        <v>x</v>
      </c>
      <c r="F212" s="178">
        <v>803.85599999999999</v>
      </c>
      <c r="G212" s="179">
        <f t="shared" si="14"/>
        <v>2.6001302062127949E-2</v>
      </c>
      <c r="H212" s="178">
        <v>570.654</v>
      </c>
      <c r="I212" s="179">
        <f t="shared" si="15"/>
        <v>1.5591493563797484E-2</v>
      </c>
      <c r="J212" s="178">
        <v>528.70699999999999</v>
      </c>
      <c r="K212" s="178">
        <v>570.654</v>
      </c>
      <c r="L212" s="178"/>
      <c r="M212" s="155" t="s">
        <v>1089</v>
      </c>
    </row>
    <row r="213" spans="1:13" x14ac:dyDescent="0.2">
      <c r="A213" s="155" t="s">
        <v>892</v>
      </c>
      <c r="B213" s="178">
        <v>278.452</v>
      </c>
      <c r="C213" s="179">
        <f t="shared" si="12"/>
        <v>5.8591812276179885E-3</v>
      </c>
      <c r="D213" s="178">
        <v>180.27500000000001</v>
      </c>
      <c r="E213" s="179">
        <f t="shared" si="13"/>
        <v>4.0043599760181542E-3</v>
      </c>
      <c r="F213" s="178" t="s">
        <v>724</v>
      </c>
      <c r="G213" s="179" t="str">
        <f t="shared" si="14"/>
        <v>x</v>
      </c>
      <c r="H213" s="178">
        <v>28.716000000000001</v>
      </c>
      <c r="I213" s="179">
        <f t="shared" si="15"/>
        <v>7.8458282808498419E-4</v>
      </c>
      <c r="J213" s="178">
        <v>-278.452</v>
      </c>
      <c r="K213" s="178">
        <v>-151.559</v>
      </c>
      <c r="L213" s="178"/>
      <c r="M213" s="155" t="s">
        <v>1090</v>
      </c>
    </row>
    <row r="214" spans="1:13" x14ac:dyDescent="0.2">
      <c r="A214" s="155" t="s">
        <v>893</v>
      </c>
      <c r="B214" s="178">
        <v>92518.410999999993</v>
      </c>
      <c r="C214" s="179">
        <f t="shared" si="12"/>
        <v>1.9467704916475572</v>
      </c>
      <c r="D214" s="178">
        <v>97730.191000000006</v>
      </c>
      <c r="E214" s="179">
        <f t="shared" si="13"/>
        <v>2.1708327016447626</v>
      </c>
      <c r="F214" s="178">
        <v>21596.215</v>
      </c>
      <c r="G214" s="179">
        <f t="shared" si="14"/>
        <v>0.69854514939697965</v>
      </c>
      <c r="H214" s="178">
        <v>33597.847000000002</v>
      </c>
      <c r="I214" s="179">
        <f t="shared" si="15"/>
        <v>0.91796537877234297</v>
      </c>
      <c r="J214" s="178">
        <v>-70922.195999999996</v>
      </c>
      <c r="K214" s="178">
        <v>-64132.344000000005</v>
      </c>
      <c r="L214" s="178"/>
      <c r="M214" s="155" t="s">
        <v>1091</v>
      </c>
    </row>
    <row r="215" spans="1:13" x14ac:dyDescent="0.2">
      <c r="A215" s="155" t="s">
        <v>894</v>
      </c>
      <c r="B215" s="178">
        <v>2307.3780000000002</v>
      </c>
      <c r="C215" s="179">
        <f t="shared" si="12"/>
        <v>4.8551800176040182E-2</v>
      </c>
      <c r="D215" s="178">
        <v>1300.4860000000001</v>
      </c>
      <c r="E215" s="179">
        <f t="shared" si="13"/>
        <v>2.8887056373717624E-2</v>
      </c>
      <c r="F215" s="178">
        <v>148.006</v>
      </c>
      <c r="G215" s="179">
        <f t="shared" si="14"/>
        <v>4.7873608121445999E-3</v>
      </c>
      <c r="H215" s="178">
        <v>1513.16</v>
      </c>
      <c r="I215" s="179">
        <f t="shared" si="15"/>
        <v>4.1342782843887545E-2</v>
      </c>
      <c r="J215" s="178">
        <v>-2159.3720000000003</v>
      </c>
      <c r="K215" s="178">
        <v>212.67399999999998</v>
      </c>
      <c r="L215" s="178"/>
      <c r="M215" s="155" t="s">
        <v>1092</v>
      </c>
    </row>
    <row r="216" spans="1:13" x14ac:dyDescent="0.2">
      <c r="A216" s="155" t="s">
        <v>895</v>
      </c>
      <c r="B216" s="178">
        <v>89182.909</v>
      </c>
      <c r="C216" s="179">
        <f t="shared" si="12"/>
        <v>1.8765849275177171</v>
      </c>
      <c r="D216" s="178">
        <v>84240.381999999998</v>
      </c>
      <c r="E216" s="179">
        <f t="shared" si="13"/>
        <v>1.8711902041063937</v>
      </c>
      <c r="F216" s="178">
        <v>5373.7330000000002</v>
      </c>
      <c r="G216" s="179">
        <f t="shared" si="14"/>
        <v>0.17381726942913284</v>
      </c>
      <c r="H216" s="178">
        <v>5581.0910000000003</v>
      </c>
      <c r="I216" s="179">
        <f t="shared" si="15"/>
        <v>0.15248739937942796</v>
      </c>
      <c r="J216" s="178">
        <v>-83809.176000000007</v>
      </c>
      <c r="K216" s="178">
        <v>-78659.290999999997</v>
      </c>
      <c r="L216" s="178"/>
      <c r="M216" s="155" t="s">
        <v>1093</v>
      </c>
    </row>
    <row r="217" spans="1:13" x14ac:dyDescent="0.2">
      <c r="A217" s="155" t="s">
        <v>896</v>
      </c>
      <c r="B217" s="178">
        <v>222.75</v>
      </c>
      <c r="C217" s="179">
        <f t="shared" si="12"/>
        <v>4.6871008951341955E-3</v>
      </c>
      <c r="D217" s="178">
        <v>96.8</v>
      </c>
      <c r="E217" s="179">
        <f t="shared" si="13"/>
        <v>2.1501708261187479E-3</v>
      </c>
      <c r="F217" s="178">
        <v>463.46300000000002</v>
      </c>
      <c r="G217" s="179">
        <f t="shared" si="14"/>
        <v>1.4991044985196361E-2</v>
      </c>
      <c r="H217" s="178">
        <v>93.536000000000001</v>
      </c>
      <c r="I217" s="179">
        <f t="shared" si="15"/>
        <v>2.5556045203982826E-3</v>
      </c>
      <c r="J217" s="178">
        <v>240.71300000000002</v>
      </c>
      <c r="K217" s="178">
        <v>-3.2639999999999958</v>
      </c>
      <c r="L217" s="178"/>
      <c r="M217" s="155" t="s">
        <v>1094</v>
      </c>
    </row>
    <row r="218" spans="1:13" x14ac:dyDescent="0.2">
      <c r="A218" s="155" t="s">
        <v>897</v>
      </c>
      <c r="B218" s="178">
        <v>6131.9719999999988</v>
      </c>
      <c r="C218" s="179">
        <f t="shared" si="12"/>
        <v>0.12902882805898011</v>
      </c>
      <c r="D218" s="178">
        <v>15573.194</v>
      </c>
      <c r="E218" s="179">
        <f t="shared" si="13"/>
        <v>0.34591970463106947</v>
      </c>
      <c r="F218" s="178">
        <v>25551.883999999998</v>
      </c>
      <c r="G218" s="179">
        <f t="shared" si="14"/>
        <v>0.82649411603627276</v>
      </c>
      <c r="H218" s="178">
        <v>70435.551000000007</v>
      </c>
      <c r="I218" s="179">
        <f t="shared" si="15"/>
        <v>1.9244506129441477</v>
      </c>
      <c r="J218" s="178">
        <v>19419.912</v>
      </c>
      <c r="K218" s="178">
        <v>54862.357000000004</v>
      </c>
      <c r="L218" s="178"/>
      <c r="M218" s="155" t="s">
        <v>1095</v>
      </c>
    </row>
    <row r="219" spans="1:13" x14ac:dyDescent="0.2">
      <c r="A219" s="155" t="s">
        <v>898</v>
      </c>
      <c r="B219" s="178" t="s">
        <v>724</v>
      </c>
      <c r="C219" s="179" t="str">
        <f t="shared" si="12"/>
        <v>x</v>
      </c>
      <c r="D219" s="178" t="s">
        <v>729</v>
      </c>
      <c r="E219" s="179" t="str">
        <f t="shared" si="13"/>
        <v>x</v>
      </c>
      <c r="F219" s="178" t="s">
        <v>729</v>
      </c>
      <c r="G219" s="179" t="str">
        <f t="shared" si="14"/>
        <v>x</v>
      </c>
      <c r="H219" s="178">
        <v>4.1740000000000004</v>
      </c>
      <c r="I219" s="179">
        <f t="shared" si="15"/>
        <v>1.1404264954822135E-4</v>
      </c>
      <c r="J219" s="178" t="s">
        <v>729</v>
      </c>
      <c r="K219" s="178">
        <v>4.0940000000000003</v>
      </c>
      <c r="L219" s="178"/>
      <c r="M219" s="155" t="s">
        <v>1096</v>
      </c>
    </row>
    <row r="220" spans="1:13" x14ac:dyDescent="0.2">
      <c r="A220" s="155" t="s">
        <v>899</v>
      </c>
      <c r="B220" s="178">
        <v>3318.9589999999998</v>
      </c>
      <c r="C220" s="179">
        <f t="shared" si="12"/>
        <v>6.9837466665830281E-2</v>
      </c>
      <c r="D220" s="178">
        <v>11778.386</v>
      </c>
      <c r="E220" s="179">
        <f t="shared" si="13"/>
        <v>0.26162749954509806</v>
      </c>
      <c r="F220" s="178">
        <v>20562.917000000001</v>
      </c>
      <c r="G220" s="179">
        <f t="shared" si="14"/>
        <v>0.6651223803709444</v>
      </c>
      <c r="H220" s="178">
        <v>63670.552000000003</v>
      </c>
      <c r="I220" s="179">
        <f t="shared" si="15"/>
        <v>1.73961630289358</v>
      </c>
      <c r="J220" s="178">
        <v>17243.958000000002</v>
      </c>
      <c r="K220" s="178">
        <v>51892.166000000005</v>
      </c>
      <c r="L220" s="178"/>
      <c r="M220" s="155" t="s">
        <v>1097</v>
      </c>
    </row>
    <row r="221" spans="1:13" x14ac:dyDescent="0.2">
      <c r="A221" s="155" t="s">
        <v>900</v>
      </c>
      <c r="B221" s="178">
        <v>18.260999999999999</v>
      </c>
      <c r="C221" s="179">
        <f t="shared" si="12"/>
        <v>3.8424758449403162E-4</v>
      </c>
      <c r="D221" s="178">
        <v>16.225000000000001</v>
      </c>
      <c r="E221" s="179">
        <f t="shared" si="13"/>
        <v>3.6039795096876742E-4</v>
      </c>
      <c r="F221" s="178">
        <v>2.198</v>
      </c>
      <c r="G221" s="179">
        <f t="shared" si="14"/>
        <v>7.1095895200828542E-5</v>
      </c>
      <c r="H221" s="178">
        <v>1.8</v>
      </c>
      <c r="I221" s="179">
        <f t="shared" si="15"/>
        <v>4.9179868037086347E-5</v>
      </c>
      <c r="J221" s="178">
        <v>-16.062999999999999</v>
      </c>
      <c r="K221" s="178">
        <v>-14.425000000000001</v>
      </c>
      <c r="L221" s="178"/>
      <c r="M221" s="155" t="s">
        <v>1098</v>
      </c>
    </row>
    <row r="222" spans="1:13" x14ac:dyDescent="0.2">
      <c r="A222" s="155" t="s">
        <v>901</v>
      </c>
      <c r="B222" s="178" t="s">
        <v>729</v>
      </c>
      <c r="C222" s="179" t="str">
        <f t="shared" si="12"/>
        <v>x</v>
      </c>
      <c r="D222" s="178" t="s">
        <v>729</v>
      </c>
      <c r="E222" s="179" t="str">
        <f t="shared" si="13"/>
        <v>x</v>
      </c>
      <c r="F222" s="178" t="s">
        <v>724</v>
      </c>
      <c r="G222" s="179" t="str">
        <f t="shared" si="14"/>
        <v>x</v>
      </c>
      <c r="H222" s="178" t="s">
        <v>724</v>
      </c>
      <c r="I222" s="179" t="str">
        <f t="shared" si="15"/>
        <v>x</v>
      </c>
      <c r="J222" s="178" t="s">
        <v>729</v>
      </c>
      <c r="K222" s="178" t="s">
        <v>729</v>
      </c>
      <c r="L222" s="178"/>
      <c r="M222" s="155" t="s">
        <v>1099</v>
      </c>
    </row>
    <row r="223" spans="1:13" x14ac:dyDescent="0.2">
      <c r="A223" s="155" t="s">
        <v>902</v>
      </c>
      <c r="B223" s="178" t="s">
        <v>724</v>
      </c>
      <c r="C223" s="179" t="str">
        <f t="shared" si="12"/>
        <v>x</v>
      </c>
      <c r="D223" s="178" t="s">
        <v>724</v>
      </c>
      <c r="E223" s="179" t="str">
        <f t="shared" si="13"/>
        <v>x</v>
      </c>
      <c r="F223" s="178">
        <v>0.76200000000000001</v>
      </c>
      <c r="G223" s="179">
        <f t="shared" si="14"/>
        <v>2.4647439555519268E-5</v>
      </c>
      <c r="H223" s="178" t="s">
        <v>729</v>
      </c>
      <c r="I223" s="179" t="str">
        <f t="shared" si="15"/>
        <v>x</v>
      </c>
      <c r="J223" s="178">
        <v>0.76200000000000001</v>
      </c>
      <c r="K223" s="178" t="s">
        <v>729</v>
      </c>
      <c r="L223" s="178"/>
      <c r="M223" s="155" t="s">
        <v>1100</v>
      </c>
    </row>
    <row r="224" spans="1:13" x14ac:dyDescent="0.2">
      <c r="A224" s="155" t="s">
        <v>903</v>
      </c>
      <c r="B224" s="178">
        <v>22.123000000000001</v>
      </c>
      <c r="C224" s="179">
        <f t="shared" si="12"/>
        <v>4.6551170865568486E-4</v>
      </c>
      <c r="D224" s="178">
        <v>3.04</v>
      </c>
      <c r="E224" s="179">
        <f t="shared" si="13"/>
        <v>6.7526025944225138E-5</v>
      </c>
      <c r="F224" s="178">
        <v>410.41899999999998</v>
      </c>
      <c r="G224" s="179">
        <f t="shared" si="14"/>
        <v>1.3275298549785645E-2</v>
      </c>
      <c r="H224" s="178">
        <v>149.32900000000001</v>
      </c>
      <c r="I224" s="179">
        <f t="shared" si="15"/>
        <v>4.0799891745055931E-3</v>
      </c>
      <c r="J224" s="178">
        <v>388.29599999999999</v>
      </c>
      <c r="K224" s="178">
        <v>146.28900000000002</v>
      </c>
      <c r="L224" s="178"/>
      <c r="M224" s="155" t="s">
        <v>1101</v>
      </c>
    </row>
    <row r="225" spans="1:13" x14ac:dyDescent="0.2">
      <c r="A225" s="155" t="s">
        <v>904</v>
      </c>
      <c r="B225" s="178" t="s">
        <v>724</v>
      </c>
      <c r="C225" s="179" t="str">
        <f t="shared" si="12"/>
        <v>x</v>
      </c>
      <c r="D225" s="178" t="s">
        <v>724</v>
      </c>
      <c r="E225" s="179" t="str">
        <f t="shared" si="13"/>
        <v>x</v>
      </c>
      <c r="F225" s="178">
        <v>417.74200000000002</v>
      </c>
      <c r="G225" s="179">
        <f t="shared" si="14"/>
        <v>1.3512166266144002E-2</v>
      </c>
      <c r="H225" s="178">
        <v>355.65600000000001</v>
      </c>
      <c r="I225" s="179">
        <f t="shared" si="15"/>
        <v>9.7172861925544328E-3</v>
      </c>
      <c r="J225" s="178">
        <v>417.74200000000002</v>
      </c>
      <c r="K225" s="178">
        <v>355.65600000000001</v>
      </c>
      <c r="L225" s="178"/>
      <c r="M225" s="155" t="s">
        <v>1102</v>
      </c>
    </row>
    <row r="226" spans="1:13" x14ac:dyDescent="0.2">
      <c r="A226" s="155" t="s">
        <v>905</v>
      </c>
      <c r="B226" s="178">
        <v>2511.6550000000002</v>
      </c>
      <c r="C226" s="179">
        <f t="shared" si="12"/>
        <v>5.2850192587062972E-2</v>
      </c>
      <c r="D226" s="178">
        <v>3094.4110000000001</v>
      </c>
      <c r="E226" s="179">
        <f t="shared" si="13"/>
        <v>6.8734630746084102E-2</v>
      </c>
      <c r="F226" s="178">
        <v>3946.5149999999999</v>
      </c>
      <c r="G226" s="179">
        <f t="shared" si="14"/>
        <v>0.12765287390741487</v>
      </c>
      <c r="H226" s="178">
        <v>5780.2839999999997</v>
      </c>
      <c r="I226" s="179">
        <f t="shared" si="15"/>
        <v>0.15792978018715642</v>
      </c>
      <c r="J226" s="178">
        <v>1434.8599999999997</v>
      </c>
      <c r="K226" s="178">
        <v>2685.8729999999996</v>
      </c>
      <c r="L226" s="178"/>
      <c r="M226" s="155" t="s">
        <v>1103</v>
      </c>
    </row>
    <row r="227" spans="1:13" x14ac:dyDescent="0.2">
      <c r="A227" s="155" t="s">
        <v>906</v>
      </c>
      <c r="B227" s="178" t="s">
        <v>724</v>
      </c>
      <c r="C227" s="179" t="str">
        <f t="shared" si="12"/>
        <v>x</v>
      </c>
      <c r="D227" s="178">
        <v>0.58599999999999997</v>
      </c>
      <c r="E227" s="179">
        <f t="shared" si="13"/>
        <v>1.3016530001090767E-5</v>
      </c>
      <c r="F227" s="178">
        <v>210.55500000000001</v>
      </c>
      <c r="G227" s="179">
        <f t="shared" si="14"/>
        <v>6.8105533275752755E-3</v>
      </c>
      <c r="H227" s="178">
        <v>405.08800000000002</v>
      </c>
      <c r="I227" s="179">
        <f t="shared" si="15"/>
        <v>1.1067874657448464E-2</v>
      </c>
      <c r="J227" s="178">
        <v>210.55500000000001</v>
      </c>
      <c r="K227" s="178">
        <v>404.50200000000001</v>
      </c>
      <c r="L227" s="178"/>
      <c r="M227" s="155" t="s">
        <v>1104</v>
      </c>
    </row>
    <row r="228" spans="1:13" x14ac:dyDescent="0.2">
      <c r="A228" s="155" t="s">
        <v>907</v>
      </c>
      <c r="B228" s="178">
        <v>258.12299999999999</v>
      </c>
      <c r="C228" s="179">
        <f t="shared" si="12"/>
        <v>5.4314188298753034E-3</v>
      </c>
      <c r="D228" s="178">
        <v>679.90899999999999</v>
      </c>
      <c r="E228" s="179">
        <f t="shared" si="13"/>
        <v>1.5102484465036897E-2</v>
      </c>
      <c r="F228" s="178" t="s">
        <v>729</v>
      </c>
      <c r="G228" s="179" t="str">
        <f t="shared" si="14"/>
        <v>x</v>
      </c>
      <c r="H228" s="178">
        <v>28.114000000000001</v>
      </c>
      <c r="I228" s="179">
        <f t="shared" si="15"/>
        <v>7.6813489444146974E-4</v>
      </c>
      <c r="J228" s="178">
        <v>-258.02299999999997</v>
      </c>
      <c r="K228" s="178">
        <v>-651.79499999999996</v>
      </c>
      <c r="L228" s="178"/>
      <c r="M228" s="155" t="s">
        <v>1105</v>
      </c>
    </row>
    <row r="229" spans="1:13" x14ac:dyDescent="0.2">
      <c r="A229" s="155" t="s">
        <v>908</v>
      </c>
      <c r="B229" s="178">
        <v>1.355</v>
      </c>
      <c r="C229" s="179">
        <f t="shared" si="12"/>
        <v>2.8511881988358408E-5</v>
      </c>
      <c r="D229" s="178" t="s">
        <v>724</v>
      </c>
      <c r="E229" s="179" t="str">
        <f t="shared" si="13"/>
        <v>x</v>
      </c>
      <c r="F229" s="178" t="s">
        <v>729</v>
      </c>
      <c r="G229" s="179" t="str">
        <f t="shared" si="14"/>
        <v>x</v>
      </c>
      <c r="H229" s="178" t="s">
        <v>729</v>
      </c>
      <c r="I229" s="179" t="str">
        <f t="shared" si="15"/>
        <v>x</v>
      </c>
      <c r="J229" s="178">
        <v>-1.3169999999999999</v>
      </c>
      <c r="K229" s="178" t="s">
        <v>729</v>
      </c>
      <c r="L229" s="178"/>
      <c r="M229" s="155" t="s">
        <v>1106</v>
      </c>
    </row>
    <row r="230" spans="1:13" x14ac:dyDescent="0.2">
      <c r="A230" s="155" t="s">
        <v>909</v>
      </c>
      <c r="B230" s="178">
        <v>1.2490000000000001</v>
      </c>
      <c r="C230" s="179">
        <f t="shared" si="12"/>
        <v>2.6281432179675017E-5</v>
      </c>
      <c r="D230" s="178" t="s">
        <v>724</v>
      </c>
      <c r="E230" s="179" t="str">
        <f t="shared" si="13"/>
        <v>x</v>
      </c>
      <c r="F230" s="178" t="s">
        <v>724</v>
      </c>
      <c r="G230" s="179" t="str">
        <f t="shared" si="14"/>
        <v>x</v>
      </c>
      <c r="H230" s="178" t="s">
        <v>724</v>
      </c>
      <c r="I230" s="179" t="str">
        <f t="shared" si="15"/>
        <v>x</v>
      </c>
      <c r="J230" s="178">
        <v>-1.2490000000000001</v>
      </c>
      <c r="K230" s="178" t="s">
        <v>724</v>
      </c>
      <c r="L230" s="178"/>
      <c r="M230" s="155" t="s">
        <v>1107</v>
      </c>
    </row>
    <row r="231" spans="1:13" x14ac:dyDescent="0.2">
      <c r="A231" s="155" t="s">
        <v>910</v>
      </c>
      <c r="B231" s="178" t="s">
        <v>724</v>
      </c>
      <c r="C231" s="179" t="str">
        <f t="shared" si="12"/>
        <v>x</v>
      </c>
      <c r="D231" s="178" t="s">
        <v>729</v>
      </c>
      <c r="E231" s="179" t="str">
        <f t="shared" si="13"/>
        <v>x</v>
      </c>
      <c r="F231" s="178" t="s">
        <v>724</v>
      </c>
      <c r="G231" s="179" t="str">
        <f t="shared" si="14"/>
        <v>x</v>
      </c>
      <c r="H231" s="178">
        <v>40</v>
      </c>
      <c r="I231" s="179">
        <f t="shared" si="15"/>
        <v>1.0928859563796966E-3</v>
      </c>
      <c r="J231" s="178" t="s">
        <v>724</v>
      </c>
      <c r="K231" s="178">
        <v>39.619999999999997</v>
      </c>
      <c r="L231" s="178"/>
      <c r="M231" s="155" t="s">
        <v>1108</v>
      </c>
    </row>
    <row r="232" spans="1:13" x14ac:dyDescent="0.2">
      <c r="A232" s="155" t="s">
        <v>911</v>
      </c>
      <c r="B232" s="178" t="s">
        <v>729</v>
      </c>
      <c r="C232" s="179" t="str">
        <f t="shared" si="12"/>
        <v>x</v>
      </c>
      <c r="D232" s="178" t="s">
        <v>724</v>
      </c>
      <c r="E232" s="179" t="str">
        <f t="shared" si="13"/>
        <v>x</v>
      </c>
      <c r="F232" s="178">
        <v>0.56799999999999995</v>
      </c>
      <c r="G232" s="179">
        <f t="shared" si="14"/>
        <v>1.8372369642434306E-5</v>
      </c>
      <c r="H232" s="178" t="s">
        <v>724</v>
      </c>
      <c r="I232" s="179" t="str">
        <f t="shared" si="15"/>
        <v>x</v>
      </c>
      <c r="J232" s="178">
        <v>0.5159999999999999</v>
      </c>
      <c r="K232" s="178" t="s">
        <v>724</v>
      </c>
      <c r="L232" s="178"/>
      <c r="M232" s="155" t="s">
        <v>1109</v>
      </c>
    </row>
    <row r="233" spans="1:13" x14ac:dyDescent="0.2">
      <c r="A233" s="155" t="s">
        <v>912</v>
      </c>
      <c r="B233" s="178">
        <v>2302.136</v>
      </c>
      <c r="C233" s="179">
        <f t="shared" si="12"/>
        <v>4.8441498120406982E-2</v>
      </c>
      <c r="D233" s="178">
        <v>5657.7370000000001</v>
      </c>
      <c r="E233" s="179">
        <f t="shared" si="13"/>
        <v>0.12567253139723766</v>
      </c>
      <c r="F233" s="178">
        <v>129050.47200000001</v>
      </c>
      <c r="G233" s="179">
        <f t="shared" si="14"/>
        <v>4.1742305882299631</v>
      </c>
      <c r="H233" s="178">
        <v>188531.14500000002</v>
      </c>
      <c r="I233" s="179">
        <f t="shared" si="15"/>
        <v>5.1510760177671067</v>
      </c>
      <c r="J233" s="178">
        <v>126748.33600000001</v>
      </c>
      <c r="K233" s="178">
        <v>182873.40800000002</v>
      </c>
      <c r="L233" s="178"/>
      <c r="M233" s="155" t="s">
        <v>1110</v>
      </c>
    </row>
    <row r="234" spans="1:13" x14ac:dyDescent="0.2">
      <c r="A234" s="155" t="s">
        <v>913</v>
      </c>
      <c r="B234" s="178" t="s">
        <v>724</v>
      </c>
      <c r="C234" s="179" t="str">
        <f t="shared" si="12"/>
        <v>x</v>
      </c>
      <c r="D234" s="178" t="s">
        <v>724</v>
      </c>
      <c r="E234" s="179" t="str">
        <f t="shared" si="13"/>
        <v>x</v>
      </c>
      <c r="F234" s="178">
        <v>125905.60000000001</v>
      </c>
      <c r="G234" s="179">
        <f t="shared" si="14"/>
        <v>4.072507435303657</v>
      </c>
      <c r="H234" s="178">
        <v>182950.95300000001</v>
      </c>
      <c r="I234" s="179">
        <f t="shared" si="15"/>
        <v>4.9986131809995484</v>
      </c>
      <c r="J234" s="178">
        <v>125905.60000000001</v>
      </c>
      <c r="K234" s="178">
        <v>182950.95300000001</v>
      </c>
      <c r="L234" s="178"/>
      <c r="M234" s="155" t="s">
        <v>1111</v>
      </c>
    </row>
    <row r="235" spans="1:13" x14ac:dyDescent="0.2">
      <c r="A235" s="155" t="s">
        <v>914</v>
      </c>
      <c r="B235" s="178">
        <v>2302.136</v>
      </c>
      <c r="C235" s="179">
        <f t="shared" si="12"/>
        <v>4.8441498120406982E-2</v>
      </c>
      <c r="D235" s="178">
        <v>5657.7370000000001</v>
      </c>
      <c r="E235" s="179">
        <f t="shared" si="13"/>
        <v>0.12567253139723766</v>
      </c>
      <c r="F235" s="178">
        <v>3144.8719999999998</v>
      </c>
      <c r="G235" s="179">
        <f t="shared" si="14"/>
        <v>0.10172315292630577</v>
      </c>
      <c r="H235" s="178">
        <v>5580.192</v>
      </c>
      <c r="I235" s="179">
        <f t="shared" si="15"/>
        <v>0.15246283676755831</v>
      </c>
      <c r="J235" s="178">
        <v>842.73599999999988</v>
      </c>
      <c r="K235" s="178">
        <v>-77.545000000000073</v>
      </c>
      <c r="L235" s="178"/>
      <c r="M235" s="155" t="s">
        <v>1112</v>
      </c>
    </row>
    <row r="236" spans="1:13" x14ac:dyDescent="0.2">
      <c r="A236" s="155"/>
      <c r="B236" s="178"/>
      <c r="C236" s="179"/>
      <c r="D236" s="178"/>
      <c r="E236" s="179"/>
      <c r="F236" s="178"/>
      <c r="G236" s="179"/>
      <c r="H236" s="178"/>
      <c r="I236" s="179"/>
      <c r="J236" s="178"/>
      <c r="K236" s="178"/>
      <c r="L236" s="178"/>
    </row>
    <row r="237" spans="1:13" x14ac:dyDescent="0.2">
      <c r="A237" s="155"/>
      <c r="B237" s="178"/>
      <c r="C237" s="179"/>
      <c r="D237" s="178"/>
      <c r="E237" s="179"/>
      <c r="F237" s="178"/>
      <c r="G237" s="179"/>
      <c r="H237" s="178"/>
      <c r="I237" s="179"/>
      <c r="J237" s="178"/>
      <c r="K237" s="178"/>
      <c r="L237" s="178"/>
    </row>
    <row r="238" spans="1:13" x14ac:dyDescent="0.2">
      <c r="A238" s="155"/>
      <c r="B238" s="178"/>
      <c r="C238" s="179"/>
      <c r="D238" s="178"/>
      <c r="E238" s="179"/>
      <c r="F238" s="178"/>
      <c r="G238" s="179"/>
      <c r="H238" s="178"/>
      <c r="I238" s="179"/>
      <c r="J238" s="178"/>
      <c r="K238" s="178"/>
      <c r="L238" s="178"/>
    </row>
    <row r="239" spans="1:13" x14ac:dyDescent="0.2">
      <c r="A239" s="155"/>
      <c r="B239" s="178"/>
      <c r="C239" s="179"/>
      <c r="D239" s="178"/>
      <c r="E239" s="179"/>
      <c r="F239" s="178"/>
      <c r="G239" s="179"/>
      <c r="H239" s="178"/>
      <c r="I239" s="179"/>
      <c r="J239" s="178"/>
      <c r="K239" s="178"/>
      <c r="L239" s="178"/>
    </row>
    <row r="240" spans="1:13" x14ac:dyDescent="0.2">
      <c r="A240" s="155"/>
      <c r="B240" s="178"/>
      <c r="C240" s="179"/>
      <c r="D240" s="178"/>
      <c r="E240" s="179"/>
      <c r="F240" s="178"/>
      <c r="G240" s="179"/>
      <c r="H240" s="178"/>
      <c r="I240" s="179"/>
      <c r="J240" s="178"/>
      <c r="K240" s="178"/>
      <c r="L240" s="178"/>
    </row>
    <row r="241" spans="1:12" x14ac:dyDescent="0.2">
      <c r="A241" s="155"/>
      <c r="B241" s="178"/>
      <c r="C241" s="179"/>
      <c r="D241" s="178"/>
      <c r="E241" s="179"/>
      <c r="F241" s="178"/>
      <c r="G241" s="179"/>
      <c r="H241" s="178"/>
      <c r="I241" s="179"/>
      <c r="J241" s="178"/>
      <c r="K241" s="178"/>
      <c r="L241" s="178"/>
    </row>
    <row r="242" spans="1:12" x14ac:dyDescent="0.2">
      <c r="A242" s="155"/>
      <c r="B242" s="178"/>
      <c r="C242" s="179"/>
      <c r="D242" s="178"/>
      <c r="E242" s="179"/>
      <c r="F242" s="178"/>
      <c r="G242" s="179"/>
      <c r="H242" s="178"/>
      <c r="I242" s="179"/>
      <c r="J242" s="178"/>
      <c r="K242" s="178"/>
      <c r="L242" s="178"/>
    </row>
    <row r="243" spans="1:12" x14ac:dyDescent="0.2">
      <c r="A243" s="155"/>
      <c r="B243" s="178"/>
      <c r="C243" s="179"/>
      <c r="D243" s="178"/>
      <c r="E243" s="179"/>
      <c r="F243" s="178"/>
      <c r="G243" s="179"/>
      <c r="H243" s="178"/>
      <c r="I243" s="179"/>
      <c r="J243" s="178"/>
      <c r="K243" s="178"/>
      <c r="L243" s="178"/>
    </row>
    <row r="244" spans="1:12" x14ac:dyDescent="0.2">
      <c r="A244" s="155"/>
      <c r="B244" s="178"/>
      <c r="C244" s="179"/>
      <c r="D244" s="178"/>
      <c r="E244" s="179"/>
      <c r="F244" s="178"/>
      <c r="G244" s="179"/>
      <c r="H244" s="178"/>
      <c r="I244" s="179"/>
      <c r="J244" s="178"/>
      <c r="K244" s="178"/>
      <c r="L244" s="178"/>
    </row>
    <row r="245" spans="1:12" x14ac:dyDescent="0.2">
      <c r="A245" s="155"/>
      <c r="B245" s="178"/>
      <c r="C245" s="179"/>
      <c r="D245" s="178"/>
      <c r="E245" s="179"/>
      <c r="F245" s="178"/>
      <c r="G245" s="179"/>
      <c r="H245" s="178"/>
      <c r="I245" s="179"/>
      <c r="J245" s="178"/>
      <c r="K245" s="178"/>
      <c r="L245" s="178"/>
    </row>
    <row r="246" spans="1:12" x14ac:dyDescent="0.2">
      <c r="A246" s="155"/>
      <c r="B246" s="178"/>
      <c r="C246" s="179"/>
      <c r="D246" s="178"/>
      <c r="E246" s="179"/>
      <c r="F246" s="178"/>
      <c r="G246" s="179"/>
      <c r="H246" s="178"/>
      <c r="I246" s="179"/>
      <c r="J246" s="178"/>
      <c r="K246" s="178"/>
      <c r="L246" s="178"/>
    </row>
    <row r="247" spans="1:12" x14ac:dyDescent="0.2">
      <c r="A247" s="155"/>
      <c r="B247" s="178"/>
      <c r="C247" s="179"/>
      <c r="D247" s="178"/>
      <c r="E247" s="179"/>
      <c r="F247" s="178"/>
      <c r="G247" s="179"/>
      <c r="H247" s="178"/>
      <c r="I247" s="179"/>
      <c r="J247" s="178"/>
      <c r="K247" s="178"/>
      <c r="L247" s="178"/>
    </row>
    <row r="248" spans="1:12" x14ac:dyDescent="0.2">
      <c r="A248" s="155"/>
      <c r="B248" s="178"/>
      <c r="C248" s="179"/>
      <c r="D248" s="178"/>
      <c r="E248" s="179"/>
      <c r="F248" s="178"/>
      <c r="G248" s="179"/>
      <c r="H248" s="178"/>
      <c r="I248" s="179"/>
      <c r="J248" s="178"/>
      <c r="K248" s="178"/>
      <c r="L248" s="178"/>
    </row>
    <row r="249" spans="1:12" x14ac:dyDescent="0.2">
      <c r="A249" s="155"/>
      <c r="B249" s="178"/>
      <c r="C249" s="179"/>
      <c r="D249" s="178"/>
      <c r="E249" s="179"/>
      <c r="F249" s="178"/>
      <c r="G249" s="179"/>
      <c r="H249" s="178"/>
      <c r="I249" s="179"/>
      <c r="J249" s="178"/>
      <c r="K249" s="178"/>
      <c r="L249" s="178"/>
    </row>
    <row r="250" spans="1:12" x14ac:dyDescent="0.2">
      <c r="A250" s="155"/>
      <c r="B250" s="178"/>
      <c r="C250" s="179"/>
      <c r="D250" s="178"/>
      <c r="E250" s="179"/>
      <c r="F250" s="178"/>
      <c r="G250" s="179"/>
      <c r="H250" s="178"/>
      <c r="I250" s="179"/>
      <c r="J250" s="178"/>
      <c r="K250" s="178"/>
      <c r="L250" s="178"/>
    </row>
    <row r="251" spans="1:12" x14ac:dyDescent="0.2">
      <c r="A251" s="155"/>
      <c r="B251" s="178"/>
      <c r="C251" s="179"/>
      <c r="D251" s="178"/>
      <c r="E251" s="179"/>
      <c r="F251" s="178"/>
      <c r="G251" s="179"/>
      <c r="H251" s="178"/>
      <c r="I251" s="179"/>
      <c r="J251" s="178"/>
      <c r="K251" s="178"/>
      <c r="L251" s="178"/>
    </row>
    <row r="252" spans="1:12" x14ac:dyDescent="0.2">
      <c r="A252" s="155"/>
      <c r="B252" s="178"/>
      <c r="C252" s="179"/>
      <c r="D252" s="178"/>
      <c r="E252" s="179"/>
      <c r="F252" s="178"/>
      <c r="G252" s="179"/>
      <c r="H252" s="178"/>
      <c r="I252" s="179"/>
      <c r="J252" s="178"/>
      <c r="K252" s="178"/>
      <c r="L252" s="178"/>
    </row>
  </sheetData>
  <mergeCells count="11">
    <mergeCell ref="A2:M2"/>
    <mergeCell ref="H5:I5"/>
    <mergeCell ref="J6:K6"/>
    <mergeCell ref="F4:I4"/>
    <mergeCell ref="J4:K4"/>
    <mergeCell ref="M4:M6"/>
    <mergeCell ref="A4:A6"/>
    <mergeCell ref="B4:E4"/>
    <mergeCell ref="B5:C5"/>
    <mergeCell ref="D5:E5"/>
    <mergeCell ref="F5:G5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195"/>
  <sheetViews>
    <sheetView showGridLines="0" topLeftCell="A2" workbookViewId="0">
      <selection activeCell="A2" sqref="A2:F2"/>
    </sheetView>
  </sheetViews>
  <sheetFormatPr defaultRowHeight="12.75" x14ac:dyDescent="0.2"/>
  <cols>
    <col min="1" max="1" width="5.7109375" customWidth="1"/>
    <col min="2" max="2" width="26.140625" customWidth="1"/>
    <col min="3" max="3" width="5.7109375" customWidth="1"/>
    <col min="4" max="4" width="26.140625" customWidth="1"/>
    <col min="5" max="5" width="5.7109375" customWidth="1"/>
    <col min="6" max="6" width="26.140625" customWidth="1"/>
  </cols>
  <sheetData>
    <row r="1" spans="1:9" ht="5.25" hidden="1" customHeight="1" x14ac:dyDescent="0.2"/>
    <row r="2" spans="1:9" ht="18" customHeight="1" thickBot="1" x14ac:dyDescent="0.25">
      <c r="A2" s="256" t="s">
        <v>1</v>
      </c>
      <c r="B2" s="257"/>
      <c r="C2" s="257"/>
      <c r="D2" s="257"/>
      <c r="E2" s="257"/>
      <c r="F2" s="258"/>
    </row>
    <row r="3" spans="1:9" ht="18" customHeight="1" thickBot="1" x14ac:dyDescent="0.25">
      <c r="A3" s="256" t="s">
        <v>2</v>
      </c>
      <c r="B3" s="258"/>
      <c r="C3" s="256" t="s">
        <v>2</v>
      </c>
      <c r="D3" s="258"/>
      <c r="E3" s="256" t="s">
        <v>2</v>
      </c>
      <c r="F3" s="258"/>
      <c r="H3" s="255" t="s">
        <v>189</v>
      </c>
      <c r="I3" s="255"/>
    </row>
    <row r="4" spans="1:9" ht="18" customHeight="1" thickBot="1" x14ac:dyDescent="0.25">
      <c r="A4" s="6" t="s">
        <v>3</v>
      </c>
      <c r="B4" s="6" t="s">
        <v>4</v>
      </c>
      <c r="C4" s="6" t="s">
        <v>3</v>
      </c>
      <c r="D4" s="6" t="s">
        <v>4</v>
      </c>
      <c r="E4" s="6" t="s">
        <v>3</v>
      </c>
      <c r="F4" s="6" t="s">
        <v>4</v>
      </c>
    </row>
    <row r="5" spans="1:9" ht="9.75" customHeight="1" x14ac:dyDescent="0.2">
      <c r="A5" s="1" t="s">
        <v>5</v>
      </c>
      <c r="B5" s="2" t="s">
        <v>6</v>
      </c>
      <c r="C5" s="1">
        <v>35</v>
      </c>
      <c r="D5" s="2" t="s">
        <v>312</v>
      </c>
      <c r="E5" s="1">
        <v>67</v>
      </c>
      <c r="F5" s="2" t="s">
        <v>7</v>
      </c>
    </row>
    <row r="6" spans="1:9" ht="9.75" customHeight="1" x14ac:dyDescent="0.2">
      <c r="A6" s="1" t="s">
        <v>8</v>
      </c>
      <c r="B6" s="3" t="s">
        <v>9</v>
      </c>
      <c r="C6" s="1"/>
      <c r="D6" s="2" t="s">
        <v>10</v>
      </c>
      <c r="E6" s="1"/>
      <c r="F6" s="2" t="s">
        <v>11</v>
      </c>
    </row>
    <row r="7" spans="1:9" ht="9.75" customHeight="1" x14ac:dyDescent="0.2">
      <c r="A7" s="1" t="s">
        <v>12</v>
      </c>
      <c r="B7" s="2" t="s">
        <v>13</v>
      </c>
      <c r="C7" s="1">
        <v>36</v>
      </c>
      <c r="D7" s="2" t="s">
        <v>14</v>
      </c>
      <c r="E7" s="1">
        <v>68</v>
      </c>
      <c r="F7" s="2" t="s">
        <v>15</v>
      </c>
    </row>
    <row r="8" spans="1:9" ht="9.75" customHeight="1" x14ac:dyDescent="0.2">
      <c r="A8" s="1" t="s">
        <v>16</v>
      </c>
      <c r="B8" s="3" t="s">
        <v>17</v>
      </c>
      <c r="C8" s="1"/>
      <c r="D8" s="2" t="s">
        <v>18</v>
      </c>
      <c r="E8" s="1"/>
      <c r="F8" s="2" t="s">
        <v>19</v>
      </c>
    </row>
    <row r="9" spans="1:9" ht="9.75" customHeight="1" x14ac:dyDescent="0.2">
      <c r="A9" s="1"/>
      <c r="B9" s="2" t="s">
        <v>20</v>
      </c>
      <c r="C9" s="1">
        <v>37</v>
      </c>
      <c r="D9" s="2" t="s">
        <v>21</v>
      </c>
      <c r="E9" s="1">
        <v>69</v>
      </c>
      <c r="F9" s="2" t="s">
        <v>22</v>
      </c>
    </row>
    <row r="10" spans="1:9" ht="9.75" customHeight="1" x14ac:dyDescent="0.2">
      <c r="A10" s="1" t="s">
        <v>23</v>
      </c>
      <c r="B10" s="3" t="s">
        <v>24</v>
      </c>
      <c r="C10" s="1"/>
      <c r="D10" s="2" t="s">
        <v>25</v>
      </c>
      <c r="E10" s="1">
        <v>70</v>
      </c>
      <c r="F10" s="2" t="s">
        <v>26</v>
      </c>
    </row>
    <row r="11" spans="1:9" ht="9.75" customHeight="1" x14ac:dyDescent="0.2">
      <c r="A11" s="1" t="s">
        <v>27</v>
      </c>
      <c r="B11" s="3" t="s">
        <v>28</v>
      </c>
      <c r="C11" s="1">
        <v>38</v>
      </c>
      <c r="D11" s="2" t="s">
        <v>29</v>
      </c>
      <c r="E11" s="1">
        <v>71</v>
      </c>
      <c r="F11" s="2" t="s">
        <v>30</v>
      </c>
    </row>
    <row r="12" spans="1:9" ht="9.75" customHeight="1" x14ac:dyDescent="0.2">
      <c r="A12" s="1"/>
      <c r="B12" s="3" t="s">
        <v>31</v>
      </c>
      <c r="C12" s="1">
        <v>39</v>
      </c>
      <c r="D12" s="2" t="s">
        <v>32</v>
      </c>
      <c r="E12" s="1"/>
      <c r="F12" s="2" t="s">
        <v>33</v>
      </c>
    </row>
    <row r="13" spans="1:9" ht="9.75" customHeight="1" x14ac:dyDescent="0.2">
      <c r="A13" s="1" t="s">
        <v>34</v>
      </c>
      <c r="B13" s="3" t="s">
        <v>35</v>
      </c>
      <c r="C13" s="1">
        <v>40</v>
      </c>
      <c r="D13" s="2" t="s">
        <v>36</v>
      </c>
      <c r="E13" s="1">
        <v>72</v>
      </c>
      <c r="F13" s="2" t="s">
        <v>37</v>
      </c>
    </row>
    <row r="14" spans="1:9" ht="9.75" customHeight="1" x14ac:dyDescent="0.2">
      <c r="A14" s="1"/>
      <c r="B14" s="3" t="s">
        <v>38</v>
      </c>
      <c r="C14" s="1">
        <v>41</v>
      </c>
      <c r="D14" s="2" t="s">
        <v>313</v>
      </c>
      <c r="E14" s="1">
        <v>73</v>
      </c>
      <c r="F14" s="2" t="s">
        <v>39</v>
      </c>
    </row>
    <row r="15" spans="1:9" ht="9.75" customHeight="1" x14ac:dyDescent="0.2">
      <c r="A15" s="1" t="s">
        <v>40</v>
      </c>
      <c r="B15" s="3" t="s">
        <v>41</v>
      </c>
      <c r="C15" s="1"/>
      <c r="D15" s="2" t="s">
        <v>42</v>
      </c>
      <c r="E15" s="1"/>
      <c r="F15" s="2" t="s">
        <v>43</v>
      </c>
    </row>
    <row r="16" spans="1:9" ht="9.75" customHeight="1" x14ac:dyDescent="0.2">
      <c r="A16" s="1"/>
      <c r="B16" s="3" t="s">
        <v>44</v>
      </c>
      <c r="C16" s="1">
        <v>42</v>
      </c>
      <c r="D16" s="2" t="s">
        <v>45</v>
      </c>
      <c r="E16" s="1">
        <v>74</v>
      </c>
      <c r="F16" s="2" t="s">
        <v>46</v>
      </c>
    </row>
    <row r="17" spans="1:6" ht="9.75" customHeight="1" x14ac:dyDescent="0.2">
      <c r="A17" s="1" t="s">
        <v>47</v>
      </c>
      <c r="B17" s="2" t="s">
        <v>48</v>
      </c>
      <c r="C17" s="1"/>
      <c r="D17" s="2" t="s">
        <v>49</v>
      </c>
      <c r="E17" s="1">
        <v>75</v>
      </c>
      <c r="F17" s="2" t="s">
        <v>50</v>
      </c>
    </row>
    <row r="18" spans="1:6" ht="9.75" customHeight="1" x14ac:dyDescent="0.2">
      <c r="A18" s="1">
        <v>10</v>
      </c>
      <c r="B18" s="2" t="s">
        <v>51</v>
      </c>
      <c r="C18" s="1">
        <v>43</v>
      </c>
      <c r="D18" s="2" t="s">
        <v>52</v>
      </c>
      <c r="E18" s="1">
        <v>76</v>
      </c>
      <c r="F18" s="2" t="s">
        <v>53</v>
      </c>
    </row>
    <row r="19" spans="1:6" ht="9.75" customHeight="1" x14ac:dyDescent="0.2">
      <c r="A19" s="1">
        <v>11</v>
      </c>
      <c r="B19" s="2" t="s">
        <v>54</v>
      </c>
      <c r="C19" s="1"/>
      <c r="D19" s="2" t="s">
        <v>55</v>
      </c>
      <c r="E19" s="1">
        <v>78</v>
      </c>
      <c r="F19" s="2" t="s">
        <v>56</v>
      </c>
    </row>
    <row r="20" spans="1:6" ht="9.75" customHeight="1" x14ac:dyDescent="0.2">
      <c r="A20" s="1"/>
      <c r="B20" s="2" t="s">
        <v>57</v>
      </c>
      <c r="C20" s="1">
        <v>44</v>
      </c>
      <c r="D20" s="2" t="s">
        <v>58</v>
      </c>
      <c r="E20" s="1">
        <v>79</v>
      </c>
      <c r="F20" s="2" t="s">
        <v>59</v>
      </c>
    </row>
    <row r="21" spans="1:6" ht="9.75" customHeight="1" x14ac:dyDescent="0.2">
      <c r="A21" s="1">
        <v>12</v>
      </c>
      <c r="B21" s="2" t="s">
        <v>60</v>
      </c>
      <c r="C21" s="1"/>
      <c r="D21" s="2" t="s">
        <v>61</v>
      </c>
      <c r="E21" s="1">
        <v>80</v>
      </c>
      <c r="F21" s="2" t="s">
        <v>62</v>
      </c>
    </row>
    <row r="22" spans="1:6" ht="9.75" customHeight="1" x14ac:dyDescent="0.2">
      <c r="A22" s="1"/>
      <c r="B22" s="2" t="s">
        <v>63</v>
      </c>
      <c r="C22" s="1">
        <v>45</v>
      </c>
      <c r="D22" s="2" t="s">
        <v>64</v>
      </c>
      <c r="E22" s="1">
        <v>81</v>
      </c>
      <c r="F22" s="2" t="s">
        <v>65</v>
      </c>
    </row>
    <row r="23" spans="1:6" ht="9.75" customHeight="1" x14ac:dyDescent="0.2">
      <c r="A23" s="1">
        <v>13</v>
      </c>
      <c r="B23" s="2" t="s">
        <v>66</v>
      </c>
      <c r="C23" s="1">
        <v>46</v>
      </c>
      <c r="D23" s="2" t="s">
        <v>67</v>
      </c>
      <c r="E23" s="1"/>
      <c r="F23" s="2" t="s">
        <v>68</v>
      </c>
    </row>
    <row r="24" spans="1:6" ht="9.75" customHeight="1" x14ac:dyDescent="0.2">
      <c r="A24" s="1"/>
      <c r="B24" s="2" t="s">
        <v>311</v>
      </c>
      <c r="C24" s="1">
        <v>47</v>
      </c>
      <c r="D24" s="2" t="s">
        <v>69</v>
      </c>
      <c r="E24" s="1">
        <v>82</v>
      </c>
      <c r="F24" s="2" t="s">
        <v>70</v>
      </c>
    </row>
    <row r="25" spans="1:6" ht="9.75" customHeight="1" x14ac:dyDescent="0.2">
      <c r="A25" s="1">
        <v>14</v>
      </c>
      <c r="B25" s="2" t="s">
        <v>71</v>
      </c>
      <c r="C25" s="1"/>
      <c r="D25" s="2" t="s">
        <v>72</v>
      </c>
      <c r="E25" s="1"/>
      <c r="F25" s="2" t="s">
        <v>73</v>
      </c>
    </row>
    <row r="26" spans="1:6" ht="9.75" customHeight="1" x14ac:dyDescent="0.2">
      <c r="A26" s="1"/>
      <c r="B26" s="2" t="s">
        <v>74</v>
      </c>
      <c r="C26" s="1">
        <v>48</v>
      </c>
      <c r="D26" s="2" t="s">
        <v>75</v>
      </c>
      <c r="E26" s="1">
        <v>83</v>
      </c>
      <c r="F26" s="2" t="s">
        <v>76</v>
      </c>
    </row>
    <row r="27" spans="1:6" ht="9.75" customHeight="1" x14ac:dyDescent="0.2">
      <c r="A27" s="1">
        <v>15</v>
      </c>
      <c r="B27" s="2" t="s">
        <v>77</v>
      </c>
      <c r="C27" s="1"/>
      <c r="D27" s="2" t="s">
        <v>78</v>
      </c>
      <c r="E27" s="1">
        <v>84</v>
      </c>
      <c r="F27" s="2" t="s">
        <v>315</v>
      </c>
    </row>
    <row r="28" spans="1:6" ht="9.75" customHeight="1" x14ac:dyDescent="0.2">
      <c r="A28" s="1"/>
      <c r="B28" s="2" t="s">
        <v>79</v>
      </c>
      <c r="C28" s="1">
        <v>49</v>
      </c>
      <c r="D28" s="2" t="s">
        <v>80</v>
      </c>
      <c r="E28" s="1"/>
      <c r="F28" s="2" t="s">
        <v>81</v>
      </c>
    </row>
    <row r="29" spans="1:6" ht="9.75" customHeight="1" x14ac:dyDescent="0.2">
      <c r="A29" s="1">
        <v>16</v>
      </c>
      <c r="B29" s="2" t="s">
        <v>82</v>
      </c>
      <c r="C29" s="1"/>
      <c r="D29" s="2" t="s">
        <v>83</v>
      </c>
      <c r="E29" s="1">
        <v>85</v>
      </c>
      <c r="F29" s="2" t="s">
        <v>84</v>
      </c>
    </row>
    <row r="30" spans="1:6" ht="9.75" customHeight="1" x14ac:dyDescent="0.2">
      <c r="A30" s="1"/>
      <c r="B30" s="2" t="s">
        <v>85</v>
      </c>
      <c r="C30" s="1">
        <v>50</v>
      </c>
      <c r="D30" s="2" t="s">
        <v>86</v>
      </c>
      <c r="E30" s="1"/>
      <c r="F30" s="2" t="s">
        <v>316</v>
      </c>
    </row>
    <row r="31" spans="1:6" ht="9.75" customHeight="1" x14ac:dyDescent="0.2">
      <c r="A31" s="1">
        <v>17</v>
      </c>
      <c r="B31" s="2" t="s">
        <v>87</v>
      </c>
      <c r="C31" s="1">
        <v>51</v>
      </c>
      <c r="D31" s="2" t="s">
        <v>88</v>
      </c>
      <c r="E31" s="1">
        <v>86</v>
      </c>
      <c r="F31" s="2" t="s">
        <v>89</v>
      </c>
    </row>
    <row r="32" spans="1:6" ht="9.75" customHeight="1" x14ac:dyDescent="0.2">
      <c r="A32" s="1">
        <v>18</v>
      </c>
      <c r="B32" s="2" t="s">
        <v>90</v>
      </c>
      <c r="C32" s="1"/>
      <c r="D32" s="2" t="s">
        <v>91</v>
      </c>
      <c r="E32" s="1"/>
      <c r="F32" s="2" t="s">
        <v>92</v>
      </c>
    </row>
    <row r="33" spans="1:6" ht="9.75" customHeight="1" x14ac:dyDescent="0.2">
      <c r="A33" s="1">
        <v>19</v>
      </c>
      <c r="B33" s="2" t="s">
        <v>93</v>
      </c>
      <c r="C33" s="1">
        <v>52</v>
      </c>
      <c r="D33" s="2" t="s">
        <v>94</v>
      </c>
      <c r="E33" s="1">
        <v>87</v>
      </c>
      <c r="F33" s="2" t="s">
        <v>317</v>
      </c>
    </row>
    <row r="34" spans="1:6" ht="9.75" customHeight="1" x14ac:dyDescent="0.2">
      <c r="A34" s="1"/>
      <c r="B34" s="2" t="s">
        <v>95</v>
      </c>
      <c r="C34" s="1">
        <v>53</v>
      </c>
      <c r="D34" s="2" t="s">
        <v>96</v>
      </c>
      <c r="E34" s="1"/>
      <c r="F34" s="2" t="s">
        <v>97</v>
      </c>
    </row>
    <row r="35" spans="1:6" ht="9.75" customHeight="1" x14ac:dyDescent="0.2">
      <c r="A35" s="1">
        <v>20</v>
      </c>
      <c r="B35" s="2" t="s">
        <v>98</v>
      </c>
      <c r="C35" s="1"/>
      <c r="D35" s="2" t="s">
        <v>99</v>
      </c>
      <c r="E35" s="1">
        <v>88</v>
      </c>
      <c r="F35" s="2" t="s">
        <v>100</v>
      </c>
    </row>
    <row r="36" spans="1:6" ht="9.75" customHeight="1" x14ac:dyDescent="0.2">
      <c r="A36" s="1"/>
      <c r="B36" s="2" t="s">
        <v>101</v>
      </c>
      <c r="C36" s="1">
        <v>54</v>
      </c>
      <c r="D36" s="2" t="s">
        <v>102</v>
      </c>
      <c r="E36" s="1"/>
      <c r="F36" s="2" t="s">
        <v>103</v>
      </c>
    </row>
    <row r="37" spans="1:6" ht="9.75" customHeight="1" x14ac:dyDescent="0.2">
      <c r="A37" s="1">
        <v>21</v>
      </c>
      <c r="B37" s="2" t="s">
        <v>104</v>
      </c>
      <c r="C37" s="1">
        <v>55</v>
      </c>
      <c r="D37" s="2" t="s">
        <v>105</v>
      </c>
      <c r="E37" s="1">
        <v>89</v>
      </c>
      <c r="F37" s="2" t="s">
        <v>106</v>
      </c>
    </row>
    <row r="38" spans="1:6" ht="9.75" customHeight="1" x14ac:dyDescent="0.2">
      <c r="A38" s="1">
        <v>22</v>
      </c>
      <c r="B38" s="2" t="s">
        <v>107</v>
      </c>
      <c r="C38" s="1"/>
      <c r="D38" s="2" t="s">
        <v>108</v>
      </c>
      <c r="E38" s="1">
        <v>90</v>
      </c>
      <c r="F38" s="2" t="s">
        <v>318</v>
      </c>
    </row>
    <row r="39" spans="1:6" ht="9.75" customHeight="1" x14ac:dyDescent="0.2">
      <c r="A39" s="1"/>
      <c r="B39" s="2" t="s">
        <v>109</v>
      </c>
      <c r="C39" s="1">
        <v>56</v>
      </c>
      <c r="D39" s="2" t="s">
        <v>110</v>
      </c>
      <c r="E39" s="1"/>
      <c r="F39" s="2" t="s">
        <v>111</v>
      </c>
    </row>
    <row r="40" spans="1:6" ht="9.75" customHeight="1" x14ac:dyDescent="0.2">
      <c r="A40" s="1">
        <v>23</v>
      </c>
      <c r="B40" s="2" t="s">
        <v>112</v>
      </c>
      <c r="C40" s="1"/>
      <c r="D40" s="2" t="s">
        <v>113</v>
      </c>
      <c r="E40" s="1">
        <v>91</v>
      </c>
      <c r="F40" s="2" t="s">
        <v>114</v>
      </c>
    </row>
    <row r="41" spans="1:6" ht="9.75" customHeight="1" x14ac:dyDescent="0.2">
      <c r="A41" s="1"/>
      <c r="B41" s="2" t="s">
        <v>115</v>
      </c>
      <c r="C41" s="1">
        <v>57</v>
      </c>
      <c r="D41" s="2" t="s">
        <v>116</v>
      </c>
      <c r="E41" s="1"/>
      <c r="F41" s="2" t="s">
        <v>117</v>
      </c>
    </row>
    <row r="42" spans="1:6" ht="9.75" customHeight="1" x14ac:dyDescent="0.2">
      <c r="A42" s="1">
        <v>24</v>
      </c>
      <c r="B42" s="2" t="s">
        <v>118</v>
      </c>
      <c r="C42" s="1"/>
      <c r="D42" s="2" t="s">
        <v>119</v>
      </c>
      <c r="E42" s="1">
        <v>92</v>
      </c>
      <c r="F42" s="2" t="s">
        <v>120</v>
      </c>
    </row>
    <row r="43" spans="1:6" ht="9.75" customHeight="1" x14ac:dyDescent="0.2">
      <c r="A43" s="1"/>
      <c r="B43" s="2" t="s">
        <v>314</v>
      </c>
      <c r="C43" s="1">
        <v>58</v>
      </c>
      <c r="D43" s="2" t="s">
        <v>121</v>
      </c>
      <c r="E43" s="1"/>
      <c r="F43" s="2" t="s">
        <v>122</v>
      </c>
    </row>
    <row r="44" spans="1:6" ht="9.75" customHeight="1" x14ac:dyDescent="0.2">
      <c r="A44" s="1">
        <v>25</v>
      </c>
      <c r="B44" s="2" t="s">
        <v>123</v>
      </c>
      <c r="C44" s="1"/>
      <c r="D44" s="2" t="s">
        <v>124</v>
      </c>
      <c r="E44" s="1">
        <v>93</v>
      </c>
      <c r="F44" s="2" t="s">
        <v>125</v>
      </c>
    </row>
    <row r="45" spans="1:6" ht="9.75" customHeight="1" x14ac:dyDescent="0.2">
      <c r="A45" s="1"/>
      <c r="B45" s="2" t="s">
        <v>126</v>
      </c>
      <c r="C45" s="1">
        <v>59</v>
      </c>
      <c r="D45" s="2" t="s">
        <v>127</v>
      </c>
      <c r="E45" s="1"/>
      <c r="F45" s="2" t="s">
        <v>128</v>
      </c>
    </row>
    <row r="46" spans="1:6" ht="9.75" customHeight="1" x14ac:dyDescent="0.2">
      <c r="A46" s="1">
        <v>26</v>
      </c>
      <c r="B46" s="2" t="s">
        <v>129</v>
      </c>
      <c r="C46" s="1"/>
      <c r="D46" s="2" t="s">
        <v>130</v>
      </c>
      <c r="E46" s="1">
        <v>94</v>
      </c>
      <c r="F46" s="2" t="s">
        <v>131</v>
      </c>
    </row>
    <row r="47" spans="1:6" ht="9.75" customHeight="1" x14ac:dyDescent="0.2">
      <c r="A47" s="1">
        <v>27</v>
      </c>
      <c r="B47" s="2" t="s">
        <v>132</v>
      </c>
      <c r="C47" s="1">
        <v>60</v>
      </c>
      <c r="D47" s="2" t="s">
        <v>133</v>
      </c>
      <c r="E47" s="1"/>
      <c r="F47" s="2" t="s">
        <v>134</v>
      </c>
    </row>
    <row r="48" spans="1:6" ht="9.75" customHeight="1" x14ac:dyDescent="0.2">
      <c r="A48" s="1"/>
      <c r="B48" s="2" t="s">
        <v>135</v>
      </c>
      <c r="C48" s="1">
        <v>61</v>
      </c>
      <c r="D48" s="2" t="s">
        <v>136</v>
      </c>
      <c r="E48" s="1">
        <v>95</v>
      </c>
      <c r="F48" s="2" t="s">
        <v>137</v>
      </c>
    </row>
    <row r="49" spans="1:6" ht="9.75" customHeight="1" x14ac:dyDescent="0.2">
      <c r="A49" s="1">
        <v>28</v>
      </c>
      <c r="B49" s="2" t="s">
        <v>138</v>
      </c>
      <c r="C49" s="1"/>
      <c r="D49" s="2" t="s">
        <v>139</v>
      </c>
      <c r="E49" s="1"/>
      <c r="F49" s="2" t="s">
        <v>140</v>
      </c>
    </row>
    <row r="50" spans="1:6" ht="9.75" customHeight="1" x14ac:dyDescent="0.2">
      <c r="A50" s="1">
        <v>29</v>
      </c>
      <c r="B50" s="2" t="s">
        <v>141</v>
      </c>
      <c r="C50" s="1">
        <v>62</v>
      </c>
      <c r="D50" s="2" t="s">
        <v>142</v>
      </c>
      <c r="E50" s="1">
        <v>96</v>
      </c>
      <c r="F50" s="2" t="s">
        <v>143</v>
      </c>
    </row>
    <row r="51" spans="1:6" ht="9.75" customHeight="1" x14ac:dyDescent="0.2">
      <c r="A51" s="1">
        <v>30</v>
      </c>
      <c r="B51" s="2" t="s">
        <v>144</v>
      </c>
      <c r="C51" s="1"/>
      <c r="D51" s="2" t="s">
        <v>319</v>
      </c>
      <c r="E51" s="1">
        <v>97</v>
      </c>
      <c r="F51" s="2" t="s">
        <v>321</v>
      </c>
    </row>
    <row r="52" spans="1:6" ht="9.75" customHeight="1" x14ac:dyDescent="0.2">
      <c r="A52" s="1">
        <v>31</v>
      </c>
      <c r="B52" s="2" t="s">
        <v>145</v>
      </c>
      <c r="C52" s="1">
        <v>63</v>
      </c>
      <c r="D52" s="2" t="s">
        <v>146</v>
      </c>
      <c r="E52" s="1"/>
      <c r="F52" s="2" t="s">
        <v>147</v>
      </c>
    </row>
    <row r="53" spans="1:6" ht="9.75" customHeight="1" x14ac:dyDescent="0.2">
      <c r="A53" s="1">
        <v>32</v>
      </c>
      <c r="B53" s="2" t="s">
        <v>320</v>
      </c>
      <c r="C53" s="1"/>
      <c r="D53" s="2" t="s">
        <v>148</v>
      </c>
      <c r="E53" s="1">
        <v>98</v>
      </c>
      <c r="F53" s="2" t="s">
        <v>149</v>
      </c>
    </row>
    <row r="54" spans="1:6" ht="9.75" customHeight="1" x14ac:dyDescent="0.2">
      <c r="A54" s="1"/>
      <c r="B54" s="2" t="s">
        <v>150</v>
      </c>
      <c r="C54" s="1">
        <v>64</v>
      </c>
      <c r="D54" s="2" t="s">
        <v>151</v>
      </c>
      <c r="E54" s="1"/>
      <c r="F54" s="2" t="s">
        <v>152</v>
      </c>
    </row>
    <row r="55" spans="1:6" ht="9.75" customHeight="1" x14ac:dyDescent="0.2">
      <c r="A55" s="1">
        <v>33</v>
      </c>
      <c r="B55" s="2" t="s">
        <v>153</v>
      </c>
      <c r="C55" s="1">
        <v>65</v>
      </c>
      <c r="D55" s="2" t="s">
        <v>154</v>
      </c>
      <c r="E55" s="1">
        <v>99</v>
      </c>
      <c r="F55" s="2" t="s">
        <v>155</v>
      </c>
    </row>
    <row r="56" spans="1:6" ht="9.75" customHeight="1" x14ac:dyDescent="0.2">
      <c r="A56" s="1"/>
      <c r="B56" s="2" t="s">
        <v>156</v>
      </c>
      <c r="C56" s="1"/>
      <c r="D56" s="2" t="s">
        <v>157</v>
      </c>
      <c r="E56" s="4"/>
      <c r="F56" s="4"/>
    </row>
    <row r="57" spans="1:6" ht="9.75" customHeight="1" x14ac:dyDescent="0.2">
      <c r="A57" s="1">
        <v>34</v>
      </c>
      <c r="B57" s="2" t="s">
        <v>158</v>
      </c>
      <c r="C57" s="1">
        <v>66</v>
      </c>
      <c r="D57" s="2" t="s">
        <v>159</v>
      </c>
      <c r="E57" s="4"/>
      <c r="F57" s="4"/>
    </row>
    <row r="58" spans="1:6" ht="9.75" customHeight="1" x14ac:dyDescent="0.2">
      <c r="A58" s="1"/>
      <c r="B58" s="2" t="s">
        <v>160</v>
      </c>
      <c r="C58" s="1"/>
      <c r="D58" s="2" t="s">
        <v>161</v>
      </c>
      <c r="E58" s="4"/>
      <c r="F58" s="4"/>
    </row>
    <row r="59" spans="1:6" x14ac:dyDescent="0.2">
      <c r="A59" s="1"/>
      <c r="B59" s="2"/>
      <c r="C59" s="1"/>
      <c r="D59" s="2"/>
      <c r="E59" s="4"/>
      <c r="F59" s="4"/>
    </row>
    <row r="60" spans="1:6" x14ac:dyDescent="0.2">
      <c r="A60" s="1"/>
      <c r="B60" s="2"/>
      <c r="C60" s="1"/>
      <c r="D60" s="2"/>
      <c r="E60" s="4"/>
      <c r="F60" s="4"/>
    </row>
    <row r="61" spans="1:6" x14ac:dyDescent="0.2">
      <c r="A61" s="1"/>
      <c r="B61" s="2"/>
      <c r="C61" s="1"/>
      <c r="D61" s="2"/>
      <c r="E61" s="4"/>
      <c r="F61" s="4"/>
    </row>
    <row r="62" spans="1:6" x14ac:dyDescent="0.2">
      <c r="A62" s="1"/>
      <c r="B62" s="2"/>
      <c r="C62" s="1"/>
      <c r="D62" s="2"/>
      <c r="E62" s="4"/>
      <c r="F62" s="4"/>
    </row>
    <row r="63" spans="1:6" x14ac:dyDescent="0.2">
      <c r="A63" s="1"/>
      <c r="B63" s="2"/>
      <c r="C63" s="1"/>
      <c r="D63" s="2"/>
      <c r="E63" s="4"/>
      <c r="F63" s="4"/>
    </row>
    <row r="64" spans="1:6" x14ac:dyDescent="0.2">
      <c r="A64" s="1"/>
      <c r="B64" s="2"/>
      <c r="C64" s="1"/>
      <c r="D64" s="2"/>
      <c r="E64" s="4"/>
      <c r="F64" s="4"/>
    </row>
    <row r="65" spans="1:6" x14ac:dyDescent="0.2">
      <c r="A65" s="1"/>
      <c r="B65" s="2"/>
      <c r="C65" s="1"/>
      <c r="D65" s="2"/>
      <c r="E65" s="4"/>
      <c r="F65" s="4"/>
    </row>
    <row r="66" spans="1:6" x14ac:dyDescent="0.2">
      <c r="A66" s="1"/>
      <c r="B66" s="2"/>
      <c r="C66" s="1"/>
      <c r="D66" s="2"/>
      <c r="E66" s="4"/>
      <c r="F66" s="4"/>
    </row>
    <row r="67" spans="1:6" x14ac:dyDescent="0.2">
      <c r="A67" s="1"/>
      <c r="B67" s="2"/>
      <c r="C67" s="1"/>
      <c r="D67" s="2"/>
      <c r="E67" s="4"/>
      <c r="F67" s="4"/>
    </row>
    <row r="68" spans="1:6" x14ac:dyDescent="0.2">
      <c r="A68" s="1"/>
      <c r="B68" s="2"/>
      <c r="C68" s="1"/>
      <c r="D68" s="2"/>
      <c r="E68" s="4"/>
      <c r="F68" s="4"/>
    </row>
    <row r="69" spans="1:6" x14ac:dyDescent="0.2">
      <c r="A69" s="1"/>
      <c r="B69" s="2"/>
      <c r="C69" s="1"/>
      <c r="D69" s="2"/>
      <c r="E69" s="4"/>
      <c r="F69" s="4"/>
    </row>
    <row r="70" spans="1:6" x14ac:dyDescent="0.2">
      <c r="A70" s="1"/>
      <c r="B70" s="2"/>
      <c r="C70" s="1"/>
      <c r="D70" s="2"/>
      <c r="E70" s="4"/>
      <c r="F70" s="4"/>
    </row>
    <row r="71" spans="1:6" x14ac:dyDescent="0.2">
      <c r="A71" s="1"/>
      <c r="B71" s="2"/>
      <c r="C71" s="1"/>
      <c r="D71" s="2"/>
      <c r="E71" s="4"/>
      <c r="F71" s="4"/>
    </row>
    <row r="72" spans="1:6" x14ac:dyDescent="0.2">
      <c r="A72" s="1"/>
      <c r="B72" s="2"/>
      <c r="C72" s="1"/>
      <c r="D72" s="2"/>
      <c r="E72" s="4"/>
      <c r="F72" s="4"/>
    </row>
    <row r="73" spans="1:6" x14ac:dyDescent="0.2">
      <c r="A73" s="1"/>
      <c r="B73" s="2"/>
      <c r="C73" s="1"/>
      <c r="D73" s="2"/>
      <c r="E73" s="4"/>
      <c r="F73" s="4"/>
    </row>
    <row r="74" spans="1:6" x14ac:dyDescent="0.2">
      <c r="A74" s="1"/>
      <c r="B74" s="2"/>
      <c r="C74" s="1"/>
      <c r="D74" s="2"/>
      <c r="E74" s="4"/>
      <c r="F74" s="4"/>
    </row>
    <row r="75" spans="1:6" x14ac:dyDescent="0.2">
      <c r="A75" s="1"/>
      <c r="B75" s="2"/>
      <c r="C75" s="1"/>
      <c r="D75" s="2"/>
      <c r="E75" s="4"/>
      <c r="F75" s="4"/>
    </row>
    <row r="76" spans="1:6" x14ac:dyDescent="0.2">
      <c r="A76" s="1"/>
      <c r="B76" s="2"/>
      <c r="C76" s="1"/>
      <c r="D76" s="2"/>
      <c r="E76" s="4"/>
      <c r="F76" s="4"/>
    </row>
    <row r="77" spans="1:6" x14ac:dyDescent="0.2">
      <c r="A77" s="1"/>
      <c r="B77" s="2"/>
      <c r="C77" s="1"/>
      <c r="D77" s="2"/>
      <c r="E77" s="4"/>
      <c r="F77" s="4"/>
    </row>
    <row r="78" spans="1:6" x14ac:dyDescent="0.2">
      <c r="A78" s="1"/>
      <c r="B78" s="2"/>
      <c r="C78" s="1"/>
      <c r="D78" s="2"/>
      <c r="E78" s="4"/>
      <c r="F78" s="4"/>
    </row>
    <row r="79" spans="1:6" x14ac:dyDescent="0.2">
      <c r="A79" s="1"/>
      <c r="B79" s="2"/>
      <c r="C79" s="1"/>
      <c r="D79" s="2"/>
      <c r="E79" s="4"/>
      <c r="F79" s="4"/>
    </row>
    <row r="80" spans="1:6" x14ac:dyDescent="0.2">
      <c r="A80" s="1"/>
      <c r="B80" s="2"/>
      <c r="C80" s="1"/>
      <c r="D80" s="2"/>
      <c r="E80" s="4"/>
      <c r="F80" s="4"/>
    </row>
    <row r="81" spans="1:6" x14ac:dyDescent="0.2">
      <c r="A81" s="1"/>
      <c r="B81" s="2"/>
      <c r="C81" s="1"/>
      <c r="D81" s="2"/>
      <c r="E81" s="4"/>
      <c r="F81" s="4"/>
    </row>
    <row r="82" spans="1:6" x14ac:dyDescent="0.2">
      <c r="A82" s="1"/>
      <c r="B82" s="2"/>
      <c r="C82" s="1"/>
      <c r="D82" s="2"/>
      <c r="E82" s="4"/>
      <c r="F82" s="4"/>
    </row>
    <row r="83" spans="1:6" x14ac:dyDescent="0.2">
      <c r="A83" s="1"/>
      <c r="B83" s="2"/>
      <c r="C83" s="1"/>
      <c r="D83" s="2"/>
      <c r="E83" s="4"/>
      <c r="F83" s="4"/>
    </row>
    <row r="84" spans="1:6" x14ac:dyDescent="0.2">
      <c r="A84" s="1"/>
      <c r="B84" s="2"/>
      <c r="C84" s="1"/>
      <c r="D84" s="2"/>
      <c r="E84" s="4"/>
      <c r="F84" s="4"/>
    </row>
    <row r="85" spans="1:6" x14ac:dyDescent="0.2">
      <c r="A85" s="1"/>
      <c r="B85" s="2"/>
      <c r="C85" s="1"/>
      <c r="D85" s="2"/>
      <c r="E85" s="4"/>
      <c r="F85" s="4"/>
    </row>
    <row r="86" spans="1:6" x14ac:dyDescent="0.2">
      <c r="A86" s="1"/>
      <c r="B86" s="2"/>
      <c r="C86" s="1"/>
      <c r="D86" s="2"/>
      <c r="E86" s="4"/>
      <c r="F86" s="4"/>
    </row>
    <row r="87" spans="1:6" x14ac:dyDescent="0.2">
      <c r="A87" s="1"/>
      <c r="B87" s="2"/>
      <c r="C87" s="1"/>
      <c r="D87" s="2"/>
    </row>
    <row r="88" spans="1:6" x14ac:dyDescent="0.2">
      <c r="A88" s="1"/>
      <c r="B88" s="2"/>
      <c r="C88" s="1"/>
      <c r="D88" s="2"/>
    </row>
    <row r="89" spans="1:6" x14ac:dyDescent="0.2">
      <c r="A89" s="1"/>
      <c r="B89" s="2"/>
      <c r="C89" s="1"/>
      <c r="D89" s="2"/>
    </row>
    <row r="90" spans="1:6" x14ac:dyDescent="0.2">
      <c r="A90" s="1"/>
      <c r="B90" s="2"/>
      <c r="C90" s="1"/>
      <c r="D90" s="2"/>
    </row>
    <row r="91" spans="1:6" x14ac:dyDescent="0.2">
      <c r="A91" s="1"/>
      <c r="B91" s="2"/>
      <c r="C91" s="1"/>
      <c r="D91" s="2"/>
    </row>
    <row r="92" spans="1:6" x14ac:dyDescent="0.2">
      <c r="A92" s="1"/>
      <c r="B92" s="2"/>
      <c r="C92" s="1"/>
      <c r="D92" s="2"/>
    </row>
    <row r="93" spans="1:6" x14ac:dyDescent="0.2">
      <c r="A93" s="1"/>
      <c r="B93" s="2"/>
      <c r="C93" s="1"/>
      <c r="D93" s="2"/>
    </row>
    <row r="94" spans="1:6" x14ac:dyDescent="0.2">
      <c r="A94" s="1"/>
      <c r="B94" s="2"/>
      <c r="C94" s="1"/>
      <c r="D94" s="2"/>
    </row>
    <row r="95" spans="1:6" x14ac:dyDescent="0.2">
      <c r="A95" s="1"/>
      <c r="B95" s="2"/>
      <c r="C95" s="1"/>
      <c r="D95" s="2"/>
    </row>
    <row r="96" spans="1:6" x14ac:dyDescent="0.2">
      <c r="A96" s="1"/>
      <c r="B96" s="2"/>
      <c r="C96" s="1"/>
      <c r="D96" s="2"/>
    </row>
    <row r="97" spans="1:4" x14ac:dyDescent="0.2">
      <c r="A97" s="1"/>
      <c r="B97" s="2"/>
      <c r="C97" s="1"/>
      <c r="D97" s="2"/>
    </row>
    <row r="98" spans="1:4" x14ac:dyDescent="0.2">
      <c r="A98" s="1"/>
      <c r="B98" s="2"/>
      <c r="C98" s="1"/>
      <c r="D98" s="2"/>
    </row>
    <row r="99" spans="1:4" x14ac:dyDescent="0.2">
      <c r="A99" s="1"/>
      <c r="B99" s="2"/>
      <c r="C99" s="1"/>
      <c r="D99" s="2"/>
    </row>
    <row r="100" spans="1:4" x14ac:dyDescent="0.2">
      <c r="A100" s="1"/>
      <c r="B100" s="2"/>
      <c r="C100" s="1"/>
      <c r="D100" s="2"/>
    </row>
    <row r="101" spans="1:4" x14ac:dyDescent="0.2">
      <c r="A101" s="1"/>
      <c r="B101" s="2"/>
      <c r="C101" s="1"/>
      <c r="D101" s="2"/>
    </row>
    <row r="102" spans="1:4" x14ac:dyDescent="0.2">
      <c r="A102" s="1"/>
      <c r="B102" s="2"/>
      <c r="C102" s="1"/>
      <c r="D102" s="2"/>
    </row>
    <row r="103" spans="1:4" x14ac:dyDescent="0.2">
      <c r="A103" s="1"/>
      <c r="B103" s="2"/>
      <c r="C103" s="1"/>
      <c r="D103" s="2"/>
    </row>
    <row r="104" spans="1:4" x14ac:dyDescent="0.2">
      <c r="A104" s="1"/>
      <c r="B104" s="2"/>
      <c r="C104" s="1"/>
      <c r="D104" s="2"/>
    </row>
    <row r="105" spans="1:4" x14ac:dyDescent="0.2">
      <c r="A105" s="1"/>
      <c r="B105" s="2"/>
      <c r="C105" s="1"/>
      <c r="D105" s="2"/>
    </row>
    <row r="106" spans="1:4" x14ac:dyDescent="0.2">
      <c r="A106" s="1"/>
      <c r="B106" s="2"/>
      <c r="C106" s="1"/>
      <c r="D106" s="2"/>
    </row>
    <row r="107" spans="1:4" x14ac:dyDescent="0.2">
      <c r="A107" s="1"/>
      <c r="B107" s="2"/>
      <c r="C107" s="1"/>
      <c r="D107" s="2"/>
    </row>
    <row r="108" spans="1:4" x14ac:dyDescent="0.2">
      <c r="A108" s="1"/>
      <c r="B108" s="2"/>
      <c r="C108" s="1"/>
      <c r="D108" s="2"/>
    </row>
    <row r="109" spans="1:4" x14ac:dyDescent="0.2">
      <c r="A109" s="1"/>
      <c r="B109" s="2"/>
      <c r="C109" s="1"/>
      <c r="D109" s="2"/>
    </row>
    <row r="110" spans="1:4" x14ac:dyDescent="0.2">
      <c r="A110" s="1"/>
      <c r="B110" s="2"/>
      <c r="C110" s="1"/>
      <c r="D110" s="2"/>
    </row>
    <row r="111" spans="1:4" x14ac:dyDescent="0.2">
      <c r="A111" s="1"/>
      <c r="B111" s="2"/>
      <c r="C111" s="4"/>
      <c r="D111" s="4"/>
    </row>
    <row r="112" spans="1:4" x14ac:dyDescent="0.2">
      <c r="A112" s="1"/>
      <c r="B112" s="2"/>
      <c r="C112" s="4"/>
      <c r="D112" s="4"/>
    </row>
    <row r="113" spans="1:4" x14ac:dyDescent="0.2">
      <c r="A113" s="1"/>
      <c r="B113" s="2"/>
      <c r="C113" s="4"/>
      <c r="D113" s="4"/>
    </row>
    <row r="114" spans="1:4" x14ac:dyDescent="0.2">
      <c r="A114" s="1"/>
      <c r="B114" s="2"/>
      <c r="C114" s="4"/>
      <c r="D114" s="4"/>
    </row>
    <row r="115" spans="1:4" x14ac:dyDescent="0.2">
      <c r="A115" s="1"/>
      <c r="B115" s="2"/>
      <c r="C115" s="4"/>
      <c r="D115" s="4"/>
    </row>
    <row r="116" spans="1:4" x14ac:dyDescent="0.2">
      <c r="A116" s="1"/>
      <c r="B116" s="2"/>
      <c r="C116" s="4"/>
      <c r="D116" s="4"/>
    </row>
    <row r="117" spans="1:4" x14ac:dyDescent="0.2">
      <c r="A117" s="1"/>
      <c r="B117" s="2"/>
      <c r="C117" s="4"/>
      <c r="D117" s="4"/>
    </row>
    <row r="118" spans="1:4" x14ac:dyDescent="0.2">
      <c r="A118" s="1"/>
      <c r="B118" s="2"/>
      <c r="C118" s="4"/>
      <c r="D118" s="4"/>
    </row>
    <row r="119" spans="1:4" x14ac:dyDescent="0.2">
      <c r="A119" s="1"/>
      <c r="B119" s="2"/>
      <c r="C119" s="4"/>
      <c r="D119" s="4"/>
    </row>
    <row r="120" spans="1:4" x14ac:dyDescent="0.2">
      <c r="A120" s="1"/>
      <c r="B120" s="2"/>
      <c r="C120" s="4"/>
      <c r="D120" s="4"/>
    </row>
    <row r="121" spans="1:4" x14ac:dyDescent="0.2">
      <c r="A121" s="1"/>
      <c r="B121" s="2"/>
      <c r="C121" s="4"/>
      <c r="D121" s="4"/>
    </row>
    <row r="122" spans="1:4" x14ac:dyDescent="0.2">
      <c r="A122" s="1"/>
      <c r="B122" s="2"/>
      <c r="C122" s="4"/>
      <c r="D122" s="4"/>
    </row>
    <row r="123" spans="1:4" x14ac:dyDescent="0.2">
      <c r="A123" s="1"/>
      <c r="B123" s="2"/>
      <c r="C123" s="4"/>
      <c r="D123" s="4"/>
    </row>
    <row r="124" spans="1:4" x14ac:dyDescent="0.2">
      <c r="A124" s="1"/>
      <c r="B124" s="2"/>
      <c r="C124" s="4"/>
      <c r="D124" s="4"/>
    </row>
    <row r="125" spans="1:4" x14ac:dyDescent="0.2">
      <c r="A125" s="1"/>
      <c r="B125" s="2"/>
      <c r="C125" s="4"/>
      <c r="D125" s="4"/>
    </row>
    <row r="126" spans="1:4" x14ac:dyDescent="0.2">
      <c r="A126" s="1"/>
      <c r="B126" s="2"/>
      <c r="C126" s="4"/>
      <c r="D126" s="4"/>
    </row>
    <row r="127" spans="1:4" x14ac:dyDescent="0.2">
      <c r="A127" s="1"/>
      <c r="B127" s="2"/>
      <c r="C127" s="4"/>
      <c r="D127" s="4"/>
    </row>
    <row r="128" spans="1:4" x14ac:dyDescent="0.2">
      <c r="A128" s="1"/>
      <c r="B128" s="2"/>
      <c r="C128" s="4"/>
      <c r="D128" s="4"/>
    </row>
    <row r="129" spans="1:4" x14ac:dyDescent="0.2">
      <c r="A129" s="1"/>
      <c r="B129" s="2"/>
      <c r="C129" s="4"/>
      <c r="D129" s="4"/>
    </row>
    <row r="130" spans="1:4" x14ac:dyDescent="0.2">
      <c r="A130" s="1"/>
      <c r="B130" s="2"/>
      <c r="C130" s="4"/>
      <c r="D130" s="4"/>
    </row>
    <row r="131" spans="1:4" x14ac:dyDescent="0.2">
      <c r="A131" s="1"/>
      <c r="B131" s="2"/>
      <c r="C131" s="4"/>
      <c r="D131" s="4"/>
    </row>
    <row r="132" spans="1:4" x14ac:dyDescent="0.2">
      <c r="A132" s="1"/>
      <c r="B132" s="2"/>
      <c r="C132" s="4"/>
      <c r="D132" s="4"/>
    </row>
    <row r="133" spans="1:4" x14ac:dyDescent="0.2">
      <c r="A133" s="1"/>
      <c r="B133" s="2"/>
      <c r="C133" s="4"/>
      <c r="D133" s="4"/>
    </row>
    <row r="134" spans="1:4" x14ac:dyDescent="0.2">
      <c r="A134" s="1"/>
      <c r="B134" s="2"/>
      <c r="C134" s="4"/>
      <c r="D134" s="4"/>
    </row>
    <row r="135" spans="1:4" x14ac:dyDescent="0.2">
      <c r="A135" s="1"/>
      <c r="B135" s="2"/>
      <c r="C135" s="4"/>
      <c r="D135" s="4"/>
    </row>
    <row r="136" spans="1:4" x14ac:dyDescent="0.2">
      <c r="A136" s="1"/>
      <c r="B136" s="2"/>
      <c r="C136" s="4"/>
      <c r="D136" s="4"/>
    </row>
    <row r="137" spans="1:4" x14ac:dyDescent="0.2">
      <c r="A137" s="1"/>
      <c r="B137" s="2"/>
      <c r="C137" s="4"/>
      <c r="D137" s="4"/>
    </row>
    <row r="138" spans="1:4" x14ac:dyDescent="0.2">
      <c r="A138" s="1"/>
      <c r="B138" s="2"/>
      <c r="C138" s="4"/>
      <c r="D138" s="4"/>
    </row>
    <row r="139" spans="1:4" x14ac:dyDescent="0.2">
      <c r="A139" s="1"/>
      <c r="B139" s="2"/>
      <c r="C139" s="4"/>
      <c r="D139" s="4"/>
    </row>
    <row r="140" spans="1:4" x14ac:dyDescent="0.2">
      <c r="A140" s="1"/>
      <c r="B140" s="2"/>
      <c r="C140" s="4"/>
      <c r="D140" s="4"/>
    </row>
    <row r="141" spans="1:4" x14ac:dyDescent="0.2">
      <c r="A141" s="1"/>
      <c r="B141" s="2"/>
      <c r="C141" s="4"/>
      <c r="D141" s="4"/>
    </row>
    <row r="142" spans="1:4" x14ac:dyDescent="0.2">
      <c r="A142" s="1"/>
      <c r="B142" s="2"/>
    </row>
    <row r="143" spans="1:4" x14ac:dyDescent="0.2">
      <c r="A143" s="1"/>
      <c r="B143" s="2"/>
    </row>
    <row r="144" spans="1:4" x14ac:dyDescent="0.2">
      <c r="A144" s="1"/>
      <c r="B144" s="2"/>
    </row>
    <row r="145" spans="1:2" x14ac:dyDescent="0.2">
      <c r="A145" s="1"/>
      <c r="B145" s="2"/>
    </row>
    <row r="146" spans="1:2" x14ac:dyDescent="0.2">
      <c r="A146" s="1"/>
      <c r="B146" s="2"/>
    </row>
    <row r="147" spans="1:2" x14ac:dyDescent="0.2">
      <c r="A147" s="1"/>
      <c r="B147" s="2"/>
    </row>
    <row r="148" spans="1:2" x14ac:dyDescent="0.2">
      <c r="A148" s="1"/>
      <c r="B148" s="2"/>
    </row>
    <row r="149" spans="1:2" x14ac:dyDescent="0.2">
      <c r="A149" s="1"/>
      <c r="B149" s="2"/>
    </row>
    <row r="150" spans="1:2" x14ac:dyDescent="0.2">
      <c r="A150" s="1"/>
      <c r="B150" s="2"/>
    </row>
    <row r="151" spans="1:2" x14ac:dyDescent="0.2">
      <c r="A151" s="1"/>
      <c r="B151" s="2"/>
    </row>
    <row r="152" spans="1:2" x14ac:dyDescent="0.2">
      <c r="A152" s="1"/>
      <c r="B152" s="2"/>
    </row>
    <row r="153" spans="1:2" x14ac:dyDescent="0.2">
      <c r="A153" s="1"/>
      <c r="B153" s="2"/>
    </row>
    <row r="154" spans="1:2" x14ac:dyDescent="0.2">
      <c r="A154" s="1"/>
      <c r="B154" s="2"/>
    </row>
    <row r="155" spans="1:2" x14ac:dyDescent="0.2">
      <c r="A155" s="1"/>
      <c r="B155" s="2"/>
    </row>
    <row r="156" spans="1:2" x14ac:dyDescent="0.2">
      <c r="A156" s="1"/>
      <c r="B156" s="2"/>
    </row>
    <row r="157" spans="1:2" x14ac:dyDescent="0.2">
      <c r="A157" s="1"/>
      <c r="B157" s="2"/>
    </row>
    <row r="158" spans="1:2" x14ac:dyDescent="0.2">
      <c r="A158" s="1"/>
      <c r="B158" s="2"/>
    </row>
    <row r="159" spans="1:2" x14ac:dyDescent="0.2">
      <c r="A159" s="1"/>
      <c r="B159" s="2"/>
    </row>
    <row r="160" spans="1:2" x14ac:dyDescent="0.2">
      <c r="A160" s="1"/>
      <c r="B160" s="2"/>
    </row>
    <row r="161" spans="1:2" x14ac:dyDescent="0.2">
      <c r="A161" s="1"/>
      <c r="B161" s="2"/>
    </row>
    <row r="162" spans="1:2" x14ac:dyDescent="0.2">
      <c r="A162" s="1"/>
      <c r="B162" s="2"/>
    </row>
    <row r="163" spans="1:2" x14ac:dyDescent="0.2">
      <c r="A163" s="1"/>
      <c r="B163" s="2"/>
    </row>
    <row r="164" spans="1:2" x14ac:dyDescent="0.2">
      <c r="A164" s="1"/>
      <c r="B164" s="2"/>
    </row>
    <row r="165" spans="1:2" x14ac:dyDescent="0.2">
      <c r="A165" s="4"/>
      <c r="B165" s="4"/>
    </row>
    <row r="166" spans="1:2" x14ac:dyDescent="0.2">
      <c r="A166" s="4"/>
      <c r="B166" s="4"/>
    </row>
    <row r="167" spans="1:2" x14ac:dyDescent="0.2">
      <c r="A167" s="4"/>
      <c r="B167" s="4"/>
    </row>
    <row r="168" spans="1:2" x14ac:dyDescent="0.2">
      <c r="A168" s="4"/>
      <c r="B168" s="4"/>
    </row>
    <row r="169" spans="1:2" x14ac:dyDescent="0.2">
      <c r="A169" s="4"/>
      <c r="B169" s="4"/>
    </row>
    <row r="170" spans="1:2" x14ac:dyDescent="0.2">
      <c r="A170" s="4"/>
      <c r="B170" s="4"/>
    </row>
    <row r="171" spans="1:2" x14ac:dyDescent="0.2">
      <c r="A171" s="4"/>
      <c r="B171" s="4"/>
    </row>
    <row r="172" spans="1:2" x14ac:dyDescent="0.2">
      <c r="A172" s="4"/>
      <c r="B172" s="4"/>
    </row>
    <row r="173" spans="1:2" x14ac:dyDescent="0.2">
      <c r="A173" s="4"/>
      <c r="B173" s="4"/>
    </row>
    <row r="174" spans="1:2" x14ac:dyDescent="0.2">
      <c r="A174" s="4"/>
      <c r="B174" s="4"/>
    </row>
    <row r="175" spans="1:2" x14ac:dyDescent="0.2">
      <c r="A175" s="4"/>
      <c r="B175" s="4"/>
    </row>
    <row r="176" spans="1:2" x14ac:dyDescent="0.2">
      <c r="A176" s="4"/>
      <c r="B176" s="4"/>
    </row>
    <row r="177" spans="1:2" x14ac:dyDescent="0.2">
      <c r="A177" s="4"/>
      <c r="B177" s="4"/>
    </row>
    <row r="178" spans="1:2" x14ac:dyDescent="0.2">
      <c r="A178" s="4"/>
      <c r="B178" s="4"/>
    </row>
    <row r="179" spans="1:2" x14ac:dyDescent="0.2">
      <c r="A179" s="4"/>
      <c r="B179" s="4"/>
    </row>
    <row r="180" spans="1:2" x14ac:dyDescent="0.2">
      <c r="A180" s="4"/>
      <c r="B180" s="4"/>
    </row>
    <row r="181" spans="1:2" x14ac:dyDescent="0.2">
      <c r="A181" s="4"/>
      <c r="B181" s="4"/>
    </row>
    <row r="182" spans="1:2" x14ac:dyDescent="0.2">
      <c r="A182" s="4"/>
      <c r="B182" s="4"/>
    </row>
    <row r="183" spans="1:2" x14ac:dyDescent="0.2">
      <c r="A183" s="4"/>
      <c r="B183" s="4"/>
    </row>
    <row r="184" spans="1:2" x14ac:dyDescent="0.2">
      <c r="A184" s="4"/>
      <c r="B184" s="4"/>
    </row>
    <row r="185" spans="1:2" x14ac:dyDescent="0.2">
      <c r="A185" s="4"/>
      <c r="B185" s="4"/>
    </row>
    <row r="186" spans="1:2" x14ac:dyDescent="0.2">
      <c r="A186" s="4"/>
      <c r="B186" s="4"/>
    </row>
    <row r="187" spans="1:2" x14ac:dyDescent="0.2">
      <c r="A187" s="4"/>
      <c r="B187" s="4"/>
    </row>
    <row r="188" spans="1:2" x14ac:dyDescent="0.2">
      <c r="A188" s="4"/>
      <c r="B188" s="4"/>
    </row>
    <row r="189" spans="1:2" x14ac:dyDescent="0.2">
      <c r="A189" s="4"/>
      <c r="B189" s="4"/>
    </row>
    <row r="190" spans="1:2" x14ac:dyDescent="0.2">
      <c r="A190" s="4"/>
      <c r="B190" s="4"/>
    </row>
    <row r="191" spans="1:2" x14ac:dyDescent="0.2">
      <c r="A191" s="4"/>
      <c r="B191" s="4"/>
    </row>
    <row r="192" spans="1:2" x14ac:dyDescent="0.2">
      <c r="A192" s="4"/>
      <c r="B192" s="4"/>
    </row>
    <row r="193" spans="1:2" x14ac:dyDescent="0.2">
      <c r="A193" s="4"/>
      <c r="B193" s="4"/>
    </row>
    <row r="194" spans="1:2" x14ac:dyDescent="0.2">
      <c r="A194" s="4"/>
      <c r="B194" s="4"/>
    </row>
    <row r="195" spans="1:2" x14ac:dyDescent="0.2">
      <c r="A195" s="4"/>
      <c r="B195" s="4"/>
    </row>
  </sheetData>
  <mergeCells count="5">
    <mergeCell ref="H3:I3"/>
    <mergeCell ref="A2:F2"/>
    <mergeCell ref="A3:B3"/>
    <mergeCell ref="C3:D3"/>
    <mergeCell ref="E3:F3"/>
  </mergeCells>
  <phoneticPr fontId="1" type="noConversion"/>
  <hyperlinks>
    <hyperlink ref="H3:I3" location="Indice!A1" display="Voltar ao Indice" xr:uid="{00000000-0004-0000-1200-000000000000}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24"/>
  <sheetViews>
    <sheetView showGridLines="0" showRowColHeaders="0" zoomScaleNormal="100" workbookViewId="0">
      <selection activeCell="B1" sqref="B1"/>
    </sheetView>
  </sheetViews>
  <sheetFormatPr defaultColWidth="9.140625" defaultRowHeight="15" x14ac:dyDescent="0.25"/>
  <cols>
    <col min="1" max="1" width="2.5703125" style="10" customWidth="1"/>
    <col min="2" max="2" width="104.42578125" style="10" bestFit="1" customWidth="1"/>
    <col min="3" max="16384" width="9.140625" style="10"/>
  </cols>
  <sheetData>
    <row r="1" spans="2:2" ht="27" customHeight="1" x14ac:dyDescent="0.25">
      <c r="B1" s="9" t="s">
        <v>393</v>
      </c>
    </row>
    <row r="2" spans="2:2" ht="3.75" customHeight="1" x14ac:dyDescent="0.25">
      <c r="B2" s="11"/>
    </row>
    <row r="3" spans="2:2" x14ac:dyDescent="0.25">
      <c r="B3" s="12"/>
    </row>
    <row r="4" spans="2:2" s="14" customFormat="1" ht="14.25" customHeight="1" x14ac:dyDescent="0.25">
      <c r="B4" s="13" t="s">
        <v>394</v>
      </c>
    </row>
    <row r="5" spans="2:2" s="14" customFormat="1" ht="3.75" customHeight="1" x14ac:dyDescent="0.25">
      <c r="B5" s="15"/>
    </row>
    <row r="6" spans="2:2" s="14" customFormat="1" ht="18" customHeight="1" x14ac:dyDescent="0.2">
      <c r="B6" s="16"/>
    </row>
    <row r="7" spans="2:2" s="14" customFormat="1" ht="18" customHeight="1" x14ac:dyDescent="0.2">
      <c r="B7" s="17" t="s">
        <v>395</v>
      </c>
    </row>
    <row r="8" spans="2:2" s="14" customFormat="1" ht="18" customHeight="1" x14ac:dyDescent="0.2">
      <c r="B8" s="17" t="s">
        <v>396</v>
      </c>
    </row>
    <row r="9" spans="2:2" s="14" customFormat="1" ht="18" customHeight="1" x14ac:dyDescent="0.2">
      <c r="B9" s="17" t="s">
        <v>397</v>
      </c>
    </row>
    <row r="10" spans="2:2" s="14" customFormat="1" ht="18" customHeight="1" x14ac:dyDescent="0.2">
      <c r="B10" s="17" t="s">
        <v>398</v>
      </c>
    </row>
    <row r="11" spans="2:2" s="14" customFormat="1" ht="18" customHeight="1" x14ac:dyDescent="0.2">
      <c r="B11" s="17" t="s">
        <v>399</v>
      </c>
    </row>
    <row r="12" spans="2:2" s="14" customFormat="1" ht="18" customHeight="1" x14ac:dyDescent="0.2">
      <c r="B12" s="17" t="s">
        <v>400</v>
      </c>
    </row>
    <row r="13" spans="2:2" s="14" customFormat="1" ht="18" customHeight="1" x14ac:dyDescent="0.2">
      <c r="B13" s="17" t="s">
        <v>401</v>
      </c>
    </row>
    <row r="14" spans="2:2" s="14" customFormat="1" ht="18" customHeight="1" x14ac:dyDescent="0.2">
      <c r="B14" s="17" t="s">
        <v>402</v>
      </c>
    </row>
    <row r="15" spans="2:2" s="14" customFormat="1" ht="18" customHeight="1" x14ac:dyDescent="0.2">
      <c r="B15" s="17" t="s">
        <v>403</v>
      </c>
    </row>
    <row r="16" spans="2:2" s="14" customFormat="1" ht="18" customHeight="1" x14ac:dyDescent="0.2">
      <c r="B16" s="17" t="s">
        <v>404</v>
      </c>
    </row>
    <row r="17" spans="2:2" s="14" customFormat="1" ht="18" customHeight="1" x14ac:dyDescent="0.2">
      <c r="B17" s="17" t="s">
        <v>405</v>
      </c>
    </row>
    <row r="18" spans="2:2" s="14" customFormat="1" ht="18" customHeight="1" x14ac:dyDescent="0.2">
      <c r="B18" s="17" t="s">
        <v>406</v>
      </c>
    </row>
    <row r="19" spans="2:2" ht="18" customHeight="1" x14ac:dyDescent="0.25">
      <c r="B19" s="17" t="s">
        <v>407</v>
      </c>
    </row>
    <row r="20" spans="2:2" ht="18" customHeight="1" x14ac:dyDescent="0.25">
      <c r="B20" s="17" t="s">
        <v>408</v>
      </c>
    </row>
    <row r="21" spans="2:2" ht="18" customHeight="1" x14ac:dyDescent="0.25">
      <c r="B21" s="17" t="s">
        <v>409</v>
      </c>
    </row>
    <row r="22" spans="2:2" ht="18" customHeight="1" x14ac:dyDescent="0.25">
      <c r="B22" s="17" t="s">
        <v>410</v>
      </c>
    </row>
    <row r="23" spans="2:2" ht="18" customHeight="1" x14ac:dyDescent="0.25"/>
    <row r="24" spans="2:2" ht="18" customHeight="1" x14ac:dyDescent="0.25">
      <c r="B24" s="17" t="s">
        <v>411</v>
      </c>
    </row>
  </sheetData>
  <hyperlinks>
    <hyperlink ref="B13" location="'Q007'!A1" display="Q007_IMP_COUNTRY - IMPORTS INTERNATIONAL TRADE BY COUNTRIES" xr:uid="{00000000-0004-0000-0100-000000000000}"/>
    <hyperlink ref="B15" location="'Q009'!A1" display="Q009_EXP_COUNTRY - EXPORTS INTERNATIONAL TRADE BY COUNTRIES" xr:uid="{00000000-0004-0000-0100-000001000000}"/>
    <hyperlink ref="B17" location="'Q011'!A1" display="Q011_IMP_BEC - IMPORTS - INTERNATIONAL TRADE BY BEC" xr:uid="{00000000-0004-0000-0100-000002000000}"/>
    <hyperlink ref="B18" location="'Q012'!A1" display="Q012_EXP_BEC - EXPORTS - INTERNATIONAL TRADE BY BEC" xr:uid="{00000000-0004-0000-0100-000003000000}"/>
    <hyperlink ref="B19" location="'Q013'!A1" display="Q013_IMP_CHAP - IMPORTS - INTERNATIONAL TRADE BY CHAPTERS OF CN" xr:uid="{00000000-0004-0000-0100-000004000000}"/>
    <hyperlink ref="B20" location="'Q014'!A1" display="Q014_EXP_CHAP - EXPORTS - INTERNATIONAL TRADE BY CHAPTERS OF CN" xr:uid="{00000000-0004-0000-0100-000005000000}"/>
    <hyperlink ref="B21" location="'Q015'!A1" display="Q015_IMP_EXP_GRP_PROD - IMPORTS AND EXPORTS OF INTERNATIONAL TRADE BY PRODUCT GROUPS" xr:uid="{00000000-0004-0000-0100-000006000000}"/>
    <hyperlink ref="B22" location="'Q016'!A1" display="Q016_ZN_ECON - BREAKDOWN BY ECONOMIC ZONES AND COUNTRIES OF INTERNATIONAL TRADE - TOTAL COUNTRY" xr:uid="{00000000-0004-0000-0100-000007000000}"/>
    <hyperlink ref="B7" location="'Q001'!A1" display="Q001_GLOBAL_DATA - GLOBAL DATA" xr:uid="{00000000-0004-0000-0100-000008000000}"/>
    <hyperlink ref="B8" location="'Q002'!A1" display="Q002_IMP_MONTH - IMPORTS INTERNATIONAL DATA BY MONTHS" xr:uid="{00000000-0004-0000-0100-000009000000}"/>
    <hyperlink ref="B10" location="'Q004'!A1" display="Q004_EXP_MONTH - EXPORTS INTERNATIONAL DATA BY MONTHS" xr:uid="{00000000-0004-0000-0100-00000A000000}"/>
    <hyperlink ref="B9" location="'Q003'!A1" display="Q003_IMP_MONTH_DATA - IMPORTS INTERNATIONAL DATA BY MONTHS WITH AND WITHOUT FUELS AND LUBRICANTS" xr:uid="{00000000-0004-0000-0100-00000B000000}"/>
    <hyperlink ref="B11" location="'Q005'!A1" display="Q005_EXP_MONTH_DATA - EXPORTS INTERNATIONAL DATA BY MONTHS WITH AND WITHOUT FUELS AND LUBRICANTS" xr:uid="{00000000-0004-0000-0100-00000C000000}"/>
    <hyperlink ref="B12" location="'Q006'!A1" display="Q006_TRADE_BALANCE - TRADE BALANCE WITH AND WITHOUT FUELS AND LUBRICANTS" xr:uid="{00000000-0004-0000-0100-00000D000000}"/>
    <hyperlink ref="B14" location="'Q008'!A1" display="Q008_IMP_MAIN_PARTNERS - IMPORTS INTERNATIONAL TRADE BY MAIN COUNTRIES AND ECONOMIC ZONES" xr:uid="{00000000-0004-0000-0100-00000E000000}"/>
    <hyperlink ref="B16" location="'Q010'!A1" display="Q010_EXP_MAIN_PARTNERS - EXPORTS INTERNATIONAL TRADE BY MAIN COUNTRIES AND ECONOMIC ZONES" xr:uid="{00000000-0004-0000-0100-00000F000000}"/>
    <hyperlink ref="B24" location="'Combined Nomenclature'!A2" display="Combined Nomenclature - CN Chapter descriptive" xr:uid="{00000000-0004-0000-0100-000010000000}"/>
  </hyperlinks>
  <pageMargins left="0.75" right="0.75" top="1" bottom="1" header="0.5" footer="0.5"/>
  <pageSetup paperSize="9" orientation="portrait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166"/>
  <sheetViews>
    <sheetView showGridLines="0" topLeftCell="A2" workbookViewId="0">
      <selection activeCell="A2" sqref="A2:F4"/>
    </sheetView>
  </sheetViews>
  <sheetFormatPr defaultRowHeight="12.75" x14ac:dyDescent="0.2"/>
  <cols>
    <col min="1" max="1" width="5.7109375" customWidth="1"/>
    <col min="2" max="2" width="26.140625" customWidth="1"/>
    <col min="3" max="3" width="5.7109375" customWidth="1"/>
    <col min="4" max="4" width="26.140625" customWidth="1"/>
    <col min="5" max="5" width="5.7109375" customWidth="1"/>
    <col min="6" max="6" width="26.140625" customWidth="1"/>
  </cols>
  <sheetData>
    <row r="1" spans="1:9" ht="5.25" hidden="1" customHeight="1" x14ac:dyDescent="0.2"/>
    <row r="2" spans="1:9" ht="18" customHeight="1" thickBot="1" x14ac:dyDescent="0.25">
      <c r="A2" s="259" t="s">
        <v>412</v>
      </c>
      <c r="B2" s="260"/>
      <c r="C2" s="260"/>
      <c r="D2" s="260"/>
      <c r="E2" s="260"/>
      <c r="F2" s="261"/>
    </row>
    <row r="3" spans="1:9" ht="18" customHeight="1" thickBot="1" x14ac:dyDescent="0.25">
      <c r="A3" s="256" t="s">
        <v>413</v>
      </c>
      <c r="B3" s="258"/>
      <c r="C3" s="256" t="s">
        <v>413</v>
      </c>
      <c r="D3" s="258"/>
      <c r="E3" s="256" t="s">
        <v>413</v>
      </c>
      <c r="F3" s="258"/>
      <c r="H3" s="255" t="s">
        <v>514</v>
      </c>
      <c r="I3" s="255"/>
    </row>
    <row r="4" spans="1:9" ht="18" customHeight="1" thickBot="1" x14ac:dyDescent="0.25">
      <c r="A4" s="6" t="s">
        <v>414</v>
      </c>
      <c r="B4" s="6" t="s">
        <v>415</v>
      </c>
      <c r="C4" s="6" t="s">
        <v>414</v>
      </c>
      <c r="D4" s="6" t="s">
        <v>415</v>
      </c>
      <c r="E4" s="6" t="s">
        <v>414</v>
      </c>
      <c r="F4" s="6" t="s">
        <v>415</v>
      </c>
    </row>
    <row r="5" spans="1:9" ht="9.75" customHeight="1" x14ac:dyDescent="0.2">
      <c r="A5" s="1" t="s">
        <v>5</v>
      </c>
      <c r="B5" s="2" t="s">
        <v>416</v>
      </c>
      <c r="C5" s="1" t="s">
        <v>242</v>
      </c>
      <c r="D5" s="2" t="s">
        <v>417</v>
      </c>
      <c r="E5" s="1" t="s">
        <v>268</v>
      </c>
      <c r="F5" s="2" t="s">
        <v>418</v>
      </c>
    </row>
    <row r="6" spans="1:9" ht="9.75" customHeight="1" x14ac:dyDescent="0.2">
      <c r="A6" s="1" t="s">
        <v>8</v>
      </c>
      <c r="B6" s="3" t="s">
        <v>419</v>
      </c>
      <c r="C6" s="1" t="s">
        <v>243</v>
      </c>
      <c r="D6" s="2" t="s">
        <v>420</v>
      </c>
      <c r="E6" s="1" t="s">
        <v>269</v>
      </c>
      <c r="F6" s="2" t="s">
        <v>421</v>
      </c>
    </row>
    <row r="7" spans="1:9" ht="9.75" customHeight="1" x14ac:dyDescent="0.2">
      <c r="A7" s="1" t="s">
        <v>12</v>
      </c>
      <c r="B7" s="2" t="s">
        <v>422</v>
      </c>
      <c r="C7" s="1" t="s">
        <v>244</v>
      </c>
      <c r="D7" s="2" t="s">
        <v>423</v>
      </c>
      <c r="E7" s="1" t="s">
        <v>270</v>
      </c>
      <c r="F7" s="2" t="s">
        <v>424</v>
      </c>
      <c r="G7" s="5" t="s">
        <v>425</v>
      </c>
    </row>
    <row r="8" spans="1:9" ht="9.75" customHeight="1" x14ac:dyDescent="0.2">
      <c r="A8" s="1" t="s">
        <v>16</v>
      </c>
      <c r="B8" s="3" t="s">
        <v>426</v>
      </c>
      <c r="C8" s="1" t="s">
        <v>245</v>
      </c>
      <c r="D8" s="2" t="s">
        <v>427</v>
      </c>
      <c r="E8" s="1" t="s">
        <v>271</v>
      </c>
      <c r="F8" s="2" t="s">
        <v>428</v>
      </c>
    </row>
    <row r="9" spans="1:9" ht="9.75" customHeight="1" x14ac:dyDescent="0.2">
      <c r="A9" s="1" t="s">
        <v>23</v>
      </c>
      <c r="B9" s="2" t="s">
        <v>429</v>
      </c>
      <c r="C9" s="1" t="s">
        <v>246</v>
      </c>
      <c r="D9" s="2" t="s">
        <v>430</v>
      </c>
      <c r="E9" s="1" t="s">
        <v>272</v>
      </c>
      <c r="F9" s="2" t="s">
        <v>431</v>
      </c>
    </row>
    <row r="10" spans="1:9" ht="9.75" customHeight="1" x14ac:dyDescent="0.2">
      <c r="A10" s="1" t="s">
        <v>27</v>
      </c>
      <c r="B10" s="3" t="s">
        <v>432</v>
      </c>
      <c r="C10" s="1" t="s">
        <v>247</v>
      </c>
      <c r="D10" s="2" t="s">
        <v>433</v>
      </c>
      <c r="E10" s="1" t="s">
        <v>273</v>
      </c>
      <c r="F10" s="2" t="s">
        <v>434</v>
      </c>
    </row>
    <row r="11" spans="1:9" ht="9.75" customHeight="1" x14ac:dyDescent="0.2">
      <c r="A11" s="1" t="s">
        <v>34</v>
      </c>
      <c r="B11" s="3" t="s">
        <v>435</v>
      </c>
      <c r="C11" s="1" t="s">
        <v>193</v>
      </c>
      <c r="D11" s="2" t="s">
        <v>436</v>
      </c>
      <c r="E11" s="1" t="s">
        <v>274</v>
      </c>
      <c r="F11" s="2" t="s">
        <v>437</v>
      </c>
    </row>
    <row r="12" spans="1:9" ht="9.75" customHeight="1" x14ac:dyDescent="0.2">
      <c r="A12" s="1" t="s">
        <v>40</v>
      </c>
      <c r="B12" s="3" t="s">
        <v>438</v>
      </c>
      <c r="C12" s="1" t="s">
        <v>194</v>
      </c>
      <c r="D12" s="2" t="s">
        <v>439</v>
      </c>
      <c r="E12" s="1" t="s">
        <v>275</v>
      </c>
      <c r="F12" s="2" t="s">
        <v>440</v>
      </c>
    </row>
    <row r="13" spans="1:9" ht="9.75" customHeight="1" x14ac:dyDescent="0.2">
      <c r="A13" s="1" t="s">
        <v>47</v>
      </c>
      <c r="B13" s="3" t="s">
        <v>441</v>
      </c>
      <c r="C13" s="1" t="s">
        <v>248</v>
      </c>
      <c r="D13" s="2" t="s">
        <v>442</v>
      </c>
      <c r="E13" s="1" t="s">
        <v>276</v>
      </c>
      <c r="F13" s="2" t="s">
        <v>443</v>
      </c>
    </row>
    <row r="14" spans="1:9" ht="9.75" customHeight="1" x14ac:dyDescent="0.2">
      <c r="A14" s="1" t="s">
        <v>223</v>
      </c>
      <c r="B14" s="3" t="s">
        <v>444</v>
      </c>
      <c r="C14" s="1" t="s">
        <v>249</v>
      </c>
      <c r="D14" s="2" t="s">
        <v>445</v>
      </c>
      <c r="E14" s="1" t="s">
        <v>277</v>
      </c>
      <c r="F14" s="2" t="s">
        <v>446</v>
      </c>
    </row>
    <row r="15" spans="1:9" ht="9.75" customHeight="1" x14ac:dyDescent="0.2">
      <c r="A15" s="1" t="s">
        <v>202</v>
      </c>
      <c r="B15" s="3" t="s">
        <v>447</v>
      </c>
      <c r="C15" s="1" t="s">
        <v>250</v>
      </c>
      <c r="D15" s="2" t="s">
        <v>448</v>
      </c>
      <c r="E15" s="1" t="s">
        <v>278</v>
      </c>
      <c r="F15" s="2" t="s">
        <v>449</v>
      </c>
    </row>
    <row r="16" spans="1:9" ht="9.75" customHeight="1" x14ac:dyDescent="0.2">
      <c r="A16" s="1" t="s">
        <v>207</v>
      </c>
      <c r="B16" s="3" t="s">
        <v>450</v>
      </c>
      <c r="C16" s="1" t="s">
        <v>251</v>
      </c>
      <c r="D16" s="2" t="s">
        <v>451</v>
      </c>
      <c r="E16" s="1" t="s">
        <v>279</v>
      </c>
      <c r="F16" s="2" t="s">
        <v>452</v>
      </c>
      <c r="G16" s="5" t="s">
        <v>425</v>
      </c>
    </row>
    <row r="17" spans="1:7" x14ac:dyDescent="0.2">
      <c r="A17" s="1" t="s">
        <v>224</v>
      </c>
      <c r="B17" s="2" t="s">
        <v>453</v>
      </c>
      <c r="C17" s="1" t="s">
        <v>252</v>
      </c>
      <c r="D17" s="2" t="s">
        <v>454</v>
      </c>
      <c r="E17" s="1" t="s">
        <v>280</v>
      </c>
      <c r="F17" s="2" t="s">
        <v>455</v>
      </c>
      <c r="G17" s="5" t="s">
        <v>425</v>
      </c>
    </row>
    <row r="18" spans="1:7" x14ac:dyDescent="0.2">
      <c r="A18" s="1" t="s">
        <v>225</v>
      </c>
      <c r="B18" s="2" t="s">
        <v>456</v>
      </c>
      <c r="C18" s="1" t="s">
        <v>253</v>
      </c>
      <c r="D18" s="2" t="s">
        <v>457</v>
      </c>
      <c r="E18" s="1" t="s">
        <v>281</v>
      </c>
      <c r="F18" s="2" t="s">
        <v>458</v>
      </c>
    </row>
    <row r="19" spans="1:7" x14ac:dyDescent="0.2">
      <c r="A19" s="1" t="s">
        <v>226</v>
      </c>
      <c r="B19" s="2" t="s">
        <v>459</v>
      </c>
      <c r="C19" s="1" t="s">
        <v>254</v>
      </c>
      <c r="D19" s="2" t="s">
        <v>460</v>
      </c>
      <c r="E19" s="1" t="s">
        <v>282</v>
      </c>
      <c r="F19" s="2" t="s">
        <v>461</v>
      </c>
      <c r="G19" s="5" t="s">
        <v>425</v>
      </c>
    </row>
    <row r="20" spans="1:7" x14ac:dyDescent="0.2">
      <c r="A20" s="1" t="s">
        <v>227</v>
      </c>
      <c r="B20" s="2" t="s">
        <v>462</v>
      </c>
      <c r="C20" s="1" t="s">
        <v>255</v>
      </c>
      <c r="D20" s="2" t="s">
        <v>463</v>
      </c>
      <c r="E20" s="1" t="s">
        <v>283</v>
      </c>
      <c r="F20" s="2" t="s">
        <v>464</v>
      </c>
      <c r="G20" s="5" t="s">
        <v>425</v>
      </c>
    </row>
    <row r="21" spans="1:7" x14ac:dyDescent="0.2">
      <c r="A21" s="1" t="s">
        <v>228</v>
      </c>
      <c r="B21" s="2" t="s">
        <v>465</v>
      </c>
      <c r="C21" s="1" t="s">
        <v>195</v>
      </c>
      <c r="D21" s="2" t="s">
        <v>466</v>
      </c>
      <c r="E21" s="1" t="s">
        <v>284</v>
      </c>
      <c r="F21" s="2" t="s">
        <v>467</v>
      </c>
      <c r="G21" s="5" t="s">
        <v>425</v>
      </c>
    </row>
    <row r="22" spans="1:7" x14ac:dyDescent="0.2">
      <c r="A22" s="1" t="s">
        <v>229</v>
      </c>
      <c r="B22" s="2" t="s">
        <v>468</v>
      </c>
      <c r="C22" s="1" t="s">
        <v>210</v>
      </c>
      <c r="D22" s="2" t="s">
        <v>469</v>
      </c>
      <c r="E22" s="1" t="s">
        <v>285</v>
      </c>
      <c r="F22" s="2" t="s">
        <v>470</v>
      </c>
      <c r="G22" s="5" t="s">
        <v>425</v>
      </c>
    </row>
    <row r="23" spans="1:7" x14ac:dyDescent="0.2">
      <c r="A23" s="1" t="s">
        <v>230</v>
      </c>
      <c r="B23" s="2" t="s">
        <v>471</v>
      </c>
      <c r="C23" s="1" t="s">
        <v>196</v>
      </c>
      <c r="D23" s="2" t="s">
        <v>472</v>
      </c>
      <c r="E23" s="1" t="s">
        <v>286</v>
      </c>
      <c r="F23" s="2" t="s">
        <v>473</v>
      </c>
      <c r="G23" s="5" t="s">
        <v>425</v>
      </c>
    </row>
    <row r="24" spans="1:7" x14ac:dyDescent="0.2">
      <c r="A24" s="1" t="s">
        <v>231</v>
      </c>
      <c r="B24" s="2" t="s">
        <v>474</v>
      </c>
      <c r="C24" s="1" t="s">
        <v>256</v>
      </c>
      <c r="D24" s="2" t="s">
        <v>475</v>
      </c>
      <c r="E24" s="1" t="s">
        <v>287</v>
      </c>
      <c r="F24" s="2" t="s">
        <v>476</v>
      </c>
    </row>
    <row r="25" spans="1:7" x14ac:dyDescent="0.2">
      <c r="A25" s="1" t="s">
        <v>190</v>
      </c>
      <c r="B25" s="2" t="s">
        <v>477</v>
      </c>
      <c r="C25" s="1" t="s">
        <v>257</v>
      </c>
      <c r="D25" s="2" t="s">
        <v>478</v>
      </c>
      <c r="E25" s="1" t="s">
        <v>288</v>
      </c>
      <c r="F25" s="2" t="s">
        <v>479</v>
      </c>
      <c r="G25" s="5" t="s">
        <v>425</v>
      </c>
    </row>
    <row r="26" spans="1:7" x14ac:dyDescent="0.2">
      <c r="A26" s="1" t="s">
        <v>191</v>
      </c>
      <c r="B26" s="2" t="s">
        <v>480</v>
      </c>
      <c r="C26" s="1" t="s">
        <v>258</v>
      </c>
      <c r="D26" s="2" t="s">
        <v>481</v>
      </c>
      <c r="E26" s="1" t="s">
        <v>289</v>
      </c>
      <c r="F26" s="2" t="s">
        <v>482</v>
      </c>
    </row>
    <row r="27" spans="1:7" x14ac:dyDescent="0.2">
      <c r="A27" s="1" t="s">
        <v>232</v>
      </c>
      <c r="B27" s="2" t="s">
        <v>483</v>
      </c>
      <c r="C27" s="1" t="s">
        <v>259</v>
      </c>
      <c r="D27" s="2" t="s">
        <v>484</v>
      </c>
      <c r="E27" s="1" t="s">
        <v>290</v>
      </c>
      <c r="F27" s="2" t="s">
        <v>485</v>
      </c>
      <c r="G27" s="5" t="s">
        <v>425</v>
      </c>
    </row>
    <row r="28" spans="1:7" x14ac:dyDescent="0.2">
      <c r="A28" s="1" t="s">
        <v>233</v>
      </c>
      <c r="B28" s="2" t="s">
        <v>486</v>
      </c>
      <c r="C28" s="1" t="s">
        <v>260</v>
      </c>
      <c r="D28" s="2" t="s">
        <v>487</v>
      </c>
      <c r="E28" s="1" t="s">
        <v>291</v>
      </c>
      <c r="F28" s="2" t="s">
        <v>488</v>
      </c>
      <c r="G28" s="5" t="s">
        <v>425</v>
      </c>
    </row>
    <row r="29" spans="1:7" x14ac:dyDescent="0.2">
      <c r="A29" s="1" t="s">
        <v>234</v>
      </c>
      <c r="B29" s="2" t="s">
        <v>489</v>
      </c>
      <c r="C29" s="1" t="s">
        <v>261</v>
      </c>
      <c r="D29" s="2" t="s">
        <v>490</v>
      </c>
      <c r="E29" s="1" t="s">
        <v>292</v>
      </c>
      <c r="F29" s="2" t="s">
        <v>491</v>
      </c>
      <c r="G29" s="5" t="s">
        <v>425</v>
      </c>
    </row>
    <row r="30" spans="1:7" x14ac:dyDescent="0.2">
      <c r="A30" s="1" t="s">
        <v>235</v>
      </c>
      <c r="B30" s="2" t="s">
        <v>492</v>
      </c>
      <c r="C30" s="1" t="s">
        <v>262</v>
      </c>
      <c r="D30" s="2" t="s">
        <v>493</v>
      </c>
      <c r="E30" s="1" t="s">
        <v>293</v>
      </c>
      <c r="F30" s="2" t="s">
        <v>494</v>
      </c>
      <c r="G30" s="5" t="s">
        <v>425</v>
      </c>
    </row>
    <row r="31" spans="1:7" x14ac:dyDescent="0.2">
      <c r="A31" s="1" t="s">
        <v>236</v>
      </c>
      <c r="B31" s="2" t="s">
        <v>495</v>
      </c>
      <c r="C31" s="1" t="s">
        <v>197</v>
      </c>
      <c r="D31" s="2" t="s">
        <v>496</v>
      </c>
      <c r="E31" s="1" t="s">
        <v>294</v>
      </c>
      <c r="F31" s="2" t="s">
        <v>497</v>
      </c>
    </row>
    <row r="32" spans="1:7" x14ac:dyDescent="0.2">
      <c r="A32" s="1" t="s">
        <v>237</v>
      </c>
      <c r="B32" s="2" t="s">
        <v>498</v>
      </c>
      <c r="C32" s="1" t="s">
        <v>198</v>
      </c>
      <c r="D32" s="2" t="s">
        <v>499</v>
      </c>
      <c r="E32" s="1">
        <v>97</v>
      </c>
      <c r="F32" s="2" t="s">
        <v>500</v>
      </c>
    </row>
    <row r="33" spans="1:6" x14ac:dyDescent="0.2">
      <c r="A33" s="1" t="s">
        <v>238</v>
      </c>
      <c r="B33" s="2" t="s">
        <v>501</v>
      </c>
      <c r="C33" s="1" t="s">
        <v>199</v>
      </c>
      <c r="D33" s="2" t="s">
        <v>502</v>
      </c>
      <c r="E33" s="1">
        <v>98</v>
      </c>
      <c r="F33" s="2" t="s">
        <v>503</v>
      </c>
    </row>
    <row r="34" spans="1:6" x14ac:dyDescent="0.2">
      <c r="A34" s="1" t="s">
        <v>239</v>
      </c>
      <c r="B34" s="2" t="s">
        <v>504</v>
      </c>
      <c r="C34" s="1" t="s">
        <v>263</v>
      </c>
      <c r="D34" s="2" t="s">
        <v>505</v>
      </c>
      <c r="E34" s="1" t="s">
        <v>425</v>
      </c>
      <c r="F34" s="2"/>
    </row>
    <row r="35" spans="1:6" x14ac:dyDescent="0.2">
      <c r="A35" s="1" t="s">
        <v>192</v>
      </c>
      <c r="B35" s="2" t="s">
        <v>506</v>
      </c>
      <c r="C35" s="1" t="s">
        <v>264</v>
      </c>
      <c r="D35" s="2" t="s">
        <v>507</v>
      </c>
      <c r="E35" s="1" t="s">
        <v>425</v>
      </c>
      <c r="F35" s="2"/>
    </row>
    <row r="36" spans="1:6" x14ac:dyDescent="0.2">
      <c r="A36" s="1" t="s">
        <v>218</v>
      </c>
      <c r="B36" s="2" t="s">
        <v>508</v>
      </c>
      <c r="C36" s="1" t="s">
        <v>265</v>
      </c>
      <c r="D36" s="2" t="s">
        <v>509</v>
      </c>
      <c r="E36" s="1" t="s">
        <v>425</v>
      </c>
      <c r="F36" s="2"/>
    </row>
    <row r="37" spans="1:6" x14ac:dyDescent="0.2">
      <c r="A37" s="1" t="s">
        <v>240</v>
      </c>
      <c r="B37" s="2" t="s">
        <v>510</v>
      </c>
      <c r="C37" s="1" t="s">
        <v>266</v>
      </c>
      <c r="D37" s="2" t="s">
        <v>511</v>
      </c>
      <c r="E37" s="1" t="s">
        <v>425</v>
      </c>
      <c r="F37" s="2"/>
    </row>
    <row r="38" spans="1:6" x14ac:dyDescent="0.2">
      <c r="A38" s="1" t="s">
        <v>241</v>
      </c>
      <c r="B38" s="2" t="s">
        <v>512</v>
      </c>
      <c r="C38" s="1" t="s">
        <v>267</v>
      </c>
      <c r="D38" s="2" t="s">
        <v>513</v>
      </c>
      <c r="E38" s="1" t="s">
        <v>425</v>
      </c>
      <c r="F38" s="2"/>
    </row>
    <row r="39" spans="1:6" x14ac:dyDescent="0.2">
      <c r="A39" s="1"/>
      <c r="B39" s="2"/>
      <c r="C39" s="1"/>
      <c r="D39" s="2"/>
      <c r="E39" s="4"/>
      <c r="F39" s="4"/>
    </row>
    <row r="40" spans="1:6" x14ac:dyDescent="0.2">
      <c r="A40" s="1"/>
      <c r="B40" s="2"/>
      <c r="C40" s="1"/>
      <c r="D40" s="2"/>
      <c r="E40" s="4"/>
      <c r="F40" s="4"/>
    </row>
    <row r="41" spans="1:6" x14ac:dyDescent="0.2">
      <c r="A41" s="1"/>
      <c r="B41" s="2"/>
      <c r="C41" s="1"/>
      <c r="D41" s="2"/>
      <c r="E41" s="4"/>
      <c r="F41" s="4"/>
    </row>
    <row r="42" spans="1:6" x14ac:dyDescent="0.2">
      <c r="A42" s="1"/>
      <c r="B42" s="2"/>
      <c r="C42" s="1"/>
      <c r="D42" s="2"/>
      <c r="E42" s="4"/>
      <c r="F42" s="4"/>
    </row>
    <row r="43" spans="1:6" x14ac:dyDescent="0.2">
      <c r="A43" s="1"/>
      <c r="B43" s="2"/>
      <c r="C43" s="1"/>
      <c r="D43" s="2"/>
      <c r="E43" s="4"/>
      <c r="F43" s="4"/>
    </row>
    <row r="44" spans="1:6" x14ac:dyDescent="0.2">
      <c r="A44" s="1"/>
      <c r="B44" s="2"/>
      <c r="C44" s="1"/>
      <c r="D44" s="2"/>
      <c r="E44" s="4"/>
      <c r="F44" s="4"/>
    </row>
    <row r="45" spans="1:6" x14ac:dyDescent="0.2">
      <c r="A45" s="1"/>
      <c r="B45" s="2"/>
      <c r="C45" s="1"/>
      <c r="D45" s="2"/>
      <c r="E45" s="4"/>
      <c r="F45" s="4"/>
    </row>
    <row r="46" spans="1:6" x14ac:dyDescent="0.2">
      <c r="A46" s="1"/>
      <c r="B46" s="2"/>
      <c r="C46" s="1"/>
      <c r="D46" s="2"/>
      <c r="E46" s="4"/>
      <c r="F46" s="4"/>
    </row>
    <row r="47" spans="1:6" x14ac:dyDescent="0.2">
      <c r="A47" s="1"/>
      <c r="B47" s="2"/>
      <c r="C47" s="1"/>
      <c r="D47" s="2"/>
      <c r="E47" s="4"/>
      <c r="F47" s="4"/>
    </row>
    <row r="48" spans="1:6" x14ac:dyDescent="0.2">
      <c r="A48" s="1"/>
      <c r="B48" s="2"/>
      <c r="C48" s="1"/>
      <c r="D48" s="2"/>
      <c r="E48" s="4"/>
      <c r="F48" s="4"/>
    </row>
    <row r="49" spans="1:6" x14ac:dyDescent="0.2">
      <c r="A49" s="1"/>
      <c r="B49" s="2"/>
      <c r="C49" s="1"/>
      <c r="D49" s="2"/>
      <c r="E49" s="4"/>
      <c r="F49" s="4"/>
    </row>
    <row r="50" spans="1:6" x14ac:dyDescent="0.2">
      <c r="A50" s="1"/>
      <c r="B50" s="2"/>
      <c r="C50" s="1"/>
      <c r="D50" s="2"/>
      <c r="E50" s="4"/>
      <c r="F50" s="4"/>
    </row>
    <row r="51" spans="1:6" x14ac:dyDescent="0.2">
      <c r="A51" s="1"/>
      <c r="B51" s="2"/>
      <c r="C51" s="1"/>
      <c r="D51" s="2"/>
      <c r="E51" s="4"/>
      <c r="F51" s="4"/>
    </row>
    <row r="52" spans="1:6" x14ac:dyDescent="0.2">
      <c r="A52" s="1"/>
      <c r="B52" s="2"/>
      <c r="C52" s="1"/>
      <c r="D52" s="2"/>
      <c r="E52" s="4"/>
      <c r="F52" s="4"/>
    </row>
    <row r="53" spans="1:6" x14ac:dyDescent="0.2">
      <c r="A53" s="1"/>
      <c r="B53" s="2"/>
      <c r="C53" s="1"/>
      <c r="D53" s="2"/>
      <c r="E53" s="4"/>
      <c r="F53" s="4"/>
    </row>
    <row r="54" spans="1:6" x14ac:dyDescent="0.2">
      <c r="A54" s="1"/>
      <c r="B54" s="2"/>
      <c r="C54" s="1"/>
      <c r="D54" s="2"/>
      <c r="E54" s="4"/>
      <c r="F54" s="4"/>
    </row>
    <row r="55" spans="1:6" x14ac:dyDescent="0.2">
      <c r="A55" s="1"/>
      <c r="B55" s="2"/>
      <c r="C55" s="1"/>
      <c r="D55" s="2"/>
      <c r="E55" s="4"/>
      <c r="F55" s="4"/>
    </row>
    <row r="56" spans="1:6" x14ac:dyDescent="0.2">
      <c r="A56" s="1"/>
      <c r="B56" s="2"/>
      <c r="C56" s="1"/>
      <c r="D56" s="2"/>
      <c r="E56" s="4"/>
      <c r="F56" s="4"/>
    </row>
    <row r="57" spans="1:6" x14ac:dyDescent="0.2">
      <c r="A57" s="1"/>
      <c r="B57" s="2"/>
      <c r="C57" s="1"/>
      <c r="D57" s="2"/>
      <c r="E57" s="4"/>
      <c r="F57" s="4"/>
    </row>
    <row r="58" spans="1:6" x14ac:dyDescent="0.2">
      <c r="A58" s="1"/>
      <c r="B58" s="2"/>
      <c r="C58" s="1"/>
      <c r="D58" s="2"/>
    </row>
    <row r="59" spans="1:6" x14ac:dyDescent="0.2">
      <c r="A59" s="1"/>
      <c r="B59" s="2"/>
      <c r="C59" s="1"/>
      <c r="D59" s="2"/>
    </row>
    <row r="60" spans="1:6" x14ac:dyDescent="0.2">
      <c r="A60" s="1"/>
      <c r="B60" s="2"/>
      <c r="C60" s="1"/>
      <c r="D60" s="2"/>
    </row>
    <row r="61" spans="1:6" x14ac:dyDescent="0.2">
      <c r="A61" s="1"/>
      <c r="B61" s="2"/>
      <c r="C61" s="1"/>
      <c r="D61" s="2"/>
    </row>
    <row r="62" spans="1:6" x14ac:dyDescent="0.2">
      <c r="A62" s="1"/>
      <c r="B62" s="2"/>
      <c r="C62" s="1"/>
      <c r="D62" s="2"/>
    </row>
    <row r="63" spans="1:6" x14ac:dyDescent="0.2">
      <c r="A63" s="1"/>
      <c r="B63" s="2"/>
      <c r="C63" s="1"/>
      <c r="D63" s="2"/>
    </row>
    <row r="64" spans="1:6" x14ac:dyDescent="0.2">
      <c r="A64" s="1"/>
      <c r="B64" s="2"/>
      <c r="C64" s="1"/>
      <c r="D64" s="2"/>
    </row>
    <row r="65" spans="1:4" x14ac:dyDescent="0.2">
      <c r="A65" s="1"/>
      <c r="B65" s="2"/>
      <c r="C65" s="1"/>
      <c r="D65" s="2"/>
    </row>
    <row r="66" spans="1:4" x14ac:dyDescent="0.2">
      <c r="A66" s="1"/>
      <c r="B66" s="2"/>
      <c r="C66" s="1"/>
      <c r="D66" s="2"/>
    </row>
    <row r="67" spans="1:4" x14ac:dyDescent="0.2">
      <c r="A67" s="1"/>
      <c r="B67" s="2"/>
      <c r="C67" s="1"/>
      <c r="D67" s="2"/>
    </row>
    <row r="68" spans="1:4" x14ac:dyDescent="0.2">
      <c r="A68" s="1"/>
      <c r="B68" s="2"/>
      <c r="C68" s="1"/>
      <c r="D68" s="2"/>
    </row>
    <row r="69" spans="1:4" x14ac:dyDescent="0.2">
      <c r="A69" s="1"/>
      <c r="B69" s="2"/>
      <c r="C69" s="1"/>
      <c r="D69" s="2"/>
    </row>
    <row r="70" spans="1:4" x14ac:dyDescent="0.2">
      <c r="A70" s="1"/>
      <c r="B70" s="2"/>
      <c r="C70" s="1"/>
      <c r="D70" s="2"/>
    </row>
    <row r="71" spans="1:4" x14ac:dyDescent="0.2">
      <c r="A71" s="1"/>
      <c r="B71" s="2"/>
      <c r="C71" s="1"/>
      <c r="D71" s="2"/>
    </row>
    <row r="72" spans="1:4" x14ac:dyDescent="0.2">
      <c r="A72" s="1"/>
      <c r="B72" s="2"/>
      <c r="C72" s="1"/>
      <c r="D72" s="2"/>
    </row>
    <row r="73" spans="1:4" x14ac:dyDescent="0.2">
      <c r="A73" s="1"/>
      <c r="B73" s="2"/>
      <c r="C73" s="1"/>
      <c r="D73" s="2"/>
    </row>
    <row r="74" spans="1:4" x14ac:dyDescent="0.2">
      <c r="A74" s="1"/>
      <c r="B74" s="2"/>
      <c r="C74" s="1"/>
      <c r="D74" s="2"/>
    </row>
    <row r="75" spans="1:4" x14ac:dyDescent="0.2">
      <c r="A75" s="1"/>
      <c r="B75" s="2"/>
      <c r="C75" s="1"/>
      <c r="D75" s="2"/>
    </row>
    <row r="76" spans="1:4" x14ac:dyDescent="0.2">
      <c r="A76" s="1"/>
      <c r="B76" s="2"/>
      <c r="C76" s="1"/>
      <c r="D76" s="2"/>
    </row>
    <row r="77" spans="1:4" x14ac:dyDescent="0.2">
      <c r="A77" s="1"/>
      <c r="B77" s="2"/>
      <c r="C77" s="1"/>
      <c r="D77" s="2"/>
    </row>
    <row r="78" spans="1:4" x14ac:dyDescent="0.2">
      <c r="A78" s="1"/>
      <c r="B78" s="2"/>
      <c r="C78" s="1"/>
      <c r="D78" s="2"/>
    </row>
    <row r="79" spans="1:4" x14ac:dyDescent="0.2">
      <c r="A79" s="1"/>
      <c r="B79" s="2"/>
      <c r="C79" s="1"/>
      <c r="D79" s="2"/>
    </row>
    <row r="80" spans="1:4" x14ac:dyDescent="0.2">
      <c r="A80" s="1"/>
      <c r="B80" s="2"/>
      <c r="C80" s="1"/>
      <c r="D80" s="2"/>
    </row>
    <row r="81" spans="1:4" x14ac:dyDescent="0.2">
      <c r="A81" s="1"/>
      <c r="B81" s="2"/>
      <c r="C81" s="1"/>
      <c r="D81" s="2"/>
    </row>
    <row r="82" spans="1:4" x14ac:dyDescent="0.2">
      <c r="A82" s="1"/>
      <c r="B82" s="2"/>
      <c r="C82" s="4"/>
      <c r="D82" s="4"/>
    </row>
    <row r="83" spans="1:4" x14ac:dyDescent="0.2">
      <c r="A83" s="1"/>
      <c r="B83" s="2"/>
      <c r="C83" s="4"/>
      <c r="D83" s="4"/>
    </row>
    <row r="84" spans="1:4" x14ac:dyDescent="0.2">
      <c r="A84" s="1"/>
      <c r="B84" s="2"/>
      <c r="C84" s="4"/>
      <c r="D84" s="4"/>
    </row>
    <row r="85" spans="1:4" x14ac:dyDescent="0.2">
      <c r="A85" s="1"/>
      <c r="B85" s="2"/>
      <c r="C85" s="4"/>
      <c r="D85" s="4"/>
    </row>
    <row r="86" spans="1:4" x14ac:dyDescent="0.2">
      <c r="A86" s="1"/>
      <c r="B86" s="2"/>
      <c r="C86" s="4"/>
      <c r="D86" s="4"/>
    </row>
    <row r="87" spans="1:4" x14ac:dyDescent="0.2">
      <c r="A87" s="1"/>
      <c r="B87" s="2"/>
      <c r="C87" s="4"/>
      <c r="D87" s="4"/>
    </row>
    <row r="88" spans="1:4" x14ac:dyDescent="0.2">
      <c r="A88" s="1"/>
      <c r="B88" s="2"/>
      <c r="C88" s="4"/>
      <c r="D88" s="4"/>
    </row>
    <row r="89" spans="1:4" x14ac:dyDescent="0.2">
      <c r="A89" s="1"/>
      <c r="B89" s="2"/>
      <c r="C89" s="4"/>
      <c r="D89" s="4"/>
    </row>
    <row r="90" spans="1:4" x14ac:dyDescent="0.2">
      <c r="A90" s="1"/>
      <c r="B90" s="2"/>
      <c r="C90" s="4"/>
      <c r="D90" s="4"/>
    </row>
    <row r="91" spans="1:4" x14ac:dyDescent="0.2">
      <c r="A91" s="1"/>
      <c r="B91" s="2"/>
      <c r="C91" s="4"/>
      <c r="D91" s="4"/>
    </row>
    <row r="92" spans="1:4" x14ac:dyDescent="0.2">
      <c r="A92" s="1"/>
      <c r="B92" s="2"/>
      <c r="C92" s="4"/>
      <c r="D92" s="4"/>
    </row>
    <row r="93" spans="1:4" x14ac:dyDescent="0.2">
      <c r="A93" s="1"/>
      <c r="B93" s="2"/>
      <c r="C93" s="4"/>
      <c r="D93" s="4"/>
    </row>
    <row r="94" spans="1:4" x14ac:dyDescent="0.2">
      <c r="A94" s="1"/>
      <c r="B94" s="2"/>
      <c r="C94" s="4"/>
      <c r="D94" s="4"/>
    </row>
    <row r="95" spans="1:4" x14ac:dyDescent="0.2">
      <c r="A95" s="1"/>
      <c r="B95" s="2"/>
      <c r="C95" s="4"/>
      <c r="D95" s="4"/>
    </row>
    <row r="96" spans="1:4" x14ac:dyDescent="0.2">
      <c r="A96" s="1"/>
      <c r="B96" s="2"/>
      <c r="C96" s="4"/>
      <c r="D96" s="4"/>
    </row>
    <row r="97" spans="1:4" x14ac:dyDescent="0.2">
      <c r="A97" s="1"/>
      <c r="B97" s="2"/>
      <c r="C97" s="4"/>
      <c r="D97" s="4"/>
    </row>
    <row r="98" spans="1:4" x14ac:dyDescent="0.2">
      <c r="A98" s="1"/>
      <c r="B98" s="2"/>
      <c r="C98" s="4"/>
      <c r="D98" s="4"/>
    </row>
    <row r="99" spans="1:4" x14ac:dyDescent="0.2">
      <c r="A99" s="1"/>
      <c r="B99" s="2"/>
      <c r="C99" s="4"/>
      <c r="D99" s="4"/>
    </row>
    <row r="100" spans="1:4" x14ac:dyDescent="0.2">
      <c r="A100" s="1"/>
      <c r="B100" s="2"/>
      <c r="C100" s="4"/>
      <c r="D100" s="4"/>
    </row>
    <row r="101" spans="1:4" x14ac:dyDescent="0.2">
      <c r="A101" s="1"/>
      <c r="B101" s="2"/>
      <c r="C101" s="4"/>
      <c r="D101" s="4"/>
    </row>
    <row r="102" spans="1:4" x14ac:dyDescent="0.2">
      <c r="A102" s="1"/>
      <c r="B102" s="2"/>
      <c r="C102" s="4"/>
      <c r="D102" s="4"/>
    </row>
    <row r="103" spans="1:4" x14ac:dyDescent="0.2">
      <c r="A103" s="1"/>
      <c r="B103" s="2"/>
      <c r="C103" s="4"/>
      <c r="D103" s="4"/>
    </row>
    <row r="104" spans="1:4" x14ac:dyDescent="0.2">
      <c r="A104" s="1"/>
      <c r="B104" s="2"/>
      <c r="C104" s="4"/>
      <c r="D104" s="4"/>
    </row>
    <row r="105" spans="1:4" x14ac:dyDescent="0.2">
      <c r="A105" s="1"/>
      <c r="B105" s="2"/>
      <c r="C105" s="4"/>
      <c r="D105" s="4"/>
    </row>
    <row r="106" spans="1:4" x14ac:dyDescent="0.2">
      <c r="A106" s="1"/>
      <c r="B106" s="2"/>
      <c r="C106" s="4"/>
      <c r="D106" s="4"/>
    </row>
    <row r="107" spans="1:4" x14ac:dyDescent="0.2">
      <c r="A107" s="1"/>
      <c r="B107" s="2"/>
      <c r="C107" s="4"/>
      <c r="D107" s="4"/>
    </row>
    <row r="108" spans="1:4" x14ac:dyDescent="0.2">
      <c r="A108" s="1"/>
      <c r="B108" s="2"/>
      <c r="C108" s="4"/>
      <c r="D108" s="4"/>
    </row>
    <row r="109" spans="1:4" x14ac:dyDescent="0.2">
      <c r="A109" s="1"/>
      <c r="B109" s="2"/>
      <c r="C109" s="4"/>
      <c r="D109" s="4"/>
    </row>
    <row r="110" spans="1:4" x14ac:dyDescent="0.2">
      <c r="A110" s="1"/>
      <c r="B110" s="2"/>
      <c r="C110" s="4"/>
      <c r="D110" s="4"/>
    </row>
    <row r="111" spans="1:4" x14ac:dyDescent="0.2">
      <c r="A111" s="1"/>
      <c r="B111" s="2"/>
      <c r="C111" s="4"/>
      <c r="D111" s="4"/>
    </row>
    <row r="112" spans="1:4" x14ac:dyDescent="0.2">
      <c r="A112" s="1"/>
      <c r="B112" s="2"/>
      <c r="C112" s="4"/>
      <c r="D112" s="4"/>
    </row>
    <row r="113" spans="1:2" x14ac:dyDescent="0.2">
      <c r="A113" s="1"/>
      <c r="B113" s="2"/>
    </row>
    <row r="114" spans="1:2" x14ac:dyDescent="0.2">
      <c r="A114" s="1"/>
      <c r="B114" s="2"/>
    </row>
    <row r="115" spans="1:2" x14ac:dyDescent="0.2">
      <c r="A115" s="1"/>
      <c r="B115" s="2"/>
    </row>
    <row r="116" spans="1:2" x14ac:dyDescent="0.2">
      <c r="A116" s="1"/>
      <c r="B116" s="2"/>
    </row>
    <row r="117" spans="1:2" x14ac:dyDescent="0.2">
      <c r="A117" s="1"/>
      <c r="B117" s="2"/>
    </row>
    <row r="118" spans="1:2" x14ac:dyDescent="0.2">
      <c r="A118" s="1"/>
      <c r="B118" s="2"/>
    </row>
    <row r="119" spans="1:2" x14ac:dyDescent="0.2">
      <c r="A119" s="1"/>
      <c r="B119" s="2"/>
    </row>
    <row r="120" spans="1:2" x14ac:dyDescent="0.2">
      <c r="A120" s="1"/>
      <c r="B120" s="2"/>
    </row>
    <row r="121" spans="1:2" x14ac:dyDescent="0.2">
      <c r="A121" s="1"/>
      <c r="B121" s="2"/>
    </row>
    <row r="122" spans="1:2" x14ac:dyDescent="0.2">
      <c r="A122" s="1"/>
      <c r="B122" s="2"/>
    </row>
    <row r="123" spans="1:2" x14ac:dyDescent="0.2">
      <c r="A123" s="1"/>
      <c r="B123" s="2"/>
    </row>
    <row r="124" spans="1:2" x14ac:dyDescent="0.2">
      <c r="A124" s="1"/>
      <c r="B124" s="2"/>
    </row>
    <row r="125" spans="1:2" x14ac:dyDescent="0.2">
      <c r="A125" s="1"/>
      <c r="B125" s="2"/>
    </row>
    <row r="126" spans="1:2" x14ac:dyDescent="0.2">
      <c r="A126" s="1"/>
      <c r="B126" s="2"/>
    </row>
    <row r="127" spans="1:2" x14ac:dyDescent="0.2">
      <c r="A127" s="1"/>
      <c r="B127" s="2"/>
    </row>
    <row r="128" spans="1:2" x14ac:dyDescent="0.2">
      <c r="A128" s="1"/>
      <c r="B128" s="2"/>
    </row>
    <row r="129" spans="1:2" x14ac:dyDescent="0.2">
      <c r="A129" s="1"/>
      <c r="B129" s="2"/>
    </row>
    <row r="130" spans="1:2" x14ac:dyDescent="0.2">
      <c r="A130" s="1"/>
      <c r="B130" s="2"/>
    </row>
    <row r="131" spans="1:2" x14ac:dyDescent="0.2">
      <c r="A131" s="1"/>
      <c r="B131" s="2"/>
    </row>
    <row r="132" spans="1:2" x14ac:dyDescent="0.2">
      <c r="A132" s="1"/>
      <c r="B132" s="2"/>
    </row>
    <row r="133" spans="1:2" x14ac:dyDescent="0.2">
      <c r="A133" s="1"/>
      <c r="B133" s="2"/>
    </row>
    <row r="134" spans="1:2" x14ac:dyDescent="0.2">
      <c r="A134" s="1"/>
      <c r="B134" s="2"/>
    </row>
    <row r="135" spans="1:2" x14ac:dyDescent="0.2">
      <c r="A135" s="1"/>
      <c r="B135" s="2"/>
    </row>
    <row r="136" spans="1:2" x14ac:dyDescent="0.2">
      <c r="A136" s="4"/>
      <c r="B136" s="4"/>
    </row>
    <row r="137" spans="1:2" x14ac:dyDescent="0.2">
      <c r="A137" s="4"/>
      <c r="B137" s="4"/>
    </row>
    <row r="138" spans="1:2" x14ac:dyDescent="0.2">
      <c r="A138" s="4"/>
      <c r="B138" s="4"/>
    </row>
    <row r="139" spans="1:2" x14ac:dyDescent="0.2">
      <c r="A139" s="4"/>
      <c r="B139" s="4"/>
    </row>
    <row r="140" spans="1:2" x14ac:dyDescent="0.2">
      <c r="A140" s="4"/>
      <c r="B140" s="4"/>
    </row>
    <row r="141" spans="1:2" x14ac:dyDescent="0.2">
      <c r="A141" s="4"/>
      <c r="B141" s="4"/>
    </row>
    <row r="142" spans="1:2" x14ac:dyDescent="0.2">
      <c r="A142" s="4"/>
      <c r="B142" s="4"/>
    </row>
    <row r="143" spans="1:2" x14ac:dyDescent="0.2">
      <c r="A143" s="4"/>
      <c r="B143" s="4"/>
    </row>
    <row r="144" spans="1:2" x14ac:dyDescent="0.2">
      <c r="A144" s="4"/>
      <c r="B144" s="4"/>
    </row>
    <row r="145" spans="1:2" x14ac:dyDescent="0.2">
      <c r="A145" s="4"/>
      <c r="B145" s="4"/>
    </row>
    <row r="146" spans="1:2" x14ac:dyDescent="0.2">
      <c r="A146" s="4"/>
      <c r="B146" s="4"/>
    </row>
    <row r="147" spans="1:2" x14ac:dyDescent="0.2">
      <c r="A147" s="4"/>
      <c r="B147" s="4"/>
    </row>
    <row r="148" spans="1:2" x14ac:dyDescent="0.2">
      <c r="A148" s="4"/>
      <c r="B148" s="4"/>
    </row>
    <row r="149" spans="1:2" x14ac:dyDescent="0.2">
      <c r="A149" s="4"/>
      <c r="B149" s="4"/>
    </row>
    <row r="150" spans="1:2" x14ac:dyDescent="0.2">
      <c r="A150" s="4"/>
      <c r="B150" s="4"/>
    </row>
    <row r="151" spans="1:2" x14ac:dyDescent="0.2">
      <c r="A151" s="4"/>
      <c r="B151" s="4"/>
    </row>
    <row r="152" spans="1:2" x14ac:dyDescent="0.2">
      <c r="A152" s="4"/>
      <c r="B152" s="4"/>
    </row>
    <row r="153" spans="1:2" x14ac:dyDescent="0.2">
      <c r="A153" s="4"/>
      <c r="B153" s="4"/>
    </row>
    <row r="154" spans="1:2" x14ac:dyDescent="0.2">
      <c r="A154" s="4"/>
      <c r="B154" s="4"/>
    </row>
    <row r="155" spans="1:2" x14ac:dyDescent="0.2">
      <c r="A155" s="4"/>
      <c r="B155" s="4"/>
    </row>
    <row r="156" spans="1:2" x14ac:dyDescent="0.2">
      <c r="A156" s="4"/>
      <c r="B156" s="4"/>
    </row>
    <row r="157" spans="1:2" x14ac:dyDescent="0.2">
      <c r="A157" s="4"/>
      <c r="B157" s="4"/>
    </row>
    <row r="158" spans="1:2" x14ac:dyDescent="0.2">
      <c r="A158" s="4"/>
      <c r="B158" s="4"/>
    </row>
    <row r="159" spans="1:2" x14ac:dyDescent="0.2">
      <c r="A159" s="4"/>
      <c r="B159" s="4"/>
    </row>
    <row r="160" spans="1:2" x14ac:dyDescent="0.2">
      <c r="A160" s="4"/>
      <c r="B160" s="4"/>
    </row>
    <row r="161" spans="1:2" x14ac:dyDescent="0.2">
      <c r="A161" s="4"/>
      <c r="B161" s="4"/>
    </row>
    <row r="162" spans="1:2" x14ac:dyDescent="0.2">
      <c r="A162" s="4"/>
      <c r="B162" s="4"/>
    </row>
    <row r="163" spans="1:2" x14ac:dyDescent="0.2">
      <c r="A163" s="4"/>
      <c r="B163" s="4"/>
    </row>
    <row r="164" spans="1:2" x14ac:dyDescent="0.2">
      <c r="A164" s="4"/>
      <c r="B164" s="4"/>
    </row>
    <row r="165" spans="1:2" x14ac:dyDescent="0.2">
      <c r="A165" s="4"/>
      <c r="B165" s="4"/>
    </row>
    <row r="166" spans="1:2" x14ac:dyDescent="0.2">
      <c r="A166" s="4"/>
      <c r="B166" s="4"/>
    </row>
  </sheetData>
  <mergeCells count="5">
    <mergeCell ref="A2:F2"/>
    <mergeCell ref="A3:B3"/>
    <mergeCell ref="C3:D3"/>
    <mergeCell ref="E3:F3"/>
    <mergeCell ref="H3:I3"/>
  </mergeCells>
  <hyperlinks>
    <hyperlink ref="H3:I3" location="Contents!A1" display="Return to Contents" xr:uid="{00000000-0004-0000-13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5"/>
  <sheetViews>
    <sheetView showGridLines="0" zoomScale="90" zoomScaleNormal="90" workbookViewId="0">
      <selection activeCell="B1" sqref="B1:K1"/>
    </sheetView>
  </sheetViews>
  <sheetFormatPr defaultColWidth="9.140625" defaultRowHeight="12.75" x14ac:dyDescent="0.2"/>
  <cols>
    <col min="1" max="1" width="1.28515625" style="7" customWidth="1"/>
    <col min="2" max="2" width="4" style="7" customWidth="1"/>
    <col min="3" max="3" width="3.140625" style="7" customWidth="1"/>
    <col min="4" max="4" width="3.5703125" style="7" customWidth="1"/>
    <col min="5" max="5" width="40.42578125" style="7" customWidth="1"/>
    <col min="6" max="6" width="0.5703125" style="7" customWidth="1"/>
    <col min="7" max="7" width="19.7109375" style="7" customWidth="1"/>
    <col min="8" max="8" width="0.5703125" style="7" customWidth="1"/>
    <col min="9" max="9" width="19.7109375" style="7" customWidth="1"/>
    <col min="10" max="10" width="0.5703125" style="7" customWidth="1"/>
    <col min="11" max="11" width="15.7109375" style="7" customWidth="1"/>
    <col min="12" max="16384" width="9.140625" style="7"/>
  </cols>
  <sheetData>
    <row r="1" spans="1:15" ht="29.25" customHeight="1" x14ac:dyDescent="0.2">
      <c r="B1" s="184" t="s">
        <v>644</v>
      </c>
      <c r="C1" s="185"/>
      <c r="D1" s="185"/>
      <c r="E1" s="185"/>
      <c r="F1" s="185"/>
      <c r="G1" s="185"/>
      <c r="H1" s="185"/>
      <c r="I1" s="185"/>
      <c r="J1" s="185"/>
      <c r="K1" s="185"/>
    </row>
    <row r="2" spans="1:15" ht="3" customHeight="1" x14ac:dyDescent="0.2"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5" ht="3" customHeight="1" x14ac:dyDescent="0.2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5" ht="39.75" customHeight="1" x14ac:dyDescent="0.2">
      <c r="B4" s="187" t="s">
        <v>645</v>
      </c>
      <c r="C4" s="187"/>
      <c r="D4" s="187"/>
      <c r="E4" s="187"/>
      <c r="F4" s="21"/>
      <c r="G4" s="188" t="s">
        <v>646</v>
      </c>
      <c r="H4" s="188"/>
      <c r="I4" s="188"/>
      <c r="J4" s="22"/>
      <c r="K4" s="23" t="s">
        <v>647</v>
      </c>
    </row>
    <row r="5" spans="1:15" ht="3" customHeight="1" x14ac:dyDescent="0.2">
      <c r="B5" s="187"/>
      <c r="C5" s="187"/>
      <c r="D5" s="187"/>
      <c r="E5" s="187"/>
      <c r="F5" s="21"/>
      <c r="G5" s="22"/>
      <c r="H5" s="22"/>
      <c r="I5" s="22"/>
      <c r="J5" s="22"/>
      <c r="K5" s="24"/>
    </row>
    <row r="6" spans="1:15" ht="30" customHeight="1" x14ac:dyDescent="0.2">
      <c r="B6" s="187"/>
      <c r="C6" s="187"/>
      <c r="D6" s="187"/>
      <c r="E6" s="187"/>
      <c r="F6" s="21"/>
      <c r="G6" s="51" t="s">
        <v>1113</v>
      </c>
      <c r="H6" s="25"/>
      <c r="I6" s="51" t="s">
        <v>1114</v>
      </c>
      <c r="J6" s="26"/>
      <c r="K6" s="27" t="s">
        <v>295</v>
      </c>
      <c r="N6" s="28"/>
      <c r="O6" s="28"/>
    </row>
    <row r="7" spans="1:15" ht="1.5" customHeight="1" x14ac:dyDescent="0.2">
      <c r="B7" s="29"/>
      <c r="C7" s="29"/>
      <c r="D7" s="29"/>
      <c r="E7" s="29"/>
      <c r="F7" s="29"/>
      <c r="G7" s="30"/>
      <c r="H7" s="30"/>
      <c r="I7" s="30"/>
      <c r="J7" s="30"/>
      <c r="K7" s="29"/>
    </row>
    <row r="8" spans="1:15" ht="13.5" customHeight="1" x14ac:dyDescent="0.2">
      <c r="B8" s="31" t="s">
        <v>516</v>
      </c>
      <c r="C8" s="31"/>
      <c r="D8" s="29"/>
      <c r="E8" s="29"/>
      <c r="F8" s="29"/>
      <c r="G8" s="29"/>
      <c r="H8" s="29"/>
      <c r="I8" s="29"/>
      <c r="J8" s="29"/>
      <c r="K8" s="29"/>
    </row>
    <row r="9" spans="1:15" ht="13.5" customHeight="1" x14ac:dyDescent="0.2">
      <c r="B9" s="32"/>
      <c r="C9" s="32"/>
      <c r="D9" s="32" t="s">
        <v>517</v>
      </c>
      <c r="E9" s="32"/>
      <c r="F9" s="29"/>
      <c r="G9" s="33">
        <f>G15+G27</f>
        <v>16887.508151000002</v>
      </c>
      <c r="H9" s="34"/>
      <c r="I9" s="33">
        <f>I15+I27</f>
        <v>18569.573300999997</v>
      </c>
      <c r="J9" s="34"/>
      <c r="K9" s="35">
        <f>I9/G9*100-100</f>
        <v>9.9604105884644127</v>
      </c>
    </row>
    <row r="10" spans="1:15" ht="13.5" customHeight="1" x14ac:dyDescent="0.2">
      <c r="B10" s="29"/>
      <c r="C10" s="29"/>
      <c r="D10" s="29" t="s">
        <v>521</v>
      </c>
      <c r="E10" s="29"/>
      <c r="F10" s="29"/>
      <c r="G10" s="34">
        <f>G16+G28</f>
        <v>23658.14975100003</v>
      </c>
      <c r="H10" s="34"/>
      <c r="I10" s="34">
        <f>I16+I28</f>
        <v>25782.890978000069</v>
      </c>
      <c r="J10" s="34"/>
      <c r="K10" s="36">
        <f>I10/G10*100-100</f>
        <v>8.9810118262110734</v>
      </c>
      <c r="N10" s="28"/>
      <c r="O10" s="28"/>
    </row>
    <row r="11" spans="1:15" ht="13.5" customHeight="1" x14ac:dyDescent="0.2">
      <c r="B11" s="32"/>
      <c r="C11" s="32"/>
      <c r="D11" s="32" t="s">
        <v>518</v>
      </c>
      <c r="E11" s="32"/>
      <c r="F11" s="29"/>
      <c r="G11" s="33">
        <f>G9-G10</f>
        <v>-6770.6416000000281</v>
      </c>
      <c r="H11" s="34"/>
      <c r="I11" s="33">
        <f>I9-I10</f>
        <v>-7213.3176770000719</v>
      </c>
      <c r="J11" s="34"/>
      <c r="K11" s="35"/>
    </row>
    <row r="12" spans="1:15" ht="13.5" customHeight="1" x14ac:dyDescent="0.2">
      <c r="B12" s="29"/>
      <c r="C12" s="29"/>
      <c r="D12" s="29" t="s">
        <v>519</v>
      </c>
      <c r="E12" s="29"/>
      <c r="F12" s="29"/>
      <c r="G12" s="34">
        <f>G9/G10*100</f>
        <v>71.381356229204556</v>
      </c>
      <c r="H12" s="34"/>
      <c r="I12" s="34">
        <f>I9/I10*100</f>
        <v>72.022851575663012</v>
      </c>
      <c r="J12" s="34"/>
      <c r="K12" s="37"/>
    </row>
    <row r="13" spans="1:15" ht="25.5" customHeight="1" x14ac:dyDescent="0.2">
      <c r="B13" s="38"/>
      <c r="C13" s="32"/>
      <c r="D13" s="186" t="s">
        <v>648</v>
      </c>
      <c r="E13" s="186"/>
      <c r="F13" s="29"/>
      <c r="G13" s="39">
        <v>-4630.9139980000327</v>
      </c>
      <c r="H13" s="40"/>
      <c r="I13" s="39">
        <v>-5363.7391640000169</v>
      </c>
      <c r="J13" s="40"/>
      <c r="K13" s="41"/>
    </row>
    <row r="14" spans="1:15" ht="13.5" customHeight="1" x14ac:dyDescent="0.2">
      <c r="B14" s="8" t="s">
        <v>642</v>
      </c>
      <c r="C14" s="8"/>
      <c r="D14" s="8"/>
      <c r="G14" s="42"/>
      <c r="H14" s="42"/>
      <c r="I14" s="42"/>
      <c r="J14" s="42"/>
      <c r="K14" s="43"/>
    </row>
    <row r="15" spans="1:15" ht="13.5" customHeight="1" x14ac:dyDescent="0.2">
      <c r="B15" s="32"/>
      <c r="C15" s="32"/>
      <c r="D15" s="32" t="s">
        <v>517</v>
      </c>
      <c r="E15" s="32"/>
      <c r="G15" s="33">
        <v>12320.888603999996</v>
      </c>
      <c r="H15" s="42"/>
      <c r="I15" s="33">
        <v>13189.234893999999</v>
      </c>
      <c r="J15" s="42"/>
      <c r="K15" s="35">
        <f>I15/G15*100-100</f>
        <v>7.0477570077055418</v>
      </c>
    </row>
    <row r="16" spans="1:15" ht="13.5" customHeight="1" x14ac:dyDescent="0.2">
      <c r="D16" s="29" t="s">
        <v>521</v>
      </c>
      <c r="E16" s="29"/>
      <c r="G16" s="42">
        <v>16870.012581000028</v>
      </c>
      <c r="H16" s="42"/>
      <c r="I16" s="42">
        <v>19005.31509700001</v>
      </c>
      <c r="J16" s="42"/>
      <c r="K16" s="43">
        <f>I16/G16*100-100</f>
        <v>12.657385439089012</v>
      </c>
    </row>
    <row r="17" spans="2:11" ht="13.5" customHeight="1" x14ac:dyDescent="0.2">
      <c r="B17" s="32"/>
      <c r="C17" s="32"/>
      <c r="D17" s="32" t="s">
        <v>518</v>
      </c>
      <c r="E17" s="32"/>
      <c r="G17" s="33">
        <f>G15-G16</f>
        <v>-4549.123977000032</v>
      </c>
      <c r="H17" s="42"/>
      <c r="I17" s="33">
        <f>I15-I16</f>
        <v>-5816.0802030000104</v>
      </c>
      <c r="J17" s="42"/>
      <c r="K17" s="35"/>
    </row>
    <row r="18" spans="2:11" ht="13.5" customHeight="1" x14ac:dyDescent="0.2">
      <c r="D18" s="29" t="s">
        <v>519</v>
      </c>
      <c r="E18" s="29"/>
      <c r="G18" s="44">
        <f>G15/G16*100</f>
        <v>73.034258539181437</v>
      </c>
      <c r="H18" s="44"/>
      <c r="I18" s="44">
        <f>I15/I16*100</f>
        <v>69.397612334677476</v>
      </c>
      <c r="J18" s="42"/>
      <c r="K18" s="45"/>
    </row>
    <row r="19" spans="2:11" ht="26.25" customHeight="1" x14ac:dyDescent="0.2">
      <c r="B19" s="38"/>
      <c r="C19" s="32"/>
      <c r="D19" s="186" t="s">
        <v>648</v>
      </c>
      <c r="E19" s="186"/>
      <c r="G19" s="39">
        <v>-4093.1357830000288</v>
      </c>
      <c r="H19" s="46"/>
      <c r="I19" s="39">
        <v>-5634.5820880000138</v>
      </c>
      <c r="J19" s="46"/>
      <c r="K19" s="41"/>
    </row>
    <row r="20" spans="2:11" ht="13.5" customHeight="1" x14ac:dyDescent="0.2">
      <c r="B20" s="8"/>
      <c r="C20" s="8" t="s">
        <v>520</v>
      </c>
      <c r="G20" s="46"/>
      <c r="H20" s="46"/>
      <c r="I20" s="46"/>
      <c r="J20" s="42"/>
      <c r="K20" s="43"/>
    </row>
    <row r="21" spans="2:11" ht="13.5" customHeight="1" x14ac:dyDescent="0.2">
      <c r="B21" s="32"/>
      <c r="C21" s="32"/>
      <c r="D21" s="32"/>
      <c r="E21" s="32" t="s">
        <v>517</v>
      </c>
      <c r="G21" s="33">
        <v>11376.863033000001</v>
      </c>
      <c r="H21" s="42"/>
      <c r="I21" s="33">
        <v>12139.445654000001</v>
      </c>
      <c r="J21" s="42"/>
      <c r="K21" s="35">
        <f>I21/G21*100-100</f>
        <v>6.7029252157473849</v>
      </c>
    </row>
    <row r="22" spans="2:11" ht="13.5" customHeight="1" x14ac:dyDescent="0.2">
      <c r="E22" s="29" t="s">
        <v>521</v>
      </c>
      <c r="F22" s="29"/>
      <c r="G22" s="42">
        <v>15712.915773000004</v>
      </c>
      <c r="H22" s="42"/>
      <c r="I22" s="42">
        <v>17673.164832000009</v>
      </c>
      <c r="J22" s="42"/>
      <c r="K22" s="43">
        <f>I22/G22*100-100</f>
        <v>12.47539977505869</v>
      </c>
    </row>
    <row r="23" spans="2:11" ht="13.5" customHeight="1" x14ac:dyDescent="0.2">
      <c r="B23" s="32"/>
      <c r="C23" s="32"/>
      <c r="D23" s="32"/>
      <c r="E23" s="32" t="s">
        <v>518</v>
      </c>
      <c r="G23" s="33">
        <f>G21-G22</f>
        <v>-4336.0527400000028</v>
      </c>
      <c r="H23" s="42"/>
      <c r="I23" s="33">
        <f>I21-I22</f>
        <v>-5533.7191780000085</v>
      </c>
      <c r="J23" s="42"/>
      <c r="K23" s="35"/>
    </row>
    <row r="24" spans="2:11" ht="13.5" customHeight="1" x14ac:dyDescent="0.2">
      <c r="E24" s="29" t="s">
        <v>519</v>
      </c>
      <c r="F24" s="29"/>
      <c r="G24" s="42">
        <f>G21/G22*100</f>
        <v>72.404531389070527</v>
      </c>
      <c r="H24" s="42"/>
      <c r="I24" s="42">
        <f>I21/I22*100</f>
        <v>68.688578245021787</v>
      </c>
      <c r="J24" s="42"/>
      <c r="K24" s="45"/>
    </row>
    <row r="25" spans="2:11" ht="26.25" customHeight="1" x14ac:dyDescent="0.2">
      <c r="B25" s="38"/>
      <c r="C25" s="32"/>
      <c r="D25" s="32"/>
      <c r="E25" s="181" t="s">
        <v>699</v>
      </c>
      <c r="G25" s="39">
        <v>-3880.7243260000032</v>
      </c>
      <c r="H25" s="46"/>
      <c r="I25" s="39">
        <v>-5363.9015640000125</v>
      </c>
      <c r="J25" s="46"/>
      <c r="K25" s="41"/>
    </row>
    <row r="26" spans="2:11" ht="13.5" customHeight="1" x14ac:dyDescent="0.2">
      <c r="B26" s="8" t="s">
        <v>643</v>
      </c>
      <c r="C26" s="8"/>
      <c r="G26" s="42"/>
      <c r="H26" s="42"/>
      <c r="I26" s="42"/>
      <c r="J26" s="42"/>
      <c r="K26" s="43"/>
    </row>
    <row r="27" spans="2:11" ht="13.5" customHeight="1" x14ac:dyDescent="0.2">
      <c r="B27" s="32"/>
      <c r="C27" s="32"/>
      <c r="D27" s="32" t="s">
        <v>517</v>
      </c>
      <c r="E27" s="32"/>
      <c r="G27" s="33">
        <v>4566.6195470000039</v>
      </c>
      <c r="H27" s="42"/>
      <c r="I27" s="33">
        <v>5380.3384069999993</v>
      </c>
      <c r="J27" s="42"/>
      <c r="K27" s="35">
        <f>I27/G27*100-100</f>
        <v>17.818845025847622</v>
      </c>
    </row>
    <row r="28" spans="2:11" ht="13.5" customHeight="1" x14ac:dyDescent="0.2">
      <c r="D28" s="29" t="s">
        <v>521</v>
      </c>
      <c r="G28" s="42">
        <v>6788.1371700000027</v>
      </c>
      <c r="H28" s="42"/>
      <c r="I28" s="42">
        <v>6777.5758810000589</v>
      </c>
      <c r="J28" s="42"/>
      <c r="K28" s="43">
        <f>I28/G28*100-100</f>
        <v>-0.15558449594416857</v>
      </c>
    </row>
    <row r="29" spans="2:11" ht="13.5" customHeight="1" x14ac:dyDescent="0.2">
      <c r="B29" s="32"/>
      <c r="C29" s="32"/>
      <c r="D29" s="32" t="s">
        <v>518</v>
      </c>
      <c r="E29" s="32"/>
      <c r="G29" s="33">
        <f>G27-G28</f>
        <v>-2221.5176229999988</v>
      </c>
      <c r="H29" s="42"/>
      <c r="I29" s="33">
        <f>I27-I28</f>
        <v>-1397.2374740000596</v>
      </c>
      <c r="J29" s="42"/>
      <c r="K29" s="35"/>
    </row>
    <row r="30" spans="2:11" ht="13.5" customHeight="1" x14ac:dyDescent="0.2">
      <c r="D30" s="29" t="s">
        <v>519</v>
      </c>
      <c r="G30" s="42">
        <f>G27/G28*100</f>
        <v>67.2735307586603</v>
      </c>
      <c r="H30" s="42"/>
      <c r="I30" s="42">
        <f>I27/I28*100</f>
        <v>79.384406777104331</v>
      </c>
      <c r="J30" s="42"/>
      <c r="K30" s="45"/>
    </row>
    <row r="31" spans="2:11" ht="13.5" customHeight="1" x14ac:dyDescent="0.2">
      <c r="B31" s="38"/>
      <c r="C31" s="38" t="s">
        <v>354</v>
      </c>
      <c r="D31" s="47"/>
      <c r="E31" s="32"/>
      <c r="G31" s="39"/>
      <c r="H31" s="46"/>
      <c r="I31" s="39"/>
      <c r="J31" s="42"/>
      <c r="K31" s="35"/>
    </row>
    <row r="32" spans="2:11" ht="13.5" customHeight="1" x14ac:dyDescent="0.2">
      <c r="D32" s="7" t="s">
        <v>353</v>
      </c>
      <c r="E32" s="7" t="s">
        <v>517</v>
      </c>
      <c r="G32" s="42">
        <v>3996.6294340000022</v>
      </c>
      <c r="H32" s="42"/>
      <c r="I32" s="42">
        <v>4738.2603999999956</v>
      </c>
      <c r="J32" s="42"/>
      <c r="K32" s="43">
        <f>I32/G32*100-100</f>
        <v>18.556410551621653</v>
      </c>
    </row>
    <row r="33" spans="2:14" ht="13.5" customHeight="1" x14ac:dyDescent="0.2">
      <c r="B33" s="32"/>
      <c r="C33" s="32"/>
      <c r="D33" s="32" t="s">
        <v>353</v>
      </c>
      <c r="E33" s="32" t="s">
        <v>521</v>
      </c>
      <c r="G33" s="33">
        <v>4534.4076490000043</v>
      </c>
      <c r="H33" s="42"/>
      <c r="I33" s="33">
        <v>4467.4174759999978</v>
      </c>
      <c r="J33" s="42"/>
      <c r="K33" s="35">
        <f>I33/G33*100-100</f>
        <v>-1.4773742941876975</v>
      </c>
    </row>
    <row r="34" spans="2:14" ht="13.5" customHeight="1" x14ac:dyDescent="0.2">
      <c r="D34" s="7" t="s">
        <v>353</v>
      </c>
      <c r="E34" s="7" t="s">
        <v>518</v>
      </c>
      <c r="G34" s="42">
        <f>G32-G33</f>
        <v>-537.77821500000209</v>
      </c>
      <c r="H34" s="42"/>
      <c r="I34" s="42">
        <f>I32-I33</f>
        <v>270.84292399999777</v>
      </c>
      <c r="J34" s="42"/>
      <c r="K34" s="43"/>
    </row>
    <row r="35" spans="2:14" ht="13.5" customHeight="1" x14ac:dyDescent="0.2">
      <c r="B35" s="32"/>
      <c r="C35" s="32"/>
      <c r="D35" s="32"/>
      <c r="E35" s="32" t="s">
        <v>519</v>
      </c>
      <c r="G35" s="33">
        <f>G32/G33*100</f>
        <v>88.140055843488156</v>
      </c>
      <c r="H35" s="42"/>
      <c r="I35" s="33">
        <f>I32/I33*100</f>
        <v>106.06262847506483</v>
      </c>
      <c r="J35" s="42"/>
      <c r="K35" s="48"/>
    </row>
    <row r="36" spans="2:14" ht="3" customHeight="1" thickBot="1" x14ac:dyDescent="0.25"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19"/>
      <c r="M36" s="19"/>
      <c r="N36" s="19"/>
    </row>
    <row r="37" spans="2:14" ht="13.5" thickTop="1" x14ac:dyDescent="0.2"/>
    <row r="39" spans="2:14" x14ac:dyDescent="0.2">
      <c r="G39" s="50"/>
      <c r="I39" s="50"/>
    </row>
    <row r="43" spans="2:14" ht="12.75" customHeight="1" x14ac:dyDescent="0.2"/>
    <row r="44" spans="2:14" x14ac:dyDescent="0.2">
      <c r="G44" s="50"/>
      <c r="I44" s="50"/>
    </row>
    <row r="45" spans="2:14" x14ac:dyDescent="0.2">
      <c r="G45" s="50"/>
      <c r="I45" s="50"/>
    </row>
  </sheetData>
  <mergeCells count="5">
    <mergeCell ref="B1:K1"/>
    <mergeCell ref="D13:E13"/>
    <mergeCell ref="D19:E19"/>
    <mergeCell ref="B4:E6"/>
    <mergeCell ref="G4:I4"/>
  </mergeCells>
  <phoneticPr fontId="1" type="noConversion"/>
  <hyperlinks>
    <hyperlink ref="K7:L7" location="Indice!A1" display="Voltar ao Indice" xr:uid="{00000000-0004-0000-0200-000000000000}"/>
  </hyperlinks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T38"/>
  <sheetViews>
    <sheetView showGridLines="0" zoomScale="90" zoomScaleNormal="90" workbookViewId="0">
      <selection sqref="A1:AQ1"/>
    </sheetView>
  </sheetViews>
  <sheetFormatPr defaultColWidth="9.140625" defaultRowHeight="12.75" x14ac:dyDescent="0.2"/>
  <cols>
    <col min="1" max="1" width="11.7109375" style="7" customWidth="1"/>
    <col min="2" max="2" width="0.5703125" style="7" customWidth="1"/>
    <col min="3" max="3" width="8" style="7" customWidth="1"/>
    <col min="4" max="4" width="0.5703125" style="7" customWidth="1"/>
    <col min="5" max="5" width="8" style="7" customWidth="1"/>
    <col min="6" max="6" width="0.5703125" style="7" customWidth="1"/>
    <col min="7" max="7" width="10.85546875" style="7" customWidth="1"/>
    <col min="8" max="8" width="0.5703125" style="7" customWidth="1"/>
    <col min="9" max="9" width="10.85546875" style="7" customWidth="1"/>
    <col min="10" max="10" width="0.5703125" style="7" customWidth="1"/>
    <col min="11" max="11" width="8" style="7" customWidth="1"/>
    <col min="12" max="12" width="0.5703125" style="7" customWidth="1"/>
    <col min="13" max="13" width="8" style="7" customWidth="1"/>
    <col min="14" max="14" width="0.5703125" style="7" customWidth="1"/>
    <col min="15" max="15" width="10.85546875" style="7" customWidth="1"/>
    <col min="16" max="16" width="0.5703125" style="7" customWidth="1"/>
    <col min="17" max="17" width="10.85546875" style="7" customWidth="1"/>
    <col min="18" max="18" width="0.5703125" style="7" customWidth="1"/>
    <col min="19" max="19" width="8" style="7" customWidth="1"/>
    <col min="20" max="20" width="0.5703125" style="7" customWidth="1"/>
    <col min="21" max="21" width="8" style="7" customWidth="1"/>
    <col min="22" max="22" width="0.5703125" style="7" customWidth="1"/>
    <col min="23" max="23" width="10.85546875" style="7" customWidth="1"/>
    <col min="24" max="24" width="0.5703125" style="7" customWidth="1"/>
    <col min="25" max="25" width="10.85546875" style="7" customWidth="1"/>
    <col min="26" max="26" width="0.5703125" style="7" customWidth="1"/>
    <col min="27" max="27" width="8" style="7" customWidth="1"/>
    <col min="28" max="28" width="0.5703125" style="7" customWidth="1"/>
    <col min="29" max="29" width="8" style="7" customWidth="1"/>
    <col min="30" max="30" width="0.5703125" style="7" customWidth="1"/>
    <col min="31" max="31" width="10.85546875" style="7" customWidth="1"/>
    <col min="32" max="32" width="0.5703125" style="7" customWidth="1"/>
    <col min="33" max="33" width="10.85546875" style="7" customWidth="1"/>
    <col min="34" max="34" width="0.5703125" style="7" customWidth="1"/>
    <col min="35" max="35" width="8" style="7" customWidth="1"/>
    <col min="36" max="36" width="0.5703125" style="7" customWidth="1"/>
    <col min="37" max="37" width="8" style="7" customWidth="1"/>
    <col min="38" max="38" width="0.5703125" style="7" customWidth="1"/>
    <col min="39" max="39" width="10.85546875" style="7" customWidth="1"/>
    <col min="40" max="40" width="0.5703125" style="7" customWidth="1"/>
    <col min="41" max="41" width="10.85546875" style="7" customWidth="1"/>
    <col min="42" max="42" width="0.5703125" style="7" customWidth="1"/>
    <col min="43" max="43" width="11.7109375" style="7" customWidth="1"/>
    <col min="44" max="16384" width="9.140625" style="7"/>
  </cols>
  <sheetData>
    <row r="1" spans="1:46" ht="14.25" customHeight="1" x14ac:dyDescent="0.2">
      <c r="A1" s="189" t="s">
        <v>355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</row>
    <row r="2" spans="1:46" ht="14.25" customHeight="1" x14ac:dyDescent="0.2">
      <c r="A2" s="189" t="s">
        <v>536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</row>
    <row r="3" spans="1:46" ht="3" customHeight="1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</row>
    <row r="4" spans="1:46" ht="3.75" customHeight="1" x14ac:dyDescent="0.2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</row>
    <row r="5" spans="1:46" ht="26.25" customHeight="1" x14ac:dyDescent="0.2">
      <c r="A5" s="187" t="s">
        <v>163</v>
      </c>
      <c r="B5" s="53"/>
      <c r="C5" s="187" t="s">
        <v>649</v>
      </c>
      <c r="D5" s="188"/>
      <c r="E5" s="188"/>
      <c r="F5" s="188"/>
      <c r="G5" s="188"/>
      <c r="H5" s="188"/>
      <c r="I5" s="188"/>
      <c r="J5" s="53"/>
      <c r="K5" s="187" t="s">
        <v>650</v>
      </c>
      <c r="L5" s="188"/>
      <c r="M5" s="188"/>
      <c r="N5" s="188"/>
      <c r="O5" s="188"/>
      <c r="P5" s="188"/>
      <c r="Q5" s="188"/>
      <c r="R5" s="53"/>
      <c r="S5" s="187" t="s">
        <v>651</v>
      </c>
      <c r="T5" s="188"/>
      <c r="U5" s="188"/>
      <c r="V5" s="188"/>
      <c r="W5" s="188"/>
      <c r="X5" s="188"/>
      <c r="Y5" s="188"/>
      <c r="Z5" s="53"/>
      <c r="AA5" s="187" t="s">
        <v>652</v>
      </c>
      <c r="AB5" s="188"/>
      <c r="AC5" s="188"/>
      <c r="AD5" s="188"/>
      <c r="AE5" s="188"/>
      <c r="AF5" s="188"/>
      <c r="AG5" s="188"/>
      <c r="AH5" s="53"/>
      <c r="AI5" s="187" t="s">
        <v>653</v>
      </c>
      <c r="AJ5" s="188"/>
      <c r="AK5" s="188"/>
      <c r="AL5" s="188"/>
      <c r="AM5" s="188"/>
      <c r="AN5" s="188"/>
      <c r="AO5" s="188"/>
      <c r="AP5" s="53"/>
      <c r="AQ5" s="187" t="s">
        <v>522</v>
      </c>
      <c r="AS5" s="28"/>
      <c r="AT5" s="28"/>
    </row>
    <row r="6" spans="1:46" ht="2.25" customHeight="1" x14ac:dyDescent="0.2">
      <c r="A6" s="187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187"/>
    </row>
    <row r="7" spans="1:46" ht="27" customHeight="1" x14ac:dyDescent="0.2">
      <c r="A7" s="187"/>
      <c r="B7" s="53"/>
      <c r="C7" s="188" t="s">
        <v>646</v>
      </c>
      <c r="D7" s="188"/>
      <c r="E7" s="188"/>
      <c r="F7" s="53"/>
      <c r="G7" s="187" t="s">
        <v>654</v>
      </c>
      <c r="H7" s="188"/>
      <c r="I7" s="188"/>
      <c r="J7" s="53"/>
      <c r="K7" s="188" t="s">
        <v>646</v>
      </c>
      <c r="L7" s="188"/>
      <c r="M7" s="188"/>
      <c r="N7" s="53"/>
      <c r="O7" s="187" t="s">
        <v>654</v>
      </c>
      <c r="P7" s="188"/>
      <c r="Q7" s="188"/>
      <c r="R7" s="53"/>
      <c r="S7" s="188" t="s">
        <v>646</v>
      </c>
      <c r="T7" s="188"/>
      <c r="U7" s="188"/>
      <c r="V7" s="53"/>
      <c r="W7" s="187" t="s">
        <v>654</v>
      </c>
      <c r="X7" s="188"/>
      <c r="Y7" s="188"/>
      <c r="Z7" s="53"/>
      <c r="AA7" s="188" t="s">
        <v>646</v>
      </c>
      <c r="AB7" s="188"/>
      <c r="AC7" s="188"/>
      <c r="AD7" s="53"/>
      <c r="AE7" s="187" t="s">
        <v>654</v>
      </c>
      <c r="AF7" s="188"/>
      <c r="AG7" s="188"/>
      <c r="AH7" s="53"/>
      <c r="AI7" s="188" t="s">
        <v>646</v>
      </c>
      <c r="AJ7" s="188"/>
      <c r="AK7" s="188"/>
      <c r="AL7" s="53"/>
      <c r="AM7" s="187" t="s">
        <v>654</v>
      </c>
      <c r="AN7" s="188"/>
      <c r="AO7" s="188"/>
      <c r="AP7" s="53"/>
      <c r="AQ7" s="187"/>
    </row>
    <row r="8" spans="1:46" ht="3" customHeight="1" x14ac:dyDescent="0.2">
      <c r="A8" s="187"/>
      <c r="B8" s="53"/>
      <c r="C8" s="188"/>
      <c r="D8" s="188"/>
      <c r="E8" s="188"/>
      <c r="F8" s="53"/>
      <c r="G8" s="53"/>
      <c r="H8" s="53"/>
      <c r="I8" s="53"/>
      <c r="J8" s="53"/>
      <c r="K8" s="188"/>
      <c r="L8" s="188"/>
      <c r="M8" s="188"/>
      <c r="N8" s="53"/>
      <c r="O8" s="53"/>
      <c r="P8" s="53"/>
      <c r="Q8" s="53"/>
      <c r="R8" s="53"/>
      <c r="S8" s="188"/>
      <c r="T8" s="188"/>
      <c r="U8" s="188"/>
      <c r="V8" s="53"/>
      <c r="W8" s="53"/>
      <c r="X8" s="53"/>
      <c r="Y8" s="53"/>
      <c r="Z8" s="53"/>
      <c r="AA8" s="188"/>
      <c r="AB8" s="188"/>
      <c r="AC8" s="188"/>
      <c r="AD8" s="53"/>
      <c r="AE8" s="53"/>
      <c r="AF8" s="53"/>
      <c r="AG8" s="53"/>
      <c r="AH8" s="53"/>
      <c r="AI8" s="188"/>
      <c r="AJ8" s="188"/>
      <c r="AK8" s="188"/>
      <c r="AL8" s="53"/>
      <c r="AM8" s="53"/>
      <c r="AN8" s="53"/>
      <c r="AO8" s="53"/>
      <c r="AP8" s="53"/>
      <c r="AQ8" s="187"/>
    </row>
    <row r="9" spans="1:46" x14ac:dyDescent="0.2">
      <c r="A9" s="187"/>
      <c r="B9" s="53"/>
      <c r="C9" s="188"/>
      <c r="D9" s="188"/>
      <c r="E9" s="188"/>
      <c r="F9" s="53"/>
      <c r="G9" s="188" t="s">
        <v>295</v>
      </c>
      <c r="H9" s="188"/>
      <c r="I9" s="188"/>
      <c r="J9" s="53"/>
      <c r="K9" s="188"/>
      <c r="L9" s="188"/>
      <c r="M9" s="188"/>
      <c r="N9" s="53"/>
      <c r="O9" s="188" t="s">
        <v>295</v>
      </c>
      <c r="P9" s="188"/>
      <c r="Q9" s="188"/>
      <c r="R9" s="53"/>
      <c r="S9" s="188"/>
      <c r="T9" s="188"/>
      <c r="U9" s="188"/>
      <c r="V9" s="53"/>
      <c r="W9" s="188" t="s">
        <v>295</v>
      </c>
      <c r="X9" s="188"/>
      <c r="Y9" s="188"/>
      <c r="Z9" s="53"/>
      <c r="AA9" s="188"/>
      <c r="AB9" s="188"/>
      <c r="AC9" s="188"/>
      <c r="AD9" s="53"/>
      <c r="AE9" s="188" t="s">
        <v>295</v>
      </c>
      <c r="AF9" s="188"/>
      <c r="AG9" s="188"/>
      <c r="AH9" s="53"/>
      <c r="AI9" s="188"/>
      <c r="AJ9" s="188"/>
      <c r="AK9" s="188"/>
      <c r="AL9" s="53"/>
      <c r="AM9" s="188" t="s">
        <v>295</v>
      </c>
      <c r="AN9" s="188"/>
      <c r="AO9" s="188"/>
      <c r="AP9" s="53"/>
      <c r="AQ9" s="187"/>
      <c r="AS9" s="28"/>
      <c r="AT9" s="28"/>
    </row>
    <row r="10" spans="1:46" ht="3" customHeight="1" x14ac:dyDescent="0.2">
      <c r="A10" s="187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187"/>
    </row>
    <row r="11" spans="1:46" ht="55.5" customHeight="1" x14ac:dyDescent="0.2">
      <c r="A11" s="187"/>
      <c r="B11" s="53"/>
      <c r="C11" s="54">
        <v>2022</v>
      </c>
      <c r="D11" s="53"/>
      <c r="E11" s="54">
        <v>2023</v>
      </c>
      <c r="F11" s="53"/>
      <c r="G11" s="27" t="s">
        <v>655</v>
      </c>
      <c r="H11" s="53"/>
      <c r="I11" s="27" t="s">
        <v>656</v>
      </c>
      <c r="J11" s="53"/>
      <c r="K11" s="54">
        <v>2022</v>
      </c>
      <c r="L11" s="53"/>
      <c r="M11" s="54">
        <v>2023</v>
      </c>
      <c r="N11" s="53"/>
      <c r="O11" s="27" t="s">
        <v>655</v>
      </c>
      <c r="P11" s="53"/>
      <c r="Q11" s="27" t="s">
        <v>656</v>
      </c>
      <c r="R11" s="53"/>
      <c r="S11" s="54">
        <v>2022</v>
      </c>
      <c r="T11" s="53"/>
      <c r="U11" s="54">
        <v>2023</v>
      </c>
      <c r="V11" s="53"/>
      <c r="W11" s="27" t="s">
        <v>655</v>
      </c>
      <c r="X11" s="53"/>
      <c r="Y11" s="27" t="s">
        <v>656</v>
      </c>
      <c r="Z11" s="53"/>
      <c r="AA11" s="54">
        <v>2022</v>
      </c>
      <c r="AB11" s="53"/>
      <c r="AC11" s="54">
        <v>2023</v>
      </c>
      <c r="AD11" s="53"/>
      <c r="AE11" s="27" t="s">
        <v>655</v>
      </c>
      <c r="AF11" s="53"/>
      <c r="AG11" s="27" t="s">
        <v>656</v>
      </c>
      <c r="AH11" s="53"/>
      <c r="AI11" s="54">
        <v>2022</v>
      </c>
      <c r="AJ11" s="53"/>
      <c r="AK11" s="54">
        <v>2023</v>
      </c>
      <c r="AL11" s="53"/>
      <c r="AM11" s="27" t="s">
        <v>655</v>
      </c>
      <c r="AN11" s="53"/>
      <c r="AO11" s="27" t="s">
        <v>656</v>
      </c>
      <c r="AP11" s="53"/>
      <c r="AQ11" s="187"/>
    </row>
    <row r="12" spans="1:46" ht="6.75" customHeight="1" x14ac:dyDescent="0.2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</row>
    <row r="13" spans="1:46" ht="13.5" customHeight="1" x14ac:dyDescent="0.2">
      <c r="A13" s="55" t="s">
        <v>296</v>
      </c>
      <c r="B13" s="56"/>
      <c r="C13" s="57">
        <f>SUM(C14:C25)</f>
        <v>109290.66589500003</v>
      </c>
      <c r="D13" s="58"/>
      <c r="E13" s="57">
        <f>SUM(E14:E25)</f>
        <v>17166.795291999995</v>
      </c>
      <c r="F13" s="58"/>
      <c r="G13" s="59"/>
      <c r="H13" s="58"/>
      <c r="I13" s="58"/>
      <c r="J13" s="58"/>
      <c r="K13" s="57">
        <f>SUM(K14:K25)</f>
        <v>77090.902537999995</v>
      </c>
      <c r="L13" s="58"/>
      <c r="M13" s="57">
        <f>SUM(M14:M25)</f>
        <v>12866.297931000001</v>
      </c>
      <c r="N13" s="58"/>
      <c r="O13" s="59"/>
      <c r="P13" s="58"/>
      <c r="Q13" s="58"/>
      <c r="R13" s="58"/>
      <c r="S13" s="57">
        <f>SUM(S14:S25)</f>
        <v>32199.763356999996</v>
      </c>
      <c r="T13" s="58"/>
      <c r="U13" s="57">
        <f>SUM(U14:U25)</f>
        <v>4300.4973609999961</v>
      </c>
      <c r="V13" s="58"/>
      <c r="W13" s="59"/>
      <c r="X13" s="58"/>
      <c r="Y13" s="58"/>
      <c r="Z13" s="58"/>
      <c r="AA13" s="57">
        <f>SUM(AA14:AA25)</f>
        <v>75921.065453000003</v>
      </c>
      <c r="AB13" s="58"/>
      <c r="AC13" s="57">
        <f>SUM(AC14:AC25)</f>
        <v>12664.827410000002</v>
      </c>
      <c r="AD13" s="58"/>
      <c r="AE13" s="59"/>
      <c r="AF13" s="58"/>
      <c r="AG13" s="58"/>
      <c r="AH13" s="58"/>
      <c r="AI13" s="57">
        <f>SUM(AI14:AI25)</f>
        <v>33369.600442000003</v>
      </c>
      <c r="AJ13" s="58"/>
      <c r="AK13" s="57">
        <f>SUM(AK14:AK25)</f>
        <v>4501.9678819999954</v>
      </c>
      <c r="AL13" s="58"/>
      <c r="AM13" s="59"/>
      <c r="AN13" s="58"/>
      <c r="AO13" s="58"/>
      <c r="AP13" s="56"/>
      <c r="AQ13" s="55" t="s">
        <v>296</v>
      </c>
      <c r="AT13" s="60"/>
    </row>
    <row r="14" spans="1:46" ht="13.5" customHeight="1" x14ac:dyDescent="0.2">
      <c r="A14" s="61" t="s">
        <v>326</v>
      </c>
      <c r="B14" s="29"/>
      <c r="C14" s="62">
        <f>K14+S14</f>
        <v>7602.9968060000001</v>
      </c>
      <c r="D14" s="62"/>
      <c r="E14" s="62">
        <f>M14+U14</f>
        <v>8420.5231539999986</v>
      </c>
      <c r="F14" s="29"/>
      <c r="G14" s="34">
        <f>E14/C14*100-100</f>
        <v>10.752685669351308</v>
      </c>
      <c r="H14" s="62"/>
      <c r="I14" s="34">
        <f>E14/C25*100-100</f>
        <v>-2.269850975747417</v>
      </c>
      <c r="J14" s="29"/>
      <c r="K14" s="62">
        <v>5294.2982079999992</v>
      </c>
      <c r="L14" s="62"/>
      <c r="M14" s="62">
        <v>6131.4342219999999</v>
      </c>
      <c r="N14" s="29"/>
      <c r="O14" s="34">
        <f>M14/K14*100-100</f>
        <v>15.812029868945388</v>
      </c>
      <c r="P14" s="62"/>
      <c r="Q14" s="34">
        <f>M14/K25*100-100</f>
        <v>-4.8797083406415993</v>
      </c>
      <c r="R14" s="29"/>
      <c r="S14" s="62">
        <v>2308.6985980000009</v>
      </c>
      <c r="T14" s="62"/>
      <c r="U14" s="62">
        <v>2289.0889319999978</v>
      </c>
      <c r="V14" s="29"/>
      <c r="W14" s="34">
        <f>U14/S14*100-100</f>
        <v>-0.84938181263638057</v>
      </c>
      <c r="X14" s="62"/>
      <c r="Y14" s="34">
        <f>U14/S25*100-100</f>
        <v>5.4823072471586158</v>
      </c>
      <c r="Z14" s="29"/>
      <c r="AA14" s="62">
        <v>5218.869365999999</v>
      </c>
      <c r="AB14" s="62"/>
      <c r="AC14" s="62">
        <v>6024.2733840000001</v>
      </c>
      <c r="AD14" s="29"/>
      <c r="AE14" s="34">
        <f>AC14/AA14*100-100</f>
        <v>15.432538381724299</v>
      </c>
      <c r="AF14" s="62"/>
      <c r="AG14" s="34">
        <f>AC14/AA25*100-100</f>
        <v>-4.9872236744239729</v>
      </c>
      <c r="AH14" s="29"/>
      <c r="AI14" s="62">
        <v>2384.1274400000011</v>
      </c>
      <c r="AJ14" s="62"/>
      <c r="AK14" s="62">
        <v>2396.2497699999972</v>
      </c>
      <c r="AL14" s="29"/>
      <c r="AM14" s="34">
        <f>AK14/AI14*100-100</f>
        <v>0.50845981622509839</v>
      </c>
      <c r="AN14" s="62"/>
      <c r="AO14" s="34">
        <f>AK14/AI25*100-100</f>
        <v>5.301518146052203</v>
      </c>
      <c r="AP14" s="29"/>
      <c r="AQ14" s="61" t="s">
        <v>523</v>
      </c>
    </row>
    <row r="15" spans="1:46" ht="13.5" customHeight="1" x14ac:dyDescent="0.2">
      <c r="A15" s="61" t="s">
        <v>327</v>
      </c>
      <c r="B15" s="29"/>
      <c r="C15" s="62">
        <f t="shared" ref="C15:C25" si="0">K15+S15</f>
        <v>8198.2791720000005</v>
      </c>
      <c r="D15" s="62"/>
      <c r="E15" s="62">
        <f t="shared" ref="E15" si="1">M15+U15</f>
        <v>8746.2721379999984</v>
      </c>
      <c r="F15" s="29"/>
      <c r="G15" s="34">
        <f t="shared" ref="G15" si="2">E15/C15*100-100</f>
        <v>6.6842437846174789</v>
      </c>
      <c r="H15" s="62"/>
      <c r="I15" s="34">
        <f t="shared" ref="I15" si="3">E15/E14*100-100</f>
        <v>3.8685124195075673</v>
      </c>
      <c r="J15" s="29"/>
      <c r="K15" s="62">
        <v>5894.7771020000009</v>
      </c>
      <c r="L15" s="62"/>
      <c r="M15" s="62">
        <v>6734.8637090000011</v>
      </c>
      <c r="N15" s="29"/>
      <c r="O15" s="34">
        <f t="shared" ref="O15" si="4">M15/K15*100-100</f>
        <v>14.251371891822217</v>
      </c>
      <c r="P15" s="62"/>
      <c r="Q15" s="34">
        <f t="shared" ref="Q15" si="5">M15/M14*100-100</f>
        <v>9.8415715663205674</v>
      </c>
      <c r="R15" s="29"/>
      <c r="S15" s="62">
        <v>2303.50207</v>
      </c>
      <c r="T15" s="62"/>
      <c r="U15" s="62">
        <v>2011.408428999998</v>
      </c>
      <c r="V15" s="29"/>
      <c r="W15" s="34">
        <f t="shared" ref="W15" si="6">U15/S15*100-100</f>
        <v>-12.68041582441478</v>
      </c>
      <c r="X15" s="62"/>
      <c r="Y15" s="34">
        <f t="shared" ref="Y15" si="7">U15/U14*100-100</f>
        <v>-12.130612276273069</v>
      </c>
      <c r="Z15" s="29"/>
      <c r="AA15" s="62">
        <v>5830.0019810000013</v>
      </c>
      <c r="AB15" s="62"/>
      <c r="AC15" s="62">
        <v>6640.5540260000007</v>
      </c>
      <c r="AD15" s="29"/>
      <c r="AE15" s="34">
        <f t="shared" ref="AE15" si="8">AC15/AA15*100-100</f>
        <v>13.90311783154776</v>
      </c>
      <c r="AF15" s="62"/>
      <c r="AG15" s="34">
        <f t="shared" ref="AG15" si="9">AC15/AC14*100-100</f>
        <v>10.229958083190468</v>
      </c>
      <c r="AH15" s="29"/>
      <c r="AI15" s="62">
        <v>2368.2771910000001</v>
      </c>
      <c r="AJ15" s="62"/>
      <c r="AK15" s="62">
        <v>2105.7181119999982</v>
      </c>
      <c r="AL15" s="29"/>
      <c r="AM15" s="34">
        <f t="shared" ref="AM15" si="10">AK15/AI15*100-100</f>
        <v>-11.086501191574499</v>
      </c>
      <c r="AN15" s="62"/>
      <c r="AO15" s="34">
        <f t="shared" ref="AO15" si="11">AK15/AK14*100-100</f>
        <v>-12.124431335886968</v>
      </c>
      <c r="AP15" s="29"/>
      <c r="AQ15" s="61" t="s">
        <v>524</v>
      </c>
    </row>
    <row r="16" spans="1:46" ht="13.5" customHeight="1" x14ac:dyDescent="0.2">
      <c r="A16" s="61" t="s">
        <v>328</v>
      </c>
      <c r="B16" s="29"/>
      <c r="C16" s="62">
        <f t="shared" si="0"/>
        <v>9082.1985129999994</v>
      </c>
      <c r="D16" s="62"/>
      <c r="E16" s="62"/>
      <c r="F16" s="29"/>
      <c r="G16" s="34"/>
      <c r="H16" s="62"/>
      <c r="I16" s="34"/>
      <c r="J16" s="29"/>
      <c r="K16" s="62">
        <v>6667.7644410000003</v>
      </c>
      <c r="L16" s="62"/>
      <c r="M16" s="62"/>
      <c r="N16" s="29"/>
      <c r="O16" s="34"/>
      <c r="P16" s="62"/>
      <c r="Q16" s="34"/>
      <c r="R16" s="29"/>
      <c r="S16" s="62">
        <v>2414.4340719999996</v>
      </c>
      <c r="T16" s="62"/>
      <c r="U16" s="62"/>
      <c r="V16" s="29"/>
      <c r="W16" s="34"/>
      <c r="X16" s="62"/>
      <c r="Y16" s="34"/>
      <c r="Z16" s="29"/>
      <c r="AA16" s="62">
        <v>6548.8363689999996</v>
      </c>
      <c r="AB16" s="62"/>
      <c r="AC16" s="62"/>
      <c r="AD16" s="29"/>
      <c r="AE16" s="34"/>
      <c r="AF16" s="62"/>
      <c r="AG16" s="34"/>
      <c r="AH16" s="29"/>
      <c r="AI16" s="62">
        <v>2533.3621439999997</v>
      </c>
      <c r="AJ16" s="62"/>
      <c r="AK16" s="62"/>
      <c r="AL16" s="29"/>
      <c r="AM16" s="34"/>
      <c r="AN16" s="62"/>
      <c r="AO16" s="34"/>
      <c r="AP16" s="29"/>
      <c r="AQ16" s="61" t="s">
        <v>525</v>
      </c>
    </row>
    <row r="17" spans="1:43" ht="13.5" customHeight="1" x14ac:dyDescent="0.2">
      <c r="A17" s="61" t="s">
        <v>329</v>
      </c>
      <c r="B17" s="29"/>
      <c r="C17" s="62">
        <f t="shared" si="0"/>
        <v>8710.503216000001</v>
      </c>
      <c r="D17" s="62"/>
      <c r="E17" s="62"/>
      <c r="F17" s="29"/>
      <c r="G17" s="34"/>
      <c r="H17" s="62"/>
      <c r="I17" s="34"/>
      <c r="J17" s="29"/>
      <c r="K17" s="62">
        <v>6202.1470380000001</v>
      </c>
      <c r="L17" s="62"/>
      <c r="M17" s="62"/>
      <c r="N17" s="29"/>
      <c r="O17" s="34"/>
      <c r="P17" s="62"/>
      <c r="Q17" s="34"/>
      <c r="R17" s="29"/>
      <c r="S17" s="62">
        <v>2508.356178</v>
      </c>
      <c r="T17" s="62"/>
      <c r="U17" s="62"/>
      <c r="V17" s="29"/>
      <c r="W17" s="34"/>
      <c r="X17" s="62"/>
      <c r="Y17" s="34"/>
      <c r="Z17" s="29"/>
      <c r="AA17" s="62">
        <v>6111.4928579999996</v>
      </c>
      <c r="AB17" s="62"/>
      <c r="AC17" s="62"/>
      <c r="AD17" s="29"/>
      <c r="AE17" s="34"/>
      <c r="AF17" s="62"/>
      <c r="AG17" s="34"/>
      <c r="AH17" s="29"/>
      <c r="AI17" s="62">
        <v>2599.010358</v>
      </c>
      <c r="AJ17" s="62"/>
      <c r="AK17" s="62"/>
      <c r="AL17" s="29"/>
      <c r="AM17" s="34"/>
      <c r="AN17" s="62"/>
      <c r="AO17" s="34"/>
      <c r="AP17" s="29"/>
      <c r="AQ17" s="61" t="s">
        <v>526</v>
      </c>
    </row>
    <row r="18" spans="1:43" ht="13.5" customHeight="1" x14ac:dyDescent="0.2">
      <c r="A18" s="61" t="s">
        <v>330</v>
      </c>
      <c r="B18" s="29"/>
      <c r="C18" s="62">
        <f t="shared" si="0"/>
        <v>9878.68678</v>
      </c>
      <c r="D18" s="62"/>
      <c r="E18" s="62"/>
      <c r="F18" s="29"/>
      <c r="G18" s="34"/>
      <c r="H18" s="62"/>
      <c r="I18" s="34"/>
      <c r="J18" s="29"/>
      <c r="K18" s="62">
        <v>6821.6242729999994</v>
      </c>
      <c r="L18" s="62"/>
      <c r="M18" s="62"/>
      <c r="N18" s="29"/>
      <c r="O18" s="34"/>
      <c r="P18" s="62"/>
      <c r="Q18" s="34"/>
      <c r="R18" s="29"/>
      <c r="S18" s="62">
        <v>3057.0625070000001</v>
      </c>
      <c r="T18" s="62"/>
      <c r="U18" s="62"/>
      <c r="V18" s="29"/>
      <c r="W18" s="34"/>
      <c r="X18" s="62"/>
      <c r="Y18" s="34"/>
      <c r="Z18" s="29"/>
      <c r="AA18" s="62">
        <v>6715.7729949999994</v>
      </c>
      <c r="AB18" s="62"/>
      <c r="AC18" s="62"/>
      <c r="AD18" s="29"/>
      <c r="AE18" s="34"/>
      <c r="AF18" s="62"/>
      <c r="AG18" s="34"/>
      <c r="AH18" s="29"/>
      <c r="AI18" s="62">
        <v>3162.9137850000002</v>
      </c>
      <c r="AJ18" s="62"/>
      <c r="AK18" s="62"/>
      <c r="AL18" s="29"/>
      <c r="AM18" s="34"/>
      <c r="AN18" s="62"/>
      <c r="AO18" s="34"/>
      <c r="AP18" s="29"/>
      <c r="AQ18" s="61" t="s">
        <v>527</v>
      </c>
    </row>
    <row r="19" spans="1:43" ht="13.5" customHeight="1" x14ac:dyDescent="0.2">
      <c r="A19" s="61" t="s">
        <v>331</v>
      </c>
      <c r="B19" s="29"/>
      <c r="C19" s="62">
        <f t="shared" si="0"/>
        <v>9661.0053609999995</v>
      </c>
      <c r="D19" s="62"/>
      <c r="E19" s="62"/>
      <c r="F19" s="29"/>
      <c r="G19" s="34"/>
      <c r="H19" s="62"/>
      <c r="I19" s="34"/>
      <c r="J19" s="29"/>
      <c r="K19" s="62">
        <v>6479.1995459999998</v>
      </c>
      <c r="L19" s="62"/>
      <c r="M19" s="62"/>
      <c r="N19" s="29"/>
      <c r="O19" s="34"/>
      <c r="P19" s="62"/>
      <c r="Q19" s="34"/>
      <c r="R19" s="29"/>
      <c r="S19" s="62">
        <v>3181.8058150000006</v>
      </c>
      <c r="T19" s="62"/>
      <c r="U19" s="62"/>
      <c r="V19" s="29"/>
      <c r="W19" s="34"/>
      <c r="X19" s="62"/>
      <c r="Y19" s="34"/>
      <c r="Z19" s="29"/>
      <c r="AA19" s="62">
        <v>6398.0233500000004</v>
      </c>
      <c r="AB19" s="62"/>
      <c r="AC19" s="62"/>
      <c r="AD19" s="29"/>
      <c r="AE19" s="34"/>
      <c r="AF19" s="62"/>
      <c r="AG19" s="34"/>
      <c r="AH19" s="29"/>
      <c r="AI19" s="62">
        <v>3262.9820110000005</v>
      </c>
      <c r="AJ19" s="62"/>
      <c r="AK19" s="62"/>
      <c r="AL19" s="29"/>
      <c r="AM19" s="34"/>
      <c r="AN19" s="62"/>
      <c r="AO19" s="34"/>
      <c r="AP19" s="29"/>
      <c r="AQ19" s="61" t="s">
        <v>528</v>
      </c>
    </row>
    <row r="20" spans="1:43" ht="13.5" customHeight="1" x14ac:dyDescent="0.2">
      <c r="A20" s="61" t="s">
        <v>332</v>
      </c>
      <c r="B20" s="29"/>
      <c r="C20" s="62">
        <f t="shared" si="0"/>
        <v>9376.342818000001</v>
      </c>
      <c r="D20" s="62"/>
      <c r="E20" s="62"/>
      <c r="F20" s="29"/>
      <c r="G20" s="34"/>
      <c r="H20" s="62"/>
      <c r="I20" s="34"/>
      <c r="J20" s="29"/>
      <c r="K20" s="62">
        <v>6392.8953469999997</v>
      </c>
      <c r="L20" s="62"/>
      <c r="M20" s="62"/>
      <c r="N20" s="29"/>
      <c r="O20" s="34"/>
      <c r="P20" s="62"/>
      <c r="Q20" s="34"/>
      <c r="R20" s="29"/>
      <c r="S20" s="62">
        <v>2983.4474710000009</v>
      </c>
      <c r="T20" s="62"/>
      <c r="U20" s="62"/>
      <c r="V20" s="29"/>
      <c r="W20" s="34"/>
      <c r="X20" s="62"/>
      <c r="Y20" s="34"/>
      <c r="Z20" s="29"/>
      <c r="AA20" s="62">
        <v>6289.09069</v>
      </c>
      <c r="AB20" s="62"/>
      <c r="AC20" s="62"/>
      <c r="AD20" s="29"/>
      <c r="AE20" s="34"/>
      <c r="AF20" s="62"/>
      <c r="AG20" s="34"/>
      <c r="AH20" s="29"/>
      <c r="AI20" s="62">
        <v>3087.252128000001</v>
      </c>
      <c r="AJ20" s="62"/>
      <c r="AK20" s="62"/>
      <c r="AL20" s="29"/>
      <c r="AM20" s="34"/>
      <c r="AN20" s="62"/>
      <c r="AO20" s="34"/>
      <c r="AP20" s="29"/>
      <c r="AQ20" s="61" t="s">
        <v>529</v>
      </c>
    </row>
    <row r="21" spans="1:43" ht="13.5" customHeight="1" x14ac:dyDescent="0.2">
      <c r="A21" s="61" t="s">
        <v>333</v>
      </c>
      <c r="B21" s="29"/>
      <c r="C21" s="62">
        <f t="shared" si="0"/>
        <v>9181.1600039999994</v>
      </c>
      <c r="D21" s="62"/>
      <c r="E21" s="62"/>
      <c r="F21" s="29"/>
      <c r="G21" s="34"/>
      <c r="H21" s="62"/>
      <c r="I21" s="34"/>
      <c r="J21" s="29"/>
      <c r="K21" s="62">
        <v>5844.7436579999994</v>
      </c>
      <c r="L21" s="62"/>
      <c r="M21" s="62"/>
      <c r="N21" s="29"/>
      <c r="O21" s="34"/>
      <c r="P21" s="62"/>
      <c r="Q21" s="34"/>
      <c r="R21" s="29"/>
      <c r="S21" s="62">
        <v>3336.4163459999995</v>
      </c>
      <c r="T21" s="62"/>
      <c r="U21" s="62"/>
      <c r="V21" s="29"/>
      <c r="W21" s="34"/>
      <c r="X21" s="62"/>
      <c r="Y21" s="34"/>
      <c r="Z21" s="29"/>
      <c r="AA21" s="62">
        <v>5755.836162999999</v>
      </c>
      <c r="AB21" s="62"/>
      <c r="AC21" s="62"/>
      <c r="AD21" s="29"/>
      <c r="AE21" s="34"/>
      <c r="AF21" s="62"/>
      <c r="AG21" s="34"/>
      <c r="AH21" s="29"/>
      <c r="AI21" s="62">
        <v>3425.3238409999994</v>
      </c>
      <c r="AJ21" s="62"/>
      <c r="AK21" s="62"/>
      <c r="AL21" s="29"/>
      <c r="AM21" s="34"/>
      <c r="AN21" s="62"/>
      <c r="AO21" s="34"/>
      <c r="AP21" s="29"/>
      <c r="AQ21" s="61" t="s">
        <v>530</v>
      </c>
    </row>
    <row r="22" spans="1:43" ht="13.5" customHeight="1" x14ac:dyDescent="0.2">
      <c r="A22" s="61" t="s">
        <v>334</v>
      </c>
      <c r="B22" s="29"/>
      <c r="C22" s="62">
        <f t="shared" si="0"/>
        <v>9642.1980709999989</v>
      </c>
      <c r="D22" s="62"/>
      <c r="E22" s="62"/>
      <c r="F22" s="29"/>
      <c r="G22" s="34"/>
      <c r="H22" s="62"/>
      <c r="I22" s="34"/>
      <c r="J22" s="29"/>
      <c r="K22" s="62">
        <v>6849.5199859999993</v>
      </c>
      <c r="L22" s="62"/>
      <c r="M22" s="62"/>
      <c r="N22" s="29"/>
      <c r="O22" s="34"/>
      <c r="P22" s="62"/>
      <c r="Q22" s="34"/>
      <c r="R22" s="29"/>
      <c r="S22" s="62">
        <v>2792.6780849999996</v>
      </c>
      <c r="T22" s="62"/>
      <c r="U22" s="62"/>
      <c r="V22" s="29"/>
      <c r="W22" s="34"/>
      <c r="X22" s="62"/>
      <c r="Y22" s="34"/>
      <c r="Z22" s="29"/>
      <c r="AA22" s="62">
        <v>6741.7333149999995</v>
      </c>
      <c r="AB22" s="62"/>
      <c r="AC22" s="62"/>
      <c r="AD22" s="29"/>
      <c r="AE22" s="34"/>
      <c r="AF22" s="62"/>
      <c r="AG22" s="34"/>
      <c r="AH22" s="29"/>
      <c r="AI22" s="62">
        <v>2900.4647559999994</v>
      </c>
      <c r="AJ22" s="62"/>
      <c r="AK22" s="62"/>
      <c r="AL22" s="29"/>
      <c r="AM22" s="34"/>
      <c r="AN22" s="62"/>
      <c r="AO22" s="34"/>
      <c r="AP22" s="29"/>
      <c r="AQ22" s="61" t="s">
        <v>531</v>
      </c>
    </row>
    <row r="23" spans="1:43" ht="13.5" customHeight="1" x14ac:dyDescent="0.2">
      <c r="A23" s="61" t="s">
        <v>335</v>
      </c>
      <c r="B23" s="29"/>
      <c r="C23" s="62">
        <f t="shared" si="0"/>
        <v>9597.7477020000024</v>
      </c>
      <c r="D23" s="62"/>
      <c r="E23" s="62"/>
      <c r="F23" s="29"/>
      <c r="G23" s="34"/>
      <c r="H23" s="62"/>
      <c r="I23" s="34"/>
      <c r="J23" s="29"/>
      <c r="K23" s="62">
        <v>7181.300271000001</v>
      </c>
      <c r="L23" s="62"/>
      <c r="M23" s="62"/>
      <c r="N23" s="29"/>
      <c r="O23" s="34"/>
      <c r="P23" s="62"/>
      <c r="Q23" s="34"/>
      <c r="R23" s="29"/>
      <c r="S23" s="62">
        <v>2416.4474310000014</v>
      </c>
      <c r="T23" s="62"/>
      <c r="U23" s="62"/>
      <c r="V23" s="29"/>
      <c r="W23" s="34"/>
      <c r="X23" s="62"/>
      <c r="Y23" s="34"/>
      <c r="Z23" s="29"/>
      <c r="AA23" s="62">
        <v>7058.1456430000017</v>
      </c>
      <c r="AB23" s="62"/>
      <c r="AC23" s="62"/>
      <c r="AD23" s="29"/>
      <c r="AE23" s="34"/>
      <c r="AF23" s="62"/>
      <c r="AG23" s="34"/>
      <c r="AH23" s="29"/>
      <c r="AI23" s="62">
        <v>2539.6020590000007</v>
      </c>
      <c r="AJ23" s="62"/>
      <c r="AK23" s="62"/>
      <c r="AL23" s="29"/>
      <c r="AM23" s="34"/>
      <c r="AN23" s="62"/>
      <c r="AO23" s="34"/>
      <c r="AP23" s="29"/>
      <c r="AQ23" s="61" t="s">
        <v>532</v>
      </c>
    </row>
    <row r="24" spans="1:43" ht="13.5" customHeight="1" x14ac:dyDescent="0.2">
      <c r="A24" s="61" t="s">
        <v>336</v>
      </c>
      <c r="B24" s="29"/>
      <c r="C24" s="62">
        <f t="shared" si="0"/>
        <v>9743.4517659999983</v>
      </c>
      <c r="D24" s="62"/>
      <c r="E24" s="62"/>
      <c r="F24" s="29"/>
      <c r="G24" s="34"/>
      <c r="H24" s="62"/>
      <c r="I24" s="34"/>
      <c r="J24" s="29"/>
      <c r="K24" s="62">
        <v>7016.6534610000008</v>
      </c>
      <c r="L24" s="62"/>
      <c r="M24" s="62"/>
      <c r="N24" s="29"/>
      <c r="O24" s="34"/>
      <c r="P24" s="62"/>
      <c r="Q24" s="34"/>
      <c r="R24" s="29"/>
      <c r="S24" s="62">
        <v>2726.7983049999984</v>
      </c>
      <c r="T24" s="62"/>
      <c r="U24" s="62"/>
      <c r="V24" s="29"/>
      <c r="W24" s="34"/>
      <c r="X24" s="62"/>
      <c r="Y24" s="34"/>
      <c r="Z24" s="29"/>
      <c r="AA24" s="62">
        <v>6912.7750360000009</v>
      </c>
      <c r="AB24" s="62"/>
      <c r="AC24" s="62"/>
      <c r="AD24" s="29"/>
      <c r="AE24" s="34"/>
      <c r="AF24" s="62"/>
      <c r="AG24" s="34"/>
      <c r="AH24" s="29"/>
      <c r="AI24" s="62">
        <v>2830.6767299999988</v>
      </c>
      <c r="AJ24" s="62"/>
      <c r="AK24" s="62"/>
      <c r="AL24" s="29"/>
      <c r="AM24" s="34"/>
      <c r="AN24" s="62"/>
      <c r="AO24" s="34"/>
      <c r="AP24" s="29"/>
      <c r="AQ24" s="61" t="s">
        <v>533</v>
      </c>
    </row>
    <row r="25" spans="1:43" ht="13.5" customHeight="1" x14ac:dyDescent="0.2">
      <c r="A25" s="61" t="s">
        <v>337</v>
      </c>
      <c r="B25" s="29"/>
      <c r="C25" s="62">
        <f t="shared" si="0"/>
        <v>8616.0956860000006</v>
      </c>
      <c r="D25" s="62"/>
      <c r="E25" s="62"/>
      <c r="F25" s="29"/>
      <c r="G25" s="34"/>
      <c r="H25" s="62"/>
      <c r="I25" s="34"/>
      <c r="J25" s="29"/>
      <c r="K25" s="62">
        <v>6445.9792070000021</v>
      </c>
      <c r="L25" s="62"/>
      <c r="M25" s="62"/>
      <c r="N25" s="29"/>
      <c r="O25" s="34"/>
      <c r="P25" s="62"/>
      <c r="Q25" s="34"/>
      <c r="R25" s="29"/>
      <c r="S25" s="62">
        <v>2170.1164789999975</v>
      </c>
      <c r="T25" s="62"/>
      <c r="U25" s="62"/>
      <c r="V25" s="29"/>
      <c r="W25" s="34"/>
      <c r="X25" s="62"/>
      <c r="Y25" s="34"/>
      <c r="Z25" s="29"/>
      <c r="AA25" s="62">
        <v>6340.4876870000016</v>
      </c>
      <c r="AB25" s="62"/>
      <c r="AC25" s="62"/>
      <c r="AD25" s="29"/>
      <c r="AE25" s="34"/>
      <c r="AF25" s="62"/>
      <c r="AG25" s="34"/>
      <c r="AH25" s="29"/>
      <c r="AI25" s="62">
        <v>2275.6079989999971</v>
      </c>
      <c r="AJ25" s="62"/>
      <c r="AK25" s="62"/>
      <c r="AL25" s="29"/>
      <c r="AM25" s="34"/>
      <c r="AN25" s="62"/>
      <c r="AO25" s="34"/>
      <c r="AP25" s="29"/>
      <c r="AQ25" s="61" t="s">
        <v>534</v>
      </c>
    </row>
    <row r="26" spans="1:43" ht="3.75" customHeight="1" thickBot="1" x14ac:dyDescent="0.2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4"/>
      <c r="AJ26" s="63"/>
      <c r="AK26" s="64"/>
      <c r="AL26" s="63"/>
      <c r="AM26" s="63"/>
      <c r="AN26" s="63"/>
      <c r="AO26" s="63"/>
      <c r="AP26" s="63"/>
      <c r="AQ26" s="63"/>
    </row>
    <row r="27" spans="1:43" ht="13.5" thickTop="1" x14ac:dyDescent="0.2"/>
    <row r="38" spans="27:30" x14ac:dyDescent="0.2">
      <c r="AA38" s="65"/>
      <c r="AB38" s="65"/>
      <c r="AC38" s="65"/>
      <c r="AD38" s="65"/>
    </row>
  </sheetData>
  <mergeCells count="24">
    <mergeCell ref="AQ5:AQ11"/>
    <mergeCell ref="A1:AQ1"/>
    <mergeCell ref="A2:AQ2"/>
    <mergeCell ref="A5:A11"/>
    <mergeCell ref="G9:I9"/>
    <mergeCell ref="O9:Q9"/>
    <mergeCell ref="W9:Y9"/>
    <mergeCell ref="C5:I5"/>
    <mergeCell ref="K5:Q5"/>
    <mergeCell ref="S5:Y5"/>
    <mergeCell ref="C7:E9"/>
    <mergeCell ref="G7:I7"/>
    <mergeCell ref="K7:M9"/>
    <mergeCell ref="O7:Q7"/>
    <mergeCell ref="S7:U9"/>
    <mergeCell ref="W7:Y7"/>
    <mergeCell ref="AA5:AG5"/>
    <mergeCell ref="AI5:AO5"/>
    <mergeCell ref="AA7:AC9"/>
    <mergeCell ref="AE7:AG7"/>
    <mergeCell ref="AI7:AK9"/>
    <mergeCell ref="AM7:AO7"/>
    <mergeCell ref="AE9:AG9"/>
    <mergeCell ref="AM9:AO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42"/>
  <sheetViews>
    <sheetView showGridLines="0" zoomScale="90" zoomScaleNormal="90" workbookViewId="0">
      <pane ySplit="8" topLeftCell="A9" activePane="bottomLeft" state="frozen"/>
      <selection activeCell="G9" sqref="G9:I9"/>
      <selection pane="bottomLeft" sqref="A1:U1"/>
    </sheetView>
  </sheetViews>
  <sheetFormatPr defaultColWidth="9.140625" defaultRowHeight="12.75" x14ac:dyDescent="0.2"/>
  <cols>
    <col min="1" max="1" width="9.140625" style="7"/>
    <col min="2" max="2" width="0.5703125" style="7" customWidth="1"/>
    <col min="3" max="3" width="11.7109375" style="7" customWidth="1"/>
    <col min="4" max="4" width="0.5703125" style="7" customWidth="1"/>
    <col min="5" max="5" width="10.7109375" style="7" customWidth="1"/>
    <col min="6" max="6" width="0.5703125" style="7" customWidth="1"/>
    <col min="7" max="7" width="11.7109375" style="7" customWidth="1"/>
    <col min="8" max="8" width="0.5703125" style="7" customWidth="1"/>
    <col min="9" max="9" width="11.7109375" style="7" customWidth="1"/>
    <col min="10" max="10" width="0.5703125" style="7" customWidth="1"/>
    <col min="11" max="11" width="10.85546875" style="7" customWidth="1"/>
    <col min="12" max="12" width="0.5703125" style="7" customWidth="1"/>
    <col min="13" max="13" width="11.7109375" style="7" customWidth="1"/>
    <col min="14" max="14" width="0.5703125" style="7" customWidth="1"/>
    <col min="15" max="15" width="11.7109375" style="7" customWidth="1"/>
    <col min="16" max="16" width="0.5703125" style="7" customWidth="1"/>
    <col min="17" max="17" width="31.7109375" style="7" customWidth="1"/>
    <col min="18" max="18" width="0.5703125" style="7" customWidth="1"/>
    <col min="19" max="19" width="11.7109375" style="7" customWidth="1"/>
    <col min="20" max="20" width="0.5703125" style="7" customWidth="1"/>
    <col min="21" max="21" width="9.140625" style="7"/>
    <col min="22" max="22" width="4.7109375" style="7" customWidth="1"/>
    <col min="23" max="16384" width="9.140625" style="7"/>
  </cols>
  <sheetData>
    <row r="1" spans="1:26" ht="26.25" customHeight="1" x14ac:dyDescent="0.2">
      <c r="A1" s="191" t="s">
        <v>657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</row>
    <row r="2" spans="1:26" ht="3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6" ht="3.75" customHeight="1" x14ac:dyDescent="0.2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6" ht="38.25" customHeight="1" x14ac:dyDescent="0.2">
      <c r="A4" s="187" t="s">
        <v>162</v>
      </c>
      <c r="B4" s="66"/>
      <c r="C4" s="187" t="s">
        <v>163</v>
      </c>
      <c r="D4" s="66"/>
      <c r="E4" s="187" t="s">
        <v>658</v>
      </c>
      <c r="F4" s="188"/>
      <c r="G4" s="188"/>
      <c r="H4" s="188"/>
      <c r="I4" s="188"/>
      <c r="J4" s="66"/>
      <c r="K4" s="187" t="s">
        <v>659</v>
      </c>
      <c r="L4" s="187"/>
      <c r="M4" s="187"/>
      <c r="N4" s="187"/>
      <c r="O4" s="187"/>
      <c r="P4" s="67"/>
      <c r="Q4" s="27" t="s">
        <v>660</v>
      </c>
      <c r="R4" s="66"/>
      <c r="S4" s="187" t="s">
        <v>522</v>
      </c>
      <c r="T4" s="66"/>
      <c r="U4" s="187" t="s">
        <v>535</v>
      </c>
    </row>
    <row r="5" spans="1:26" ht="3" customHeight="1" x14ac:dyDescent="0.2">
      <c r="A5" s="187"/>
      <c r="B5" s="66"/>
      <c r="C5" s="187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66"/>
      <c r="R5" s="66"/>
      <c r="S5" s="187"/>
      <c r="T5" s="66"/>
      <c r="U5" s="187"/>
    </row>
    <row r="6" spans="1:26" ht="26.25" customHeight="1" x14ac:dyDescent="0.2">
      <c r="A6" s="187"/>
      <c r="B6" s="66"/>
      <c r="C6" s="187"/>
      <c r="D6" s="66"/>
      <c r="E6" s="187" t="s">
        <v>646</v>
      </c>
      <c r="F6" s="66"/>
      <c r="G6" s="187" t="s">
        <v>661</v>
      </c>
      <c r="H6" s="188"/>
      <c r="I6" s="188"/>
      <c r="J6" s="66"/>
      <c r="K6" s="187" t="s">
        <v>646</v>
      </c>
      <c r="L6" s="66"/>
      <c r="M6" s="187" t="s">
        <v>661</v>
      </c>
      <c r="N6" s="188"/>
      <c r="O6" s="188"/>
      <c r="P6" s="67"/>
      <c r="Q6" s="27" t="s">
        <v>662</v>
      </c>
      <c r="R6" s="66"/>
      <c r="S6" s="187"/>
      <c r="T6" s="66"/>
      <c r="U6" s="187"/>
      <c r="Y6" s="28"/>
      <c r="Z6" s="28"/>
    </row>
    <row r="7" spans="1:26" ht="3" customHeight="1" x14ac:dyDescent="0.2">
      <c r="A7" s="187"/>
      <c r="B7" s="66"/>
      <c r="C7" s="187"/>
      <c r="D7" s="66"/>
      <c r="E7" s="187"/>
      <c r="F7" s="66"/>
      <c r="G7" s="66"/>
      <c r="H7" s="66"/>
      <c r="I7" s="66"/>
      <c r="J7" s="66"/>
      <c r="K7" s="187"/>
      <c r="L7" s="66"/>
      <c r="M7" s="66"/>
      <c r="N7" s="66"/>
      <c r="O7" s="66"/>
      <c r="P7" s="67"/>
      <c r="Q7" s="66"/>
      <c r="R7" s="66"/>
      <c r="S7" s="187"/>
      <c r="T7" s="66"/>
      <c r="U7" s="187"/>
    </row>
    <row r="8" spans="1:26" ht="37.5" customHeight="1" x14ac:dyDescent="0.2">
      <c r="A8" s="187"/>
      <c r="B8" s="66"/>
      <c r="C8" s="187"/>
      <c r="D8" s="66"/>
      <c r="E8" s="187"/>
      <c r="F8" s="66"/>
      <c r="G8" s="27" t="s">
        <v>655</v>
      </c>
      <c r="H8" s="66"/>
      <c r="I8" s="27" t="s">
        <v>656</v>
      </c>
      <c r="J8" s="66"/>
      <c r="K8" s="187"/>
      <c r="L8" s="66"/>
      <c r="M8" s="27" t="s">
        <v>655</v>
      </c>
      <c r="N8" s="66"/>
      <c r="O8" s="27" t="s">
        <v>656</v>
      </c>
      <c r="P8" s="67"/>
      <c r="Q8" s="27" t="s">
        <v>655</v>
      </c>
      <c r="R8" s="66"/>
      <c r="S8" s="187"/>
      <c r="T8" s="66"/>
      <c r="U8" s="187"/>
      <c r="Y8" s="28"/>
      <c r="Z8" s="28"/>
    </row>
    <row r="9" spans="1:26" ht="6.75" customHeight="1" x14ac:dyDescent="0.2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68"/>
      <c r="Q9" s="29"/>
      <c r="R9" s="29"/>
      <c r="S9" s="29"/>
      <c r="T9" s="29"/>
    </row>
    <row r="10" spans="1:26" ht="12.75" customHeight="1" x14ac:dyDescent="0.2">
      <c r="A10" s="190">
        <v>2021</v>
      </c>
      <c r="B10" s="29"/>
      <c r="C10" s="69" t="s">
        <v>296</v>
      </c>
      <c r="D10" s="70"/>
      <c r="E10" s="71">
        <f>SUM(E11:E22)</f>
        <v>83145.714808999997</v>
      </c>
      <c r="F10" s="72"/>
      <c r="G10" s="73">
        <v>22.011918431970983</v>
      </c>
      <c r="H10" s="74"/>
      <c r="I10" s="75"/>
      <c r="J10" s="70"/>
      <c r="K10" s="71">
        <f>SUM(K11:K22)</f>
        <v>73877.730905000004</v>
      </c>
      <c r="L10" s="72"/>
      <c r="M10" s="73">
        <v>18.556763679906481</v>
      </c>
      <c r="N10" s="74"/>
      <c r="O10" s="75"/>
      <c r="P10" s="76"/>
      <c r="Q10" s="75"/>
      <c r="R10" s="29"/>
      <c r="S10" s="69" t="s">
        <v>296</v>
      </c>
      <c r="T10" s="29"/>
      <c r="U10" s="190">
        <v>2021</v>
      </c>
      <c r="Y10" s="193"/>
      <c r="Z10" s="193"/>
    </row>
    <row r="11" spans="1:26" ht="13.5" customHeight="1" x14ac:dyDescent="0.2">
      <c r="A11" s="190"/>
      <c r="B11" s="29"/>
      <c r="C11" s="61" t="s">
        <v>326</v>
      </c>
      <c r="D11" s="29"/>
      <c r="E11" s="62">
        <v>5548.2806780000001</v>
      </c>
      <c r="F11" s="62"/>
      <c r="G11" s="77">
        <v>-16.966263280969571</v>
      </c>
      <c r="H11" s="78"/>
      <c r="I11" s="77">
        <v>-2.7233870563040767</v>
      </c>
      <c r="J11" s="29"/>
      <c r="K11" s="62">
        <v>5059.6629770000009</v>
      </c>
      <c r="L11" s="62"/>
      <c r="M11" s="77">
        <v>-12.391577780195533</v>
      </c>
      <c r="N11" s="78"/>
      <c r="O11" s="77">
        <v>-3.79743046218735</v>
      </c>
      <c r="P11" s="68"/>
      <c r="Q11" s="77">
        <v>-11.430825867653056</v>
      </c>
      <c r="R11" s="78"/>
      <c r="S11" s="61" t="s">
        <v>523</v>
      </c>
      <c r="T11" s="29"/>
      <c r="U11" s="190"/>
    </row>
    <row r="12" spans="1:26" ht="13.5" customHeight="1" x14ac:dyDescent="0.2">
      <c r="A12" s="190"/>
      <c r="B12" s="29"/>
      <c r="C12" s="61" t="s">
        <v>327</v>
      </c>
      <c r="D12" s="29"/>
      <c r="E12" s="62">
        <v>5777.5798129999985</v>
      </c>
      <c r="F12" s="62"/>
      <c r="G12" s="77">
        <v>-10.382428646332244</v>
      </c>
      <c r="H12" s="78"/>
      <c r="I12" s="77">
        <f>E12/E11*100-100</f>
        <v>4.1327962355836405</v>
      </c>
      <c r="J12" s="29"/>
      <c r="K12" s="62">
        <v>5177.3538469999985</v>
      </c>
      <c r="L12" s="62"/>
      <c r="M12" s="77">
        <v>-9.7708026482735733</v>
      </c>
      <c r="N12" s="78"/>
      <c r="O12" s="77">
        <f>K12/K11*100-100</f>
        <v>2.3260614498434364</v>
      </c>
      <c r="P12" s="68"/>
      <c r="Q12" s="77">
        <v>-11.047706504606964</v>
      </c>
      <c r="R12" s="29"/>
      <c r="S12" s="61" t="s">
        <v>524</v>
      </c>
      <c r="T12" s="29"/>
      <c r="U12" s="190"/>
    </row>
    <row r="13" spans="1:26" ht="13.5" customHeight="1" x14ac:dyDescent="0.2">
      <c r="A13" s="190"/>
      <c r="B13" s="29"/>
      <c r="C13" s="61" t="s">
        <v>328</v>
      </c>
      <c r="D13" s="29"/>
      <c r="E13" s="62">
        <v>7055.7488490000032</v>
      </c>
      <c r="F13" s="62"/>
      <c r="G13" s="77">
        <v>14.937894964177161</v>
      </c>
      <c r="H13" s="78"/>
      <c r="I13" s="77">
        <f t="shared" ref="I13:I22" si="0">E13/E12*100-100</f>
        <v>22.122914392701716</v>
      </c>
      <c r="J13" s="29"/>
      <c r="K13" s="62">
        <v>6450.3457530000032</v>
      </c>
      <c r="L13" s="62"/>
      <c r="M13" s="77">
        <v>17.814769328385566</v>
      </c>
      <c r="N13" s="78"/>
      <c r="O13" s="77">
        <f t="shared" ref="O13:O22" si="1">K13/K12*100-100</f>
        <v>24.587693706460414</v>
      </c>
      <c r="P13" s="68"/>
      <c r="Q13" s="77">
        <v>-4.5985227046811303</v>
      </c>
      <c r="R13" s="29"/>
      <c r="S13" s="61" t="s">
        <v>525</v>
      </c>
      <c r="T13" s="29"/>
      <c r="U13" s="190"/>
    </row>
    <row r="14" spans="1:26" ht="13.5" customHeight="1" x14ac:dyDescent="0.2">
      <c r="A14" s="190"/>
      <c r="B14" s="29"/>
      <c r="C14" s="61" t="s">
        <v>329</v>
      </c>
      <c r="D14" s="29"/>
      <c r="E14" s="62">
        <v>6857.7750839999999</v>
      </c>
      <c r="F14" s="62"/>
      <c r="G14" s="77">
        <v>69.764358072955758</v>
      </c>
      <c r="H14" s="78"/>
      <c r="I14" s="77">
        <f t="shared" si="0"/>
        <v>-2.8058505090931902</v>
      </c>
      <c r="J14" s="29"/>
      <c r="K14" s="62">
        <v>6208.1900930000002</v>
      </c>
      <c r="L14" s="62"/>
      <c r="M14" s="77">
        <v>70.426303391781857</v>
      </c>
      <c r="N14" s="78"/>
      <c r="O14" s="77">
        <f t="shared" si="1"/>
        <v>-3.7541500761781492</v>
      </c>
      <c r="P14" s="68"/>
      <c r="Q14" s="77">
        <v>18.440868726780351</v>
      </c>
      <c r="R14" s="29"/>
      <c r="S14" s="61" t="s">
        <v>526</v>
      </c>
      <c r="T14" s="29"/>
      <c r="U14" s="190"/>
    </row>
    <row r="15" spans="1:26" ht="13.5" customHeight="1" x14ac:dyDescent="0.2">
      <c r="A15" s="190"/>
      <c r="B15" s="29"/>
      <c r="C15" s="61" t="s">
        <v>330</v>
      </c>
      <c r="D15" s="29"/>
      <c r="E15" s="62">
        <v>6790.5757159999994</v>
      </c>
      <c r="F15" s="62"/>
      <c r="G15" s="77">
        <v>56.717267942311963</v>
      </c>
      <c r="H15" s="78"/>
      <c r="I15" s="77">
        <f t="shared" si="0"/>
        <v>-0.97990043675805794</v>
      </c>
      <c r="J15" s="29"/>
      <c r="K15" s="62">
        <v>6068.293737</v>
      </c>
      <c r="L15" s="62"/>
      <c r="M15" s="77">
        <v>46.192041505097421</v>
      </c>
      <c r="N15" s="78"/>
      <c r="O15" s="77">
        <f t="shared" si="1"/>
        <v>-2.253416114911488</v>
      </c>
      <c r="P15" s="68"/>
      <c r="Q15" s="77">
        <v>42.675270607924944</v>
      </c>
      <c r="R15" s="29"/>
      <c r="S15" s="61" t="s">
        <v>527</v>
      </c>
      <c r="T15" s="29"/>
      <c r="U15" s="190"/>
    </row>
    <row r="16" spans="1:26" ht="13.5" customHeight="1" x14ac:dyDescent="0.2">
      <c r="A16" s="190"/>
      <c r="B16" s="29"/>
      <c r="C16" s="61" t="s">
        <v>331</v>
      </c>
      <c r="D16" s="29"/>
      <c r="E16" s="62">
        <v>6762.4192980000007</v>
      </c>
      <c r="F16" s="62"/>
      <c r="G16" s="77">
        <v>31.133653615108244</v>
      </c>
      <c r="H16" s="78"/>
      <c r="I16" s="77">
        <f t="shared" si="0"/>
        <v>-0.41463962965107726</v>
      </c>
      <c r="J16" s="29"/>
      <c r="K16" s="62">
        <v>6138.2537340000017</v>
      </c>
      <c r="L16" s="62"/>
      <c r="M16" s="77">
        <v>26.214594779214423</v>
      </c>
      <c r="N16" s="78"/>
      <c r="O16" s="77">
        <f t="shared" si="1"/>
        <v>1.1528775638106765</v>
      </c>
      <c r="P16" s="68"/>
      <c r="Q16" s="77">
        <v>50.861385563088362</v>
      </c>
      <c r="R16" s="29"/>
      <c r="S16" s="61" t="s">
        <v>528</v>
      </c>
      <c r="T16" s="29"/>
      <c r="U16" s="190"/>
    </row>
    <row r="17" spans="1:21" ht="13.5" customHeight="1" x14ac:dyDescent="0.2">
      <c r="A17" s="190"/>
      <c r="B17" s="29"/>
      <c r="C17" s="61" t="s">
        <v>332</v>
      </c>
      <c r="D17" s="29"/>
      <c r="E17" s="62">
        <v>7133.2462609999984</v>
      </c>
      <c r="F17" s="62"/>
      <c r="G17" s="77">
        <v>21.654823439822053</v>
      </c>
      <c r="H17" s="78"/>
      <c r="I17" s="77">
        <f t="shared" si="0"/>
        <v>5.4836434515332542</v>
      </c>
      <c r="J17" s="29"/>
      <c r="K17" s="62">
        <v>6304.7412529999974</v>
      </c>
      <c r="L17" s="62"/>
      <c r="M17" s="77">
        <v>15.696810535433059</v>
      </c>
      <c r="N17" s="78"/>
      <c r="O17" s="77">
        <f t="shared" si="1"/>
        <v>2.7122945093946811</v>
      </c>
      <c r="P17" s="68"/>
      <c r="Q17" s="77">
        <v>34.733818793972006</v>
      </c>
      <c r="R17" s="29"/>
      <c r="S17" s="61" t="s">
        <v>529</v>
      </c>
      <c r="T17" s="29"/>
      <c r="U17" s="190"/>
    </row>
    <row r="18" spans="1:21" ht="13.5" customHeight="1" x14ac:dyDescent="0.2">
      <c r="A18" s="190"/>
      <c r="B18" s="29"/>
      <c r="C18" s="61" t="s">
        <v>333</v>
      </c>
      <c r="D18" s="29"/>
      <c r="E18" s="62">
        <v>6110.7221140000001</v>
      </c>
      <c r="F18" s="62"/>
      <c r="G18" s="77">
        <v>21.778331594280871</v>
      </c>
      <c r="H18" s="78"/>
      <c r="I18" s="77">
        <f t="shared" si="0"/>
        <v>-14.334625633079597</v>
      </c>
      <c r="J18" s="29"/>
      <c r="K18" s="62">
        <v>5274.1610849999997</v>
      </c>
      <c r="L18" s="62"/>
      <c r="M18" s="77">
        <v>16.177383828439361</v>
      </c>
      <c r="N18" s="78"/>
      <c r="O18" s="77">
        <f t="shared" si="1"/>
        <v>-16.346113609493727</v>
      </c>
      <c r="P18" s="68"/>
      <c r="Q18" s="77">
        <v>24.741248723978742</v>
      </c>
      <c r="R18" s="29"/>
      <c r="S18" s="61" t="s">
        <v>530</v>
      </c>
      <c r="T18" s="29"/>
      <c r="U18" s="190"/>
    </row>
    <row r="19" spans="1:21" ht="13.5" customHeight="1" x14ac:dyDescent="0.2">
      <c r="A19" s="190"/>
      <c r="B19" s="29"/>
      <c r="C19" s="61" t="s">
        <v>334</v>
      </c>
      <c r="D19" s="29"/>
      <c r="E19" s="62">
        <v>7370.4669760000015</v>
      </c>
      <c r="F19" s="62"/>
      <c r="G19" s="77">
        <v>19.451758195155321</v>
      </c>
      <c r="H19" s="78"/>
      <c r="I19" s="77">
        <f t="shared" si="0"/>
        <v>20.61531908174743</v>
      </c>
      <c r="J19" s="29"/>
      <c r="K19" s="62">
        <v>6366.9926250000026</v>
      </c>
      <c r="L19" s="62"/>
      <c r="M19" s="77">
        <v>12.067794742371802</v>
      </c>
      <c r="N19" s="78"/>
      <c r="O19" s="77">
        <f t="shared" si="1"/>
        <v>20.720480895209576</v>
      </c>
      <c r="P19" s="68"/>
      <c r="Q19" s="77">
        <v>20.893976805679387</v>
      </c>
      <c r="R19" s="29"/>
      <c r="S19" s="61" t="s">
        <v>531</v>
      </c>
      <c r="T19" s="29"/>
      <c r="U19" s="190"/>
    </row>
    <row r="20" spans="1:21" ht="13.5" customHeight="1" x14ac:dyDescent="0.2">
      <c r="A20" s="190"/>
      <c r="B20" s="29"/>
      <c r="C20" s="61" t="s">
        <v>335</v>
      </c>
      <c r="D20" s="29"/>
      <c r="E20" s="62">
        <v>7586.5331050000013</v>
      </c>
      <c r="F20" s="62"/>
      <c r="G20" s="77">
        <v>17.38096747806685</v>
      </c>
      <c r="H20" s="78"/>
      <c r="I20" s="77">
        <f t="shared" si="0"/>
        <v>2.9315120697719976</v>
      </c>
      <c r="J20" s="29"/>
      <c r="K20" s="62">
        <v>6605.1745770000007</v>
      </c>
      <c r="L20" s="62"/>
      <c r="M20" s="77">
        <v>10.563867950578214</v>
      </c>
      <c r="N20" s="78"/>
      <c r="O20" s="77">
        <f t="shared" si="1"/>
        <v>3.7408862555420086</v>
      </c>
      <c r="P20" s="68"/>
      <c r="Q20" s="77">
        <v>19.354918492420452</v>
      </c>
      <c r="R20" s="29"/>
      <c r="S20" s="61" t="s">
        <v>532</v>
      </c>
      <c r="T20" s="29"/>
      <c r="U20" s="190"/>
    </row>
    <row r="21" spans="1:21" ht="13.5" customHeight="1" x14ac:dyDescent="0.2">
      <c r="A21" s="190"/>
      <c r="B21" s="29"/>
      <c r="C21" s="61" t="s">
        <v>336</v>
      </c>
      <c r="D21" s="29"/>
      <c r="E21" s="62">
        <v>8295.4931419999994</v>
      </c>
      <c r="F21" s="62"/>
      <c r="G21" s="77">
        <v>35.326197477340173</v>
      </c>
      <c r="H21" s="78"/>
      <c r="I21" s="77">
        <f t="shared" si="0"/>
        <v>9.3449804698373811</v>
      </c>
      <c r="J21" s="29"/>
      <c r="K21" s="62">
        <v>7302.7965260000001</v>
      </c>
      <c r="L21" s="62"/>
      <c r="M21" s="77">
        <v>26.675341903372754</v>
      </c>
      <c r="N21" s="78"/>
      <c r="O21" s="77">
        <f t="shared" si="1"/>
        <v>10.561748835968714</v>
      </c>
      <c r="P21" s="68"/>
      <c r="Q21" s="77">
        <v>23.924632928047387</v>
      </c>
      <c r="R21" s="29"/>
      <c r="S21" s="61" t="s">
        <v>533</v>
      </c>
      <c r="T21" s="29"/>
      <c r="U21" s="190"/>
    </row>
    <row r="22" spans="1:21" ht="13.5" customHeight="1" x14ac:dyDescent="0.2">
      <c r="A22" s="190"/>
      <c r="B22" s="29"/>
      <c r="C22" s="61" t="s">
        <v>337</v>
      </c>
      <c r="D22" s="29"/>
      <c r="E22" s="62">
        <v>7856.8737730000012</v>
      </c>
      <c r="F22" s="62"/>
      <c r="G22" s="77">
        <v>37.752596402369107</v>
      </c>
      <c r="H22" s="78"/>
      <c r="I22" s="77">
        <f t="shared" si="0"/>
        <v>-5.2874417649659904</v>
      </c>
      <c r="J22" s="29"/>
      <c r="K22" s="62">
        <v>6921.7646980000018</v>
      </c>
      <c r="L22" s="62"/>
      <c r="M22" s="77">
        <v>31.607886278335741</v>
      </c>
      <c r="N22" s="78"/>
      <c r="O22" s="77">
        <f t="shared" si="1"/>
        <v>-5.2176152881080355</v>
      </c>
      <c r="P22" s="68"/>
      <c r="Q22" s="77">
        <v>29.743583998597302</v>
      </c>
      <c r="R22" s="29"/>
      <c r="S22" s="61" t="s">
        <v>534</v>
      </c>
      <c r="T22" s="29"/>
      <c r="U22" s="190"/>
    </row>
    <row r="23" spans="1:21" ht="6.75" customHeight="1" x14ac:dyDescent="0.2">
      <c r="A23" s="7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68"/>
      <c r="Q23" s="29"/>
      <c r="R23" s="29"/>
      <c r="S23" s="29"/>
      <c r="T23" s="29"/>
      <c r="U23" s="79"/>
    </row>
    <row r="24" spans="1:21" ht="13.5" customHeight="1" x14ac:dyDescent="0.2">
      <c r="A24" s="190">
        <v>2022</v>
      </c>
      <c r="B24" s="29"/>
      <c r="C24" s="69" t="s">
        <v>296</v>
      </c>
      <c r="D24" s="70"/>
      <c r="E24" s="71">
        <f>SUM(E25:E36)</f>
        <v>109290.665895</v>
      </c>
      <c r="F24" s="72"/>
      <c r="G24" s="73">
        <f t="shared" ref="G24:G36" si="2">E24/E10*100-100</f>
        <v>31.444736684337187</v>
      </c>
      <c r="H24" s="74"/>
      <c r="I24" s="75"/>
      <c r="J24" s="70"/>
      <c r="K24" s="71">
        <f>SUM(K25:K36)</f>
        <v>91212.781134000004</v>
      </c>
      <c r="L24" s="72"/>
      <c r="M24" s="73">
        <f t="shared" ref="M24:M36" si="3">K24/K10*100-100</f>
        <v>23.46451361817175</v>
      </c>
      <c r="N24" s="74"/>
      <c r="O24" s="75"/>
      <c r="P24" s="76"/>
      <c r="Q24" s="75"/>
      <c r="R24" s="29"/>
      <c r="S24" s="69" t="s">
        <v>296</v>
      </c>
      <c r="T24" s="29"/>
      <c r="U24" s="190">
        <v>2022</v>
      </c>
    </row>
    <row r="25" spans="1:21" ht="13.5" customHeight="1" x14ac:dyDescent="0.2">
      <c r="A25" s="190"/>
      <c r="B25" s="29"/>
      <c r="C25" s="61" t="s">
        <v>326</v>
      </c>
      <c r="D25" s="29"/>
      <c r="E25" s="62">
        <v>7602.996806000001</v>
      </c>
      <c r="F25" s="62"/>
      <c r="G25" s="77">
        <f t="shared" si="2"/>
        <v>37.033384705055482</v>
      </c>
      <c r="H25" s="78"/>
      <c r="I25" s="77">
        <f>E25/E22*100-100</f>
        <v>-3.2312720597910527</v>
      </c>
      <c r="J25" s="29"/>
      <c r="K25" s="62">
        <v>6549.3554360000007</v>
      </c>
      <c r="L25" s="62"/>
      <c r="M25" s="77">
        <f t="shared" si="3"/>
        <v>29.442523459996863</v>
      </c>
      <c r="N25" s="78"/>
      <c r="O25" s="77">
        <f>K25/K22*100-100</f>
        <v>-5.3802646904135116</v>
      </c>
      <c r="P25" s="68"/>
      <c r="Q25" s="77">
        <v>36.667316953038323</v>
      </c>
      <c r="R25" s="29"/>
      <c r="S25" s="61" t="s">
        <v>523</v>
      </c>
      <c r="T25" s="29"/>
      <c r="U25" s="190"/>
    </row>
    <row r="26" spans="1:21" ht="13.5" customHeight="1" x14ac:dyDescent="0.2">
      <c r="A26" s="190"/>
      <c r="B26" s="29"/>
      <c r="C26" s="61" t="s">
        <v>327</v>
      </c>
      <c r="D26" s="29"/>
      <c r="E26" s="62">
        <v>8198.2791720000023</v>
      </c>
      <c r="F26" s="62"/>
      <c r="G26" s="77">
        <f t="shared" si="2"/>
        <v>41.898155237133096</v>
      </c>
      <c r="H26" s="78"/>
      <c r="I26" s="77">
        <f>E26/E25*100-100</f>
        <v>7.8295753791482099</v>
      </c>
      <c r="J26" s="29"/>
      <c r="K26" s="62">
        <v>6793.2851910000018</v>
      </c>
      <c r="L26" s="62"/>
      <c r="M26" s="77">
        <f t="shared" si="3"/>
        <v>31.211529900285825</v>
      </c>
      <c r="N26" s="78"/>
      <c r="O26" s="77">
        <f>K26/K25*100-100</f>
        <v>3.7244849112812943</v>
      </c>
      <c r="P26" s="68"/>
      <c r="Q26" s="77">
        <v>38.924735383949951</v>
      </c>
      <c r="R26" s="29"/>
      <c r="S26" s="61" t="s">
        <v>524</v>
      </c>
      <c r="T26" s="29"/>
      <c r="U26" s="190"/>
    </row>
    <row r="27" spans="1:21" ht="13.5" customHeight="1" x14ac:dyDescent="0.2">
      <c r="A27" s="190"/>
      <c r="B27" s="29"/>
      <c r="C27" s="61" t="s">
        <v>328</v>
      </c>
      <c r="D27" s="29"/>
      <c r="E27" s="62">
        <v>9082.1985129999994</v>
      </c>
      <c r="F27" s="62"/>
      <c r="G27" s="77">
        <f t="shared" si="2"/>
        <v>28.720546994628364</v>
      </c>
      <c r="H27" s="78"/>
      <c r="I27" s="77">
        <f t="shared" ref="I27:I36" si="4">E27/E26*100-100</f>
        <v>10.7817667885584</v>
      </c>
      <c r="J27" s="29"/>
      <c r="K27" s="62">
        <v>7671.5622579999999</v>
      </c>
      <c r="L27" s="62"/>
      <c r="M27" s="77">
        <f t="shared" si="3"/>
        <v>18.932574341957078</v>
      </c>
      <c r="N27" s="78"/>
      <c r="O27" s="77">
        <f t="shared" ref="O27:O36" si="5">K27/K26*100-100</f>
        <v>12.928605855729018</v>
      </c>
      <c r="P27" s="68"/>
      <c r="Q27" s="77">
        <v>35.371577269087993</v>
      </c>
      <c r="R27" s="29"/>
      <c r="S27" s="61" t="s">
        <v>525</v>
      </c>
      <c r="T27" s="29"/>
      <c r="U27" s="190"/>
    </row>
    <row r="28" spans="1:21" ht="13.5" customHeight="1" x14ac:dyDescent="0.2">
      <c r="A28" s="190"/>
      <c r="B28" s="29"/>
      <c r="C28" s="61" t="s">
        <v>329</v>
      </c>
      <c r="D28" s="29"/>
      <c r="E28" s="62">
        <v>8710.503216000001</v>
      </c>
      <c r="F28" s="62"/>
      <c r="G28" s="77">
        <f t="shared" si="2"/>
        <v>27.016461014048645</v>
      </c>
      <c r="H28" s="78"/>
      <c r="I28" s="77">
        <f t="shared" si="4"/>
        <v>-4.0925696181157463</v>
      </c>
      <c r="J28" s="29"/>
      <c r="K28" s="62">
        <v>7229.3914830000003</v>
      </c>
      <c r="L28" s="62"/>
      <c r="M28" s="77">
        <f t="shared" si="3"/>
        <v>16.449260971429467</v>
      </c>
      <c r="N28" s="78"/>
      <c r="O28" s="77">
        <f t="shared" si="5"/>
        <v>-5.7637644084671109</v>
      </c>
      <c r="P28" s="68"/>
      <c r="Q28" s="77">
        <v>31.993519694292104</v>
      </c>
      <c r="R28" s="29"/>
      <c r="S28" s="61" t="s">
        <v>526</v>
      </c>
      <c r="T28" s="29"/>
      <c r="U28" s="190"/>
    </row>
    <row r="29" spans="1:21" ht="13.5" customHeight="1" x14ac:dyDescent="0.2">
      <c r="A29" s="190"/>
      <c r="B29" s="29"/>
      <c r="C29" s="61" t="s">
        <v>330</v>
      </c>
      <c r="D29" s="29"/>
      <c r="E29" s="62">
        <v>9878.68678</v>
      </c>
      <c r="F29" s="62"/>
      <c r="G29" s="77">
        <f t="shared" si="2"/>
        <v>45.476424874017283</v>
      </c>
      <c r="H29" s="78"/>
      <c r="I29" s="77">
        <f t="shared" si="4"/>
        <v>13.411206391086637</v>
      </c>
      <c r="J29" s="29"/>
      <c r="K29" s="62">
        <v>8135.5102829999996</v>
      </c>
      <c r="L29" s="62"/>
      <c r="M29" s="77">
        <f t="shared" si="3"/>
        <v>34.065861601188345</v>
      </c>
      <c r="N29" s="78"/>
      <c r="O29" s="77">
        <f t="shared" si="5"/>
        <v>12.533818401323927</v>
      </c>
      <c r="P29" s="68"/>
      <c r="Q29" s="77">
        <v>33.651735540871556</v>
      </c>
      <c r="R29" s="29"/>
      <c r="S29" s="61" t="s">
        <v>527</v>
      </c>
      <c r="T29" s="29"/>
      <c r="U29" s="190"/>
    </row>
    <row r="30" spans="1:21" ht="13.5" customHeight="1" x14ac:dyDescent="0.2">
      <c r="A30" s="190"/>
      <c r="B30" s="29"/>
      <c r="C30" s="61" t="s">
        <v>331</v>
      </c>
      <c r="D30" s="29"/>
      <c r="E30" s="62">
        <v>9661.0053609999995</v>
      </c>
      <c r="F30" s="62"/>
      <c r="G30" s="77">
        <f t="shared" si="2"/>
        <v>42.863152006224482</v>
      </c>
      <c r="H30" s="78"/>
      <c r="I30" s="77">
        <f t="shared" si="4"/>
        <v>-2.2035461174931612</v>
      </c>
      <c r="J30" s="29"/>
      <c r="K30" s="62">
        <v>7677.0124739999992</v>
      </c>
      <c r="L30" s="62"/>
      <c r="M30" s="77">
        <f t="shared" si="3"/>
        <v>25.068346905843256</v>
      </c>
      <c r="N30" s="78"/>
      <c r="O30" s="77">
        <f t="shared" si="5"/>
        <v>-5.6357596887079069</v>
      </c>
      <c r="P30" s="68"/>
      <c r="Q30" s="77">
        <v>38.408277695353434</v>
      </c>
      <c r="R30" s="29"/>
      <c r="S30" s="61" t="s">
        <v>528</v>
      </c>
      <c r="T30" s="29"/>
      <c r="U30" s="190"/>
    </row>
    <row r="31" spans="1:21" ht="13.5" customHeight="1" x14ac:dyDescent="0.2">
      <c r="A31" s="190"/>
      <c r="B31" s="29"/>
      <c r="C31" s="61" t="s">
        <v>332</v>
      </c>
      <c r="D31" s="29"/>
      <c r="E31" s="62">
        <v>9376.342818000001</v>
      </c>
      <c r="F31" s="62"/>
      <c r="G31" s="77">
        <f t="shared" si="2"/>
        <v>31.4456626748443</v>
      </c>
      <c r="H31" s="78"/>
      <c r="I31" s="77">
        <f t="shared" si="4"/>
        <v>-2.9465105583021227</v>
      </c>
      <c r="J31" s="29"/>
      <c r="K31" s="62">
        <v>7741.0955830000021</v>
      </c>
      <c r="L31" s="62"/>
      <c r="M31" s="77">
        <f t="shared" si="3"/>
        <v>22.782129707805865</v>
      </c>
      <c r="N31" s="78"/>
      <c r="O31" s="77">
        <f t="shared" si="5"/>
        <v>0.83474019635939101</v>
      </c>
      <c r="P31" s="68"/>
      <c r="Q31" s="77">
        <v>39.783900683523285</v>
      </c>
      <c r="R31" s="29"/>
      <c r="S31" s="61" t="s">
        <v>529</v>
      </c>
      <c r="T31" s="29"/>
      <c r="U31" s="190"/>
    </row>
    <row r="32" spans="1:21" ht="13.5" customHeight="1" x14ac:dyDescent="0.2">
      <c r="A32" s="190"/>
      <c r="B32" s="29"/>
      <c r="C32" s="61" t="s">
        <v>333</v>
      </c>
      <c r="D32" s="29"/>
      <c r="E32" s="62">
        <v>9181.1600039999976</v>
      </c>
      <c r="F32" s="62"/>
      <c r="G32" s="77">
        <f t="shared" si="2"/>
        <v>50.246727517938581</v>
      </c>
      <c r="H32" s="78"/>
      <c r="I32" s="77">
        <f t="shared" si="4"/>
        <v>-2.0816518528450842</v>
      </c>
      <c r="J32" s="29"/>
      <c r="K32" s="62">
        <v>7043.2048149999973</v>
      </c>
      <c r="L32" s="62"/>
      <c r="M32" s="77">
        <f t="shared" si="3"/>
        <v>33.541708368203899</v>
      </c>
      <c r="N32" s="78"/>
      <c r="O32" s="77">
        <f t="shared" si="5"/>
        <v>-9.0154004755169694</v>
      </c>
      <c r="P32" s="68"/>
      <c r="Q32" s="77">
        <v>41.047492651973471</v>
      </c>
      <c r="R32" s="29"/>
      <c r="S32" s="61" t="s">
        <v>530</v>
      </c>
      <c r="T32" s="29"/>
      <c r="U32" s="190"/>
    </row>
    <row r="33" spans="1:21" ht="13.5" customHeight="1" x14ac:dyDescent="0.2">
      <c r="A33" s="190"/>
      <c r="B33" s="29"/>
      <c r="C33" s="61" t="s">
        <v>334</v>
      </c>
      <c r="D33" s="29"/>
      <c r="E33" s="62">
        <v>9642.1980709999989</v>
      </c>
      <c r="F33" s="62"/>
      <c r="G33" s="77">
        <f t="shared" si="2"/>
        <v>30.82207819935013</v>
      </c>
      <c r="H33" s="78"/>
      <c r="I33" s="77">
        <f t="shared" si="4"/>
        <v>5.0215666299153696</v>
      </c>
      <c r="J33" s="29"/>
      <c r="K33" s="62">
        <v>8131.8980319999973</v>
      </c>
      <c r="L33" s="62"/>
      <c r="M33" s="77">
        <f t="shared" si="3"/>
        <v>27.7196081564488</v>
      </c>
      <c r="N33" s="78"/>
      <c r="O33" s="77">
        <f t="shared" si="5"/>
        <v>15.457355644143661</v>
      </c>
      <c r="P33" s="68"/>
      <c r="Q33" s="77">
        <v>36.795892843274203</v>
      </c>
      <c r="R33" s="29"/>
      <c r="S33" s="61" t="s">
        <v>531</v>
      </c>
      <c r="T33" s="29"/>
      <c r="U33" s="190"/>
    </row>
    <row r="34" spans="1:21" ht="13.5" customHeight="1" x14ac:dyDescent="0.2">
      <c r="A34" s="190"/>
      <c r="B34" s="29"/>
      <c r="C34" s="61" t="s">
        <v>335</v>
      </c>
      <c r="D34" s="29"/>
      <c r="E34" s="62">
        <v>9597.7477020000024</v>
      </c>
      <c r="F34" s="62"/>
      <c r="G34" s="77">
        <f t="shared" si="2"/>
        <v>26.510325192866873</v>
      </c>
      <c r="H34" s="78"/>
      <c r="I34" s="77">
        <f t="shared" si="4"/>
        <v>-0.46099829803006287</v>
      </c>
      <c r="J34" s="29"/>
      <c r="K34" s="62">
        <v>8315.6301160000021</v>
      </c>
      <c r="L34" s="62"/>
      <c r="M34" s="77">
        <f t="shared" si="3"/>
        <v>25.895690099638102</v>
      </c>
      <c r="N34" s="78"/>
      <c r="O34" s="77">
        <f t="shared" si="5"/>
        <v>2.2593997523947991</v>
      </c>
      <c r="P34" s="68"/>
      <c r="Q34" s="77">
        <v>34.903552998933947</v>
      </c>
      <c r="R34" s="29"/>
      <c r="S34" s="61" t="s">
        <v>532</v>
      </c>
      <c r="T34" s="29"/>
      <c r="U34" s="190"/>
    </row>
    <row r="35" spans="1:21" ht="13.5" customHeight="1" x14ac:dyDescent="0.2">
      <c r="A35" s="190"/>
      <c r="B35" s="29"/>
      <c r="C35" s="61" t="s">
        <v>336</v>
      </c>
      <c r="D35" s="29"/>
      <c r="E35" s="62">
        <v>9743.4517660000001</v>
      </c>
      <c r="F35" s="62"/>
      <c r="G35" s="77">
        <f t="shared" si="2"/>
        <v>17.45476247420423</v>
      </c>
      <c r="H35" s="78"/>
      <c r="I35" s="77">
        <f t="shared" si="4"/>
        <v>1.5181068363532262</v>
      </c>
      <c r="J35" s="29"/>
      <c r="K35" s="62">
        <v>8399.3429099999994</v>
      </c>
      <c r="L35" s="62"/>
      <c r="M35" s="77">
        <f t="shared" si="3"/>
        <v>15.015431144712664</v>
      </c>
      <c r="N35" s="78"/>
      <c r="O35" s="77">
        <f t="shared" si="5"/>
        <v>1.0066921307493715</v>
      </c>
      <c r="P35" s="68"/>
      <c r="Q35" s="77">
        <v>24.646407854153551</v>
      </c>
      <c r="R35" s="29"/>
      <c r="S35" s="61" t="s">
        <v>533</v>
      </c>
      <c r="T35" s="29"/>
      <c r="U35" s="190"/>
    </row>
    <row r="36" spans="1:21" ht="13.5" customHeight="1" x14ac:dyDescent="0.2">
      <c r="A36" s="190"/>
      <c r="B36" s="29"/>
      <c r="C36" s="61" t="s">
        <v>337</v>
      </c>
      <c r="D36" s="29"/>
      <c r="E36" s="62">
        <v>8616.0956859999988</v>
      </c>
      <c r="F36" s="62"/>
      <c r="G36" s="77">
        <f t="shared" si="2"/>
        <v>9.6631552820544186</v>
      </c>
      <c r="H36" s="78"/>
      <c r="I36" s="77">
        <f t="shared" si="4"/>
        <v>-11.570397299383544</v>
      </c>
      <c r="J36" s="29"/>
      <c r="K36" s="62">
        <v>7525.4925529999991</v>
      </c>
      <c r="L36" s="62"/>
      <c r="M36" s="77">
        <f t="shared" si="3"/>
        <v>8.7221666921795276</v>
      </c>
      <c r="N36" s="78"/>
      <c r="O36" s="77">
        <f t="shared" si="5"/>
        <v>-10.403794277283538</v>
      </c>
      <c r="P36" s="68"/>
      <c r="Q36" s="77">
        <v>17.769968829415035</v>
      </c>
      <c r="R36" s="29"/>
      <c r="S36" s="61" t="s">
        <v>534</v>
      </c>
      <c r="T36" s="29"/>
      <c r="U36" s="190"/>
    </row>
    <row r="37" spans="1:21" ht="6.75" customHeight="1" x14ac:dyDescent="0.2">
      <c r="A37" s="7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68"/>
      <c r="Q37" s="29"/>
      <c r="R37" s="29"/>
      <c r="S37" s="29"/>
      <c r="T37" s="29"/>
      <c r="U37" s="79"/>
    </row>
    <row r="38" spans="1:21" ht="13.5" customHeight="1" x14ac:dyDescent="0.2">
      <c r="A38" s="190">
        <v>2023</v>
      </c>
      <c r="B38" s="29"/>
      <c r="C38" s="69"/>
      <c r="D38" s="70"/>
      <c r="E38" s="71"/>
      <c r="F38" s="72"/>
      <c r="G38" s="73"/>
      <c r="H38" s="74"/>
      <c r="I38" s="75"/>
      <c r="J38" s="70"/>
      <c r="K38" s="71"/>
      <c r="L38" s="72"/>
      <c r="M38" s="73"/>
      <c r="N38" s="74"/>
      <c r="O38" s="75"/>
      <c r="P38" s="76"/>
      <c r="Q38" s="75"/>
      <c r="R38" s="29"/>
      <c r="S38" s="69"/>
      <c r="T38" s="29"/>
      <c r="U38" s="190">
        <v>2023</v>
      </c>
    </row>
    <row r="39" spans="1:21" ht="13.5" customHeight="1" x14ac:dyDescent="0.2">
      <c r="A39" s="190"/>
      <c r="B39" s="29"/>
      <c r="C39" s="61" t="s">
        <v>326</v>
      </c>
      <c r="D39" s="29"/>
      <c r="E39" s="62">
        <v>8420.5231539999968</v>
      </c>
      <c r="F39" s="62"/>
      <c r="G39" s="77">
        <f t="shared" ref="G39:G40" si="6">E39/E25*100-100</f>
        <v>10.752685669351251</v>
      </c>
      <c r="H39" s="78"/>
      <c r="I39" s="77">
        <f>E39/E36*100-100</f>
        <v>-2.269850975747417</v>
      </c>
      <c r="J39" s="29"/>
      <c r="K39" s="62">
        <v>7296.8262519999971</v>
      </c>
      <c r="L39" s="62"/>
      <c r="M39" s="77">
        <f t="shared" ref="M39:M40" si="7">K39/K25*100-100</f>
        <v>11.412891288375576</v>
      </c>
      <c r="N39" s="78"/>
      <c r="O39" s="77">
        <f>K39/K36*100-100</f>
        <v>-3.0385559402200926</v>
      </c>
      <c r="P39" s="68"/>
      <c r="Q39" s="77">
        <v>12.732732365306276</v>
      </c>
      <c r="R39" s="29"/>
      <c r="S39" s="61" t="s">
        <v>523</v>
      </c>
      <c r="T39" s="29"/>
      <c r="U39" s="190"/>
    </row>
    <row r="40" spans="1:21" ht="13.5" customHeight="1" x14ac:dyDescent="0.2">
      <c r="A40" s="190"/>
      <c r="B40" s="29"/>
      <c r="C40" s="61" t="s">
        <v>327</v>
      </c>
      <c r="D40" s="29"/>
      <c r="E40" s="62">
        <v>8746.2721379999984</v>
      </c>
      <c r="F40" s="62"/>
      <c r="G40" s="77">
        <f t="shared" si="6"/>
        <v>6.6842437846174505</v>
      </c>
      <c r="H40" s="78"/>
      <c r="I40" s="77">
        <f t="shared" ref="I40" si="8">E40/E39*100-100</f>
        <v>3.8685124195075815</v>
      </c>
      <c r="J40" s="29"/>
      <c r="K40" s="62">
        <v>7763.2044159999987</v>
      </c>
      <c r="L40" s="62"/>
      <c r="M40" s="77">
        <f t="shared" si="7"/>
        <v>14.277616760223495</v>
      </c>
      <c r="N40" s="78"/>
      <c r="O40" s="77">
        <f t="shared" ref="O40" si="9">K40/K39*100-100</f>
        <v>6.3915207501641191</v>
      </c>
      <c r="P40" s="68"/>
      <c r="Q40" s="77">
        <v>8.9810118262108887</v>
      </c>
      <c r="R40" s="29"/>
      <c r="S40" s="61" t="s">
        <v>524</v>
      </c>
      <c r="T40" s="29"/>
      <c r="U40" s="190"/>
    </row>
    <row r="41" spans="1:21" ht="6.75" customHeight="1" thickBot="1" x14ac:dyDescent="0.25">
      <c r="A41" s="63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1"/>
      <c r="Q41" s="80"/>
      <c r="R41" s="80"/>
      <c r="S41" s="80"/>
      <c r="T41" s="80"/>
      <c r="U41" s="63"/>
    </row>
    <row r="42" spans="1:21" ht="13.5" thickTop="1" x14ac:dyDescent="0.2"/>
  </sheetData>
  <mergeCells count="18">
    <mergeCell ref="Y10:Z10"/>
    <mergeCell ref="S4:S8"/>
    <mergeCell ref="U4:U8"/>
    <mergeCell ref="U10:U22"/>
    <mergeCell ref="U24:U36"/>
    <mergeCell ref="U38:U40"/>
    <mergeCell ref="A1:U1"/>
    <mergeCell ref="A38:A40"/>
    <mergeCell ref="A10:A22"/>
    <mergeCell ref="A24:A36"/>
    <mergeCell ref="A4:A8"/>
    <mergeCell ref="C4:C8"/>
    <mergeCell ref="E4:I4"/>
    <mergeCell ref="K4:O4"/>
    <mergeCell ref="E6:E8"/>
    <mergeCell ref="G6:I6"/>
    <mergeCell ref="K6:K8"/>
    <mergeCell ref="M6:O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T27"/>
  <sheetViews>
    <sheetView showGridLines="0" zoomScale="90" zoomScaleNormal="90" workbookViewId="0">
      <selection sqref="A1:AQ1"/>
    </sheetView>
  </sheetViews>
  <sheetFormatPr defaultColWidth="9.140625" defaultRowHeight="12.75" x14ac:dyDescent="0.2"/>
  <cols>
    <col min="1" max="1" width="11.7109375" style="7" customWidth="1"/>
    <col min="2" max="2" width="0.5703125" style="7" customWidth="1"/>
    <col min="3" max="3" width="8" style="7" customWidth="1"/>
    <col min="4" max="4" width="0.5703125" style="7" customWidth="1"/>
    <col min="5" max="5" width="8" style="7" customWidth="1"/>
    <col min="6" max="6" width="0.5703125" style="7" customWidth="1"/>
    <col min="7" max="7" width="10.85546875" style="7" customWidth="1"/>
    <col min="8" max="8" width="0.5703125" style="7" customWidth="1"/>
    <col min="9" max="9" width="10.85546875" style="7" customWidth="1"/>
    <col min="10" max="10" width="0.5703125" style="7" customWidth="1"/>
    <col min="11" max="11" width="8" style="7" customWidth="1"/>
    <col min="12" max="12" width="0.5703125" style="7" customWidth="1"/>
    <col min="13" max="13" width="8" style="7" customWidth="1"/>
    <col min="14" max="14" width="0.5703125" style="7" customWidth="1"/>
    <col min="15" max="15" width="10.85546875" style="7" customWidth="1"/>
    <col min="16" max="16" width="0.5703125" style="7" customWidth="1"/>
    <col min="17" max="17" width="10.85546875" style="7" customWidth="1"/>
    <col min="18" max="18" width="0.5703125" style="7" customWidth="1"/>
    <col min="19" max="19" width="8" style="7" customWidth="1"/>
    <col min="20" max="20" width="0.5703125" style="7" customWidth="1"/>
    <col min="21" max="21" width="8" style="7" customWidth="1"/>
    <col min="22" max="22" width="0.5703125" style="7" customWidth="1"/>
    <col min="23" max="23" width="10.85546875" style="7" customWidth="1"/>
    <col min="24" max="24" width="0.5703125" style="7" customWidth="1"/>
    <col min="25" max="25" width="10.85546875" style="7" customWidth="1"/>
    <col min="26" max="26" width="0.5703125" style="7" customWidth="1"/>
    <col min="27" max="27" width="8" style="7" customWidth="1"/>
    <col min="28" max="28" width="0.5703125" style="7" customWidth="1"/>
    <col min="29" max="29" width="8" style="7" customWidth="1"/>
    <col min="30" max="30" width="0.5703125" style="7" customWidth="1"/>
    <col min="31" max="31" width="10.85546875" style="7" customWidth="1"/>
    <col min="32" max="32" width="0.5703125" style="7" customWidth="1"/>
    <col min="33" max="33" width="10.85546875" style="7" customWidth="1"/>
    <col min="34" max="34" width="0.5703125" style="7" customWidth="1"/>
    <col min="35" max="35" width="8" style="7" customWidth="1"/>
    <col min="36" max="36" width="0.5703125" style="7" customWidth="1"/>
    <col min="37" max="37" width="8" style="7" customWidth="1"/>
    <col min="38" max="38" width="0.5703125" style="7" customWidth="1"/>
    <col min="39" max="39" width="10.85546875" style="7" customWidth="1"/>
    <col min="40" max="40" width="0.5703125" style="7" customWidth="1"/>
    <col min="41" max="41" width="10.85546875" style="7" customWidth="1"/>
    <col min="42" max="42" width="0.5703125" style="7" customWidth="1"/>
    <col min="43" max="43" width="11.7109375" style="7" customWidth="1"/>
    <col min="44" max="16384" width="9.140625" style="7"/>
  </cols>
  <sheetData>
    <row r="1" spans="1:46" ht="14.25" customHeight="1" x14ac:dyDescent="0.2">
      <c r="A1" s="189" t="s">
        <v>356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</row>
    <row r="2" spans="1:46" ht="14.25" customHeight="1" x14ac:dyDescent="0.2">
      <c r="A2" s="189" t="s">
        <v>537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</row>
    <row r="3" spans="1:46" ht="3" customHeight="1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</row>
    <row r="4" spans="1:46" ht="3.75" customHeight="1" x14ac:dyDescent="0.2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</row>
    <row r="5" spans="1:46" ht="26.25" customHeight="1" x14ac:dyDescent="0.2">
      <c r="A5" s="187" t="s">
        <v>163</v>
      </c>
      <c r="B5" s="53"/>
      <c r="C5" s="187" t="s">
        <v>649</v>
      </c>
      <c r="D5" s="188"/>
      <c r="E5" s="188"/>
      <c r="F5" s="188"/>
      <c r="G5" s="188"/>
      <c r="H5" s="188"/>
      <c r="I5" s="188"/>
      <c r="J5" s="53"/>
      <c r="K5" s="187" t="s">
        <v>650</v>
      </c>
      <c r="L5" s="188"/>
      <c r="M5" s="188"/>
      <c r="N5" s="188"/>
      <c r="O5" s="188"/>
      <c r="P5" s="188"/>
      <c r="Q5" s="188"/>
      <c r="R5" s="53"/>
      <c r="S5" s="187" t="s">
        <v>651</v>
      </c>
      <c r="T5" s="188"/>
      <c r="U5" s="188"/>
      <c r="V5" s="188"/>
      <c r="W5" s="188"/>
      <c r="X5" s="188"/>
      <c r="Y5" s="188"/>
      <c r="Z5" s="53"/>
      <c r="AA5" s="187" t="s">
        <v>652</v>
      </c>
      <c r="AB5" s="188"/>
      <c r="AC5" s="188"/>
      <c r="AD5" s="188"/>
      <c r="AE5" s="188"/>
      <c r="AF5" s="188"/>
      <c r="AG5" s="188"/>
      <c r="AH5" s="53"/>
      <c r="AI5" s="187" t="s">
        <v>653</v>
      </c>
      <c r="AJ5" s="188"/>
      <c r="AK5" s="188"/>
      <c r="AL5" s="188"/>
      <c r="AM5" s="188"/>
      <c r="AN5" s="188"/>
      <c r="AO5" s="188"/>
      <c r="AP5" s="53"/>
      <c r="AQ5" s="187" t="s">
        <v>522</v>
      </c>
      <c r="AS5" s="28"/>
      <c r="AT5" s="28"/>
    </row>
    <row r="6" spans="1:46" ht="2.25" customHeight="1" x14ac:dyDescent="0.2">
      <c r="A6" s="187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187"/>
    </row>
    <row r="7" spans="1:46" ht="27" customHeight="1" x14ac:dyDescent="0.2">
      <c r="A7" s="187"/>
      <c r="B7" s="53"/>
      <c r="C7" s="188" t="s">
        <v>646</v>
      </c>
      <c r="D7" s="188"/>
      <c r="E7" s="188"/>
      <c r="F7" s="53"/>
      <c r="G7" s="187" t="s">
        <v>654</v>
      </c>
      <c r="H7" s="188"/>
      <c r="I7" s="188"/>
      <c r="J7" s="53"/>
      <c r="K7" s="188" t="s">
        <v>646</v>
      </c>
      <c r="L7" s="188"/>
      <c r="M7" s="188"/>
      <c r="N7" s="53"/>
      <c r="O7" s="187" t="s">
        <v>654</v>
      </c>
      <c r="P7" s="188"/>
      <c r="Q7" s="188"/>
      <c r="R7" s="53"/>
      <c r="S7" s="188" t="s">
        <v>646</v>
      </c>
      <c r="T7" s="188"/>
      <c r="U7" s="188"/>
      <c r="V7" s="53"/>
      <c r="W7" s="187" t="s">
        <v>654</v>
      </c>
      <c r="X7" s="188"/>
      <c r="Y7" s="188"/>
      <c r="Z7" s="53"/>
      <c r="AA7" s="188" t="s">
        <v>646</v>
      </c>
      <c r="AB7" s="188"/>
      <c r="AC7" s="188"/>
      <c r="AD7" s="53"/>
      <c r="AE7" s="187" t="s">
        <v>654</v>
      </c>
      <c r="AF7" s="188"/>
      <c r="AG7" s="188"/>
      <c r="AH7" s="53"/>
      <c r="AI7" s="188" t="s">
        <v>646</v>
      </c>
      <c r="AJ7" s="188"/>
      <c r="AK7" s="188"/>
      <c r="AL7" s="53"/>
      <c r="AM7" s="187" t="s">
        <v>654</v>
      </c>
      <c r="AN7" s="188"/>
      <c r="AO7" s="188"/>
      <c r="AP7" s="53"/>
      <c r="AQ7" s="187"/>
    </row>
    <row r="8" spans="1:46" ht="3" customHeight="1" x14ac:dyDescent="0.2">
      <c r="A8" s="187"/>
      <c r="B8" s="53"/>
      <c r="C8" s="188"/>
      <c r="D8" s="188"/>
      <c r="E8" s="188"/>
      <c r="F8" s="53"/>
      <c r="G8" s="53"/>
      <c r="H8" s="53"/>
      <c r="I8" s="53"/>
      <c r="J8" s="53"/>
      <c r="K8" s="188"/>
      <c r="L8" s="188"/>
      <c r="M8" s="188"/>
      <c r="N8" s="53"/>
      <c r="O8" s="53"/>
      <c r="P8" s="53"/>
      <c r="Q8" s="53"/>
      <c r="R8" s="53"/>
      <c r="S8" s="188"/>
      <c r="T8" s="188"/>
      <c r="U8" s="188"/>
      <c r="V8" s="53"/>
      <c r="W8" s="53"/>
      <c r="X8" s="53"/>
      <c r="Y8" s="53"/>
      <c r="Z8" s="53"/>
      <c r="AA8" s="188"/>
      <c r="AB8" s="188"/>
      <c r="AC8" s="188"/>
      <c r="AD8" s="53"/>
      <c r="AE8" s="53"/>
      <c r="AF8" s="53"/>
      <c r="AG8" s="53"/>
      <c r="AH8" s="53"/>
      <c r="AI8" s="188"/>
      <c r="AJ8" s="188"/>
      <c r="AK8" s="188"/>
      <c r="AL8" s="53"/>
      <c r="AM8" s="53"/>
      <c r="AN8" s="53"/>
      <c r="AO8" s="53"/>
      <c r="AP8" s="53"/>
      <c r="AQ8" s="187"/>
    </row>
    <row r="9" spans="1:46" x14ac:dyDescent="0.2">
      <c r="A9" s="187"/>
      <c r="B9" s="53"/>
      <c r="C9" s="188"/>
      <c r="D9" s="188"/>
      <c r="E9" s="188"/>
      <c r="F9" s="53"/>
      <c r="G9" s="188" t="s">
        <v>295</v>
      </c>
      <c r="H9" s="188"/>
      <c r="I9" s="188"/>
      <c r="J9" s="53"/>
      <c r="K9" s="188"/>
      <c r="L9" s="188"/>
      <c r="M9" s="188"/>
      <c r="N9" s="53"/>
      <c r="O9" s="188" t="s">
        <v>295</v>
      </c>
      <c r="P9" s="188"/>
      <c r="Q9" s="188"/>
      <c r="R9" s="53"/>
      <c r="S9" s="188"/>
      <c r="T9" s="188"/>
      <c r="U9" s="188"/>
      <c r="V9" s="53"/>
      <c r="W9" s="188" t="s">
        <v>295</v>
      </c>
      <c r="X9" s="188"/>
      <c r="Y9" s="188"/>
      <c r="Z9" s="53"/>
      <c r="AA9" s="188"/>
      <c r="AB9" s="188"/>
      <c r="AC9" s="188"/>
      <c r="AD9" s="53"/>
      <c r="AE9" s="188" t="s">
        <v>295</v>
      </c>
      <c r="AF9" s="188"/>
      <c r="AG9" s="188"/>
      <c r="AH9" s="53"/>
      <c r="AI9" s="188"/>
      <c r="AJ9" s="188"/>
      <c r="AK9" s="188"/>
      <c r="AL9" s="53"/>
      <c r="AM9" s="188" t="s">
        <v>295</v>
      </c>
      <c r="AN9" s="188"/>
      <c r="AO9" s="188"/>
      <c r="AP9" s="53"/>
      <c r="AQ9" s="187"/>
      <c r="AS9" s="28"/>
      <c r="AT9" s="28"/>
    </row>
    <row r="10" spans="1:46" ht="3" customHeight="1" x14ac:dyDescent="0.2">
      <c r="A10" s="187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187"/>
    </row>
    <row r="11" spans="1:46" ht="55.5" customHeight="1" x14ac:dyDescent="0.2">
      <c r="A11" s="187"/>
      <c r="B11" s="53"/>
      <c r="C11" s="54">
        <v>2022</v>
      </c>
      <c r="D11" s="53"/>
      <c r="E11" s="54">
        <v>2023</v>
      </c>
      <c r="F11" s="53"/>
      <c r="G11" s="27" t="s">
        <v>655</v>
      </c>
      <c r="H11" s="53"/>
      <c r="I11" s="27" t="s">
        <v>656</v>
      </c>
      <c r="J11" s="53"/>
      <c r="K11" s="54">
        <v>2022</v>
      </c>
      <c r="L11" s="53"/>
      <c r="M11" s="54">
        <v>2023</v>
      </c>
      <c r="N11" s="53"/>
      <c r="O11" s="27" t="s">
        <v>655</v>
      </c>
      <c r="P11" s="53"/>
      <c r="Q11" s="27" t="s">
        <v>656</v>
      </c>
      <c r="R11" s="53"/>
      <c r="S11" s="54">
        <v>2022</v>
      </c>
      <c r="T11" s="53"/>
      <c r="U11" s="54">
        <v>2023</v>
      </c>
      <c r="V11" s="53"/>
      <c r="W11" s="27" t="s">
        <v>655</v>
      </c>
      <c r="X11" s="53"/>
      <c r="Y11" s="27" t="s">
        <v>656</v>
      </c>
      <c r="Z11" s="53"/>
      <c r="AA11" s="54">
        <v>2022</v>
      </c>
      <c r="AB11" s="53"/>
      <c r="AC11" s="54">
        <v>2023</v>
      </c>
      <c r="AD11" s="53"/>
      <c r="AE11" s="27" t="s">
        <v>655</v>
      </c>
      <c r="AF11" s="53"/>
      <c r="AG11" s="27" t="s">
        <v>656</v>
      </c>
      <c r="AH11" s="53"/>
      <c r="AI11" s="54">
        <v>2022</v>
      </c>
      <c r="AJ11" s="53"/>
      <c r="AK11" s="54">
        <v>2023</v>
      </c>
      <c r="AL11" s="53"/>
      <c r="AM11" s="27" t="s">
        <v>655</v>
      </c>
      <c r="AN11" s="53"/>
      <c r="AO11" s="27" t="s">
        <v>656</v>
      </c>
      <c r="AP11" s="53"/>
      <c r="AQ11" s="187"/>
    </row>
    <row r="12" spans="1:46" ht="6.75" customHeight="1" x14ac:dyDescent="0.2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</row>
    <row r="13" spans="1:46" ht="13.5" customHeight="1" x14ac:dyDescent="0.2">
      <c r="A13" s="55" t="s">
        <v>296</v>
      </c>
      <c r="B13" s="56"/>
      <c r="C13" s="57">
        <f>SUM(C14:C25)</f>
        <v>78265.851525000005</v>
      </c>
      <c r="D13" s="58"/>
      <c r="E13" s="57">
        <f>SUM(E14:E25)</f>
        <v>12767.998817999995</v>
      </c>
      <c r="F13" s="58"/>
      <c r="G13" s="59"/>
      <c r="H13" s="58"/>
      <c r="I13" s="58"/>
      <c r="J13" s="58"/>
      <c r="K13" s="57">
        <f>SUM(K14:K25)</f>
        <v>58979.420584999993</v>
      </c>
      <c r="L13" s="58"/>
      <c r="M13" s="57">
        <f>SUM(M14:M25)</f>
        <v>9700.5696709999975</v>
      </c>
      <c r="N13" s="58"/>
      <c r="O13" s="59"/>
      <c r="P13" s="58"/>
      <c r="Q13" s="58"/>
      <c r="R13" s="58"/>
      <c r="S13" s="57">
        <f>SUM(S14:S25)</f>
        <v>19286.430939999998</v>
      </c>
      <c r="T13" s="58"/>
      <c r="U13" s="57">
        <f>SUM(U14:U25)</f>
        <v>3067.429146999998</v>
      </c>
      <c r="V13" s="58"/>
      <c r="W13" s="59"/>
      <c r="X13" s="58"/>
      <c r="Y13" s="58"/>
      <c r="Z13" s="58"/>
      <c r="AA13" s="57">
        <f>SUM(AA14:AA25)</f>
        <v>55135.007153999999</v>
      </c>
      <c r="AB13" s="58"/>
      <c r="AC13" s="57">
        <f>SUM(AC14:AC25)</f>
        <v>9107.9645969999983</v>
      </c>
      <c r="AD13" s="58"/>
      <c r="AE13" s="59"/>
      <c r="AF13" s="58"/>
      <c r="AG13" s="58"/>
      <c r="AH13" s="58"/>
      <c r="AI13" s="57">
        <f>SUM(AI14:AI25)</f>
        <v>23130.844370999999</v>
      </c>
      <c r="AJ13" s="58"/>
      <c r="AK13" s="57">
        <f>SUM(AK14:AK25)</f>
        <v>3660.0342209999976</v>
      </c>
      <c r="AL13" s="58"/>
      <c r="AM13" s="59"/>
      <c r="AN13" s="58"/>
      <c r="AO13" s="58"/>
      <c r="AP13" s="56"/>
      <c r="AQ13" s="55" t="s">
        <v>296</v>
      </c>
      <c r="AT13" s="60"/>
    </row>
    <row r="14" spans="1:46" ht="13.5" customHeight="1" x14ac:dyDescent="0.2">
      <c r="A14" s="61" t="s">
        <v>326</v>
      </c>
      <c r="B14" s="29"/>
      <c r="C14" s="62">
        <f>K14+S14</f>
        <v>5612.4189599999982</v>
      </c>
      <c r="D14" s="62"/>
      <c r="E14" s="62">
        <f>M14+U14</f>
        <v>6388.7614109999968</v>
      </c>
      <c r="F14" s="29"/>
      <c r="G14" s="34">
        <f>E14/C14*100-100</f>
        <v>13.832581931837808</v>
      </c>
      <c r="H14" s="62"/>
      <c r="I14" s="34">
        <f>E14/C25*100-100</f>
        <v>10.121165034088506</v>
      </c>
      <c r="J14" s="29"/>
      <c r="K14" s="62">
        <v>4396.7573579999998</v>
      </c>
      <c r="L14" s="62"/>
      <c r="M14" s="62">
        <v>4818.9702429999979</v>
      </c>
      <c r="N14" s="29"/>
      <c r="O14" s="34">
        <f>M14/K14*100-100</f>
        <v>9.602824323060986</v>
      </c>
      <c r="P14" s="62"/>
      <c r="Q14" s="34">
        <f>M14/K25*100-100</f>
        <v>10.195733067224367</v>
      </c>
      <c r="R14" s="29"/>
      <c r="S14" s="62">
        <v>1215.6616019999983</v>
      </c>
      <c r="T14" s="62"/>
      <c r="U14" s="62">
        <v>1569.7911679999991</v>
      </c>
      <c r="V14" s="29"/>
      <c r="W14" s="34">
        <f>U14/S14*100-100</f>
        <v>29.130603896461736</v>
      </c>
      <c r="X14" s="62"/>
      <c r="Y14" s="34">
        <f>U14/S25*100-100</f>
        <v>9.8928839933401349</v>
      </c>
      <c r="Z14" s="29"/>
      <c r="AA14" s="62">
        <v>4136.8797900000009</v>
      </c>
      <c r="AB14" s="62"/>
      <c r="AC14" s="62">
        <v>4543.311913999999</v>
      </c>
      <c r="AD14" s="29"/>
      <c r="AE14" s="34">
        <f>AC14/AA14*100-100</f>
        <v>9.8246056117573914</v>
      </c>
      <c r="AF14" s="62"/>
      <c r="AG14" s="34">
        <f>AC14/AA25*100-100</f>
        <v>11.321024665767169</v>
      </c>
      <c r="AH14" s="29"/>
      <c r="AI14" s="62">
        <v>1475.5391699999984</v>
      </c>
      <c r="AJ14" s="62"/>
      <c r="AK14" s="62">
        <v>1845.4494969999982</v>
      </c>
      <c r="AL14" s="29"/>
      <c r="AM14" s="34">
        <f>AK14/AI14*100-100</f>
        <v>25.069502356891022</v>
      </c>
      <c r="AN14" s="62"/>
      <c r="AO14" s="34">
        <f>AK14/AI25*100-100</f>
        <v>7.2746036438463761</v>
      </c>
      <c r="AP14" s="29"/>
      <c r="AQ14" s="61" t="s">
        <v>523</v>
      </c>
    </row>
    <row r="15" spans="1:46" ht="13.5" customHeight="1" x14ac:dyDescent="0.2">
      <c r="A15" s="61" t="s">
        <v>327</v>
      </c>
      <c r="B15" s="29"/>
      <c r="C15" s="62">
        <f t="shared" ref="C15:C25" si="0">K15+S15</f>
        <v>5960.597702</v>
      </c>
      <c r="D15" s="62"/>
      <c r="E15" s="62">
        <f t="shared" ref="E15" si="1">M15+U15</f>
        <v>6379.2374069999978</v>
      </c>
      <c r="F15" s="29"/>
      <c r="G15" s="34">
        <f t="shared" ref="G15" si="2">E15/C15*100-100</f>
        <v>7.0234517732932886</v>
      </c>
      <c r="H15" s="62"/>
      <c r="I15" s="34">
        <f t="shared" ref="I15" si="3">E15/E14*100-100</f>
        <v>-0.14907434144591036</v>
      </c>
      <c r="J15" s="29"/>
      <c r="K15" s="62">
        <v>4588.9304940000002</v>
      </c>
      <c r="L15" s="62"/>
      <c r="M15" s="62">
        <v>4881.5994279999986</v>
      </c>
      <c r="N15" s="29"/>
      <c r="O15" s="34">
        <f t="shared" ref="O15" si="4">M15/K15*100-100</f>
        <v>6.3777155566566535</v>
      </c>
      <c r="P15" s="62"/>
      <c r="Q15" s="34">
        <f t="shared" ref="Q15" si="5">M15/M14*100-100</f>
        <v>1.2996383426723952</v>
      </c>
      <c r="R15" s="29"/>
      <c r="S15" s="62">
        <v>1371.6672080000001</v>
      </c>
      <c r="T15" s="62"/>
      <c r="U15" s="62">
        <v>1497.6379789999992</v>
      </c>
      <c r="V15" s="29"/>
      <c r="W15" s="34">
        <f t="shared" ref="W15" si="6">U15/S15*100-100</f>
        <v>9.1837706890780311</v>
      </c>
      <c r="X15" s="62"/>
      <c r="Y15" s="34">
        <f t="shared" ref="Y15" si="7">U15/U14*100-100</f>
        <v>-4.5963559020354978</v>
      </c>
      <c r="Z15" s="29"/>
      <c r="AA15" s="62">
        <v>4344.537851</v>
      </c>
      <c r="AB15" s="62"/>
      <c r="AC15" s="62">
        <v>4564.6526829999993</v>
      </c>
      <c r="AD15" s="29"/>
      <c r="AE15" s="34">
        <f t="shared" ref="AE15" si="8">AC15/AA15*100-100</f>
        <v>5.0664728804085541</v>
      </c>
      <c r="AF15" s="62"/>
      <c r="AG15" s="34">
        <f t="shared" ref="AG15" si="9">AC15/AC14*100-100</f>
        <v>0.46971833332068513</v>
      </c>
      <c r="AH15" s="29"/>
      <c r="AI15" s="62">
        <v>1616.0598509999998</v>
      </c>
      <c r="AJ15" s="62"/>
      <c r="AK15" s="62">
        <v>1814.5847239999994</v>
      </c>
      <c r="AL15" s="29"/>
      <c r="AM15" s="34">
        <f t="shared" ref="AM15" si="10">AK15/AI15*100-100</f>
        <v>12.284500037368957</v>
      </c>
      <c r="AN15" s="62"/>
      <c r="AO15" s="34">
        <f t="shared" ref="AO15" si="11">AK15/AK14*100-100</f>
        <v>-1.6724799594989435</v>
      </c>
      <c r="AP15" s="29"/>
      <c r="AQ15" s="61" t="s">
        <v>524</v>
      </c>
    </row>
    <row r="16" spans="1:46" ht="13.5" customHeight="1" x14ac:dyDescent="0.2">
      <c r="A16" s="61" t="s">
        <v>328</v>
      </c>
      <c r="B16" s="29"/>
      <c r="C16" s="62">
        <f t="shared" si="0"/>
        <v>6606.0085290000006</v>
      </c>
      <c r="D16" s="62"/>
      <c r="E16" s="62"/>
      <c r="F16" s="29"/>
      <c r="G16" s="34"/>
      <c r="H16" s="62"/>
      <c r="I16" s="34"/>
      <c r="J16" s="29"/>
      <c r="K16" s="62">
        <v>5084.7390619999987</v>
      </c>
      <c r="L16" s="62"/>
      <c r="M16" s="62"/>
      <c r="N16" s="29"/>
      <c r="O16" s="34"/>
      <c r="P16" s="62"/>
      <c r="Q16" s="34"/>
      <c r="R16" s="29"/>
      <c r="S16" s="62">
        <v>1521.2694670000014</v>
      </c>
      <c r="T16" s="62"/>
      <c r="U16" s="62"/>
      <c r="V16" s="29"/>
      <c r="W16" s="34"/>
      <c r="X16" s="62"/>
      <c r="Y16" s="34"/>
      <c r="Z16" s="29"/>
      <c r="AA16" s="62">
        <v>4799.2834190000003</v>
      </c>
      <c r="AB16" s="62"/>
      <c r="AC16" s="62"/>
      <c r="AD16" s="29"/>
      <c r="AE16" s="34"/>
      <c r="AF16" s="62"/>
      <c r="AG16" s="34"/>
      <c r="AH16" s="29"/>
      <c r="AI16" s="62">
        <v>1806.7251100000008</v>
      </c>
      <c r="AJ16" s="62"/>
      <c r="AK16" s="62"/>
      <c r="AL16" s="29"/>
      <c r="AM16" s="34"/>
      <c r="AN16" s="62"/>
      <c r="AO16" s="34"/>
      <c r="AP16" s="29"/>
      <c r="AQ16" s="61" t="s">
        <v>525</v>
      </c>
    </row>
    <row r="17" spans="1:43" ht="13.5" customHeight="1" x14ac:dyDescent="0.2">
      <c r="A17" s="61" t="s">
        <v>329</v>
      </c>
      <c r="B17" s="29"/>
      <c r="C17" s="62">
        <f t="shared" si="0"/>
        <v>6196.532736000001</v>
      </c>
      <c r="D17" s="62"/>
      <c r="E17" s="62"/>
      <c r="F17" s="29"/>
      <c r="G17" s="34"/>
      <c r="H17" s="62"/>
      <c r="I17" s="34"/>
      <c r="J17" s="29"/>
      <c r="K17" s="62">
        <v>4727.4497370000008</v>
      </c>
      <c r="L17" s="62"/>
      <c r="M17" s="62"/>
      <c r="N17" s="29"/>
      <c r="O17" s="34"/>
      <c r="P17" s="62"/>
      <c r="Q17" s="34"/>
      <c r="R17" s="29"/>
      <c r="S17" s="62">
        <v>1469.0829990000004</v>
      </c>
      <c r="T17" s="62"/>
      <c r="U17" s="62"/>
      <c r="V17" s="29"/>
      <c r="W17" s="34"/>
      <c r="X17" s="62"/>
      <c r="Y17" s="34"/>
      <c r="Z17" s="29"/>
      <c r="AA17" s="62">
        <v>4471.5001250000014</v>
      </c>
      <c r="AB17" s="62"/>
      <c r="AC17" s="62"/>
      <c r="AD17" s="29"/>
      <c r="AE17" s="34"/>
      <c r="AF17" s="62"/>
      <c r="AG17" s="34"/>
      <c r="AH17" s="29"/>
      <c r="AI17" s="62">
        <v>1725.0326110000005</v>
      </c>
      <c r="AJ17" s="62"/>
      <c r="AK17" s="62"/>
      <c r="AL17" s="29"/>
      <c r="AM17" s="34"/>
      <c r="AN17" s="62"/>
      <c r="AO17" s="34"/>
      <c r="AP17" s="29"/>
      <c r="AQ17" s="61" t="s">
        <v>526</v>
      </c>
    </row>
    <row r="18" spans="1:43" ht="13.5" customHeight="1" x14ac:dyDescent="0.2">
      <c r="A18" s="61" t="s">
        <v>330</v>
      </c>
      <c r="B18" s="29"/>
      <c r="C18" s="62">
        <f t="shared" si="0"/>
        <v>7462.6140819999982</v>
      </c>
      <c r="D18" s="62"/>
      <c r="E18" s="62"/>
      <c r="F18" s="29"/>
      <c r="G18" s="34"/>
      <c r="H18" s="62"/>
      <c r="I18" s="34"/>
      <c r="J18" s="29"/>
      <c r="K18" s="62">
        <v>5342.7065719999991</v>
      </c>
      <c r="L18" s="62"/>
      <c r="M18" s="62"/>
      <c r="N18" s="29"/>
      <c r="O18" s="34"/>
      <c r="P18" s="62"/>
      <c r="Q18" s="34"/>
      <c r="R18" s="29"/>
      <c r="S18" s="62">
        <v>2119.9075099999991</v>
      </c>
      <c r="T18" s="62"/>
      <c r="U18" s="62"/>
      <c r="V18" s="29"/>
      <c r="W18" s="34"/>
      <c r="X18" s="62"/>
      <c r="Y18" s="34"/>
      <c r="Z18" s="29"/>
      <c r="AA18" s="62">
        <v>4987.8206120000004</v>
      </c>
      <c r="AB18" s="62"/>
      <c r="AC18" s="62"/>
      <c r="AD18" s="29"/>
      <c r="AE18" s="34"/>
      <c r="AF18" s="62"/>
      <c r="AG18" s="34"/>
      <c r="AH18" s="29"/>
      <c r="AI18" s="62">
        <v>2474.7934699999987</v>
      </c>
      <c r="AJ18" s="62"/>
      <c r="AK18" s="62"/>
      <c r="AL18" s="29"/>
      <c r="AM18" s="34"/>
      <c r="AN18" s="62"/>
      <c r="AO18" s="34"/>
      <c r="AP18" s="29"/>
      <c r="AQ18" s="61" t="s">
        <v>527</v>
      </c>
    </row>
    <row r="19" spans="1:43" ht="13.5" customHeight="1" x14ac:dyDescent="0.2">
      <c r="A19" s="61" t="s">
        <v>331</v>
      </c>
      <c r="B19" s="29"/>
      <c r="C19" s="62">
        <f t="shared" si="0"/>
        <v>7054.4405159999988</v>
      </c>
      <c r="D19" s="62"/>
      <c r="E19" s="62"/>
      <c r="F19" s="29"/>
      <c r="G19" s="34"/>
      <c r="H19" s="62"/>
      <c r="I19" s="34"/>
      <c r="J19" s="29"/>
      <c r="K19" s="62">
        <v>5266.6128399999998</v>
      </c>
      <c r="L19" s="62"/>
      <c r="M19" s="62"/>
      <c r="N19" s="29"/>
      <c r="O19" s="34"/>
      <c r="P19" s="62"/>
      <c r="Q19" s="34"/>
      <c r="R19" s="29"/>
      <c r="S19" s="62">
        <v>1787.8276759999992</v>
      </c>
      <c r="T19" s="62"/>
      <c r="U19" s="62"/>
      <c r="V19" s="29"/>
      <c r="W19" s="34"/>
      <c r="X19" s="62"/>
      <c r="Y19" s="34"/>
      <c r="Z19" s="29"/>
      <c r="AA19" s="62">
        <v>4883.6769880000002</v>
      </c>
      <c r="AB19" s="62"/>
      <c r="AC19" s="62"/>
      <c r="AD19" s="29"/>
      <c r="AE19" s="34"/>
      <c r="AF19" s="62"/>
      <c r="AG19" s="34"/>
      <c r="AH19" s="29"/>
      <c r="AI19" s="62">
        <v>2170.7635279999995</v>
      </c>
      <c r="AJ19" s="62"/>
      <c r="AK19" s="62"/>
      <c r="AL19" s="29"/>
      <c r="AM19" s="34"/>
      <c r="AN19" s="62"/>
      <c r="AO19" s="34"/>
      <c r="AP19" s="29"/>
      <c r="AQ19" s="61" t="s">
        <v>528</v>
      </c>
    </row>
    <row r="20" spans="1:43" ht="13.5" customHeight="1" x14ac:dyDescent="0.2">
      <c r="A20" s="61" t="s">
        <v>332</v>
      </c>
      <c r="B20" s="29"/>
      <c r="C20" s="62">
        <f t="shared" si="0"/>
        <v>7139.6228789999996</v>
      </c>
      <c r="D20" s="62"/>
      <c r="E20" s="62"/>
      <c r="F20" s="29"/>
      <c r="G20" s="34"/>
      <c r="H20" s="62"/>
      <c r="I20" s="34"/>
      <c r="J20" s="29"/>
      <c r="K20" s="62">
        <v>5283.2762000000002</v>
      </c>
      <c r="L20" s="62"/>
      <c r="M20" s="62"/>
      <c r="N20" s="29"/>
      <c r="O20" s="34"/>
      <c r="P20" s="62"/>
      <c r="Q20" s="34"/>
      <c r="R20" s="29"/>
      <c r="S20" s="62">
        <v>1856.3466789999991</v>
      </c>
      <c r="T20" s="62"/>
      <c r="U20" s="62"/>
      <c r="V20" s="29"/>
      <c r="W20" s="34"/>
      <c r="X20" s="62"/>
      <c r="Y20" s="34"/>
      <c r="Z20" s="29"/>
      <c r="AA20" s="62">
        <v>4884.1712180000004</v>
      </c>
      <c r="AB20" s="62"/>
      <c r="AC20" s="62"/>
      <c r="AD20" s="29"/>
      <c r="AE20" s="34"/>
      <c r="AF20" s="62"/>
      <c r="AG20" s="34"/>
      <c r="AH20" s="29"/>
      <c r="AI20" s="62">
        <v>2255.4516609999996</v>
      </c>
      <c r="AJ20" s="62"/>
      <c r="AK20" s="62"/>
      <c r="AL20" s="29"/>
      <c r="AM20" s="34"/>
      <c r="AN20" s="62"/>
      <c r="AO20" s="34"/>
      <c r="AP20" s="29"/>
      <c r="AQ20" s="61" t="s">
        <v>529</v>
      </c>
    </row>
    <row r="21" spans="1:43" ht="13.5" customHeight="1" x14ac:dyDescent="0.2">
      <c r="A21" s="61" t="s">
        <v>333</v>
      </c>
      <c r="B21" s="29"/>
      <c r="C21" s="62">
        <f t="shared" si="0"/>
        <v>5745.0865869999998</v>
      </c>
      <c r="D21" s="62"/>
      <c r="E21" s="62"/>
      <c r="F21" s="29"/>
      <c r="G21" s="34"/>
      <c r="H21" s="62"/>
      <c r="I21" s="34"/>
      <c r="J21" s="29"/>
      <c r="K21" s="62">
        <v>4168.9741159999994</v>
      </c>
      <c r="L21" s="62"/>
      <c r="M21" s="62"/>
      <c r="N21" s="29"/>
      <c r="O21" s="34"/>
      <c r="P21" s="62"/>
      <c r="Q21" s="34"/>
      <c r="R21" s="29"/>
      <c r="S21" s="62">
        <v>1576.1124709999999</v>
      </c>
      <c r="T21" s="62"/>
      <c r="U21" s="62"/>
      <c r="V21" s="29"/>
      <c r="W21" s="34"/>
      <c r="X21" s="62"/>
      <c r="Y21" s="34"/>
      <c r="Z21" s="29"/>
      <c r="AA21" s="62">
        <v>3840.4586729999996</v>
      </c>
      <c r="AB21" s="62"/>
      <c r="AC21" s="62"/>
      <c r="AD21" s="29"/>
      <c r="AE21" s="34"/>
      <c r="AF21" s="62"/>
      <c r="AG21" s="34"/>
      <c r="AH21" s="29"/>
      <c r="AI21" s="62">
        <v>1904.6279139999995</v>
      </c>
      <c r="AJ21" s="62"/>
      <c r="AK21" s="62"/>
      <c r="AL21" s="29"/>
      <c r="AM21" s="34"/>
      <c r="AN21" s="62"/>
      <c r="AO21" s="34"/>
      <c r="AP21" s="29"/>
      <c r="AQ21" s="61" t="s">
        <v>530</v>
      </c>
    </row>
    <row r="22" spans="1:43" ht="13.5" customHeight="1" x14ac:dyDescent="0.2">
      <c r="A22" s="61" t="s">
        <v>334</v>
      </c>
      <c r="B22" s="29"/>
      <c r="C22" s="62">
        <f t="shared" si="0"/>
        <v>6829.1653609999994</v>
      </c>
      <c r="D22" s="62"/>
      <c r="E22" s="62"/>
      <c r="F22" s="29"/>
      <c r="G22" s="34"/>
      <c r="H22" s="62"/>
      <c r="I22" s="34"/>
      <c r="J22" s="29"/>
      <c r="K22" s="62">
        <v>5190.2512669999996</v>
      </c>
      <c r="L22" s="62"/>
      <c r="M22" s="62"/>
      <c r="N22" s="29"/>
      <c r="O22" s="34"/>
      <c r="P22" s="62"/>
      <c r="Q22" s="34"/>
      <c r="R22" s="29"/>
      <c r="S22" s="62">
        <v>1638.9140939999995</v>
      </c>
      <c r="T22" s="62"/>
      <c r="U22" s="62"/>
      <c r="V22" s="29"/>
      <c r="W22" s="34"/>
      <c r="X22" s="62"/>
      <c r="Y22" s="34"/>
      <c r="Z22" s="29"/>
      <c r="AA22" s="62">
        <v>4887.5373319999999</v>
      </c>
      <c r="AB22" s="62"/>
      <c r="AC22" s="62"/>
      <c r="AD22" s="29"/>
      <c r="AE22" s="34"/>
      <c r="AF22" s="62"/>
      <c r="AG22" s="34"/>
      <c r="AH22" s="29"/>
      <c r="AI22" s="62">
        <v>1941.6280289999991</v>
      </c>
      <c r="AJ22" s="62"/>
      <c r="AK22" s="62"/>
      <c r="AL22" s="29"/>
      <c r="AM22" s="34"/>
      <c r="AN22" s="62"/>
      <c r="AO22" s="34"/>
      <c r="AP22" s="29"/>
      <c r="AQ22" s="61" t="s">
        <v>531</v>
      </c>
    </row>
    <row r="23" spans="1:43" ht="13.5" customHeight="1" x14ac:dyDescent="0.2">
      <c r="A23" s="61" t="s">
        <v>335</v>
      </c>
      <c r="B23" s="29"/>
      <c r="C23" s="62">
        <f t="shared" si="0"/>
        <v>6695.1176199999982</v>
      </c>
      <c r="D23" s="62"/>
      <c r="E23" s="62"/>
      <c r="F23" s="29"/>
      <c r="G23" s="34"/>
      <c r="H23" s="62"/>
      <c r="I23" s="34"/>
      <c r="J23" s="29"/>
      <c r="K23" s="62">
        <v>5074.696133999998</v>
      </c>
      <c r="L23" s="62"/>
      <c r="M23" s="62"/>
      <c r="N23" s="29"/>
      <c r="O23" s="34"/>
      <c r="P23" s="62"/>
      <c r="Q23" s="34"/>
      <c r="R23" s="29"/>
      <c r="S23" s="62">
        <v>1620.421486</v>
      </c>
      <c r="T23" s="62"/>
      <c r="U23" s="62"/>
      <c r="V23" s="29"/>
      <c r="W23" s="34"/>
      <c r="X23" s="62"/>
      <c r="Y23" s="34"/>
      <c r="Z23" s="29"/>
      <c r="AA23" s="62">
        <v>4720.3020409999981</v>
      </c>
      <c r="AB23" s="62"/>
      <c r="AC23" s="62"/>
      <c r="AD23" s="29"/>
      <c r="AE23" s="34"/>
      <c r="AF23" s="62"/>
      <c r="AG23" s="34"/>
      <c r="AH23" s="29"/>
      <c r="AI23" s="62">
        <v>1974.8155790000003</v>
      </c>
      <c r="AJ23" s="62"/>
      <c r="AK23" s="62"/>
      <c r="AL23" s="29"/>
      <c r="AM23" s="34"/>
      <c r="AN23" s="62"/>
      <c r="AO23" s="34"/>
      <c r="AP23" s="29"/>
      <c r="AQ23" s="61" t="s">
        <v>532</v>
      </c>
    </row>
    <row r="24" spans="1:43" ht="13.5" customHeight="1" x14ac:dyDescent="0.2">
      <c r="A24" s="61" t="s">
        <v>336</v>
      </c>
      <c r="B24" s="29"/>
      <c r="C24" s="62">
        <f t="shared" si="0"/>
        <v>7162.6720699999996</v>
      </c>
      <c r="D24" s="62"/>
      <c r="E24" s="62"/>
      <c r="F24" s="29"/>
      <c r="G24" s="34"/>
      <c r="H24" s="62"/>
      <c r="I24" s="34"/>
      <c r="J24" s="29"/>
      <c r="K24" s="62">
        <v>5481.9262239999998</v>
      </c>
      <c r="L24" s="62"/>
      <c r="M24" s="62"/>
      <c r="N24" s="29"/>
      <c r="O24" s="34"/>
      <c r="P24" s="62"/>
      <c r="Q24" s="34"/>
      <c r="R24" s="29"/>
      <c r="S24" s="62">
        <v>1680.745846</v>
      </c>
      <c r="T24" s="62"/>
      <c r="U24" s="62"/>
      <c r="V24" s="29"/>
      <c r="W24" s="34"/>
      <c r="X24" s="62"/>
      <c r="Y24" s="34"/>
      <c r="Z24" s="29"/>
      <c r="AA24" s="62">
        <v>5097.568808</v>
      </c>
      <c r="AB24" s="62"/>
      <c r="AC24" s="62"/>
      <c r="AD24" s="29"/>
      <c r="AE24" s="34"/>
      <c r="AF24" s="62"/>
      <c r="AG24" s="34"/>
      <c r="AH24" s="29"/>
      <c r="AI24" s="62">
        <v>2065.1032620000001</v>
      </c>
      <c r="AJ24" s="62"/>
      <c r="AK24" s="62"/>
      <c r="AL24" s="29"/>
      <c r="AM24" s="34"/>
      <c r="AN24" s="62"/>
      <c r="AO24" s="34"/>
      <c r="AP24" s="29"/>
      <c r="AQ24" s="61" t="s">
        <v>533</v>
      </c>
    </row>
    <row r="25" spans="1:43" ht="13.5" customHeight="1" x14ac:dyDescent="0.2">
      <c r="A25" s="61" t="s">
        <v>337</v>
      </c>
      <c r="B25" s="29"/>
      <c r="C25" s="62">
        <f t="shared" si="0"/>
        <v>5801.5744829999994</v>
      </c>
      <c r="D25" s="62"/>
      <c r="E25" s="62"/>
      <c r="F25" s="29"/>
      <c r="G25" s="34"/>
      <c r="H25" s="62"/>
      <c r="I25" s="34"/>
      <c r="J25" s="29"/>
      <c r="K25" s="62">
        <v>4373.1005809999997</v>
      </c>
      <c r="L25" s="62"/>
      <c r="M25" s="62"/>
      <c r="N25" s="29"/>
      <c r="O25" s="34"/>
      <c r="P25" s="62"/>
      <c r="Q25" s="34"/>
      <c r="R25" s="29"/>
      <c r="S25" s="62">
        <v>1428.4739019999997</v>
      </c>
      <c r="T25" s="62"/>
      <c r="U25" s="62"/>
      <c r="V25" s="29"/>
      <c r="W25" s="34"/>
      <c r="X25" s="62"/>
      <c r="Y25" s="34"/>
      <c r="Z25" s="29"/>
      <c r="AA25" s="62">
        <v>4081.270297</v>
      </c>
      <c r="AB25" s="62"/>
      <c r="AC25" s="62"/>
      <c r="AD25" s="29"/>
      <c r="AE25" s="34"/>
      <c r="AF25" s="62"/>
      <c r="AG25" s="34"/>
      <c r="AH25" s="29"/>
      <c r="AI25" s="62">
        <v>1720.3041860000003</v>
      </c>
      <c r="AJ25" s="62"/>
      <c r="AK25" s="62"/>
      <c r="AL25" s="29"/>
      <c r="AM25" s="34"/>
      <c r="AN25" s="62"/>
      <c r="AO25" s="34"/>
      <c r="AP25" s="29"/>
      <c r="AQ25" s="61" t="s">
        <v>534</v>
      </c>
    </row>
    <row r="26" spans="1:43" ht="3.75" customHeight="1" thickBot="1" x14ac:dyDescent="0.2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</row>
    <row r="27" spans="1:43" ht="13.5" thickTop="1" x14ac:dyDescent="0.2"/>
  </sheetData>
  <mergeCells count="24">
    <mergeCell ref="A5:A11"/>
    <mergeCell ref="A1:AQ1"/>
    <mergeCell ref="A2:AQ2"/>
    <mergeCell ref="G9:I9"/>
    <mergeCell ref="O9:Q9"/>
    <mergeCell ref="W9:Y9"/>
    <mergeCell ref="C5:I5"/>
    <mergeCell ref="K5:Q5"/>
    <mergeCell ref="S5:Y5"/>
    <mergeCell ref="C7:E9"/>
    <mergeCell ref="G7:I7"/>
    <mergeCell ref="K7:M9"/>
    <mergeCell ref="O7:Q7"/>
    <mergeCell ref="S7:U9"/>
    <mergeCell ref="W7:Y7"/>
    <mergeCell ref="AQ5:AQ11"/>
    <mergeCell ref="AA5:AG5"/>
    <mergeCell ref="AI5:AO5"/>
    <mergeCell ref="AA7:AC9"/>
    <mergeCell ref="AE7:AG7"/>
    <mergeCell ref="AI7:AK9"/>
    <mergeCell ref="AM7:AO7"/>
    <mergeCell ref="AE9:AG9"/>
    <mergeCell ref="AM9:AO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42"/>
  <sheetViews>
    <sheetView showGridLines="0" zoomScale="90" zoomScaleNormal="90" workbookViewId="0">
      <pane ySplit="8" topLeftCell="A9" activePane="bottomLeft" state="frozen"/>
      <selection activeCell="G9" sqref="G9:I9"/>
      <selection pane="bottomLeft" sqref="A1:U1"/>
    </sheetView>
  </sheetViews>
  <sheetFormatPr defaultColWidth="9.140625" defaultRowHeight="12.75" x14ac:dyDescent="0.2"/>
  <cols>
    <col min="1" max="1" width="9.140625" style="7"/>
    <col min="2" max="2" width="0.5703125" style="7" customWidth="1"/>
    <col min="3" max="3" width="11.7109375" style="7" customWidth="1"/>
    <col min="4" max="4" width="0.5703125" style="7" customWidth="1"/>
    <col min="5" max="5" width="10.7109375" style="7" customWidth="1"/>
    <col min="6" max="6" width="0.5703125" style="7" customWidth="1"/>
    <col min="7" max="7" width="11.7109375" style="7" customWidth="1"/>
    <col min="8" max="8" width="0.5703125" style="7" customWidth="1"/>
    <col min="9" max="9" width="11.7109375" style="7" customWidth="1"/>
    <col min="10" max="10" width="0.5703125" style="7" customWidth="1"/>
    <col min="11" max="11" width="10.85546875" style="7" customWidth="1"/>
    <col min="12" max="12" width="0.5703125" style="7" customWidth="1"/>
    <col min="13" max="13" width="11.7109375" style="7" customWidth="1"/>
    <col min="14" max="14" width="0.5703125" style="7" customWidth="1"/>
    <col min="15" max="15" width="11.7109375" style="7" customWidth="1"/>
    <col min="16" max="16" width="0.5703125" style="7" customWidth="1"/>
    <col min="17" max="17" width="31.7109375" style="7" customWidth="1"/>
    <col min="18" max="18" width="0.5703125" style="7" customWidth="1"/>
    <col min="19" max="19" width="11.7109375" style="7" customWidth="1"/>
    <col min="20" max="20" width="0.5703125" style="7" customWidth="1"/>
    <col min="21" max="21" width="9.140625" style="7"/>
    <col min="22" max="22" width="4.7109375" style="7" customWidth="1"/>
    <col min="23" max="16384" width="9.140625" style="7"/>
  </cols>
  <sheetData>
    <row r="1" spans="1:26" ht="26.25" customHeight="1" x14ac:dyDescent="0.2">
      <c r="A1" s="191" t="s">
        <v>663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</row>
    <row r="2" spans="1:26" ht="3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6" ht="3.75" customHeight="1" x14ac:dyDescent="0.2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6" ht="38.25" customHeight="1" x14ac:dyDescent="0.2">
      <c r="A4" s="187" t="s">
        <v>162</v>
      </c>
      <c r="B4" s="66"/>
      <c r="C4" s="187" t="s">
        <v>163</v>
      </c>
      <c r="D4" s="66"/>
      <c r="E4" s="187" t="s">
        <v>658</v>
      </c>
      <c r="F4" s="188"/>
      <c r="G4" s="188"/>
      <c r="H4" s="188"/>
      <c r="I4" s="188"/>
      <c r="J4" s="66"/>
      <c r="K4" s="187" t="s">
        <v>659</v>
      </c>
      <c r="L4" s="187"/>
      <c r="M4" s="187"/>
      <c r="N4" s="187"/>
      <c r="O4" s="187"/>
      <c r="P4" s="67"/>
      <c r="Q4" s="27" t="s">
        <v>660</v>
      </c>
      <c r="R4" s="66"/>
      <c r="S4" s="187" t="s">
        <v>522</v>
      </c>
      <c r="T4" s="66"/>
      <c r="U4" s="187" t="s">
        <v>535</v>
      </c>
    </row>
    <row r="5" spans="1:26" ht="3" customHeight="1" x14ac:dyDescent="0.2">
      <c r="A5" s="187"/>
      <c r="B5" s="66"/>
      <c r="C5" s="187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66"/>
      <c r="R5" s="66"/>
      <c r="S5" s="187"/>
      <c r="T5" s="66"/>
      <c r="U5" s="187"/>
    </row>
    <row r="6" spans="1:26" ht="26.25" customHeight="1" x14ac:dyDescent="0.2">
      <c r="A6" s="187"/>
      <c r="B6" s="66"/>
      <c r="C6" s="187"/>
      <c r="D6" s="66"/>
      <c r="E6" s="187" t="s">
        <v>646</v>
      </c>
      <c r="F6" s="66"/>
      <c r="G6" s="187" t="s">
        <v>661</v>
      </c>
      <c r="H6" s="188"/>
      <c r="I6" s="188"/>
      <c r="J6" s="66"/>
      <c r="K6" s="187" t="s">
        <v>646</v>
      </c>
      <c r="L6" s="66"/>
      <c r="M6" s="187" t="s">
        <v>661</v>
      </c>
      <c r="N6" s="188"/>
      <c r="O6" s="188"/>
      <c r="P6" s="67"/>
      <c r="Q6" s="27" t="s">
        <v>662</v>
      </c>
      <c r="R6" s="66"/>
      <c r="S6" s="187"/>
      <c r="T6" s="66"/>
      <c r="U6" s="187"/>
      <c r="Y6" s="28"/>
      <c r="Z6" s="28"/>
    </row>
    <row r="7" spans="1:26" ht="3" customHeight="1" x14ac:dyDescent="0.2">
      <c r="A7" s="187"/>
      <c r="B7" s="66"/>
      <c r="C7" s="187"/>
      <c r="D7" s="66"/>
      <c r="E7" s="187"/>
      <c r="F7" s="66"/>
      <c r="G7" s="66"/>
      <c r="H7" s="66"/>
      <c r="I7" s="66"/>
      <c r="J7" s="66"/>
      <c r="K7" s="187"/>
      <c r="L7" s="66"/>
      <c r="M7" s="66"/>
      <c r="N7" s="66"/>
      <c r="O7" s="66"/>
      <c r="P7" s="67"/>
      <c r="Q7" s="66"/>
      <c r="R7" s="66"/>
      <c r="S7" s="187"/>
      <c r="T7" s="66"/>
      <c r="U7" s="187"/>
    </row>
    <row r="8" spans="1:26" ht="37.5" customHeight="1" x14ac:dyDescent="0.2">
      <c r="A8" s="187"/>
      <c r="B8" s="66"/>
      <c r="C8" s="187"/>
      <c r="D8" s="66"/>
      <c r="E8" s="187"/>
      <c r="F8" s="66"/>
      <c r="G8" s="27" t="s">
        <v>655</v>
      </c>
      <c r="H8" s="66"/>
      <c r="I8" s="27" t="s">
        <v>656</v>
      </c>
      <c r="J8" s="66"/>
      <c r="K8" s="187"/>
      <c r="L8" s="66"/>
      <c r="M8" s="27" t="s">
        <v>655</v>
      </c>
      <c r="N8" s="66"/>
      <c r="O8" s="27" t="s">
        <v>656</v>
      </c>
      <c r="P8" s="67"/>
      <c r="Q8" s="27" t="s">
        <v>655</v>
      </c>
      <c r="R8" s="66"/>
      <c r="S8" s="187"/>
      <c r="T8" s="66"/>
      <c r="U8" s="187"/>
      <c r="Y8" s="28"/>
      <c r="Z8" s="28"/>
    </row>
    <row r="9" spans="1:26" ht="6.75" customHeight="1" x14ac:dyDescent="0.2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68"/>
      <c r="Q9" s="29"/>
      <c r="R9" s="29"/>
      <c r="S9" s="29"/>
      <c r="T9" s="29"/>
    </row>
    <row r="10" spans="1:26" ht="12.75" customHeight="1" x14ac:dyDescent="0.2">
      <c r="A10" s="190">
        <v>2021</v>
      </c>
      <c r="B10" s="29"/>
      <c r="C10" s="69" t="s">
        <v>296</v>
      </c>
      <c r="D10" s="70"/>
      <c r="E10" s="71">
        <f>SUM(E11:E22)</f>
        <v>63618.525288000012</v>
      </c>
      <c r="F10" s="72"/>
      <c r="G10" s="73">
        <v>18.343770509814064</v>
      </c>
      <c r="H10" s="74"/>
      <c r="I10" s="75"/>
      <c r="J10" s="70"/>
      <c r="K10" s="71">
        <f>SUM(K11:K22)</f>
        <v>60058.337316000012</v>
      </c>
      <c r="L10" s="72"/>
      <c r="M10" s="73">
        <v>16.895057410077769</v>
      </c>
      <c r="N10" s="74"/>
      <c r="O10" s="75"/>
      <c r="P10" s="76"/>
      <c r="Q10" s="75"/>
      <c r="R10" s="29"/>
      <c r="S10" s="69" t="s">
        <v>296</v>
      </c>
      <c r="T10" s="29"/>
      <c r="U10" s="190">
        <v>2021</v>
      </c>
      <c r="Y10" s="193"/>
      <c r="Z10" s="193"/>
    </row>
    <row r="11" spans="1:26" ht="13.5" customHeight="1" x14ac:dyDescent="0.2">
      <c r="A11" s="190"/>
      <c r="B11" s="29"/>
      <c r="C11" s="61" t="s">
        <v>326</v>
      </c>
      <c r="D11" s="29"/>
      <c r="E11" s="62">
        <v>4615.5701399999998</v>
      </c>
      <c r="F11" s="62"/>
      <c r="G11" s="77">
        <v>-10.059305805432146</v>
      </c>
      <c r="H11" s="78"/>
      <c r="I11" s="77">
        <v>8.4759204312723</v>
      </c>
      <c r="J11" s="29"/>
      <c r="K11" s="62">
        <v>4364.5072049999999</v>
      </c>
      <c r="L11" s="62"/>
      <c r="M11" s="77">
        <v>-7.5136200125011641</v>
      </c>
      <c r="N11" s="78"/>
      <c r="O11" s="77">
        <v>8.8462609960023428</v>
      </c>
      <c r="P11" s="68"/>
      <c r="Q11" s="77">
        <v>-5.841511381648786</v>
      </c>
      <c r="R11" s="29"/>
      <c r="S11" s="61" t="s">
        <v>523</v>
      </c>
      <c r="T11" s="29"/>
      <c r="U11" s="190"/>
    </row>
    <row r="12" spans="1:26" ht="13.5" customHeight="1" x14ac:dyDescent="0.2">
      <c r="A12" s="190"/>
      <c r="B12" s="29"/>
      <c r="C12" s="61" t="s">
        <v>327</v>
      </c>
      <c r="D12" s="29"/>
      <c r="E12" s="62">
        <v>4987.3405940000011</v>
      </c>
      <c r="F12" s="62"/>
      <c r="G12" s="77">
        <v>2.5844958750341505</v>
      </c>
      <c r="H12" s="78"/>
      <c r="I12" s="77">
        <f>E12/E11*100-100</f>
        <v>8.0547027284477934</v>
      </c>
      <c r="J12" s="29"/>
      <c r="K12" s="62">
        <v>4657.4610260000009</v>
      </c>
      <c r="L12" s="62"/>
      <c r="M12" s="77">
        <v>2.0483596641722528</v>
      </c>
      <c r="N12" s="78"/>
      <c r="O12" s="77">
        <f>K12/K11*100-100</f>
        <v>6.7121855284003544</v>
      </c>
      <c r="P12" s="68"/>
      <c r="Q12" s="77">
        <v>-4.9530863369753746</v>
      </c>
      <c r="R12" s="29"/>
      <c r="S12" s="61" t="s">
        <v>524</v>
      </c>
      <c r="T12" s="29"/>
      <c r="U12" s="190"/>
    </row>
    <row r="13" spans="1:26" ht="13.5" customHeight="1" x14ac:dyDescent="0.2">
      <c r="A13" s="190"/>
      <c r="B13" s="29"/>
      <c r="C13" s="61" t="s">
        <v>328</v>
      </c>
      <c r="D13" s="29"/>
      <c r="E13" s="62">
        <v>5848.0765210000009</v>
      </c>
      <c r="F13" s="62"/>
      <c r="G13" s="77">
        <v>30.17079374623745</v>
      </c>
      <c r="H13" s="78"/>
      <c r="I13" s="77">
        <f t="shared" ref="I13:I22" si="0">E13/E12*100-100</f>
        <v>17.258414795963688</v>
      </c>
      <c r="J13" s="29"/>
      <c r="K13" s="62">
        <v>5512.7758790000007</v>
      </c>
      <c r="L13" s="62"/>
      <c r="M13" s="77">
        <v>29.39744332489127</v>
      </c>
      <c r="N13" s="78"/>
      <c r="O13" s="77">
        <f t="shared" ref="O13:O22" si="1">K13/K12*100-100</f>
        <v>18.36440172500113</v>
      </c>
      <c r="P13" s="68"/>
      <c r="Q13" s="77">
        <v>6.6607705032841267</v>
      </c>
      <c r="R13" s="29"/>
      <c r="S13" s="61" t="s">
        <v>525</v>
      </c>
      <c r="T13" s="29"/>
      <c r="U13" s="190"/>
    </row>
    <row r="14" spans="1:26" ht="13.5" customHeight="1" x14ac:dyDescent="0.2">
      <c r="A14" s="190"/>
      <c r="B14" s="29"/>
      <c r="C14" s="61" t="s">
        <v>329</v>
      </c>
      <c r="D14" s="29"/>
      <c r="E14" s="62">
        <v>5341.2131359999994</v>
      </c>
      <c r="F14" s="62"/>
      <c r="G14" s="77">
        <v>82.935864468810792</v>
      </c>
      <c r="H14" s="78"/>
      <c r="I14" s="77">
        <f t="shared" si="0"/>
        <v>-8.6671811351970831</v>
      </c>
      <c r="J14" s="29"/>
      <c r="K14" s="62">
        <v>5064.2967809999991</v>
      </c>
      <c r="L14" s="62"/>
      <c r="M14" s="77">
        <v>82.620738474583391</v>
      </c>
      <c r="N14" s="78"/>
      <c r="O14" s="77">
        <f t="shared" si="1"/>
        <v>-8.1352681089105801</v>
      </c>
      <c r="P14" s="68"/>
      <c r="Q14" s="77">
        <v>31.795618065878358</v>
      </c>
      <c r="R14" s="29"/>
      <c r="S14" s="61" t="s">
        <v>526</v>
      </c>
      <c r="T14" s="29"/>
      <c r="U14" s="190"/>
    </row>
    <row r="15" spans="1:26" ht="13.5" customHeight="1" x14ac:dyDescent="0.2">
      <c r="A15" s="190"/>
      <c r="B15" s="29"/>
      <c r="C15" s="61" t="s">
        <v>330</v>
      </c>
      <c r="D15" s="29"/>
      <c r="E15" s="62">
        <v>5310.6225300000006</v>
      </c>
      <c r="F15" s="62"/>
      <c r="G15" s="77">
        <v>54.983189365263911</v>
      </c>
      <c r="H15" s="78"/>
      <c r="I15" s="77">
        <f t="shared" si="0"/>
        <v>-0.57272767854584572</v>
      </c>
      <c r="J15" s="29"/>
      <c r="K15" s="62">
        <v>5037.3221320000002</v>
      </c>
      <c r="L15" s="62"/>
      <c r="M15" s="77">
        <v>49.095779434233378</v>
      </c>
      <c r="N15" s="78"/>
      <c r="O15" s="77">
        <f t="shared" si="1"/>
        <v>-0.53264352715665098</v>
      </c>
      <c r="P15" s="68"/>
      <c r="Q15" s="77">
        <v>52.228425167766034</v>
      </c>
      <c r="R15" s="29"/>
      <c r="S15" s="61" t="s">
        <v>527</v>
      </c>
      <c r="T15" s="29"/>
      <c r="U15" s="190"/>
    </row>
    <row r="16" spans="1:26" ht="13.5" customHeight="1" x14ac:dyDescent="0.2">
      <c r="A16" s="190"/>
      <c r="B16" s="29"/>
      <c r="C16" s="61" t="s">
        <v>331</v>
      </c>
      <c r="D16" s="29"/>
      <c r="E16" s="62">
        <v>5143.5612930000007</v>
      </c>
      <c r="F16" s="62"/>
      <c r="G16" s="77">
        <v>21.305870699500872</v>
      </c>
      <c r="H16" s="78"/>
      <c r="I16" s="77">
        <f t="shared" si="0"/>
        <v>-3.1457938510271077</v>
      </c>
      <c r="J16" s="29"/>
      <c r="K16" s="62">
        <v>4854.1344770000005</v>
      </c>
      <c r="L16" s="62"/>
      <c r="M16" s="77">
        <v>17.600098309989519</v>
      </c>
      <c r="N16" s="78"/>
      <c r="O16" s="77">
        <f t="shared" si="1"/>
        <v>-3.6366079079256224</v>
      </c>
      <c r="P16" s="68"/>
      <c r="Q16" s="77">
        <v>49.20380400322469</v>
      </c>
      <c r="R16" s="29"/>
      <c r="S16" s="61" t="s">
        <v>528</v>
      </c>
      <c r="T16" s="29"/>
      <c r="U16" s="190"/>
    </row>
    <row r="17" spans="1:21" ht="13.5" customHeight="1" x14ac:dyDescent="0.2">
      <c r="A17" s="190"/>
      <c r="B17" s="29"/>
      <c r="C17" s="61" t="s">
        <v>332</v>
      </c>
      <c r="D17" s="29"/>
      <c r="E17" s="62">
        <v>5579.6550040000002</v>
      </c>
      <c r="F17" s="62"/>
      <c r="G17" s="77">
        <v>10.87242014663596</v>
      </c>
      <c r="H17" s="78"/>
      <c r="I17" s="77">
        <f t="shared" si="0"/>
        <v>8.4784390844820052</v>
      </c>
      <c r="J17" s="29"/>
      <c r="K17" s="62">
        <v>5292.5761229999998</v>
      </c>
      <c r="L17" s="62"/>
      <c r="M17" s="77">
        <v>7.8402365715508182</v>
      </c>
      <c r="N17" s="78"/>
      <c r="O17" s="77">
        <f t="shared" si="1"/>
        <v>9.0323341489082338</v>
      </c>
      <c r="P17" s="68"/>
      <c r="Q17" s="77">
        <v>26.258267783198036</v>
      </c>
      <c r="R17" s="29"/>
      <c r="S17" s="61" t="s">
        <v>529</v>
      </c>
      <c r="T17" s="29"/>
      <c r="U17" s="190"/>
    </row>
    <row r="18" spans="1:21" ht="13.5" customHeight="1" x14ac:dyDescent="0.2">
      <c r="A18" s="190"/>
      <c r="B18" s="29"/>
      <c r="C18" s="61" t="s">
        <v>333</v>
      </c>
      <c r="D18" s="29"/>
      <c r="E18" s="62">
        <v>4357.8049200000014</v>
      </c>
      <c r="F18" s="62"/>
      <c r="G18" s="77">
        <v>16.443909436169974</v>
      </c>
      <c r="H18" s="78"/>
      <c r="I18" s="77">
        <f t="shared" si="0"/>
        <v>-21.898308822392536</v>
      </c>
      <c r="J18" s="29"/>
      <c r="K18" s="62">
        <v>4016.3660660000005</v>
      </c>
      <c r="L18" s="62"/>
      <c r="M18" s="77">
        <v>12.666476027080023</v>
      </c>
      <c r="N18" s="78"/>
      <c r="O18" s="77">
        <f t="shared" si="1"/>
        <v>-24.113211172418687</v>
      </c>
      <c r="P18" s="68"/>
      <c r="Q18" s="77">
        <v>15.873567694672673</v>
      </c>
      <c r="R18" s="29"/>
      <c r="S18" s="61" t="s">
        <v>530</v>
      </c>
      <c r="T18" s="29"/>
      <c r="U18" s="190"/>
    </row>
    <row r="19" spans="1:21" ht="13.5" customHeight="1" x14ac:dyDescent="0.2">
      <c r="A19" s="190"/>
      <c r="B19" s="29"/>
      <c r="C19" s="61" t="s">
        <v>334</v>
      </c>
      <c r="D19" s="29"/>
      <c r="E19" s="62">
        <v>5491.7760070000004</v>
      </c>
      <c r="F19" s="62"/>
      <c r="G19" s="77">
        <v>9.5921566188396952</v>
      </c>
      <c r="H19" s="78"/>
      <c r="I19" s="77">
        <f t="shared" si="0"/>
        <v>26.021611977068474</v>
      </c>
      <c r="J19" s="29"/>
      <c r="K19" s="62">
        <v>5163.1647090000006</v>
      </c>
      <c r="L19" s="62"/>
      <c r="M19" s="77">
        <v>7.0856740526987778</v>
      </c>
      <c r="N19" s="78"/>
      <c r="O19" s="77">
        <f t="shared" si="1"/>
        <v>28.553140429804643</v>
      </c>
      <c r="P19" s="68"/>
      <c r="Q19" s="77">
        <v>11.919514045493315</v>
      </c>
      <c r="R19" s="29"/>
      <c r="S19" s="61" t="s">
        <v>531</v>
      </c>
      <c r="T19" s="29"/>
      <c r="U19" s="190"/>
    </row>
    <row r="20" spans="1:21" ht="13.5" customHeight="1" x14ac:dyDescent="0.2">
      <c r="A20" s="190"/>
      <c r="B20" s="29"/>
      <c r="C20" s="61" t="s">
        <v>335</v>
      </c>
      <c r="D20" s="29"/>
      <c r="E20" s="62">
        <v>5567.9180939999997</v>
      </c>
      <c r="F20" s="62"/>
      <c r="G20" s="77">
        <v>2.1779801282419697</v>
      </c>
      <c r="H20" s="78"/>
      <c r="I20" s="77">
        <f t="shared" si="0"/>
        <v>1.3864747379162168</v>
      </c>
      <c r="J20" s="29"/>
      <c r="K20" s="62">
        <v>5265.5352780000003</v>
      </c>
      <c r="L20" s="62"/>
      <c r="M20" s="77">
        <v>0.1725036955839272</v>
      </c>
      <c r="N20" s="78"/>
      <c r="O20" s="77">
        <f t="shared" si="1"/>
        <v>1.9827097288133331</v>
      </c>
      <c r="P20" s="68"/>
      <c r="Q20" s="77">
        <v>8.55295315304447</v>
      </c>
      <c r="R20" s="29"/>
      <c r="S20" s="61" t="s">
        <v>532</v>
      </c>
      <c r="T20" s="29"/>
      <c r="U20" s="190"/>
    </row>
    <row r="21" spans="1:21" ht="13.5" customHeight="1" x14ac:dyDescent="0.2">
      <c r="A21" s="190"/>
      <c r="B21" s="29"/>
      <c r="C21" s="61" t="s">
        <v>336</v>
      </c>
      <c r="D21" s="29"/>
      <c r="E21" s="62">
        <v>6060.4955599999994</v>
      </c>
      <c r="F21" s="62"/>
      <c r="G21" s="77">
        <v>16.667740137074077</v>
      </c>
      <c r="H21" s="78"/>
      <c r="I21" s="77">
        <f t="shared" si="0"/>
        <v>8.8467081893823547</v>
      </c>
      <c r="J21" s="29"/>
      <c r="K21" s="62">
        <v>5821.0404929999986</v>
      </c>
      <c r="L21" s="62"/>
      <c r="M21" s="77">
        <v>16.541459615841887</v>
      </c>
      <c r="N21" s="78"/>
      <c r="O21" s="77">
        <f t="shared" si="1"/>
        <v>10.549833695369244</v>
      </c>
      <c r="P21" s="68"/>
      <c r="Q21" s="77">
        <v>9.3592394014250715</v>
      </c>
      <c r="R21" s="29"/>
      <c r="S21" s="61" t="s">
        <v>533</v>
      </c>
      <c r="T21" s="29"/>
      <c r="U21" s="190"/>
    </row>
    <row r="22" spans="1:21" ht="13.5" customHeight="1" x14ac:dyDescent="0.2">
      <c r="A22" s="190"/>
      <c r="B22" s="29"/>
      <c r="C22" s="61" t="s">
        <v>337</v>
      </c>
      <c r="D22" s="29"/>
      <c r="E22" s="62">
        <v>5314.4914889999982</v>
      </c>
      <c r="F22" s="62"/>
      <c r="G22" s="77">
        <v>24.902089754276318</v>
      </c>
      <c r="H22" s="78"/>
      <c r="I22" s="77">
        <f t="shared" si="0"/>
        <v>-12.309291601890081</v>
      </c>
      <c r="J22" s="29"/>
      <c r="K22" s="62">
        <v>5009.1571469999981</v>
      </c>
      <c r="L22" s="62"/>
      <c r="M22" s="77">
        <v>24.923158694236207</v>
      </c>
      <c r="N22" s="78"/>
      <c r="O22" s="77">
        <f t="shared" si="1"/>
        <v>-13.947392171147371</v>
      </c>
      <c r="P22" s="68"/>
      <c r="Q22" s="77">
        <v>13.71975187735093</v>
      </c>
      <c r="R22" s="29"/>
      <c r="S22" s="61" t="s">
        <v>534</v>
      </c>
      <c r="T22" s="29"/>
      <c r="U22" s="190"/>
    </row>
    <row r="23" spans="1:21" ht="6.75" customHeight="1" x14ac:dyDescent="0.2">
      <c r="A23" s="7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68"/>
      <c r="Q23" s="29"/>
      <c r="R23" s="29"/>
      <c r="S23" s="29"/>
      <c r="T23" s="29"/>
      <c r="U23" s="79"/>
    </row>
    <row r="24" spans="1:21" ht="13.5" customHeight="1" x14ac:dyDescent="0.2">
      <c r="A24" s="190">
        <v>2022</v>
      </c>
      <c r="B24" s="29"/>
      <c r="C24" s="69" t="s">
        <v>296</v>
      </c>
      <c r="D24" s="70"/>
      <c r="E24" s="71">
        <f>SUM(E25:E36)</f>
        <v>78265.851525000005</v>
      </c>
      <c r="F24" s="72"/>
      <c r="G24" s="73">
        <f t="shared" ref="G24:G36" si="2">E24/E10*100-100</f>
        <v>23.023680870771202</v>
      </c>
      <c r="H24" s="74"/>
      <c r="I24" s="75"/>
      <c r="J24" s="70"/>
      <c r="K24" s="71">
        <f>SUM(K25:K36)</f>
        <v>71753.089466999998</v>
      </c>
      <c r="L24" s="72"/>
      <c r="M24" s="73">
        <f t="shared" ref="M24:M36" si="3">K24/K10*100-100</f>
        <v>19.47232086940312</v>
      </c>
      <c r="N24" s="74"/>
      <c r="O24" s="75"/>
      <c r="P24" s="76"/>
      <c r="Q24" s="75"/>
      <c r="R24" s="29"/>
      <c r="S24" s="69" t="s">
        <v>296</v>
      </c>
      <c r="T24" s="29"/>
      <c r="U24" s="190">
        <v>2022</v>
      </c>
    </row>
    <row r="25" spans="1:21" ht="13.5" customHeight="1" x14ac:dyDescent="0.2">
      <c r="A25" s="190"/>
      <c r="B25" s="29"/>
      <c r="C25" s="61" t="s">
        <v>326</v>
      </c>
      <c r="D25" s="29"/>
      <c r="E25" s="62">
        <v>5612.4189599999991</v>
      </c>
      <c r="F25" s="62"/>
      <c r="G25" s="77">
        <f t="shared" si="2"/>
        <v>21.597522944370183</v>
      </c>
      <c r="H25" s="78"/>
      <c r="I25" s="77">
        <f>E25/E22*100-100</f>
        <v>5.6059450206412862</v>
      </c>
      <c r="J25" s="29"/>
      <c r="K25" s="62">
        <v>5188.6664259999989</v>
      </c>
      <c r="L25" s="62"/>
      <c r="M25" s="77">
        <f t="shared" si="3"/>
        <v>18.883213666272297</v>
      </c>
      <c r="N25" s="78"/>
      <c r="O25" s="77">
        <f>K25/K22*100-100</f>
        <v>3.5836224285259277</v>
      </c>
      <c r="P25" s="68"/>
      <c r="Q25" s="77">
        <v>20.77649620022018</v>
      </c>
      <c r="R25" s="29"/>
      <c r="S25" s="61" t="s">
        <v>523</v>
      </c>
      <c r="T25" s="29"/>
      <c r="U25" s="190"/>
    </row>
    <row r="26" spans="1:21" ht="13.5" customHeight="1" x14ac:dyDescent="0.2">
      <c r="A26" s="190"/>
      <c r="B26" s="29"/>
      <c r="C26" s="61" t="s">
        <v>327</v>
      </c>
      <c r="D26" s="29"/>
      <c r="E26" s="62">
        <v>5960.5977019999991</v>
      </c>
      <c r="F26" s="62"/>
      <c r="G26" s="77">
        <f t="shared" si="2"/>
        <v>19.514550684003225</v>
      </c>
      <c r="H26" s="78"/>
      <c r="I26" s="77">
        <f>E26/E25*100-100</f>
        <v>6.2037197237321067</v>
      </c>
      <c r="J26" s="29"/>
      <c r="K26" s="62">
        <v>5435.6677539999982</v>
      </c>
      <c r="L26" s="62"/>
      <c r="M26" s="77">
        <f t="shared" si="3"/>
        <v>16.708818896297871</v>
      </c>
      <c r="N26" s="78"/>
      <c r="O26" s="77">
        <f>K26/K25*100-100</f>
        <v>4.7604009917133112</v>
      </c>
      <c r="P26" s="68"/>
      <c r="Q26" s="77">
        <v>21.862513447022991</v>
      </c>
      <c r="R26" s="29"/>
      <c r="S26" s="61" t="s">
        <v>524</v>
      </c>
      <c r="T26" s="29"/>
      <c r="U26" s="190"/>
    </row>
    <row r="27" spans="1:21" ht="13.5" customHeight="1" x14ac:dyDescent="0.2">
      <c r="A27" s="190"/>
      <c r="B27" s="29"/>
      <c r="C27" s="61" t="s">
        <v>328</v>
      </c>
      <c r="D27" s="29"/>
      <c r="E27" s="62">
        <v>6606.0085290000006</v>
      </c>
      <c r="F27" s="62"/>
      <c r="G27" s="77">
        <f t="shared" si="2"/>
        <v>12.960364066344269</v>
      </c>
      <c r="H27" s="78"/>
      <c r="I27" s="77">
        <f t="shared" ref="I27:I36" si="4">E27/E26*100-100</f>
        <v>10.827954833848992</v>
      </c>
      <c r="J27" s="29"/>
      <c r="K27" s="62">
        <v>6154.9612290000014</v>
      </c>
      <c r="L27" s="62"/>
      <c r="M27" s="77">
        <f t="shared" si="3"/>
        <v>11.649037873030508</v>
      </c>
      <c r="N27" s="78"/>
      <c r="O27" s="77">
        <f t="shared" ref="O27:O36" si="5">K27/K26*100-100</f>
        <v>13.232844749767665</v>
      </c>
      <c r="P27" s="68"/>
      <c r="Q27" s="77">
        <v>17.656075246047422</v>
      </c>
      <c r="R27" s="29"/>
      <c r="S27" s="61" t="s">
        <v>525</v>
      </c>
      <c r="T27" s="29"/>
      <c r="U27" s="190"/>
    </row>
    <row r="28" spans="1:21" ht="13.5" customHeight="1" x14ac:dyDescent="0.2">
      <c r="A28" s="190"/>
      <c r="B28" s="29"/>
      <c r="C28" s="61" t="s">
        <v>329</v>
      </c>
      <c r="D28" s="29"/>
      <c r="E28" s="62">
        <v>6196.532736000001</v>
      </c>
      <c r="F28" s="62"/>
      <c r="G28" s="77">
        <f t="shared" si="2"/>
        <v>16.013583023585269</v>
      </c>
      <c r="H28" s="78"/>
      <c r="I28" s="77">
        <f t="shared" si="4"/>
        <v>-6.1985356392203244</v>
      </c>
      <c r="J28" s="29"/>
      <c r="K28" s="62">
        <v>5661.8761620000014</v>
      </c>
      <c r="L28" s="62"/>
      <c r="M28" s="77">
        <f t="shared" si="3"/>
        <v>11.799849156589204</v>
      </c>
      <c r="N28" s="78"/>
      <c r="O28" s="77">
        <f t="shared" si="5"/>
        <v>-8.011180715107642</v>
      </c>
      <c r="P28" s="68"/>
      <c r="Q28" s="77">
        <v>15.989168793915567</v>
      </c>
      <c r="R28" s="29"/>
      <c r="S28" s="61" t="s">
        <v>526</v>
      </c>
      <c r="T28" s="29"/>
      <c r="U28" s="190"/>
    </row>
    <row r="29" spans="1:21" ht="13.5" customHeight="1" x14ac:dyDescent="0.2">
      <c r="A29" s="190"/>
      <c r="B29" s="29"/>
      <c r="C29" s="61" t="s">
        <v>330</v>
      </c>
      <c r="D29" s="29"/>
      <c r="E29" s="62">
        <v>7462.6140819999982</v>
      </c>
      <c r="F29" s="62"/>
      <c r="G29" s="77">
        <f t="shared" si="2"/>
        <v>40.522397135990701</v>
      </c>
      <c r="H29" s="78"/>
      <c r="I29" s="77">
        <f t="shared" si="4"/>
        <v>20.432093235696854</v>
      </c>
      <c r="J29" s="29"/>
      <c r="K29" s="62">
        <v>6791.5905409999978</v>
      </c>
      <c r="L29" s="62"/>
      <c r="M29" s="77">
        <f t="shared" si="3"/>
        <v>34.825416422266585</v>
      </c>
      <c r="N29" s="78"/>
      <c r="O29" s="77">
        <f t="shared" si="5"/>
        <v>19.953004033930256</v>
      </c>
      <c r="P29" s="68"/>
      <c r="Q29" s="77">
        <v>22.819776962004497</v>
      </c>
      <c r="R29" s="29"/>
      <c r="S29" s="61" t="s">
        <v>527</v>
      </c>
      <c r="T29" s="29"/>
      <c r="U29" s="190"/>
    </row>
    <row r="30" spans="1:21" ht="13.5" customHeight="1" x14ac:dyDescent="0.2">
      <c r="A30" s="190"/>
      <c r="B30" s="29"/>
      <c r="C30" s="61" t="s">
        <v>331</v>
      </c>
      <c r="D30" s="29"/>
      <c r="E30" s="62">
        <v>7054.4405159999988</v>
      </c>
      <c r="F30" s="62"/>
      <c r="G30" s="77">
        <f t="shared" si="2"/>
        <v>37.150898261882503</v>
      </c>
      <c r="H30" s="78"/>
      <c r="I30" s="77">
        <f t="shared" si="4"/>
        <v>-5.4695789104855805</v>
      </c>
      <c r="J30" s="29"/>
      <c r="K30" s="62">
        <v>6302.8821289999996</v>
      </c>
      <c r="L30" s="62"/>
      <c r="M30" s="77">
        <f t="shared" si="3"/>
        <v>29.845643108251267</v>
      </c>
      <c r="N30" s="78"/>
      <c r="O30" s="77">
        <f t="shared" si="5"/>
        <v>-7.1957873350833665</v>
      </c>
      <c r="P30" s="68"/>
      <c r="Q30" s="77">
        <v>31.13685833769236</v>
      </c>
      <c r="R30" s="29"/>
      <c r="S30" s="61" t="s">
        <v>528</v>
      </c>
      <c r="T30" s="29"/>
      <c r="U30" s="190"/>
    </row>
    <row r="31" spans="1:21" ht="13.5" customHeight="1" x14ac:dyDescent="0.2">
      <c r="A31" s="190"/>
      <c r="B31" s="29"/>
      <c r="C31" s="61" t="s">
        <v>332</v>
      </c>
      <c r="D31" s="29"/>
      <c r="E31" s="62">
        <v>7139.6228789999986</v>
      </c>
      <c r="F31" s="62"/>
      <c r="G31" s="77">
        <f t="shared" si="2"/>
        <v>27.958142105231815</v>
      </c>
      <c r="H31" s="78"/>
      <c r="I31" s="77">
        <f t="shared" si="4"/>
        <v>1.207499911676905</v>
      </c>
      <c r="J31" s="29"/>
      <c r="K31" s="62">
        <v>6497.8251909999999</v>
      </c>
      <c r="L31" s="62"/>
      <c r="M31" s="77">
        <f t="shared" si="3"/>
        <v>22.772446536240395</v>
      </c>
      <c r="N31" s="78"/>
      <c r="O31" s="77">
        <f t="shared" si="5"/>
        <v>3.0929193662539518</v>
      </c>
      <c r="P31" s="68"/>
      <c r="Q31" s="77">
        <v>35.068574099244898</v>
      </c>
      <c r="R31" s="29"/>
      <c r="S31" s="61" t="s">
        <v>529</v>
      </c>
      <c r="T31" s="29"/>
      <c r="U31" s="190"/>
    </row>
    <row r="32" spans="1:21" ht="13.5" customHeight="1" x14ac:dyDescent="0.2">
      <c r="A32" s="190"/>
      <c r="B32" s="29"/>
      <c r="C32" s="61" t="s">
        <v>333</v>
      </c>
      <c r="D32" s="29"/>
      <c r="E32" s="62">
        <v>5745.0865869999989</v>
      </c>
      <c r="F32" s="62"/>
      <c r="G32" s="77">
        <f t="shared" si="2"/>
        <v>31.834414171068431</v>
      </c>
      <c r="H32" s="78"/>
      <c r="I32" s="77">
        <f t="shared" si="4"/>
        <v>-19.532352277342184</v>
      </c>
      <c r="J32" s="29"/>
      <c r="K32" s="62">
        <v>5076.5615529999995</v>
      </c>
      <c r="L32" s="62"/>
      <c r="M32" s="77">
        <f t="shared" si="3"/>
        <v>26.396883889019463</v>
      </c>
      <c r="N32" s="78"/>
      <c r="O32" s="77">
        <f t="shared" si="5"/>
        <v>-21.872912801171722</v>
      </c>
      <c r="P32" s="68"/>
      <c r="Q32" s="77">
        <v>32.213526491983799</v>
      </c>
      <c r="R32" s="29"/>
      <c r="S32" s="61" t="s">
        <v>530</v>
      </c>
      <c r="T32" s="29"/>
      <c r="U32" s="190"/>
    </row>
    <row r="33" spans="1:21" ht="13.5" customHeight="1" x14ac:dyDescent="0.2">
      <c r="A33" s="190"/>
      <c r="B33" s="29"/>
      <c r="C33" s="61" t="s">
        <v>334</v>
      </c>
      <c r="D33" s="29"/>
      <c r="E33" s="62">
        <v>6829.1653609999994</v>
      </c>
      <c r="F33" s="62"/>
      <c r="G33" s="77">
        <f t="shared" si="2"/>
        <v>24.352583796122019</v>
      </c>
      <c r="H33" s="78"/>
      <c r="I33" s="77">
        <f t="shared" si="4"/>
        <v>18.869668151791785</v>
      </c>
      <c r="J33" s="29"/>
      <c r="K33" s="62">
        <v>6372.6855459999988</v>
      </c>
      <c r="L33" s="62"/>
      <c r="M33" s="77">
        <f t="shared" si="3"/>
        <v>23.425958790190464</v>
      </c>
      <c r="N33" s="78"/>
      <c r="O33" s="77">
        <f t="shared" si="5"/>
        <v>25.531533095152838</v>
      </c>
      <c r="P33" s="68"/>
      <c r="Q33" s="77">
        <v>27.769611633142603</v>
      </c>
      <c r="R33" s="29"/>
      <c r="S33" s="61" t="s">
        <v>531</v>
      </c>
      <c r="T33" s="29"/>
      <c r="U33" s="190"/>
    </row>
    <row r="34" spans="1:21" ht="13.5" customHeight="1" x14ac:dyDescent="0.2">
      <c r="A34" s="190"/>
      <c r="B34" s="29"/>
      <c r="C34" s="61" t="s">
        <v>335</v>
      </c>
      <c r="D34" s="29"/>
      <c r="E34" s="62">
        <v>6695.1176199999982</v>
      </c>
      <c r="F34" s="62"/>
      <c r="G34" s="77">
        <f t="shared" si="2"/>
        <v>20.244542160465159</v>
      </c>
      <c r="H34" s="78"/>
      <c r="I34" s="77">
        <f t="shared" si="4"/>
        <v>-1.9628715064584696</v>
      </c>
      <c r="J34" s="29"/>
      <c r="K34" s="62">
        <v>6241.0258079999985</v>
      </c>
      <c r="L34" s="62"/>
      <c r="M34" s="77">
        <f t="shared" si="3"/>
        <v>18.525951845308256</v>
      </c>
      <c r="N34" s="78"/>
      <c r="O34" s="77">
        <f t="shared" si="5"/>
        <v>-2.0660008570898469</v>
      </c>
      <c r="P34" s="68"/>
      <c r="Q34" s="77">
        <v>24.98375736397584</v>
      </c>
      <c r="R34" s="29"/>
      <c r="S34" s="61" t="s">
        <v>532</v>
      </c>
      <c r="T34" s="29"/>
      <c r="U34" s="190"/>
    </row>
    <row r="35" spans="1:21" ht="13.5" customHeight="1" x14ac:dyDescent="0.2">
      <c r="A35" s="190"/>
      <c r="B35" s="29"/>
      <c r="C35" s="61" t="s">
        <v>336</v>
      </c>
      <c r="D35" s="29"/>
      <c r="E35" s="62">
        <v>7162.6720700000005</v>
      </c>
      <c r="F35" s="62"/>
      <c r="G35" s="77">
        <f t="shared" si="2"/>
        <v>18.186243997512321</v>
      </c>
      <c r="H35" s="78"/>
      <c r="I35" s="77">
        <f t="shared" si="4"/>
        <v>6.9835136070395549</v>
      </c>
      <c r="J35" s="29"/>
      <c r="K35" s="62">
        <v>6686.9469210000007</v>
      </c>
      <c r="L35" s="62"/>
      <c r="M35" s="77">
        <f t="shared" si="3"/>
        <v>14.875457902093018</v>
      </c>
      <c r="N35" s="78"/>
      <c r="O35" s="77">
        <f t="shared" si="5"/>
        <v>7.1449971001305954</v>
      </c>
      <c r="P35" s="68"/>
      <c r="Q35" s="77">
        <v>20.833679185956285</v>
      </c>
      <c r="R35" s="29"/>
      <c r="S35" s="61" t="s">
        <v>533</v>
      </c>
      <c r="T35" s="29"/>
      <c r="U35" s="190"/>
    </row>
    <row r="36" spans="1:21" ht="13.5" customHeight="1" x14ac:dyDescent="0.2">
      <c r="A36" s="190"/>
      <c r="B36" s="29"/>
      <c r="C36" s="61" t="s">
        <v>337</v>
      </c>
      <c r="D36" s="29"/>
      <c r="E36" s="62">
        <v>5801.5744830000003</v>
      </c>
      <c r="F36" s="62"/>
      <c r="G36" s="77">
        <f t="shared" si="2"/>
        <v>9.165185324093045</v>
      </c>
      <c r="H36" s="78"/>
      <c r="I36" s="77">
        <f t="shared" si="4"/>
        <v>-19.002651157251719</v>
      </c>
      <c r="J36" s="29"/>
      <c r="K36" s="62">
        <v>5342.4002070000006</v>
      </c>
      <c r="L36" s="62"/>
      <c r="M36" s="77">
        <f t="shared" si="3"/>
        <v>6.6526772912202148</v>
      </c>
      <c r="N36" s="78"/>
      <c r="O36" s="77">
        <f t="shared" si="5"/>
        <v>-20.107034344440848</v>
      </c>
      <c r="P36" s="68"/>
      <c r="Q36" s="77">
        <v>16.033017992326506</v>
      </c>
      <c r="R36" s="29"/>
      <c r="S36" s="61" t="s">
        <v>534</v>
      </c>
      <c r="T36" s="29"/>
      <c r="U36" s="190"/>
    </row>
    <row r="37" spans="1:21" ht="6.75" customHeight="1" x14ac:dyDescent="0.2">
      <c r="A37" s="7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68"/>
      <c r="Q37" s="29"/>
      <c r="R37" s="29"/>
      <c r="S37" s="29"/>
      <c r="T37" s="29"/>
      <c r="U37" s="79"/>
    </row>
    <row r="38" spans="1:21" ht="13.5" customHeight="1" x14ac:dyDescent="0.2">
      <c r="A38" s="190">
        <v>2023</v>
      </c>
      <c r="B38" s="29"/>
      <c r="C38" s="69"/>
      <c r="D38" s="70"/>
      <c r="E38" s="71"/>
      <c r="F38" s="72"/>
      <c r="G38" s="73"/>
      <c r="H38" s="74"/>
      <c r="I38" s="75"/>
      <c r="J38" s="70"/>
      <c r="K38" s="71"/>
      <c r="L38" s="72"/>
      <c r="M38" s="73"/>
      <c r="N38" s="74"/>
      <c r="O38" s="75"/>
      <c r="P38" s="76"/>
      <c r="Q38" s="75"/>
      <c r="R38" s="29"/>
      <c r="S38" s="69"/>
      <c r="T38" s="29"/>
      <c r="U38" s="190">
        <v>2023</v>
      </c>
    </row>
    <row r="39" spans="1:21" ht="13.5" customHeight="1" x14ac:dyDescent="0.2">
      <c r="A39" s="190"/>
      <c r="B39" s="29"/>
      <c r="C39" s="61" t="s">
        <v>326</v>
      </c>
      <c r="D39" s="29"/>
      <c r="E39" s="62">
        <v>6388.7614109999977</v>
      </c>
      <c r="F39" s="62"/>
      <c r="G39" s="77">
        <f t="shared" ref="G39:G40" si="6">E39/E25*100-100</f>
        <v>13.832581931837808</v>
      </c>
      <c r="H39" s="78"/>
      <c r="I39" s="77">
        <f>E39/E36*100-100</f>
        <v>10.121165034088506</v>
      </c>
      <c r="J39" s="29"/>
      <c r="K39" s="62">
        <v>5898.268385999997</v>
      </c>
      <c r="L39" s="62"/>
      <c r="M39" s="77">
        <f t="shared" ref="M39:M40" si="7">K39/K25*100-100</f>
        <v>13.675998835543538</v>
      </c>
      <c r="N39" s="78"/>
      <c r="O39" s="77">
        <f>K39/K36*100-100</f>
        <v>10.404839724879793</v>
      </c>
      <c r="P39" s="68"/>
      <c r="Q39" s="77">
        <v>13.925622038742659</v>
      </c>
      <c r="R39" s="29"/>
      <c r="S39" s="61" t="s">
        <v>523</v>
      </c>
      <c r="T39" s="29"/>
      <c r="U39" s="190"/>
    </row>
    <row r="40" spans="1:21" ht="13.5" customHeight="1" x14ac:dyDescent="0.2">
      <c r="A40" s="190"/>
      <c r="B40" s="29"/>
      <c r="C40" s="61" t="s">
        <v>327</v>
      </c>
      <c r="D40" s="29"/>
      <c r="E40" s="62">
        <v>6379.2374069999987</v>
      </c>
      <c r="F40" s="62"/>
      <c r="G40" s="77">
        <f t="shared" si="6"/>
        <v>7.023451773293317</v>
      </c>
      <c r="H40" s="78"/>
      <c r="I40" s="77">
        <f t="shared" ref="I40" si="8">E40/E39*100-100</f>
        <v>-0.14907434144591036</v>
      </c>
      <c r="J40" s="29"/>
      <c r="K40" s="62">
        <v>5981.1154639999995</v>
      </c>
      <c r="L40" s="62"/>
      <c r="M40" s="77">
        <f t="shared" si="7"/>
        <v>10.034603560871005</v>
      </c>
      <c r="N40" s="78"/>
      <c r="O40" s="77">
        <f t="shared" ref="O40" si="9">K40/K39*100-100</f>
        <v>1.4046000042427238</v>
      </c>
      <c r="P40" s="68"/>
      <c r="Q40" s="77">
        <v>9.9604105884644696</v>
      </c>
      <c r="R40" s="29"/>
      <c r="S40" s="61" t="s">
        <v>524</v>
      </c>
      <c r="T40" s="29"/>
      <c r="U40" s="190"/>
    </row>
    <row r="41" spans="1:21" ht="6.75" customHeight="1" thickBot="1" x14ac:dyDescent="0.25">
      <c r="A41" s="63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1"/>
      <c r="Q41" s="80"/>
      <c r="R41" s="80"/>
      <c r="S41" s="80"/>
      <c r="T41" s="80"/>
      <c r="U41" s="63"/>
    </row>
    <row r="42" spans="1:21" ht="13.5" thickTop="1" x14ac:dyDescent="0.2"/>
  </sheetData>
  <mergeCells count="18">
    <mergeCell ref="Y10:Z10"/>
    <mergeCell ref="E4:I4"/>
    <mergeCell ref="K4:O4"/>
    <mergeCell ref="E6:E8"/>
    <mergeCell ref="G6:I6"/>
    <mergeCell ref="K6:K8"/>
    <mergeCell ref="M6:O6"/>
    <mergeCell ref="A4:A8"/>
    <mergeCell ref="C4:C8"/>
    <mergeCell ref="A1:U1"/>
    <mergeCell ref="S4:S8"/>
    <mergeCell ref="U4:U8"/>
    <mergeCell ref="U24:U36"/>
    <mergeCell ref="U38:U40"/>
    <mergeCell ref="A38:A40"/>
    <mergeCell ref="A10:A22"/>
    <mergeCell ref="A24:A36"/>
    <mergeCell ref="U10:U2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42"/>
  <sheetViews>
    <sheetView showGridLines="0" zoomScale="90" zoomScaleNormal="90" workbookViewId="0">
      <pane ySplit="8" topLeftCell="A9" activePane="bottomLeft" state="frozen"/>
      <selection activeCell="G9" sqref="G9:I9"/>
      <selection pane="bottomLeft" sqref="A1:U1"/>
    </sheetView>
  </sheetViews>
  <sheetFormatPr defaultColWidth="9.140625" defaultRowHeight="12.75" x14ac:dyDescent="0.2"/>
  <cols>
    <col min="1" max="1" width="9.140625" style="7"/>
    <col min="2" max="2" width="0.5703125" style="7" customWidth="1"/>
    <col min="3" max="3" width="11.7109375" style="7" customWidth="1"/>
    <col min="4" max="4" width="0.5703125" style="7" customWidth="1"/>
    <col min="5" max="5" width="10.7109375" style="7" customWidth="1"/>
    <col min="6" max="6" width="0.5703125" style="7" customWidth="1"/>
    <col min="7" max="7" width="11.7109375" style="7" customWidth="1"/>
    <col min="8" max="8" width="0.5703125" style="7" customWidth="1"/>
    <col min="9" max="9" width="11.7109375" style="7" customWidth="1"/>
    <col min="10" max="10" width="0.5703125" style="7" customWidth="1"/>
    <col min="11" max="11" width="10.85546875" style="7" customWidth="1"/>
    <col min="12" max="12" width="0.5703125" style="7" customWidth="1"/>
    <col min="13" max="13" width="11.7109375" style="7" customWidth="1"/>
    <col min="14" max="14" width="0.5703125" style="7" customWidth="1"/>
    <col min="15" max="15" width="11.7109375" style="7" customWidth="1"/>
    <col min="16" max="16" width="0.5703125" style="7" customWidth="1"/>
    <col min="17" max="17" width="31.7109375" style="7" customWidth="1"/>
    <col min="18" max="18" width="0.5703125" style="7" customWidth="1"/>
    <col min="19" max="19" width="11.7109375" style="7" customWidth="1"/>
    <col min="20" max="20" width="0.5703125" style="7" customWidth="1"/>
    <col min="21" max="21" width="9.140625" style="7"/>
    <col min="22" max="22" width="4.7109375" style="7" customWidth="1"/>
    <col min="23" max="16384" width="9.140625" style="7"/>
  </cols>
  <sheetData>
    <row r="1" spans="1:26" ht="26.25" customHeight="1" x14ac:dyDescent="0.2">
      <c r="A1" s="194" t="s">
        <v>664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</row>
    <row r="2" spans="1:26" ht="3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6" ht="3.75" customHeight="1" x14ac:dyDescent="0.2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6" ht="38.25" customHeight="1" x14ac:dyDescent="0.2">
      <c r="A4" s="187" t="s">
        <v>162</v>
      </c>
      <c r="B4" s="66"/>
      <c r="C4" s="187" t="s">
        <v>163</v>
      </c>
      <c r="D4" s="66"/>
      <c r="E4" s="187" t="s">
        <v>658</v>
      </c>
      <c r="F4" s="188"/>
      <c r="G4" s="188"/>
      <c r="H4" s="188"/>
      <c r="I4" s="188"/>
      <c r="J4" s="66"/>
      <c r="K4" s="187" t="s">
        <v>659</v>
      </c>
      <c r="L4" s="187"/>
      <c r="M4" s="187"/>
      <c r="N4" s="187"/>
      <c r="O4" s="187"/>
      <c r="P4" s="67"/>
      <c r="Q4" s="27" t="s">
        <v>660</v>
      </c>
      <c r="R4" s="66"/>
      <c r="S4" s="187" t="s">
        <v>522</v>
      </c>
      <c r="T4" s="66"/>
      <c r="U4" s="187" t="s">
        <v>535</v>
      </c>
    </row>
    <row r="5" spans="1:26" ht="3" customHeight="1" x14ac:dyDescent="0.2">
      <c r="A5" s="187"/>
      <c r="B5" s="66"/>
      <c r="C5" s="187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66"/>
      <c r="R5" s="66"/>
      <c r="S5" s="187"/>
      <c r="T5" s="66"/>
      <c r="U5" s="187"/>
    </row>
    <row r="6" spans="1:26" ht="26.25" customHeight="1" x14ac:dyDescent="0.2">
      <c r="A6" s="187"/>
      <c r="B6" s="66"/>
      <c r="C6" s="187"/>
      <c r="D6" s="66"/>
      <c r="E6" s="187" t="s">
        <v>646</v>
      </c>
      <c r="F6" s="66"/>
      <c r="G6" s="187" t="s">
        <v>661</v>
      </c>
      <c r="H6" s="188"/>
      <c r="I6" s="188"/>
      <c r="J6" s="66"/>
      <c r="K6" s="187" t="s">
        <v>646</v>
      </c>
      <c r="L6" s="66"/>
      <c r="M6" s="187" t="s">
        <v>661</v>
      </c>
      <c r="N6" s="188"/>
      <c r="O6" s="188"/>
      <c r="P6" s="67"/>
      <c r="Q6" s="27" t="s">
        <v>662</v>
      </c>
      <c r="R6" s="66"/>
      <c r="S6" s="187"/>
      <c r="T6" s="66"/>
      <c r="U6" s="187"/>
      <c r="Y6" s="28"/>
      <c r="Z6" s="28"/>
    </row>
    <row r="7" spans="1:26" ht="3" customHeight="1" x14ac:dyDescent="0.2">
      <c r="A7" s="187"/>
      <c r="B7" s="66"/>
      <c r="C7" s="187"/>
      <c r="D7" s="66"/>
      <c r="E7" s="187"/>
      <c r="F7" s="66"/>
      <c r="G7" s="66"/>
      <c r="H7" s="66"/>
      <c r="I7" s="66"/>
      <c r="J7" s="66"/>
      <c r="K7" s="187"/>
      <c r="L7" s="66"/>
      <c r="M7" s="66"/>
      <c r="N7" s="66"/>
      <c r="O7" s="66"/>
      <c r="P7" s="67"/>
      <c r="Q7" s="66"/>
      <c r="R7" s="66"/>
      <c r="S7" s="187"/>
      <c r="T7" s="66"/>
      <c r="U7" s="187"/>
    </row>
    <row r="8" spans="1:26" ht="37.5" customHeight="1" x14ac:dyDescent="0.2">
      <c r="A8" s="187"/>
      <c r="B8" s="66"/>
      <c r="C8" s="187"/>
      <c r="D8" s="66"/>
      <c r="E8" s="187"/>
      <c r="F8" s="66"/>
      <c r="G8" s="27" t="s">
        <v>655</v>
      </c>
      <c r="H8" s="66"/>
      <c r="I8" s="27" t="s">
        <v>656</v>
      </c>
      <c r="J8" s="66"/>
      <c r="K8" s="187"/>
      <c r="L8" s="66"/>
      <c r="M8" s="27" t="s">
        <v>655</v>
      </c>
      <c r="N8" s="66"/>
      <c r="O8" s="27" t="s">
        <v>656</v>
      </c>
      <c r="P8" s="67"/>
      <c r="Q8" s="27" t="s">
        <v>655</v>
      </c>
      <c r="R8" s="66"/>
      <c r="S8" s="187"/>
      <c r="T8" s="66"/>
      <c r="U8" s="187"/>
      <c r="Y8" s="28"/>
      <c r="Z8" s="28"/>
    </row>
    <row r="9" spans="1:26" ht="6.75" customHeight="1" x14ac:dyDescent="0.2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68"/>
      <c r="Q9" s="29"/>
      <c r="R9" s="29"/>
      <c r="S9" s="29"/>
      <c r="T9" s="29"/>
    </row>
    <row r="10" spans="1:26" ht="12.75" customHeight="1" x14ac:dyDescent="0.2">
      <c r="A10" s="190">
        <v>2021</v>
      </c>
      <c r="B10" s="29"/>
      <c r="C10" s="69" t="s">
        <v>296</v>
      </c>
      <c r="D10" s="70"/>
      <c r="E10" s="71">
        <f>SUM(E11:E22)</f>
        <v>-19527.189521000004</v>
      </c>
      <c r="F10" s="72"/>
      <c r="G10" s="82">
        <f>SUM(G11:G22)</f>
        <v>-5139.0141130000011</v>
      </c>
      <c r="H10" s="74"/>
      <c r="I10" s="75"/>
      <c r="J10" s="70"/>
      <c r="K10" s="71">
        <f>SUM(K11:K22)</f>
        <v>-13819.393589000007</v>
      </c>
      <c r="L10" s="72"/>
      <c r="M10" s="82">
        <f>SUM(M11:M22)</f>
        <v>-2883.1620200000075</v>
      </c>
      <c r="N10" s="74"/>
      <c r="O10" s="75"/>
      <c r="P10" s="76"/>
      <c r="Q10" s="75"/>
      <c r="R10" s="29"/>
      <c r="S10" s="69" t="s">
        <v>296</v>
      </c>
      <c r="T10" s="29"/>
      <c r="U10" s="190">
        <v>2021</v>
      </c>
      <c r="Y10" s="193"/>
      <c r="Z10" s="193"/>
    </row>
    <row r="11" spans="1:26" ht="13.5" customHeight="1" x14ac:dyDescent="0.2">
      <c r="A11" s="190"/>
      <c r="B11" s="29"/>
      <c r="C11" s="61" t="s">
        <v>326</v>
      </c>
      <c r="D11" s="29"/>
      <c r="E11" s="62">
        <v>-932.71053800000027</v>
      </c>
      <c r="F11" s="62"/>
      <c r="G11" s="78">
        <v>617.45610599999873</v>
      </c>
      <c r="H11" s="78"/>
      <c r="I11" s="78">
        <v>515.97557599999891</v>
      </c>
      <c r="J11" s="29"/>
      <c r="K11" s="62">
        <v>-695.15577200000098</v>
      </c>
      <c r="L11" s="62"/>
      <c r="M11" s="78">
        <v>361.07892299999639</v>
      </c>
      <c r="N11" s="78"/>
      <c r="O11" s="78">
        <v>554.43801399999893</v>
      </c>
      <c r="P11" s="68"/>
      <c r="Q11" s="78">
        <v>1370.7338239999999</v>
      </c>
      <c r="R11" s="29"/>
      <c r="S11" s="61" t="s">
        <v>523</v>
      </c>
      <c r="T11" s="29"/>
      <c r="U11" s="190"/>
    </row>
    <row r="12" spans="1:26" ht="13.5" customHeight="1" x14ac:dyDescent="0.2">
      <c r="A12" s="190"/>
      <c r="B12" s="29"/>
      <c r="C12" s="61" t="s">
        <v>327</v>
      </c>
      <c r="D12" s="29"/>
      <c r="E12" s="62">
        <v>-790.23921899999732</v>
      </c>
      <c r="F12" s="62"/>
      <c r="G12" s="78">
        <v>794.99783100000423</v>
      </c>
      <c r="H12" s="78"/>
      <c r="I12" s="78">
        <v>142.47131900000295</v>
      </c>
      <c r="J12" s="29"/>
      <c r="K12" s="62">
        <v>-519.89282099999764</v>
      </c>
      <c r="L12" s="62"/>
      <c r="M12" s="78">
        <v>654.135538000005</v>
      </c>
      <c r="N12" s="78"/>
      <c r="O12" s="78">
        <v>175.26295100000334</v>
      </c>
      <c r="P12" s="68"/>
      <c r="Q12" s="78">
        <v>1392.868451000003</v>
      </c>
      <c r="R12" s="29"/>
      <c r="S12" s="61" t="s">
        <v>524</v>
      </c>
      <c r="T12" s="29"/>
      <c r="U12" s="190"/>
    </row>
    <row r="13" spans="1:26" ht="13.5" customHeight="1" x14ac:dyDescent="0.2">
      <c r="A13" s="190"/>
      <c r="B13" s="29"/>
      <c r="C13" s="61" t="s">
        <v>328</v>
      </c>
      <c r="D13" s="29"/>
      <c r="E13" s="62">
        <v>-1207.6723280000024</v>
      </c>
      <c r="F13" s="62"/>
      <c r="G13" s="78">
        <v>438.45863899999858</v>
      </c>
      <c r="H13" s="78"/>
      <c r="I13" s="78">
        <v>-417.43310900000506</v>
      </c>
      <c r="J13" s="29"/>
      <c r="K13" s="62">
        <v>-937.56987400000253</v>
      </c>
      <c r="L13" s="62"/>
      <c r="M13" s="78">
        <v>277.07546199999797</v>
      </c>
      <c r="N13" s="78"/>
      <c r="O13" s="78">
        <v>-417.67705300000489</v>
      </c>
      <c r="P13" s="68"/>
      <c r="Q13" s="78">
        <v>1850.9125760000015</v>
      </c>
      <c r="R13" s="29"/>
      <c r="S13" s="61" t="s">
        <v>525</v>
      </c>
      <c r="T13" s="29"/>
      <c r="U13" s="190"/>
    </row>
    <row r="14" spans="1:26" ht="13.5" customHeight="1" x14ac:dyDescent="0.2">
      <c r="A14" s="190"/>
      <c r="B14" s="29"/>
      <c r="C14" s="61" t="s">
        <v>329</v>
      </c>
      <c r="D14" s="29"/>
      <c r="E14" s="62">
        <v>-1516.5619480000005</v>
      </c>
      <c r="F14" s="62"/>
      <c r="G14" s="78">
        <v>-396.69618799999989</v>
      </c>
      <c r="H14" s="78"/>
      <c r="I14" s="78">
        <v>-308.8896199999981</v>
      </c>
      <c r="J14" s="29"/>
      <c r="K14" s="62">
        <v>-1143.8933120000011</v>
      </c>
      <c r="L14" s="62"/>
      <c r="M14" s="78">
        <v>-274.27406600000086</v>
      </c>
      <c r="N14" s="78"/>
      <c r="O14" s="78">
        <v>-206.32343799999853</v>
      </c>
      <c r="P14" s="68"/>
      <c r="Q14" s="78">
        <v>836.76028200000292</v>
      </c>
      <c r="R14" s="29"/>
      <c r="S14" s="61" t="s">
        <v>526</v>
      </c>
      <c r="T14" s="29"/>
      <c r="U14" s="190"/>
    </row>
    <row r="15" spans="1:26" ht="13.5" customHeight="1" x14ac:dyDescent="0.2">
      <c r="A15" s="190"/>
      <c r="B15" s="29"/>
      <c r="C15" s="61" t="s">
        <v>330</v>
      </c>
      <c r="D15" s="29"/>
      <c r="E15" s="62">
        <v>-1479.9531859999988</v>
      </c>
      <c r="F15" s="62"/>
      <c r="G15" s="78">
        <v>-573.52237599999853</v>
      </c>
      <c r="H15" s="78"/>
      <c r="I15" s="78">
        <v>36.608762000001661</v>
      </c>
      <c r="J15" s="29"/>
      <c r="K15" s="62">
        <v>-1030.9716049999997</v>
      </c>
      <c r="L15" s="62"/>
      <c r="M15" s="78">
        <v>-258.64724299999943</v>
      </c>
      <c r="N15" s="78"/>
      <c r="O15" s="78">
        <v>112.92170700000133</v>
      </c>
      <c r="P15" s="68"/>
      <c r="Q15" s="78">
        <v>-531.75992499999984</v>
      </c>
      <c r="R15" s="29"/>
      <c r="S15" s="61" t="s">
        <v>527</v>
      </c>
      <c r="T15" s="29"/>
      <c r="U15" s="190"/>
    </row>
    <row r="16" spans="1:26" ht="13.5" customHeight="1" x14ac:dyDescent="0.2">
      <c r="A16" s="190"/>
      <c r="B16" s="29"/>
      <c r="C16" s="61" t="s">
        <v>331</v>
      </c>
      <c r="D16" s="29"/>
      <c r="E16" s="62">
        <v>-1618.858005</v>
      </c>
      <c r="F16" s="62"/>
      <c r="G16" s="78">
        <v>-702.12580799999796</v>
      </c>
      <c r="H16" s="78"/>
      <c r="I16" s="78">
        <v>-138.90481900000123</v>
      </c>
      <c r="J16" s="29"/>
      <c r="K16" s="62">
        <v>-1284.1192570000012</v>
      </c>
      <c r="L16" s="62"/>
      <c r="M16" s="78">
        <v>-548.43415799999912</v>
      </c>
      <c r="N16" s="78"/>
      <c r="O16" s="78">
        <v>-253.14765200000147</v>
      </c>
      <c r="P16" s="68"/>
      <c r="Q16" s="78">
        <v>-1672.3443719999964</v>
      </c>
      <c r="R16" s="29"/>
      <c r="S16" s="61" t="s">
        <v>528</v>
      </c>
      <c r="T16" s="29"/>
      <c r="U16" s="190"/>
    </row>
    <row r="17" spans="1:21" ht="13.5" customHeight="1" x14ac:dyDescent="0.2">
      <c r="A17" s="190"/>
      <c r="B17" s="29"/>
      <c r="C17" s="61" t="s">
        <v>332</v>
      </c>
      <c r="D17" s="29"/>
      <c r="E17" s="62">
        <v>-1553.5912569999982</v>
      </c>
      <c r="F17" s="62"/>
      <c r="G17" s="78">
        <v>-722.57877599999847</v>
      </c>
      <c r="H17" s="78"/>
      <c r="I17" s="78">
        <v>65.266748000001826</v>
      </c>
      <c r="J17" s="29"/>
      <c r="K17" s="62">
        <v>-1012.1651299999976</v>
      </c>
      <c r="L17" s="62"/>
      <c r="M17" s="78">
        <v>-470.5938449999976</v>
      </c>
      <c r="N17" s="78"/>
      <c r="O17" s="78">
        <v>271.95412700000361</v>
      </c>
      <c r="P17" s="68"/>
      <c r="Q17" s="78">
        <v>-1998.226959999995</v>
      </c>
      <c r="R17" s="29"/>
      <c r="S17" s="61" t="s">
        <v>529</v>
      </c>
      <c r="T17" s="29"/>
      <c r="U17" s="190"/>
    </row>
    <row r="18" spans="1:21" ht="13.5" customHeight="1" x14ac:dyDescent="0.2">
      <c r="A18" s="190"/>
      <c r="B18" s="29"/>
      <c r="C18" s="61" t="s">
        <v>333</v>
      </c>
      <c r="D18" s="29"/>
      <c r="E18" s="62">
        <v>-1752.9171939999987</v>
      </c>
      <c r="F18" s="62"/>
      <c r="G18" s="78">
        <v>-477.4181869999984</v>
      </c>
      <c r="H18" s="78"/>
      <c r="I18" s="78">
        <v>-199.32593700000052</v>
      </c>
      <c r="J18" s="29"/>
      <c r="K18" s="62">
        <v>-1257.7950189999992</v>
      </c>
      <c r="L18" s="62"/>
      <c r="M18" s="78">
        <v>-282.87446399999862</v>
      </c>
      <c r="N18" s="78"/>
      <c r="O18" s="78">
        <v>-245.62988900000164</v>
      </c>
      <c r="P18" s="68"/>
      <c r="Q18" s="78">
        <v>-1902.1227709999948</v>
      </c>
      <c r="R18" s="29"/>
      <c r="S18" s="61" t="s">
        <v>530</v>
      </c>
      <c r="T18" s="29"/>
      <c r="U18" s="190"/>
    </row>
    <row r="19" spans="1:21" ht="13.5" customHeight="1" x14ac:dyDescent="0.2">
      <c r="A19" s="190"/>
      <c r="B19" s="29"/>
      <c r="C19" s="61" t="s">
        <v>334</v>
      </c>
      <c r="D19" s="29"/>
      <c r="E19" s="62">
        <v>-1878.6909690000011</v>
      </c>
      <c r="F19" s="62"/>
      <c r="G19" s="78">
        <v>-719.54841200000192</v>
      </c>
      <c r="H19" s="78"/>
      <c r="I19" s="78">
        <v>-125.77377500000239</v>
      </c>
      <c r="J19" s="29"/>
      <c r="K19" s="62">
        <v>-1203.827916000002</v>
      </c>
      <c r="L19" s="62"/>
      <c r="M19" s="78">
        <v>-343.97908700000335</v>
      </c>
      <c r="N19" s="78"/>
      <c r="O19" s="78">
        <v>53.967102999997223</v>
      </c>
      <c r="P19" s="68"/>
      <c r="Q19" s="78">
        <v>-1919.5453749999988</v>
      </c>
      <c r="R19" s="29"/>
      <c r="S19" s="61" t="s">
        <v>531</v>
      </c>
      <c r="T19" s="29"/>
      <c r="U19" s="190"/>
    </row>
    <row r="20" spans="1:21" ht="13.5" customHeight="1" x14ac:dyDescent="0.2">
      <c r="A20" s="190"/>
      <c r="B20" s="29"/>
      <c r="C20" s="61" t="s">
        <v>335</v>
      </c>
      <c r="D20" s="29"/>
      <c r="E20" s="62">
        <v>-2018.6150110000017</v>
      </c>
      <c r="F20" s="62"/>
      <c r="G20" s="78">
        <v>-1004.6784650000045</v>
      </c>
      <c r="H20" s="78"/>
      <c r="I20" s="78">
        <v>-139.92404200000055</v>
      </c>
      <c r="J20" s="29"/>
      <c r="K20" s="62">
        <v>-1339.6392990000004</v>
      </c>
      <c r="L20" s="62"/>
      <c r="M20" s="78">
        <v>-622.0263840000016</v>
      </c>
      <c r="N20" s="78"/>
      <c r="O20" s="78">
        <v>-135.81138299999839</v>
      </c>
      <c r="P20" s="68"/>
      <c r="Q20" s="78">
        <v>-2201.6450640000048</v>
      </c>
      <c r="R20" s="29"/>
      <c r="S20" s="61" t="s">
        <v>532</v>
      </c>
      <c r="T20" s="29"/>
      <c r="U20" s="190"/>
    </row>
    <row r="21" spans="1:21" ht="13.5" customHeight="1" x14ac:dyDescent="0.2">
      <c r="A21" s="190"/>
      <c r="B21" s="29"/>
      <c r="C21" s="61" t="s">
        <v>336</v>
      </c>
      <c r="D21" s="29"/>
      <c r="E21" s="62">
        <v>-2234.997582</v>
      </c>
      <c r="F21" s="62"/>
      <c r="G21" s="78">
        <v>-1299.6623069999996</v>
      </c>
      <c r="H21" s="78"/>
      <c r="I21" s="78">
        <v>-216.38257099999828</v>
      </c>
      <c r="J21" s="29"/>
      <c r="K21" s="62">
        <v>-1481.7560330000015</v>
      </c>
      <c r="L21" s="62"/>
      <c r="M21" s="78">
        <v>-711.60893100000249</v>
      </c>
      <c r="N21" s="78"/>
      <c r="O21" s="78">
        <v>-142.11673400000109</v>
      </c>
      <c r="P21" s="68"/>
      <c r="Q21" s="78">
        <v>-3023.889184000006</v>
      </c>
      <c r="R21" s="29"/>
      <c r="S21" s="61" t="s">
        <v>533</v>
      </c>
      <c r="T21" s="29"/>
      <c r="U21" s="190"/>
    </row>
    <row r="22" spans="1:21" ht="13.5" customHeight="1" x14ac:dyDescent="0.2">
      <c r="A22" s="190"/>
      <c r="B22" s="29"/>
      <c r="C22" s="61" t="s">
        <v>337</v>
      </c>
      <c r="D22" s="29"/>
      <c r="E22" s="62">
        <v>-2542.382284000003</v>
      </c>
      <c r="F22" s="62"/>
      <c r="G22" s="78">
        <v>-1093.6961700000038</v>
      </c>
      <c r="H22" s="78"/>
      <c r="I22" s="78">
        <v>-307.38470200000302</v>
      </c>
      <c r="J22" s="29"/>
      <c r="K22" s="62">
        <v>-1912.6075510000037</v>
      </c>
      <c r="L22" s="62"/>
      <c r="M22" s="78">
        <v>-663.01376500000379</v>
      </c>
      <c r="N22" s="78"/>
      <c r="O22" s="78">
        <v>-430.85151800000222</v>
      </c>
      <c r="P22" s="68"/>
      <c r="Q22" s="78">
        <v>-3398.0369420000079</v>
      </c>
      <c r="R22" s="29"/>
      <c r="S22" s="61" t="s">
        <v>534</v>
      </c>
      <c r="T22" s="29"/>
      <c r="U22" s="190"/>
    </row>
    <row r="23" spans="1:21" ht="6.75" customHeight="1" x14ac:dyDescent="0.2">
      <c r="A23" s="7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68"/>
      <c r="Q23" s="29"/>
      <c r="R23" s="29"/>
      <c r="S23" s="29"/>
      <c r="T23" s="29"/>
      <c r="U23" s="79"/>
    </row>
    <row r="24" spans="1:21" ht="13.5" customHeight="1" x14ac:dyDescent="0.2">
      <c r="A24" s="190">
        <v>2022</v>
      </c>
      <c r="B24" s="29"/>
      <c r="C24" s="69" t="s">
        <v>296</v>
      </c>
      <c r="D24" s="70"/>
      <c r="E24" s="71">
        <f>SUM(E25:E36)</f>
        <v>-31024.814370000007</v>
      </c>
      <c r="F24" s="72"/>
      <c r="G24" s="82">
        <f>SUM(G25:G36)</f>
        <v>-11497.624849000007</v>
      </c>
      <c r="H24" s="74"/>
      <c r="I24" s="75"/>
      <c r="J24" s="70"/>
      <c r="K24" s="71">
        <f>SUM(K25:K36)</f>
        <v>-19459.691667000003</v>
      </c>
      <c r="L24" s="72"/>
      <c r="M24" s="82">
        <f>SUM(M25:M36)</f>
        <v>-5640.2980779999962</v>
      </c>
      <c r="N24" s="74"/>
      <c r="O24" s="75"/>
      <c r="P24" s="76"/>
      <c r="Q24" s="75"/>
      <c r="R24" s="29"/>
      <c r="S24" s="69" t="s">
        <v>296</v>
      </c>
      <c r="T24" s="29"/>
      <c r="U24" s="190">
        <v>2022</v>
      </c>
    </row>
    <row r="25" spans="1:21" ht="13.5" customHeight="1" x14ac:dyDescent="0.2">
      <c r="A25" s="190"/>
      <c r="B25" s="29"/>
      <c r="C25" s="61" t="s">
        <v>326</v>
      </c>
      <c r="D25" s="29"/>
      <c r="E25" s="62">
        <v>-1990.577846000002</v>
      </c>
      <c r="F25" s="62"/>
      <c r="G25" s="78">
        <v>-1057.8673080000017</v>
      </c>
      <c r="H25" s="78"/>
      <c r="I25" s="78">
        <v>551.80443800000103</v>
      </c>
      <c r="J25" s="29"/>
      <c r="K25" s="62">
        <v>-1360.6890100000019</v>
      </c>
      <c r="L25" s="62"/>
      <c r="M25" s="78">
        <v>-665.53323800000089</v>
      </c>
      <c r="N25" s="78"/>
      <c r="O25" s="78">
        <v>551.91854100000182</v>
      </c>
      <c r="P25" s="68"/>
      <c r="Q25" s="78">
        <v>-3451.2257850000051</v>
      </c>
      <c r="R25" s="29"/>
      <c r="S25" s="61" t="s">
        <v>523</v>
      </c>
      <c r="T25" s="29"/>
      <c r="U25" s="190"/>
    </row>
    <row r="26" spans="1:21" ht="13.5" customHeight="1" x14ac:dyDescent="0.2">
      <c r="A26" s="190"/>
      <c r="B26" s="29"/>
      <c r="C26" s="61" t="s">
        <v>327</v>
      </c>
      <c r="D26" s="29"/>
      <c r="E26" s="62">
        <v>-2237.6814700000032</v>
      </c>
      <c r="F26" s="62"/>
      <c r="G26" s="78">
        <v>-1447.4422510000059</v>
      </c>
      <c r="H26" s="78"/>
      <c r="I26" s="78">
        <v>-247.10362400000122</v>
      </c>
      <c r="J26" s="29"/>
      <c r="K26" s="62">
        <v>-1357.6174370000035</v>
      </c>
      <c r="L26" s="62"/>
      <c r="M26" s="78">
        <v>-837.72461600000588</v>
      </c>
      <c r="N26" s="78"/>
      <c r="O26" s="78">
        <v>3.0715729999983523</v>
      </c>
      <c r="P26" s="68"/>
      <c r="Q26" s="78">
        <v>-3599.0057290000113</v>
      </c>
      <c r="R26" s="29"/>
      <c r="S26" s="61" t="s">
        <v>524</v>
      </c>
      <c r="T26" s="29"/>
      <c r="U26" s="190"/>
    </row>
    <row r="27" spans="1:21" ht="13.5" customHeight="1" x14ac:dyDescent="0.2">
      <c r="A27" s="190"/>
      <c r="B27" s="29"/>
      <c r="C27" s="61" t="s">
        <v>328</v>
      </c>
      <c r="D27" s="29"/>
      <c r="E27" s="62">
        <v>-2476.1899839999987</v>
      </c>
      <c r="F27" s="62"/>
      <c r="G27" s="78">
        <v>-1268.5176559999964</v>
      </c>
      <c r="H27" s="78"/>
      <c r="I27" s="78">
        <v>-238.50851399999556</v>
      </c>
      <c r="J27" s="29"/>
      <c r="K27" s="62">
        <v>-1516.6010289999986</v>
      </c>
      <c r="L27" s="62"/>
      <c r="M27" s="78">
        <v>-579.03115499999603</v>
      </c>
      <c r="N27" s="78"/>
      <c r="O27" s="78">
        <v>-158.98359199999504</v>
      </c>
      <c r="P27" s="68"/>
      <c r="Q27" s="78">
        <v>-3773.8272150000039</v>
      </c>
      <c r="R27" s="29"/>
      <c r="S27" s="61" t="s">
        <v>525</v>
      </c>
      <c r="T27" s="29"/>
      <c r="U27" s="190"/>
    </row>
    <row r="28" spans="1:21" ht="13.5" customHeight="1" x14ac:dyDescent="0.2">
      <c r="A28" s="190"/>
      <c r="B28" s="29"/>
      <c r="C28" s="61" t="s">
        <v>329</v>
      </c>
      <c r="D28" s="29"/>
      <c r="E28" s="62">
        <v>-2513.97048</v>
      </c>
      <c r="F28" s="62"/>
      <c r="G28" s="78">
        <v>-997.40853199999947</v>
      </c>
      <c r="H28" s="78"/>
      <c r="I28" s="78">
        <v>-37.780496000001222</v>
      </c>
      <c r="J28" s="29"/>
      <c r="K28" s="62">
        <v>-1567.5153209999989</v>
      </c>
      <c r="L28" s="62"/>
      <c r="M28" s="78">
        <v>-423.62200899999789</v>
      </c>
      <c r="N28" s="78"/>
      <c r="O28" s="78">
        <v>-50.914292000000387</v>
      </c>
      <c r="P28" s="68"/>
      <c r="Q28" s="78">
        <v>-3713.3684390000017</v>
      </c>
      <c r="R28" s="29"/>
      <c r="S28" s="61" t="s">
        <v>526</v>
      </c>
      <c r="T28" s="29"/>
      <c r="U28" s="190"/>
    </row>
    <row r="29" spans="1:21" ht="13.5" customHeight="1" x14ac:dyDescent="0.2">
      <c r="A29" s="190"/>
      <c r="B29" s="29"/>
      <c r="C29" s="61" t="s">
        <v>330</v>
      </c>
      <c r="D29" s="29"/>
      <c r="E29" s="62">
        <v>-2416.0726980000018</v>
      </c>
      <c r="F29" s="62"/>
      <c r="G29" s="78">
        <v>-936.11951200000294</v>
      </c>
      <c r="H29" s="78"/>
      <c r="I29" s="78">
        <v>97.897781999998188</v>
      </c>
      <c r="J29" s="29"/>
      <c r="K29" s="62">
        <v>-1343.9197420000019</v>
      </c>
      <c r="L29" s="62"/>
      <c r="M29" s="78">
        <v>-312.94813700000213</v>
      </c>
      <c r="N29" s="78"/>
      <c r="O29" s="78">
        <v>223.59557899999709</v>
      </c>
      <c r="P29" s="68"/>
      <c r="Q29" s="78">
        <v>-3202.0456999999988</v>
      </c>
      <c r="R29" s="29"/>
      <c r="S29" s="61" t="s">
        <v>527</v>
      </c>
      <c r="T29" s="29"/>
      <c r="U29" s="190"/>
    </row>
    <row r="30" spans="1:21" ht="13.5" customHeight="1" x14ac:dyDescent="0.2">
      <c r="A30" s="190"/>
      <c r="B30" s="29"/>
      <c r="C30" s="61" t="s">
        <v>331</v>
      </c>
      <c r="D30" s="29"/>
      <c r="E30" s="62">
        <v>-2606.5648450000008</v>
      </c>
      <c r="F30" s="62"/>
      <c r="G30" s="78">
        <v>-987.70684000000074</v>
      </c>
      <c r="H30" s="78"/>
      <c r="I30" s="78">
        <v>-190.49214699999902</v>
      </c>
      <c r="J30" s="29"/>
      <c r="K30" s="62">
        <v>-1374.1303449999996</v>
      </c>
      <c r="L30" s="62"/>
      <c r="M30" s="78">
        <v>-90.011087999998381</v>
      </c>
      <c r="N30" s="78"/>
      <c r="O30" s="78">
        <v>-30.210602999997718</v>
      </c>
      <c r="P30" s="68"/>
      <c r="Q30" s="78">
        <v>-2921.2348840000031</v>
      </c>
      <c r="R30" s="29"/>
      <c r="S30" s="61" t="s">
        <v>528</v>
      </c>
      <c r="T30" s="29"/>
      <c r="U30" s="190"/>
    </row>
    <row r="31" spans="1:21" ht="13.5" customHeight="1" x14ac:dyDescent="0.2">
      <c r="A31" s="190"/>
      <c r="B31" s="29"/>
      <c r="C31" s="61" t="s">
        <v>332</v>
      </c>
      <c r="D31" s="29"/>
      <c r="E31" s="62">
        <v>-2236.7199390000023</v>
      </c>
      <c r="F31" s="62"/>
      <c r="G31" s="78">
        <v>-683.12868200000412</v>
      </c>
      <c r="H31" s="78"/>
      <c r="I31" s="78">
        <v>369.84490599999845</v>
      </c>
      <c r="J31" s="29"/>
      <c r="K31" s="62">
        <v>-1243.2703920000022</v>
      </c>
      <c r="L31" s="62"/>
      <c r="M31" s="78">
        <v>-231.10526200000459</v>
      </c>
      <c r="N31" s="78"/>
      <c r="O31" s="78">
        <v>130.8599529999974</v>
      </c>
      <c r="P31" s="68"/>
      <c r="Q31" s="78">
        <v>-2606.9550340000078</v>
      </c>
      <c r="R31" s="29"/>
      <c r="S31" s="61" t="s">
        <v>529</v>
      </c>
      <c r="T31" s="29"/>
      <c r="U31" s="190"/>
    </row>
    <row r="32" spans="1:21" ht="13.5" customHeight="1" x14ac:dyDescent="0.2">
      <c r="A32" s="190"/>
      <c r="B32" s="29"/>
      <c r="C32" s="61" t="s">
        <v>333</v>
      </c>
      <c r="D32" s="29"/>
      <c r="E32" s="62">
        <v>-3436.0734169999987</v>
      </c>
      <c r="F32" s="62"/>
      <c r="G32" s="78">
        <v>-1683.156223</v>
      </c>
      <c r="H32" s="78"/>
      <c r="I32" s="78">
        <v>-1199.3534779999964</v>
      </c>
      <c r="J32" s="29"/>
      <c r="K32" s="62">
        <v>-1966.6432619999978</v>
      </c>
      <c r="L32" s="62"/>
      <c r="M32" s="78">
        <v>-708.84824299999855</v>
      </c>
      <c r="N32" s="78"/>
      <c r="O32" s="78">
        <v>-723.3728699999956</v>
      </c>
      <c r="P32" s="68"/>
      <c r="Q32" s="78">
        <v>-3353.9917450000057</v>
      </c>
      <c r="R32" s="29"/>
      <c r="S32" s="61" t="s">
        <v>530</v>
      </c>
      <c r="T32" s="29"/>
      <c r="U32" s="190"/>
    </row>
    <row r="33" spans="1:21" ht="13.5" customHeight="1" x14ac:dyDescent="0.2">
      <c r="A33" s="190"/>
      <c r="B33" s="29"/>
      <c r="C33" s="61" t="s">
        <v>334</v>
      </c>
      <c r="D33" s="29"/>
      <c r="E33" s="62">
        <v>-2813.0327099999995</v>
      </c>
      <c r="F33" s="62"/>
      <c r="G33" s="78">
        <v>-934.34174099999836</v>
      </c>
      <c r="H33" s="78"/>
      <c r="I33" s="78">
        <v>623.0407069999992</v>
      </c>
      <c r="J33" s="29"/>
      <c r="K33" s="62">
        <v>-1759.2124859999985</v>
      </c>
      <c r="L33" s="62"/>
      <c r="M33" s="78">
        <v>-555.38456999999653</v>
      </c>
      <c r="N33" s="78"/>
      <c r="O33" s="78">
        <v>207.43077599999924</v>
      </c>
      <c r="P33" s="68"/>
      <c r="Q33" s="78">
        <v>-3300.6266460000033</v>
      </c>
      <c r="R33" s="29"/>
      <c r="S33" s="61" t="s">
        <v>531</v>
      </c>
      <c r="T33" s="29"/>
      <c r="U33" s="190"/>
    </row>
    <row r="34" spans="1:21" ht="13.5" customHeight="1" x14ac:dyDescent="0.2">
      <c r="A34" s="190"/>
      <c r="B34" s="29"/>
      <c r="C34" s="61" t="s">
        <v>335</v>
      </c>
      <c r="D34" s="29"/>
      <c r="E34" s="62">
        <v>-2902.6300820000042</v>
      </c>
      <c r="F34" s="62"/>
      <c r="G34" s="78">
        <v>-884.01507100000254</v>
      </c>
      <c r="H34" s="78"/>
      <c r="I34" s="78">
        <v>-89.597372000004725</v>
      </c>
      <c r="J34" s="29"/>
      <c r="K34" s="62">
        <v>-2074.6043080000036</v>
      </c>
      <c r="L34" s="62"/>
      <c r="M34" s="78">
        <v>-734.96500900000319</v>
      </c>
      <c r="N34" s="78"/>
      <c r="O34" s="78">
        <v>-315.39182200000505</v>
      </c>
      <c r="P34" s="68"/>
      <c r="Q34" s="78">
        <v>-3501.5130350000009</v>
      </c>
      <c r="R34" s="29"/>
      <c r="S34" s="61" t="s">
        <v>532</v>
      </c>
      <c r="T34" s="29"/>
      <c r="U34" s="190"/>
    </row>
    <row r="35" spans="1:21" ht="13.5" customHeight="1" x14ac:dyDescent="0.2">
      <c r="A35" s="190"/>
      <c r="B35" s="29"/>
      <c r="C35" s="61" t="s">
        <v>336</v>
      </c>
      <c r="D35" s="29"/>
      <c r="E35" s="62">
        <v>-2580.7796959999996</v>
      </c>
      <c r="F35" s="62"/>
      <c r="G35" s="78">
        <v>-345.78211399999964</v>
      </c>
      <c r="H35" s="78"/>
      <c r="I35" s="78">
        <v>321.85038600000462</v>
      </c>
      <c r="J35" s="29"/>
      <c r="K35" s="62">
        <v>-1712.3959889999987</v>
      </c>
      <c r="L35" s="62"/>
      <c r="M35" s="78">
        <v>-230.63995599999726</v>
      </c>
      <c r="N35" s="78"/>
      <c r="O35" s="78">
        <v>362.20831900000485</v>
      </c>
      <c r="P35" s="68"/>
      <c r="Q35" s="78">
        <v>-2164.1389260000014</v>
      </c>
      <c r="R35" s="29"/>
      <c r="S35" s="61" t="s">
        <v>533</v>
      </c>
      <c r="T35" s="29"/>
      <c r="U35" s="190"/>
    </row>
    <row r="36" spans="1:21" ht="13.5" customHeight="1" x14ac:dyDescent="0.2">
      <c r="A36" s="190"/>
      <c r="B36" s="29"/>
      <c r="C36" s="61" t="s">
        <v>337</v>
      </c>
      <c r="D36" s="29"/>
      <c r="E36" s="62">
        <v>-2814.5212029999984</v>
      </c>
      <c r="F36" s="62"/>
      <c r="G36" s="78">
        <v>-272.13891899999544</v>
      </c>
      <c r="H36" s="78"/>
      <c r="I36" s="78">
        <v>-233.74150699999882</v>
      </c>
      <c r="J36" s="29"/>
      <c r="K36" s="62">
        <v>-2183.0923459999985</v>
      </c>
      <c r="L36" s="62"/>
      <c r="M36" s="78">
        <v>-270.48479499999485</v>
      </c>
      <c r="N36" s="78"/>
      <c r="O36" s="78">
        <v>-470.69635699999981</v>
      </c>
      <c r="P36" s="68"/>
      <c r="Q36" s="78">
        <v>-1501.9361039999967</v>
      </c>
      <c r="R36" s="29"/>
      <c r="S36" s="61" t="s">
        <v>534</v>
      </c>
      <c r="T36" s="29"/>
      <c r="U36" s="190"/>
    </row>
    <row r="37" spans="1:21" ht="6.75" customHeight="1" x14ac:dyDescent="0.2">
      <c r="A37" s="7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68"/>
      <c r="Q37" s="29"/>
      <c r="R37" s="29"/>
      <c r="S37" s="29"/>
      <c r="T37" s="29"/>
      <c r="U37" s="79"/>
    </row>
    <row r="38" spans="1:21" ht="13.5" customHeight="1" x14ac:dyDescent="0.2">
      <c r="A38" s="190">
        <v>2023</v>
      </c>
      <c r="B38" s="29"/>
      <c r="C38" s="69"/>
      <c r="D38" s="70"/>
      <c r="E38" s="71"/>
      <c r="F38" s="72"/>
      <c r="G38" s="82"/>
      <c r="H38" s="74"/>
      <c r="I38" s="75"/>
      <c r="J38" s="70"/>
      <c r="K38" s="71"/>
      <c r="L38" s="72"/>
      <c r="M38" s="82"/>
      <c r="N38" s="74"/>
      <c r="O38" s="75"/>
      <c r="P38" s="76"/>
      <c r="Q38" s="75"/>
      <c r="R38" s="29"/>
      <c r="S38" s="69"/>
      <c r="T38" s="29"/>
      <c r="U38" s="190">
        <v>2023</v>
      </c>
    </row>
    <row r="39" spans="1:21" ht="13.5" customHeight="1" x14ac:dyDescent="0.2">
      <c r="A39" s="190"/>
      <c r="B39" s="29"/>
      <c r="C39" s="61" t="s">
        <v>326</v>
      </c>
      <c r="D39" s="29"/>
      <c r="E39" s="62">
        <v>-2031.7617429999991</v>
      </c>
      <c r="F39" s="62"/>
      <c r="G39" s="78">
        <v>-41.18389699999716</v>
      </c>
      <c r="H39" s="78"/>
      <c r="I39" s="78">
        <v>782.75945999999931</v>
      </c>
      <c r="J39" s="29"/>
      <c r="K39" s="62">
        <v>-1398.5578660000001</v>
      </c>
      <c r="L39" s="62"/>
      <c r="M39" s="78">
        <v>-37.868855999998232</v>
      </c>
      <c r="N39" s="78"/>
      <c r="O39" s="78">
        <v>784.53447999999844</v>
      </c>
      <c r="P39" s="68"/>
      <c r="Q39" s="78">
        <v>-659.10492999999224</v>
      </c>
      <c r="R39" s="29"/>
      <c r="S39" s="61" t="s">
        <v>523</v>
      </c>
      <c r="T39" s="29"/>
      <c r="U39" s="190"/>
    </row>
    <row r="40" spans="1:21" ht="13.5" customHeight="1" x14ac:dyDescent="0.2">
      <c r="A40" s="190"/>
      <c r="B40" s="29"/>
      <c r="C40" s="61" t="s">
        <v>327</v>
      </c>
      <c r="D40" s="29"/>
      <c r="E40" s="62">
        <v>-2367.0347309999997</v>
      </c>
      <c r="F40" s="62"/>
      <c r="G40" s="78">
        <v>-129.35326099999656</v>
      </c>
      <c r="H40" s="78"/>
      <c r="I40" s="78">
        <v>-335.27298800000062</v>
      </c>
      <c r="J40" s="29"/>
      <c r="K40" s="62">
        <v>-1782.0889519999992</v>
      </c>
      <c r="L40" s="62"/>
      <c r="M40" s="78">
        <v>-424.47151499999563</v>
      </c>
      <c r="N40" s="78"/>
      <c r="O40" s="78">
        <v>-383.53108599999905</v>
      </c>
      <c r="P40" s="68"/>
      <c r="Q40" s="78">
        <v>-442.67607699998916</v>
      </c>
      <c r="R40" s="29"/>
      <c r="S40" s="61" t="s">
        <v>524</v>
      </c>
      <c r="T40" s="29"/>
      <c r="U40" s="190"/>
    </row>
    <row r="41" spans="1:21" ht="6.75" customHeight="1" thickBot="1" x14ac:dyDescent="0.25">
      <c r="A41" s="63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1"/>
      <c r="Q41" s="80"/>
      <c r="R41" s="80"/>
      <c r="S41" s="80"/>
      <c r="T41" s="80"/>
      <c r="U41" s="63"/>
    </row>
    <row r="42" spans="1:21" ht="13.5" thickTop="1" x14ac:dyDescent="0.2"/>
  </sheetData>
  <mergeCells count="18">
    <mergeCell ref="A1:U1"/>
    <mergeCell ref="S4:S8"/>
    <mergeCell ref="E4:I4"/>
    <mergeCell ref="K4:O4"/>
    <mergeCell ref="E6:E8"/>
    <mergeCell ref="G6:I6"/>
    <mergeCell ref="K6:K8"/>
    <mergeCell ref="M6:O6"/>
    <mergeCell ref="A38:A40"/>
    <mergeCell ref="A10:A22"/>
    <mergeCell ref="A24:A36"/>
    <mergeCell ref="A4:A8"/>
    <mergeCell ref="C4:C8"/>
    <mergeCell ref="U24:U36"/>
    <mergeCell ref="U38:U40"/>
    <mergeCell ref="U4:U8"/>
    <mergeCell ref="U10:U22"/>
    <mergeCell ref="Y10:Z10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68"/>
  <sheetViews>
    <sheetView showGridLines="0" topLeftCell="A2" zoomScale="90" zoomScaleNormal="90" workbookViewId="0">
      <selection activeCell="A2" sqref="A2:S2"/>
    </sheetView>
  </sheetViews>
  <sheetFormatPr defaultColWidth="9.140625" defaultRowHeight="9" x14ac:dyDescent="0.15"/>
  <cols>
    <col min="1" max="1" width="6.5703125" style="83" customWidth="1"/>
    <col min="2" max="2" width="9.28515625" style="84" customWidth="1"/>
    <col min="3" max="17" width="10.140625" style="84" customWidth="1"/>
    <col min="18" max="18" width="6.5703125" style="84" customWidth="1"/>
    <col min="19" max="19" width="9.140625" style="84"/>
    <col min="20" max="20" width="2.85546875" style="84" customWidth="1"/>
    <col min="21" max="16384" width="9.140625" style="84"/>
  </cols>
  <sheetData>
    <row r="1" spans="1:21" hidden="1" x14ac:dyDescent="0.15"/>
    <row r="2" spans="1:21" ht="24" customHeight="1" x14ac:dyDescent="0.2">
      <c r="A2" s="195" t="s">
        <v>665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28"/>
    </row>
    <row r="3" spans="1:21" s="85" customFormat="1" ht="6.75" customHeight="1" thickBot="1" x14ac:dyDescent="0.25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</row>
    <row r="4" spans="1:21" ht="12" customHeight="1" thickBot="1" x14ac:dyDescent="0.25">
      <c r="A4" s="197" t="s">
        <v>162</v>
      </c>
      <c r="B4" s="197" t="s">
        <v>163</v>
      </c>
      <c r="C4" s="199" t="s">
        <v>666</v>
      </c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1"/>
      <c r="R4" s="197" t="s">
        <v>535</v>
      </c>
      <c r="S4" s="197" t="s">
        <v>522</v>
      </c>
      <c r="U4" s="28"/>
    </row>
    <row r="5" spans="1:21" ht="21.75" customHeight="1" thickBot="1" x14ac:dyDescent="0.2">
      <c r="A5" s="198"/>
      <c r="B5" s="198"/>
      <c r="C5" s="86" t="s">
        <v>164</v>
      </c>
      <c r="D5" s="86" t="s">
        <v>165</v>
      </c>
      <c r="E5" s="86" t="s">
        <v>166</v>
      </c>
      <c r="F5" s="86" t="s">
        <v>167</v>
      </c>
      <c r="G5" s="86" t="s">
        <v>168</v>
      </c>
      <c r="H5" s="86" t="s">
        <v>352</v>
      </c>
      <c r="I5" s="86" t="s">
        <v>169</v>
      </c>
      <c r="J5" s="86" t="s">
        <v>170</v>
      </c>
      <c r="K5" s="86" t="s">
        <v>171</v>
      </c>
      <c r="L5" s="86" t="s">
        <v>172</v>
      </c>
      <c r="M5" s="86" t="s">
        <v>173</v>
      </c>
      <c r="N5" s="86" t="s">
        <v>174</v>
      </c>
      <c r="O5" s="86" t="s">
        <v>175</v>
      </c>
      <c r="P5" s="86" t="s">
        <v>176</v>
      </c>
      <c r="Q5" s="86" t="s">
        <v>177</v>
      </c>
      <c r="R5" s="198"/>
      <c r="S5" s="198"/>
    </row>
    <row r="6" spans="1:21" ht="12.75" x14ac:dyDescent="0.2">
      <c r="A6" s="87">
        <v>2022</v>
      </c>
      <c r="B6" s="84" t="s">
        <v>338</v>
      </c>
      <c r="C6" s="88">
        <v>863.68903399999999</v>
      </c>
      <c r="D6" s="88">
        <v>40.615299999999998</v>
      </c>
      <c r="E6" s="88">
        <v>230.488452</v>
      </c>
      <c r="F6" s="88">
        <v>8.5624040000000008</v>
      </c>
      <c r="G6" s="88">
        <v>1.375262</v>
      </c>
      <c r="H6" s="88">
        <v>5.1581400000000004</v>
      </c>
      <c r="I6" s="88">
        <v>23.691420999999998</v>
      </c>
      <c r="J6" s="88">
        <v>19.140691</v>
      </c>
      <c r="K6" s="88">
        <v>8.4174550000000004</v>
      </c>
      <c r="L6" s="88">
        <v>2409.3665409999999</v>
      </c>
      <c r="M6" s="88">
        <v>2.841685</v>
      </c>
      <c r="N6" s="88">
        <v>15.431698000000001</v>
      </c>
      <c r="O6" s="88">
        <v>493.491105</v>
      </c>
      <c r="P6" s="88">
        <v>15.144861000000001</v>
      </c>
      <c r="Q6" s="88">
        <v>46.614542999999998</v>
      </c>
      <c r="R6" s="87">
        <v>2022</v>
      </c>
      <c r="S6" s="84" t="s">
        <v>538</v>
      </c>
      <c r="U6" s="28"/>
    </row>
    <row r="7" spans="1:21" x14ac:dyDescent="0.15">
      <c r="B7" s="84" t="s">
        <v>339</v>
      </c>
      <c r="C7" s="88">
        <v>952.20254</v>
      </c>
      <c r="D7" s="88">
        <v>36.295493</v>
      </c>
      <c r="E7" s="88">
        <v>244.01495399999999</v>
      </c>
      <c r="F7" s="88">
        <v>8.5327260000000003</v>
      </c>
      <c r="G7" s="88">
        <v>1.1975290000000001</v>
      </c>
      <c r="H7" s="88">
        <v>4.1601249999999999</v>
      </c>
      <c r="I7" s="88">
        <v>42.646693999999997</v>
      </c>
      <c r="J7" s="88">
        <v>25.404184000000001</v>
      </c>
      <c r="K7" s="88">
        <v>9.9462589999999995</v>
      </c>
      <c r="L7" s="88">
        <v>2676.5614139999998</v>
      </c>
      <c r="M7" s="88">
        <v>2.0832350000000002</v>
      </c>
      <c r="N7" s="88">
        <v>27.662061999999999</v>
      </c>
      <c r="O7" s="88">
        <v>521.93107899999995</v>
      </c>
      <c r="P7" s="88">
        <v>14.682757000000001</v>
      </c>
      <c r="Q7" s="88">
        <v>57.793401000000003</v>
      </c>
      <c r="R7" s="83"/>
      <c r="S7" s="84" t="s">
        <v>539</v>
      </c>
    </row>
    <row r="8" spans="1:21" x14ac:dyDescent="0.15">
      <c r="B8" s="84" t="s">
        <v>340</v>
      </c>
      <c r="C8" s="88">
        <v>1094.0411509999999</v>
      </c>
      <c r="D8" s="88">
        <v>50.519373000000002</v>
      </c>
      <c r="E8" s="88">
        <v>320.15844299999998</v>
      </c>
      <c r="F8" s="88">
        <v>16.121157</v>
      </c>
      <c r="G8" s="88">
        <v>0.94245999999999996</v>
      </c>
      <c r="H8" s="88">
        <v>5.9941319999999996</v>
      </c>
      <c r="I8" s="88">
        <v>52.944682</v>
      </c>
      <c r="J8" s="88">
        <v>27.272679</v>
      </c>
      <c r="K8" s="88">
        <v>20.584885</v>
      </c>
      <c r="L8" s="88">
        <v>2972.8330729999998</v>
      </c>
      <c r="M8" s="88">
        <v>3.5472000000000001</v>
      </c>
      <c r="N8" s="88">
        <v>41.785195999999999</v>
      </c>
      <c r="O8" s="88">
        <v>557.78516100000002</v>
      </c>
      <c r="P8" s="88">
        <v>19.639818999999999</v>
      </c>
      <c r="Q8" s="88">
        <v>56.302011</v>
      </c>
      <c r="R8" s="83"/>
      <c r="S8" s="84" t="s">
        <v>540</v>
      </c>
    </row>
    <row r="9" spans="1:21" x14ac:dyDescent="0.15">
      <c r="B9" s="84" t="s">
        <v>341</v>
      </c>
      <c r="C9" s="88">
        <v>982.95587399999999</v>
      </c>
      <c r="D9" s="88">
        <v>42.649380999999998</v>
      </c>
      <c r="E9" s="88">
        <v>276.38633199999998</v>
      </c>
      <c r="F9" s="88">
        <v>17.468906</v>
      </c>
      <c r="G9" s="88">
        <v>1.35659</v>
      </c>
      <c r="H9" s="88">
        <v>5.7898230000000002</v>
      </c>
      <c r="I9" s="88">
        <v>34.634638000000002</v>
      </c>
      <c r="J9" s="88">
        <v>26.777837000000002</v>
      </c>
      <c r="K9" s="88">
        <v>12.661806</v>
      </c>
      <c r="L9" s="88">
        <v>2854.5187759999999</v>
      </c>
      <c r="M9" s="88">
        <v>3.1844649999999999</v>
      </c>
      <c r="N9" s="88">
        <v>31.473911000000001</v>
      </c>
      <c r="O9" s="88">
        <v>496.72207700000001</v>
      </c>
      <c r="P9" s="88">
        <v>16.227322999999998</v>
      </c>
      <c r="Q9" s="88">
        <v>49.004085000000003</v>
      </c>
      <c r="R9" s="83"/>
      <c r="S9" s="84" t="s">
        <v>541</v>
      </c>
    </row>
    <row r="10" spans="1:21" x14ac:dyDescent="0.15">
      <c r="B10" s="84" t="s">
        <v>342</v>
      </c>
      <c r="C10" s="88">
        <v>1046.224747</v>
      </c>
      <c r="D10" s="88">
        <v>50.175108999999999</v>
      </c>
      <c r="E10" s="88">
        <v>294.93915800000002</v>
      </c>
      <c r="F10" s="88">
        <v>9.3849900000000002</v>
      </c>
      <c r="G10" s="88">
        <v>1.193616</v>
      </c>
      <c r="H10" s="88">
        <v>6.3791070000000003</v>
      </c>
      <c r="I10" s="88">
        <v>34.373657999999999</v>
      </c>
      <c r="J10" s="88">
        <v>23.526503999999999</v>
      </c>
      <c r="K10" s="88">
        <v>16.313682</v>
      </c>
      <c r="L10" s="88">
        <v>3144.029673</v>
      </c>
      <c r="M10" s="88">
        <v>3.2640560000000001</v>
      </c>
      <c r="N10" s="88">
        <v>23.515879999999999</v>
      </c>
      <c r="O10" s="88">
        <v>541.20547499999998</v>
      </c>
      <c r="P10" s="88">
        <v>56.479391999999997</v>
      </c>
      <c r="Q10" s="88">
        <v>63.115938</v>
      </c>
      <c r="R10" s="83"/>
      <c r="S10" s="84" t="s">
        <v>542</v>
      </c>
    </row>
    <row r="11" spans="1:21" x14ac:dyDescent="0.15">
      <c r="B11" s="84" t="s">
        <v>343</v>
      </c>
      <c r="C11" s="88">
        <v>1023.902584</v>
      </c>
      <c r="D11" s="88">
        <v>43.851829000000002</v>
      </c>
      <c r="E11" s="88">
        <v>306.29102699999999</v>
      </c>
      <c r="F11" s="88">
        <v>7.9299390000000001</v>
      </c>
      <c r="G11" s="88">
        <v>0.939523</v>
      </c>
      <c r="H11" s="88">
        <v>4.3765520000000002</v>
      </c>
      <c r="I11" s="88">
        <v>29.236082</v>
      </c>
      <c r="J11" s="88">
        <v>23.839209</v>
      </c>
      <c r="K11" s="88">
        <v>28.355979999999999</v>
      </c>
      <c r="L11" s="88">
        <v>2968.1479589999999</v>
      </c>
      <c r="M11" s="88">
        <v>2.2307980000000001</v>
      </c>
      <c r="N11" s="88">
        <v>20.600536999999999</v>
      </c>
      <c r="O11" s="88">
        <v>545.51968399999998</v>
      </c>
      <c r="P11" s="88">
        <v>18.296199000000001</v>
      </c>
      <c r="Q11" s="88">
        <v>58.400941000000003</v>
      </c>
      <c r="R11" s="83"/>
      <c r="S11" s="84" t="s">
        <v>543</v>
      </c>
    </row>
    <row r="12" spans="1:21" x14ac:dyDescent="0.15">
      <c r="B12" s="84" t="s">
        <v>344</v>
      </c>
      <c r="C12" s="88">
        <v>970.41063899999995</v>
      </c>
      <c r="D12" s="88">
        <v>45.370362</v>
      </c>
      <c r="E12" s="88">
        <v>326.66851400000002</v>
      </c>
      <c r="F12" s="88">
        <v>16.469014000000001</v>
      </c>
      <c r="G12" s="88">
        <v>4.693365</v>
      </c>
      <c r="H12" s="88">
        <v>4.8747670000000003</v>
      </c>
      <c r="I12" s="88">
        <v>27.537199000000001</v>
      </c>
      <c r="J12" s="88">
        <v>22.388660000000002</v>
      </c>
      <c r="K12" s="88">
        <v>14.275512000000001</v>
      </c>
      <c r="L12" s="88">
        <v>2942.3206799999998</v>
      </c>
      <c r="M12" s="88">
        <v>2.5735960000000002</v>
      </c>
      <c r="N12" s="88">
        <v>25.631909</v>
      </c>
      <c r="O12" s="88">
        <v>557.64606700000002</v>
      </c>
      <c r="P12" s="88">
        <v>12.345561999999999</v>
      </c>
      <c r="Q12" s="88">
        <v>44.046028999999997</v>
      </c>
      <c r="R12" s="83"/>
      <c r="S12" s="84" t="s">
        <v>544</v>
      </c>
    </row>
    <row r="13" spans="1:21" x14ac:dyDescent="0.15">
      <c r="B13" s="84" t="s">
        <v>345</v>
      </c>
      <c r="C13" s="88">
        <v>876.43735300000003</v>
      </c>
      <c r="D13" s="88">
        <v>33.600656000000001</v>
      </c>
      <c r="E13" s="88">
        <v>255.24411699999999</v>
      </c>
      <c r="F13" s="88">
        <v>6.7347419999999998</v>
      </c>
      <c r="G13" s="88">
        <v>1.1690430000000001</v>
      </c>
      <c r="H13" s="88">
        <v>2.9487079999999999</v>
      </c>
      <c r="I13" s="88">
        <v>38.973185000000001</v>
      </c>
      <c r="J13" s="88">
        <v>14.507351</v>
      </c>
      <c r="K13" s="88">
        <v>8.953087</v>
      </c>
      <c r="L13" s="88">
        <v>2739.3907819999999</v>
      </c>
      <c r="M13" s="88">
        <v>2.1859670000000002</v>
      </c>
      <c r="N13" s="88">
        <v>23.160191000000001</v>
      </c>
      <c r="O13" s="88">
        <v>504.53259200000002</v>
      </c>
      <c r="P13" s="88">
        <v>45.852403000000002</v>
      </c>
      <c r="Q13" s="88">
        <v>42.843601</v>
      </c>
      <c r="R13" s="83"/>
      <c r="S13" s="84" t="s">
        <v>545</v>
      </c>
    </row>
    <row r="14" spans="1:21" x14ac:dyDescent="0.15">
      <c r="B14" s="84" t="s">
        <v>346</v>
      </c>
      <c r="C14" s="88">
        <v>1097.296969</v>
      </c>
      <c r="D14" s="88">
        <v>51.253660000000004</v>
      </c>
      <c r="E14" s="88">
        <v>285.24494199999998</v>
      </c>
      <c r="F14" s="88">
        <v>11.182999000000001</v>
      </c>
      <c r="G14" s="88">
        <v>4.3425710000000004</v>
      </c>
      <c r="H14" s="88">
        <v>4.1773249999999997</v>
      </c>
      <c r="I14" s="88">
        <v>41.241076999999997</v>
      </c>
      <c r="J14" s="88">
        <v>27.096330999999999</v>
      </c>
      <c r="K14" s="88">
        <v>12.710361000000001</v>
      </c>
      <c r="L14" s="88">
        <v>3128.3602190000001</v>
      </c>
      <c r="M14" s="88">
        <v>2.8492850000000001</v>
      </c>
      <c r="N14" s="88">
        <v>23.978169999999999</v>
      </c>
      <c r="O14" s="88">
        <v>596.36502099999996</v>
      </c>
      <c r="P14" s="88">
        <v>15.575613000000001</v>
      </c>
      <c r="Q14" s="88">
        <v>63.966036000000003</v>
      </c>
      <c r="R14" s="83"/>
      <c r="S14" s="84" t="s">
        <v>546</v>
      </c>
    </row>
    <row r="15" spans="1:21" x14ac:dyDescent="0.15">
      <c r="B15" s="84" t="s">
        <v>347</v>
      </c>
      <c r="C15" s="88">
        <v>1060.8054749999999</v>
      </c>
      <c r="D15" s="88">
        <v>44.873778000000001</v>
      </c>
      <c r="E15" s="88">
        <v>269.134119</v>
      </c>
      <c r="F15" s="88">
        <v>8.6825679999999998</v>
      </c>
      <c r="G15" s="88">
        <v>1.9559009999999999</v>
      </c>
      <c r="H15" s="88">
        <v>5.5004479999999996</v>
      </c>
      <c r="I15" s="88">
        <v>57.922212999999999</v>
      </c>
      <c r="J15" s="88">
        <v>27.873473000000001</v>
      </c>
      <c r="K15" s="88">
        <v>11.603991000000001</v>
      </c>
      <c r="L15" s="88">
        <v>3229.0914990000001</v>
      </c>
      <c r="M15" s="88">
        <v>3.1334209999999998</v>
      </c>
      <c r="N15" s="88">
        <v>19.749669999999998</v>
      </c>
      <c r="O15" s="88">
        <v>636.54526599999997</v>
      </c>
      <c r="P15" s="88">
        <v>12.558529</v>
      </c>
      <c r="Q15" s="88">
        <v>55.487788000000002</v>
      </c>
      <c r="R15" s="83"/>
      <c r="S15" s="84" t="s">
        <v>547</v>
      </c>
    </row>
    <row r="16" spans="1:21" x14ac:dyDescent="0.15">
      <c r="B16" s="84" t="s">
        <v>348</v>
      </c>
      <c r="C16" s="88">
        <v>1152.4989270000001</v>
      </c>
      <c r="D16" s="88">
        <v>49.958576000000001</v>
      </c>
      <c r="E16" s="88">
        <v>292.71287100000001</v>
      </c>
      <c r="F16" s="88">
        <v>9.1623199999999994</v>
      </c>
      <c r="G16" s="88">
        <v>1.761998</v>
      </c>
      <c r="H16" s="88">
        <v>7.4104190000000001</v>
      </c>
      <c r="I16" s="88">
        <v>39.103158000000001</v>
      </c>
      <c r="J16" s="88">
        <v>25.876698999999999</v>
      </c>
      <c r="K16" s="88">
        <v>13.528072</v>
      </c>
      <c r="L16" s="88">
        <v>3088.7257239999999</v>
      </c>
      <c r="M16" s="88">
        <v>3.1724559999999999</v>
      </c>
      <c r="N16" s="88">
        <v>21.882376000000001</v>
      </c>
      <c r="O16" s="88">
        <v>623.73205299999995</v>
      </c>
      <c r="P16" s="88">
        <v>13.084394</v>
      </c>
      <c r="Q16" s="88">
        <v>59.311912</v>
      </c>
      <c r="R16" s="83"/>
      <c r="S16" s="84" t="s">
        <v>548</v>
      </c>
    </row>
    <row r="17" spans="1:19" x14ac:dyDescent="0.15">
      <c r="B17" s="84" t="s">
        <v>349</v>
      </c>
      <c r="C17" s="88">
        <v>1075.8291200000001</v>
      </c>
      <c r="D17" s="88">
        <v>44.725107999999999</v>
      </c>
      <c r="E17" s="88">
        <v>279.90068500000001</v>
      </c>
      <c r="F17" s="88">
        <v>6.1982819999999998</v>
      </c>
      <c r="G17" s="88">
        <v>1.3340810000000001</v>
      </c>
      <c r="H17" s="88">
        <v>7.654598</v>
      </c>
      <c r="I17" s="88">
        <v>39.904389999999999</v>
      </c>
      <c r="J17" s="88">
        <v>15.046150000000001</v>
      </c>
      <c r="K17" s="88">
        <v>11.114888000000001</v>
      </c>
      <c r="L17" s="88">
        <v>2940.8166860000001</v>
      </c>
      <c r="M17" s="88">
        <v>2.6722320000000002</v>
      </c>
      <c r="N17" s="88">
        <v>28.313565000000001</v>
      </c>
      <c r="O17" s="88">
        <v>589.23681899999997</v>
      </c>
      <c r="P17" s="88">
        <v>17.345538999999999</v>
      </c>
      <c r="Q17" s="88">
        <v>44.302301</v>
      </c>
      <c r="R17" s="83"/>
      <c r="S17" s="84" t="s">
        <v>549</v>
      </c>
    </row>
    <row r="18" spans="1:19" x14ac:dyDescent="0.15"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3"/>
    </row>
    <row r="19" spans="1:19" x14ac:dyDescent="0.15">
      <c r="A19" s="87">
        <v>2023</v>
      </c>
      <c r="B19" s="84" t="s">
        <v>338</v>
      </c>
      <c r="C19" s="88">
        <v>961.37139100000002</v>
      </c>
      <c r="D19" s="88">
        <v>43.193162999999998</v>
      </c>
      <c r="E19" s="88">
        <v>253.65655899999999</v>
      </c>
      <c r="F19" s="88">
        <v>8.0469840000000001</v>
      </c>
      <c r="G19" s="88">
        <v>2.3105560000000001</v>
      </c>
      <c r="H19" s="88">
        <v>3.971711</v>
      </c>
      <c r="I19" s="88">
        <v>31.861971</v>
      </c>
      <c r="J19" s="88">
        <v>20.335829</v>
      </c>
      <c r="K19" s="88">
        <v>11.62927</v>
      </c>
      <c r="L19" s="88">
        <v>2728.2697619999999</v>
      </c>
      <c r="M19" s="88">
        <v>2.1897199999999999</v>
      </c>
      <c r="N19" s="88">
        <v>24.693925</v>
      </c>
      <c r="O19" s="88">
        <v>585.78093699999999</v>
      </c>
      <c r="P19" s="88">
        <v>13.560762</v>
      </c>
      <c r="Q19" s="88">
        <v>48.979979999999998</v>
      </c>
      <c r="R19" s="87">
        <v>2023</v>
      </c>
      <c r="S19" s="84" t="s">
        <v>538</v>
      </c>
    </row>
    <row r="20" spans="1:19" x14ac:dyDescent="0.15">
      <c r="B20" s="84" t="s">
        <v>339</v>
      </c>
      <c r="C20" s="88">
        <v>1062.8364549999999</v>
      </c>
      <c r="D20" s="88">
        <v>40.238325000000003</v>
      </c>
      <c r="E20" s="88">
        <v>260.17987699999998</v>
      </c>
      <c r="F20" s="88">
        <v>10.095885000000001</v>
      </c>
      <c r="G20" s="88">
        <v>1.2241500000000001</v>
      </c>
      <c r="H20" s="88">
        <v>3.5857239999999999</v>
      </c>
      <c r="I20" s="88">
        <v>30.919585999999999</v>
      </c>
      <c r="J20" s="88">
        <v>22.47223</v>
      </c>
      <c r="K20" s="88">
        <v>12.512563</v>
      </c>
      <c r="L20" s="88">
        <v>2899.2413999999999</v>
      </c>
      <c r="M20" s="88">
        <v>1.961058</v>
      </c>
      <c r="N20" s="88">
        <v>31.417390000000001</v>
      </c>
      <c r="O20" s="88">
        <v>620.650216</v>
      </c>
      <c r="P20" s="88">
        <v>14.08286</v>
      </c>
      <c r="Q20" s="88">
        <v>57.206012999999999</v>
      </c>
      <c r="R20" s="83"/>
      <c r="S20" s="84" t="s">
        <v>539</v>
      </c>
    </row>
    <row r="21" spans="1:19" x14ac:dyDescent="0.15">
      <c r="B21" s="84" t="s">
        <v>340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3"/>
      <c r="S21" s="84" t="s">
        <v>540</v>
      </c>
    </row>
    <row r="22" spans="1:19" x14ac:dyDescent="0.15">
      <c r="B22" s="84" t="s">
        <v>341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3"/>
      <c r="S22" s="84" t="s">
        <v>541</v>
      </c>
    </row>
    <row r="23" spans="1:19" x14ac:dyDescent="0.15">
      <c r="B23" s="84" t="s">
        <v>342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3"/>
      <c r="S23" s="84" t="s">
        <v>542</v>
      </c>
    </row>
    <row r="24" spans="1:19" x14ac:dyDescent="0.15">
      <c r="B24" s="84" t="s">
        <v>343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3"/>
      <c r="S24" s="84" t="s">
        <v>543</v>
      </c>
    </row>
    <row r="25" spans="1:19" x14ac:dyDescent="0.15">
      <c r="B25" s="84" t="s">
        <v>344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3"/>
      <c r="S25" s="84" t="s">
        <v>544</v>
      </c>
    </row>
    <row r="26" spans="1:19" x14ac:dyDescent="0.15">
      <c r="B26" s="84" t="s">
        <v>345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3"/>
      <c r="S26" s="84" t="s">
        <v>545</v>
      </c>
    </row>
    <row r="27" spans="1:19" x14ac:dyDescent="0.15">
      <c r="B27" s="84" t="s">
        <v>346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3"/>
      <c r="S27" s="84" t="s">
        <v>546</v>
      </c>
    </row>
    <row r="28" spans="1:19" x14ac:dyDescent="0.15">
      <c r="B28" s="84" t="s">
        <v>347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3"/>
      <c r="S28" s="84" t="s">
        <v>547</v>
      </c>
    </row>
    <row r="29" spans="1:19" x14ac:dyDescent="0.15">
      <c r="B29" s="84" t="s">
        <v>348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3"/>
      <c r="S29" s="84" t="s">
        <v>548</v>
      </c>
    </row>
    <row r="30" spans="1:19" ht="9.75" thickBot="1" x14ac:dyDescent="0.2">
      <c r="B30" s="84" t="s">
        <v>349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3"/>
      <c r="S30" s="84" t="s">
        <v>549</v>
      </c>
    </row>
    <row r="31" spans="1:19" ht="21.75" customHeight="1" thickBot="1" x14ac:dyDescent="0.2">
      <c r="A31" s="197" t="s">
        <v>162</v>
      </c>
      <c r="B31" s="197" t="s">
        <v>163</v>
      </c>
      <c r="C31" s="86" t="s">
        <v>560</v>
      </c>
      <c r="D31" s="86" t="s">
        <v>165</v>
      </c>
      <c r="E31" s="86" t="s">
        <v>561</v>
      </c>
      <c r="F31" s="86" t="s">
        <v>167</v>
      </c>
      <c r="G31" s="86" t="s">
        <v>562</v>
      </c>
      <c r="H31" s="86" t="s">
        <v>563</v>
      </c>
      <c r="I31" s="86" t="s">
        <v>564</v>
      </c>
      <c r="J31" s="86" t="s">
        <v>565</v>
      </c>
      <c r="K31" s="86" t="s">
        <v>566</v>
      </c>
      <c r="L31" s="86" t="s">
        <v>567</v>
      </c>
      <c r="M31" s="86" t="s">
        <v>173</v>
      </c>
      <c r="N31" s="86" t="s">
        <v>568</v>
      </c>
      <c r="O31" s="86" t="s">
        <v>569</v>
      </c>
      <c r="P31" s="86" t="s">
        <v>570</v>
      </c>
      <c r="Q31" s="86" t="s">
        <v>571</v>
      </c>
      <c r="R31" s="197" t="s">
        <v>535</v>
      </c>
      <c r="S31" s="197" t="s">
        <v>522</v>
      </c>
    </row>
    <row r="32" spans="1:19" ht="12" customHeight="1" thickBot="1" x14ac:dyDescent="0.2">
      <c r="A32" s="198"/>
      <c r="B32" s="198"/>
      <c r="C32" s="202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4"/>
      <c r="R32" s="198"/>
      <c r="S32" s="198"/>
    </row>
    <row r="33" spans="1:19" ht="19.5" customHeight="1" x14ac:dyDescent="0.15"/>
    <row r="34" spans="1:19" ht="6.75" customHeight="1" thickBot="1" x14ac:dyDescent="0.2">
      <c r="A34" s="205"/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</row>
    <row r="35" spans="1:19" ht="12" customHeight="1" thickBot="1" x14ac:dyDescent="0.2">
      <c r="A35" s="197" t="s">
        <v>162</v>
      </c>
      <c r="B35" s="197" t="s">
        <v>163</v>
      </c>
      <c r="C35" s="199" t="s">
        <v>666</v>
      </c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1"/>
      <c r="R35" s="197" t="s">
        <v>535</v>
      </c>
      <c r="S35" s="197" t="s">
        <v>522</v>
      </c>
    </row>
    <row r="36" spans="1:19" ht="21.75" customHeight="1" thickBot="1" x14ac:dyDescent="0.2">
      <c r="A36" s="198"/>
      <c r="B36" s="198"/>
      <c r="C36" s="86" t="s">
        <v>178</v>
      </c>
      <c r="D36" s="86" t="s">
        <v>179</v>
      </c>
      <c r="E36" s="86" t="s">
        <v>180</v>
      </c>
      <c r="F36" s="86" t="s">
        <v>181</v>
      </c>
      <c r="G36" s="86" t="s">
        <v>182</v>
      </c>
      <c r="H36" s="86" t="s">
        <v>183</v>
      </c>
      <c r="I36" s="86" t="s">
        <v>184</v>
      </c>
      <c r="J36" s="86" t="s">
        <v>185</v>
      </c>
      <c r="K36" s="86" t="s">
        <v>702</v>
      </c>
      <c r="L36" s="86" t="s">
        <v>705</v>
      </c>
      <c r="M36" s="86" t="s">
        <v>186</v>
      </c>
      <c r="N36" s="86" t="s">
        <v>187</v>
      </c>
      <c r="O36" s="86" t="s">
        <v>188</v>
      </c>
      <c r="P36" s="86" t="s">
        <v>626</v>
      </c>
      <c r="Q36" s="86" t="s">
        <v>627</v>
      </c>
      <c r="R36" s="198"/>
      <c r="S36" s="198"/>
    </row>
    <row r="37" spans="1:19" x14ac:dyDescent="0.15">
      <c r="A37" s="87">
        <v>2022</v>
      </c>
      <c r="B37" s="84" t="s">
        <v>338</v>
      </c>
      <c r="C37" s="88">
        <v>50.088120000000004</v>
      </c>
      <c r="D37" s="88">
        <v>329.65565800000002</v>
      </c>
      <c r="E37" s="88">
        <v>1.5440739999999999</v>
      </c>
      <c r="F37" s="88">
        <v>7.1221490000000003</v>
      </c>
      <c r="G37" s="88">
        <v>7.2125159999999999</v>
      </c>
      <c r="H37" s="88">
        <v>4.0497579999999997</v>
      </c>
      <c r="I37" s="88">
        <v>352.96421299999997</v>
      </c>
      <c r="J37" s="88">
        <v>123.410202</v>
      </c>
      <c r="K37" s="88">
        <v>75.42884200000023</v>
      </c>
      <c r="L37" s="88">
        <v>56.922918000000003</v>
      </c>
      <c r="M37" s="88">
        <v>40.098821999999998</v>
      </c>
      <c r="N37" s="88">
        <v>61.772343999999997</v>
      </c>
      <c r="O37" s="88">
        <v>0</v>
      </c>
      <c r="P37" s="89">
        <v>2384.1274400000011</v>
      </c>
      <c r="Q37" s="89">
        <v>2308.6985980000009</v>
      </c>
      <c r="R37" s="87">
        <v>2022</v>
      </c>
      <c r="S37" s="84" t="s">
        <v>538</v>
      </c>
    </row>
    <row r="38" spans="1:19" x14ac:dyDescent="0.15">
      <c r="B38" s="84" t="s">
        <v>339</v>
      </c>
      <c r="C38" s="88">
        <v>49.268338999999997</v>
      </c>
      <c r="D38" s="88">
        <v>407.247545</v>
      </c>
      <c r="E38" s="88">
        <v>8.1292480000000005</v>
      </c>
      <c r="F38" s="88">
        <v>8.3704420000000006</v>
      </c>
      <c r="G38" s="88">
        <v>8.8092950000000005</v>
      </c>
      <c r="H38" s="88">
        <v>2.9357030000000002</v>
      </c>
      <c r="I38" s="88">
        <v>433.59250900000001</v>
      </c>
      <c r="J38" s="88">
        <v>147.204015</v>
      </c>
      <c r="K38" s="88">
        <v>64.775120999999942</v>
      </c>
      <c r="L38" s="88">
        <v>47.134152999999998</v>
      </c>
      <c r="M38" s="88">
        <v>25.759585000000001</v>
      </c>
      <c r="N38" s="88">
        <v>66.436695</v>
      </c>
      <c r="O38" s="88">
        <v>0</v>
      </c>
      <c r="P38" s="89">
        <v>2368.2771910000001</v>
      </c>
      <c r="Q38" s="89">
        <v>2303.50207</v>
      </c>
      <c r="R38" s="83"/>
      <c r="S38" s="84" t="s">
        <v>539</v>
      </c>
    </row>
    <row r="39" spans="1:19" x14ac:dyDescent="0.15">
      <c r="B39" s="84" t="s">
        <v>340</v>
      </c>
      <c r="C39" s="88">
        <v>58.700581</v>
      </c>
      <c r="D39" s="88">
        <v>441.16781900000001</v>
      </c>
      <c r="E39" s="88">
        <v>1.6154379999999999</v>
      </c>
      <c r="F39" s="88">
        <v>8.1602510000000006</v>
      </c>
      <c r="G39" s="88">
        <v>8.2192930000000004</v>
      </c>
      <c r="H39" s="88">
        <v>7.2489420000000004</v>
      </c>
      <c r="I39" s="88">
        <v>444.488809</v>
      </c>
      <c r="J39" s="88">
        <v>143.10529399999999</v>
      </c>
      <c r="K39" s="88">
        <v>118.92807200000004</v>
      </c>
      <c r="L39" s="88">
        <v>56.614936999999998</v>
      </c>
      <c r="M39" s="88">
        <v>53.174421000000002</v>
      </c>
      <c r="N39" s="88">
        <v>85.802700999999999</v>
      </c>
      <c r="O39" s="88">
        <v>6.6461000000000006E-2</v>
      </c>
      <c r="P39" s="89">
        <v>2533.3621439999997</v>
      </c>
      <c r="Q39" s="89">
        <v>2414.4340719999996</v>
      </c>
      <c r="R39" s="83"/>
      <c r="S39" s="84" t="s">
        <v>540</v>
      </c>
    </row>
    <row r="40" spans="1:19" x14ac:dyDescent="0.15">
      <c r="B40" s="84" t="s">
        <v>341</v>
      </c>
      <c r="C40" s="88">
        <v>47.563707999999998</v>
      </c>
      <c r="D40" s="88">
        <v>402.74043799999998</v>
      </c>
      <c r="E40" s="88">
        <v>1.3719190000000001</v>
      </c>
      <c r="F40" s="88">
        <v>8.3638340000000007</v>
      </c>
      <c r="G40" s="88">
        <v>12.453901999999999</v>
      </c>
      <c r="H40" s="88">
        <v>2.829574</v>
      </c>
      <c r="I40" s="88">
        <v>462.94318299999998</v>
      </c>
      <c r="J40" s="88">
        <v>140.46456599999999</v>
      </c>
      <c r="K40" s="88">
        <v>90.654179999999926</v>
      </c>
      <c r="L40" s="88">
        <v>57.908692000000002</v>
      </c>
      <c r="M40" s="88">
        <v>51.020381999999998</v>
      </c>
      <c r="N40" s="88">
        <v>72.020836000000003</v>
      </c>
      <c r="O40" s="88">
        <v>0</v>
      </c>
      <c r="P40" s="89">
        <v>2599.010358</v>
      </c>
      <c r="Q40" s="89">
        <v>2508.356178</v>
      </c>
      <c r="R40" s="83"/>
      <c r="S40" s="84" t="s">
        <v>541</v>
      </c>
    </row>
    <row r="41" spans="1:19" s="90" customFormat="1" ht="9" customHeight="1" x14ac:dyDescent="0.15">
      <c r="A41" s="83"/>
      <c r="B41" s="84" t="s">
        <v>342</v>
      </c>
      <c r="C41" s="88">
        <v>61.659809000000003</v>
      </c>
      <c r="D41" s="88">
        <v>495.332381</v>
      </c>
      <c r="E41" s="88">
        <v>8.6291150000000005</v>
      </c>
      <c r="F41" s="88">
        <v>12.511001</v>
      </c>
      <c r="G41" s="88">
        <v>9.5146770000000007</v>
      </c>
      <c r="H41" s="88">
        <v>6.1739110000000004</v>
      </c>
      <c r="I41" s="88">
        <v>468.07209499999999</v>
      </c>
      <c r="J41" s="88">
        <v>150.147593</v>
      </c>
      <c r="K41" s="88">
        <v>105.85127800000005</v>
      </c>
      <c r="L41" s="88">
        <v>64.679416000000003</v>
      </c>
      <c r="M41" s="88">
        <v>28.893609999999999</v>
      </c>
      <c r="N41" s="88">
        <v>96.035877999999997</v>
      </c>
      <c r="O41" s="88">
        <v>2.5240000000000002E-3</v>
      </c>
      <c r="P41" s="89">
        <v>3162.9137850000002</v>
      </c>
      <c r="Q41" s="89">
        <v>3057.0625070000001</v>
      </c>
      <c r="R41" s="83"/>
      <c r="S41" s="84" t="s">
        <v>542</v>
      </c>
    </row>
    <row r="42" spans="1:19" ht="9" customHeight="1" x14ac:dyDescent="0.15">
      <c r="B42" s="84" t="s">
        <v>343</v>
      </c>
      <c r="C42" s="88">
        <v>54.725408000000002</v>
      </c>
      <c r="D42" s="88">
        <v>438.05749600000001</v>
      </c>
      <c r="E42" s="88">
        <v>9.1676079999999995</v>
      </c>
      <c r="F42" s="88">
        <v>11.790388999999999</v>
      </c>
      <c r="G42" s="88">
        <v>13.861293999999999</v>
      </c>
      <c r="H42" s="88">
        <v>4.5424800000000003</v>
      </c>
      <c r="I42" s="88">
        <v>463.87000799999998</v>
      </c>
      <c r="J42" s="88">
        <v>145.807524</v>
      </c>
      <c r="K42" s="88">
        <v>81.17619599999999</v>
      </c>
      <c r="L42" s="88">
        <v>67.436987999999999</v>
      </c>
      <c r="M42" s="88">
        <v>18.215926</v>
      </c>
      <c r="N42" s="88">
        <v>88.612459000000001</v>
      </c>
      <c r="O42" s="88">
        <v>1.6927000000000001E-2</v>
      </c>
      <c r="P42" s="89">
        <v>3262.9820110000005</v>
      </c>
      <c r="Q42" s="89">
        <v>3181.8058150000006</v>
      </c>
      <c r="R42" s="83"/>
      <c r="S42" s="84" t="s">
        <v>543</v>
      </c>
    </row>
    <row r="43" spans="1:19" ht="9" customHeight="1" x14ac:dyDescent="0.15">
      <c r="B43" s="84" t="s">
        <v>344</v>
      </c>
      <c r="C43" s="88">
        <v>62.086325000000002</v>
      </c>
      <c r="D43" s="88">
        <v>443.56120399999998</v>
      </c>
      <c r="E43" s="88">
        <v>2.6797789999999999</v>
      </c>
      <c r="F43" s="88">
        <v>9.1705839999999998</v>
      </c>
      <c r="G43" s="88">
        <v>8.5260470000000002</v>
      </c>
      <c r="H43" s="88">
        <v>5.5496689999999997</v>
      </c>
      <c r="I43" s="88">
        <v>409.811127</v>
      </c>
      <c r="J43" s="88">
        <v>144.15686199999999</v>
      </c>
      <c r="K43" s="88">
        <v>103.80465699999982</v>
      </c>
      <c r="L43" s="88">
        <v>61.598170000000003</v>
      </c>
      <c r="M43" s="88">
        <v>29.550348</v>
      </c>
      <c r="N43" s="88">
        <v>95.145420999999999</v>
      </c>
      <c r="O43" s="88">
        <v>3.2789999999999998E-3</v>
      </c>
      <c r="P43" s="89">
        <v>3087.252128000001</v>
      </c>
      <c r="Q43" s="89">
        <v>2983.4474710000009</v>
      </c>
      <c r="R43" s="83"/>
      <c r="S43" s="84" t="s">
        <v>544</v>
      </c>
    </row>
    <row r="44" spans="1:19" ht="9" customHeight="1" x14ac:dyDescent="0.15">
      <c r="B44" s="84" t="s">
        <v>345</v>
      </c>
      <c r="C44" s="88">
        <v>65.311190999999994</v>
      </c>
      <c r="D44" s="88">
        <v>306.88518399999998</v>
      </c>
      <c r="E44" s="88">
        <v>1.194688</v>
      </c>
      <c r="F44" s="88">
        <v>16.214594999999999</v>
      </c>
      <c r="G44" s="88">
        <v>6.551825</v>
      </c>
      <c r="H44" s="88">
        <v>1.9194899999999999</v>
      </c>
      <c r="I44" s="88">
        <v>494.83783</v>
      </c>
      <c r="J44" s="88">
        <v>130.017011</v>
      </c>
      <c r="K44" s="88">
        <v>88.907494999999955</v>
      </c>
      <c r="L44" s="88">
        <v>46.983452999999997</v>
      </c>
      <c r="M44" s="88">
        <v>23.377493999999999</v>
      </c>
      <c r="N44" s="88">
        <v>66.009624000000002</v>
      </c>
      <c r="O44" s="88">
        <v>0</v>
      </c>
      <c r="P44" s="89">
        <v>3425.3238409999994</v>
      </c>
      <c r="Q44" s="89">
        <v>3336.4163459999995</v>
      </c>
      <c r="R44" s="83"/>
      <c r="S44" s="84" t="s">
        <v>545</v>
      </c>
    </row>
    <row r="45" spans="1:19" x14ac:dyDescent="0.15">
      <c r="B45" s="84" t="s">
        <v>346</v>
      </c>
      <c r="C45" s="88">
        <v>57.863660000000003</v>
      </c>
      <c r="D45" s="88">
        <v>457.446167</v>
      </c>
      <c r="E45" s="88">
        <v>1.1223959999999999</v>
      </c>
      <c r="F45" s="88">
        <v>7.963978</v>
      </c>
      <c r="G45" s="88">
        <v>12.361965</v>
      </c>
      <c r="H45" s="88">
        <v>2.8448690000000001</v>
      </c>
      <c r="I45" s="88">
        <v>464.15661899999998</v>
      </c>
      <c r="J45" s="88">
        <v>170.71479199999999</v>
      </c>
      <c r="K45" s="88">
        <v>107.78667099999998</v>
      </c>
      <c r="L45" s="88">
        <v>84.417568000000003</v>
      </c>
      <c r="M45" s="88">
        <v>35.094313999999997</v>
      </c>
      <c r="N45" s="88">
        <v>82.106408000000002</v>
      </c>
      <c r="O45" s="88">
        <v>0</v>
      </c>
      <c r="P45" s="89">
        <v>2900.4647559999994</v>
      </c>
      <c r="Q45" s="89">
        <v>2792.6780849999996</v>
      </c>
      <c r="R45" s="83"/>
      <c r="S45" s="84" t="s">
        <v>546</v>
      </c>
    </row>
    <row r="46" spans="1:19" x14ac:dyDescent="0.15">
      <c r="B46" s="84" t="s">
        <v>347</v>
      </c>
      <c r="C46" s="88">
        <v>229.77688900000001</v>
      </c>
      <c r="D46" s="88">
        <v>480.07888200000002</v>
      </c>
      <c r="E46" s="88">
        <v>3.0369280000000001</v>
      </c>
      <c r="F46" s="88">
        <v>7.683357</v>
      </c>
      <c r="G46" s="88">
        <v>9.4952430000000003</v>
      </c>
      <c r="H46" s="88">
        <v>5.4766969999999997</v>
      </c>
      <c r="I46" s="88">
        <v>471.30438800000002</v>
      </c>
      <c r="J46" s="88">
        <v>184.847894</v>
      </c>
      <c r="K46" s="88">
        <v>123.15462799999943</v>
      </c>
      <c r="L46" s="88">
        <v>79.600229999999996</v>
      </c>
      <c r="M46" s="88">
        <v>48.036521</v>
      </c>
      <c r="N46" s="88">
        <v>93.725274999999996</v>
      </c>
      <c r="O46" s="88">
        <v>0.16520000000000001</v>
      </c>
      <c r="P46" s="89">
        <v>2539.6020590000007</v>
      </c>
      <c r="Q46" s="89">
        <v>2416.4474310000014</v>
      </c>
      <c r="R46" s="83"/>
      <c r="S46" s="84" t="s">
        <v>547</v>
      </c>
    </row>
    <row r="47" spans="1:19" x14ac:dyDescent="0.15">
      <c r="B47" s="84" t="s">
        <v>348</v>
      </c>
      <c r="C47" s="88">
        <v>71.093631000000002</v>
      </c>
      <c r="D47" s="88">
        <v>501.27526399999999</v>
      </c>
      <c r="E47" s="88">
        <v>1.323002</v>
      </c>
      <c r="F47" s="88">
        <v>9.2934239999999999</v>
      </c>
      <c r="G47" s="88">
        <v>8.8496120000000005</v>
      </c>
      <c r="H47" s="88">
        <v>4.4007399999999999</v>
      </c>
      <c r="I47" s="88">
        <v>506.94643400000001</v>
      </c>
      <c r="J47" s="88">
        <v>179.56736100000001</v>
      </c>
      <c r="K47" s="88">
        <v>103.87842499999998</v>
      </c>
      <c r="L47" s="88">
        <v>71.772649999999999</v>
      </c>
      <c r="M47" s="88">
        <v>56.707512999999999</v>
      </c>
      <c r="N47" s="88">
        <v>99.623450000000005</v>
      </c>
      <c r="O47" s="88">
        <v>0</v>
      </c>
      <c r="P47" s="89">
        <v>2830.6767299999988</v>
      </c>
      <c r="Q47" s="89">
        <v>2726.7983049999984</v>
      </c>
      <c r="R47" s="83"/>
      <c r="S47" s="84" t="s">
        <v>548</v>
      </c>
    </row>
    <row r="48" spans="1:19" x14ac:dyDescent="0.15">
      <c r="B48" s="84" t="s">
        <v>349</v>
      </c>
      <c r="C48" s="88">
        <v>59.245801999999998</v>
      </c>
      <c r="D48" s="88">
        <v>406.35556600000001</v>
      </c>
      <c r="E48" s="88">
        <v>1.511388</v>
      </c>
      <c r="F48" s="88">
        <v>6.9272109999999998</v>
      </c>
      <c r="G48" s="88">
        <v>6.6325979999999998</v>
      </c>
      <c r="H48" s="88">
        <v>2.5642070000000001</v>
      </c>
      <c r="I48" s="88">
        <v>426.52315599999997</v>
      </c>
      <c r="J48" s="88">
        <v>138.52806000000001</v>
      </c>
      <c r="K48" s="88">
        <v>105.49151999999975</v>
      </c>
      <c r="L48" s="88">
        <v>60.239235999999998</v>
      </c>
      <c r="M48" s="88">
        <v>34.161617</v>
      </c>
      <c r="N48" s="88">
        <v>93.404402000000005</v>
      </c>
      <c r="O48" s="88">
        <v>0</v>
      </c>
      <c r="P48" s="89">
        <v>2275.6079989999971</v>
      </c>
      <c r="Q48" s="89">
        <v>2170.1164789999975</v>
      </c>
      <c r="R48" s="83"/>
      <c r="S48" s="84" t="s">
        <v>549</v>
      </c>
    </row>
    <row r="49" spans="1:21" x14ac:dyDescent="0.15"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R49" s="83"/>
    </row>
    <row r="50" spans="1:21" x14ac:dyDescent="0.15">
      <c r="A50" s="87">
        <v>2023</v>
      </c>
      <c r="B50" s="84" t="s">
        <v>338</v>
      </c>
      <c r="C50" s="88">
        <v>64.134271999999996</v>
      </c>
      <c r="D50" s="88">
        <v>383.83185300000002</v>
      </c>
      <c r="E50" s="88">
        <v>1.2256609999999999</v>
      </c>
      <c r="F50" s="88">
        <v>7.4246489999999996</v>
      </c>
      <c r="G50" s="88">
        <v>8.946218</v>
      </c>
      <c r="H50" s="88">
        <v>2.5530689999999998</v>
      </c>
      <c r="I50" s="88">
        <v>460.396638</v>
      </c>
      <c r="J50" s="88">
        <v>173.032162</v>
      </c>
      <c r="K50" s="88">
        <v>107.16083799999974</v>
      </c>
      <c r="L50" s="88">
        <v>67.101358000000005</v>
      </c>
      <c r="M50" s="88">
        <v>22.888553999999999</v>
      </c>
      <c r="N50" s="88">
        <v>92.886430000000004</v>
      </c>
      <c r="O50" s="88">
        <v>0</v>
      </c>
      <c r="P50" s="89">
        <v>2396.2497699999972</v>
      </c>
      <c r="Q50" s="89">
        <v>2289.0889319999978</v>
      </c>
      <c r="R50" s="87">
        <v>2023</v>
      </c>
      <c r="S50" s="84" t="s">
        <v>538</v>
      </c>
      <c r="U50" s="89"/>
    </row>
    <row r="51" spans="1:21" x14ac:dyDescent="0.15">
      <c r="B51" s="84" t="s">
        <v>339</v>
      </c>
      <c r="C51" s="88">
        <v>335.44626499999998</v>
      </c>
      <c r="D51" s="88">
        <v>426.71855699999998</v>
      </c>
      <c r="E51" s="88">
        <v>1.3698520000000001</v>
      </c>
      <c r="F51" s="88">
        <v>6.7803069999999996</v>
      </c>
      <c r="G51" s="88">
        <v>12.697787</v>
      </c>
      <c r="H51" s="88">
        <v>2.7139250000000001</v>
      </c>
      <c r="I51" s="88">
        <v>421.46994599999999</v>
      </c>
      <c r="J51" s="88">
        <v>175.868921</v>
      </c>
      <c r="K51" s="88">
        <v>94.309683000000035</v>
      </c>
      <c r="L51" s="88">
        <v>70.646539000000004</v>
      </c>
      <c r="M51" s="88">
        <v>38.700980999999999</v>
      </c>
      <c r="N51" s="88">
        <v>79.517213999999996</v>
      </c>
      <c r="O51" s="88">
        <v>0</v>
      </c>
      <c r="P51" s="89">
        <v>2105.7181119999982</v>
      </c>
      <c r="Q51" s="89">
        <v>2011.408428999998</v>
      </c>
      <c r="R51" s="83"/>
      <c r="S51" s="84" t="s">
        <v>539</v>
      </c>
    </row>
    <row r="52" spans="1:21" x14ac:dyDescent="0.15">
      <c r="B52" s="84" t="s">
        <v>340</v>
      </c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9"/>
      <c r="Q52" s="89"/>
      <c r="R52" s="83"/>
      <c r="S52" s="84" t="s">
        <v>540</v>
      </c>
    </row>
    <row r="53" spans="1:21" x14ac:dyDescent="0.15">
      <c r="B53" s="84" t="s">
        <v>341</v>
      </c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9"/>
      <c r="Q53" s="89"/>
      <c r="R53" s="83"/>
      <c r="S53" s="84" t="s">
        <v>541</v>
      </c>
    </row>
    <row r="54" spans="1:21" x14ac:dyDescent="0.15">
      <c r="B54" s="84" t="s">
        <v>342</v>
      </c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9"/>
      <c r="Q54" s="89"/>
      <c r="R54" s="83"/>
      <c r="S54" s="84" t="s">
        <v>542</v>
      </c>
    </row>
    <row r="55" spans="1:21" x14ac:dyDescent="0.15">
      <c r="B55" s="84" t="s">
        <v>343</v>
      </c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9"/>
      <c r="Q55" s="89"/>
      <c r="R55" s="83"/>
      <c r="S55" s="84" t="s">
        <v>543</v>
      </c>
    </row>
    <row r="56" spans="1:21" x14ac:dyDescent="0.15">
      <c r="B56" s="84" t="s">
        <v>344</v>
      </c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9"/>
      <c r="Q56" s="89"/>
      <c r="R56" s="83"/>
      <c r="S56" s="84" t="s">
        <v>544</v>
      </c>
    </row>
    <row r="57" spans="1:21" x14ac:dyDescent="0.15">
      <c r="B57" s="84" t="s">
        <v>345</v>
      </c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9"/>
      <c r="Q57" s="89"/>
      <c r="R57" s="83"/>
      <c r="S57" s="84" t="s">
        <v>545</v>
      </c>
    </row>
    <row r="58" spans="1:21" x14ac:dyDescent="0.15">
      <c r="B58" s="84" t="s">
        <v>346</v>
      </c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9"/>
      <c r="Q58" s="89"/>
      <c r="R58" s="83"/>
      <c r="S58" s="84" t="s">
        <v>546</v>
      </c>
    </row>
    <row r="59" spans="1:21" x14ac:dyDescent="0.15">
      <c r="B59" s="84" t="s">
        <v>347</v>
      </c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9"/>
      <c r="Q59" s="89"/>
      <c r="R59" s="83"/>
      <c r="S59" s="84" t="s">
        <v>547</v>
      </c>
    </row>
    <row r="60" spans="1:21" x14ac:dyDescent="0.15">
      <c r="B60" s="84" t="s">
        <v>348</v>
      </c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9"/>
      <c r="Q60" s="89"/>
      <c r="R60" s="83"/>
      <c r="S60" s="84" t="s">
        <v>548</v>
      </c>
    </row>
    <row r="61" spans="1:21" ht="9.75" thickBot="1" x14ac:dyDescent="0.2">
      <c r="B61" s="84" t="s">
        <v>349</v>
      </c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9"/>
      <c r="Q61" s="89"/>
      <c r="R61" s="83"/>
      <c r="S61" s="84" t="s">
        <v>549</v>
      </c>
    </row>
    <row r="62" spans="1:21" ht="21" customHeight="1" thickBot="1" x14ac:dyDescent="0.2">
      <c r="A62" s="197" t="s">
        <v>162</v>
      </c>
      <c r="B62" s="197" t="s">
        <v>163</v>
      </c>
      <c r="C62" s="86" t="s">
        <v>550</v>
      </c>
      <c r="D62" s="86" t="s">
        <v>551</v>
      </c>
      <c r="E62" s="86" t="s">
        <v>552</v>
      </c>
      <c r="F62" s="86" t="s">
        <v>553</v>
      </c>
      <c r="G62" s="86" t="s">
        <v>554</v>
      </c>
      <c r="H62" s="86" t="s">
        <v>183</v>
      </c>
      <c r="I62" s="86" t="s">
        <v>555</v>
      </c>
      <c r="J62" s="86" t="s">
        <v>556</v>
      </c>
      <c r="K62" s="86" t="s">
        <v>703</v>
      </c>
      <c r="L62" s="86" t="s">
        <v>706</v>
      </c>
      <c r="M62" s="86" t="s">
        <v>557</v>
      </c>
      <c r="N62" s="86" t="s">
        <v>558</v>
      </c>
      <c r="O62" s="86" t="s">
        <v>559</v>
      </c>
      <c r="P62" s="86" t="s">
        <v>628</v>
      </c>
      <c r="Q62" s="86" t="s">
        <v>629</v>
      </c>
      <c r="R62" s="197" t="s">
        <v>535</v>
      </c>
      <c r="S62" s="197" t="s">
        <v>522</v>
      </c>
    </row>
    <row r="63" spans="1:21" ht="12" customHeight="1" thickBot="1" x14ac:dyDescent="0.2">
      <c r="A63" s="198"/>
      <c r="B63" s="198"/>
      <c r="C63" s="202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4"/>
      <c r="R63" s="198"/>
      <c r="S63" s="198"/>
    </row>
    <row r="67" spans="1:9" ht="21" customHeight="1" x14ac:dyDescent="0.15">
      <c r="A67" s="206" t="s">
        <v>638</v>
      </c>
      <c r="B67" s="207"/>
      <c r="C67" s="208" t="s">
        <v>639</v>
      </c>
      <c r="D67" s="208"/>
      <c r="G67" s="209" t="s">
        <v>704</v>
      </c>
      <c r="H67" s="209"/>
      <c r="I67" s="209"/>
    </row>
    <row r="68" spans="1:9" ht="21" customHeight="1" x14ac:dyDescent="0.15">
      <c r="A68" s="206" t="s">
        <v>640</v>
      </c>
      <c r="B68" s="207"/>
      <c r="C68" s="208" t="s">
        <v>641</v>
      </c>
      <c r="D68" s="208"/>
    </row>
  </sheetData>
  <mergeCells count="28">
    <mergeCell ref="A67:B67"/>
    <mergeCell ref="C67:D67"/>
    <mergeCell ref="A68:B68"/>
    <mergeCell ref="C68:D68"/>
    <mergeCell ref="A3:S3"/>
    <mergeCell ref="R62:R63"/>
    <mergeCell ref="S62:S63"/>
    <mergeCell ref="A62:A63"/>
    <mergeCell ref="B62:B63"/>
    <mergeCell ref="C63:Q63"/>
    <mergeCell ref="S31:S32"/>
    <mergeCell ref="G67:I67"/>
    <mergeCell ref="A2:S2"/>
    <mergeCell ref="R35:R36"/>
    <mergeCell ref="S35:S36"/>
    <mergeCell ref="C4:Q4"/>
    <mergeCell ref="C32:Q32"/>
    <mergeCell ref="C35:Q35"/>
    <mergeCell ref="A35:A36"/>
    <mergeCell ref="B35:B36"/>
    <mergeCell ref="A4:A5"/>
    <mergeCell ref="B4:B5"/>
    <mergeCell ref="A34:Q34"/>
    <mergeCell ref="A31:A32"/>
    <mergeCell ref="B31:B32"/>
    <mergeCell ref="R4:R5"/>
    <mergeCell ref="S4:S5"/>
    <mergeCell ref="R31:R32"/>
  </mergeCells>
  <phoneticPr fontId="0" type="noConversion"/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Indice</vt:lpstr>
      <vt:lpstr>Contents</vt:lpstr>
      <vt:lpstr>Q001</vt:lpstr>
      <vt:lpstr>Q002</vt:lpstr>
      <vt:lpstr>Q003</vt:lpstr>
      <vt:lpstr>Q004</vt:lpstr>
      <vt:lpstr>Q005</vt:lpstr>
      <vt:lpstr>Q006</vt:lpstr>
      <vt:lpstr>Q007</vt:lpstr>
      <vt:lpstr>Q008</vt:lpstr>
      <vt:lpstr>Q009</vt:lpstr>
      <vt:lpstr>Q010</vt:lpstr>
      <vt:lpstr>Q011</vt:lpstr>
      <vt:lpstr>Q012</vt:lpstr>
      <vt:lpstr>Q013</vt:lpstr>
      <vt:lpstr>Q014</vt:lpstr>
      <vt:lpstr>Q015</vt:lpstr>
      <vt:lpstr>Q016</vt:lpstr>
      <vt:lpstr>Nomenclatura Combinada</vt:lpstr>
      <vt:lpstr>Combined Nomenclature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Baião</dc:creator>
  <cp:lastModifiedBy>João Baião</cp:lastModifiedBy>
  <dcterms:created xsi:type="dcterms:W3CDTF">2007-07-18T08:17:35Z</dcterms:created>
  <dcterms:modified xsi:type="dcterms:W3CDTF">2023-04-04T14:43:53Z</dcterms:modified>
</cp:coreProperties>
</file>