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3\LINK_FIR\"/>
    </mc:Choice>
  </mc:AlternateContent>
  <xr:revisionPtr revIDLastSave="0" documentId="13_ncr:1_{C685FF87-55A9-4BBD-AC4E-15BF4A977B84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8" l="1"/>
  <c r="O13" i="18"/>
  <c r="O9" i="18"/>
  <c r="O8" i="18"/>
  <c r="E64" i="18" l="1"/>
  <c r="I12" i="26" l="1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G34" i="16" l="1"/>
  <c r="G35" i="16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6" i="16"/>
  <c r="K28" i="16"/>
  <c r="I9" i="16"/>
  <c r="K15" i="16"/>
  <c r="I17" i="16"/>
  <c r="I18" i="16"/>
  <c r="I24" i="16"/>
  <c r="K21" i="16"/>
  <c r="I23" i="16"/>
  <c r="K22" i="16"/>
  <c r="K10" i="16" l="1"/>
  <c r="G11" i="16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26" i="26"/>
  <c r="I26" i="26"/>
  <c r="E24" i="26"/>
  <c r="G24" i="26" s="1"/>
  <c r="G25" i="26"/>
  <c r="I25" i="26"/>
  <c r="G27" i="26"/>
  <c r="I27" i="26"/>
  <c r="G31" i="26"/>
  <c r="I31" i="26"/>
  <c r="G39" i="26"/>
  <c r="I39" i="26"/>
  <c r="I34" i="27"/>
  <c r="G34" i="27"/>
  <c r="G35" i="27"/>
  <c r="I35" i="27"/>
  <c r="I33" i="27"/>
  <c r="G33" i="27"/>
  <c r="G33" i="26"/>
  <c r="I33" i="26"/>
  <c r="G28" i="26"/>
  <c r="I28" i="26"/>
  <c r="G26" i="27"/>
  <c r="I26" i="27"/>
  <c r="G35" i="26"/>
  <c r="I35" i="26"/>
  <c r="G31" i="27"/>
  <c r="I31" i="27"/>
  <c r="G27" i="27"/>
  <c r="I27" i="27"/>
  <c r="I39" i="27"/>
  <c r="G39" i="27"/>
  <c r="G28" i="27"/>
  <c r="I28" i="27"/>
  <c r="G34" i="26"/>
  <c r="I34" i="26"/>
  <c r="G30" i="27"/>
  <c r="I30" i="27"/>
  <c r="M35" i="27"/>
  <c r="G32" i="27"/>
  <c r="I32" i="27"/>
  <c r="I29" i="26"/>
  <c r="G29" i="26"/>
  <c r="G30" i="26"/>
  <c r="I30" i="26"/>
  <c r="I32" i="26"/>
  <c r="G32" i="26"/>
  <c r="M30" i="27" l="1"/>
  <c r="O30" i="27"/>
  <c r="M33" i="27"/>
  <c r="O33" i="27"/>
  <c r="O27" i="27"/>
  <c r="M27" i="27"/>
  <c r="K24" i="26"/>
  <c r="M24" i="26" s="1"/>
  <c r="M25" i="26"/>
  <c r="O25" i="26"/>
  <c r="O26" i="27"/>
  <c r="M26" i="27"/>
  <c r="O35" i="26"/>
  <c r="M35" i="26"/>
  <c r="M33" i="26"/>
  <c r="O33" i="26"/>
  <c r="O26" i="26"/>
  <c r="M26" i="26"/>
  <c r="O39" i="27"/>
  <c r="M39" i="27"/>
  <c r="O30" i="26"/>
  <c r="M30" i="26"/>
  <c r="M36" i="26"/>
  <c r="O36" i="26"/>
  <c r="M36" i="27"/>
  <c r="O36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27" i="26"/>
  <c r="M27" i="26"/>
  <c r="O25" i="27"/>
  <c r="M25" i="27"/>
  <c r="K24" i="27"/>
  <c r="M24" i="27" s="1"/>
  <c r="M28" i="26"/>
  <c r="O28" i="26"/>
  <c r="O29" i="26"/>
  <c r="M29" i="26"/>
  <c r="M31" i="26"/>
  <c r="O31" i="26"/>
  <c r="O32" i="26"/>
  <c r="M32" i="26"/>
  <c r="O34" i="26"/>
  <c r="M34" i="26"/>
  <c r="E66" i="18" l="1"/>
  <c r="E28" i="18"/>
  <c r="E81" i="18"/>
  <c r="E24" i="18"/>
  <c r="E147" i="18"/>
  <c r="E140" i="18"/>
  <c r="E224" i="18"/>
  <c r="E80" i="18"/>
  <c r="E121" i="18"/>
  <c r="E216" i="18"/>
  <c r="E158" i="18"/>
  <c r="E63" i="18"/>
  <c r="E84" i="18"/>
  <c r="E119" i="18"/>
  <c r="E100" i="18"/>
  <c r="E45" i="18"/>
  <c r="E157" i="18"/>
  <c r="E86" i="18"/>
  <c r="E219" i="18"/>
  <c r="E103" i="18"/>
  <c r="E98" i="18"/>
  <c r="E135" i="18"/>
  <c r="E223" i="18"/>
  <c r="E221" i="18"/>
  <c r="E152" i="18"/>
  <c r="E111" i="18"/>
  <c r="E142" i="18"/>
  <c r="E58" i="18"/>
  <c r="E105" i="18"/>
  <c r="E225" i="18"/>
  <c r="E226" i="18"/>
  <c r="E166" i="18"/>
  <c r="E214" i="18"/>
  <c r="E212" i="18"/>
  <c r="E106" i="18"/>
  <c r="E209" i="18"/>
  <c r="E167" i="18"/>
  <c r="E149" i="18"/>
  <c r="E110" i="18"/>
  <c r="E35" i="18"/>
  <c r="E92" i="18"/>
  <c r="E51" i="18"/>
  <c r="E199" i="18"/>
  <c r="E68" i="18"/>
  <c r="E118" i="18"/>
  <c r="E141" i="18"/>
  <c r="E59" i="18"/>
  <c r="E120" i="18"/>
  <c r="E82" i="18"/>
  <c r="E178" i="18"/>
  <c r="E151" i="18"/>
  <c r="E195" i="18"/>
  <c r="E37" i="18"/>
  <c r="E201" i="18"/>
  <c r="E132" i="18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J11" i="18"/>
  <c r="L25" i="29"/>
  <c r="J25" i="30"/>
  <c r="C45" i="18" l="1"/>
  <c r="C58" i="18"/>
  <c r="C66" i="18"/>
  <c r="C28" i="18"/>
  <c r="C63" i="18"/>
  <c r="C100" i="18"/>
  <c r="C80" i="18"/>
  <c r="C147" i="18"/>
  <c r="C104" i="18"/>
  <c r="C113" i="18"/>
  <c r="C214" i="18"/>
  <c r="C86" i="18"/>
  <c r="C224" i="18"/>
  <c r="C99" i="18"/>
  <c r="C219" i="18"/>
  <c r="C226" i="18"/>
  <c r="C64" i="18"/>
  <c r="C202" i="18"/>
  <c r="C47" i="18"/>
  <c r="C125" i="18"/>
  <c r="I225" i="18"/>
  <c r="I226" i="18"/>
  <c r="I158" i="18"/>
  <c r="I100" i="18"/>
  <c r="G225" i="18"/>
  <c r="G226" i="18"/>
  <c r="G58" i="18"/>
  <c r="G68" i="18"/>
  <c r="G219" i="18"/>
  <c r="G157" i="18"/>
  <c r="G211" i="18"/>
  <c r="G217" i="18"/>
  <c r="G223" i="18"/>
  <c r="G218" i="18"/>
  <c r="G224" i="18"/>
  <c r="G201" i="18"/>
  <c r="G178" i="18"/>
  <c r="G209" i="18"/>
  <c r="G152" i="18"/>
  <c r="G142" i="18"/>
  <c r="G167" i="18"/>
  <c r="G126" i="18"/>
  <c r="G158" i="18"/>
  <c r="G213" i="18"/>
  <c r="I224" i="18"/>
  <c r="I217" i="18"/>
  <c r="I209" i="18"/>
  <c r="I157" i="18"/>
  <c r="I218" i="18"/>
  <c r="I223" i="18"/>
  <c r="I161" i="18"/>
  <c r="I201" i="18"/>
  <c r="I183" i="18"/>
  <c r="I203" i="18"/>
  <c r="I142" i="18"/>
  <c r="I126" i="18"/>
  <c r="I152" i="18"/>
  <c r="I147" i="18"/>
  <c r="I64" i="18"/>
  <c r="C122" i="18"/>
  <c r="C84" i="18"/>
  <c r="C223" i="18"/>
  <c r="C225" i="18"/>
  <c r="C212" i="18"/>
  <c r="C216" i="18"/>
  <c r="C141" i="18"/>
  <c r="C73" i="18"/>
  <c r="C218" i="18"/>
  <c r="C166" i="18"/>
  <c r="C157" i="18"/>
  <c r="C221" i="18"/>
  <c r="C111" i="18"/>
  <c r="C120" i="18"/>
  <c r="C217" i="18"/>
  <c r="C152" i="18"/>
  <c r="C95" i="18"/>
  <c r="C211" i="18"/>
  <c r="C207" i="18"/>
  <c r="C59" i="18"/>
  <c r="C151" i="18"/>
  <c r="C65" i="18"/>
  <c r="C142" i="18"/>
  <c r="C163" i="18"/>
  <c r="C199" i="18"/>
  <c r="C24" i="18"/>
  <c r="C161" i="18"/>
  <c r="C201" i="18"/>
  <c r="C110" i="18"/>
  <c r="C158" i="18"/>
  <c r="C167" i="18"/>
  <c r="C178" i="18"/>
  <c r="C81" i="18"/>
  <c r="C105" i="18"/>
  <c r="C118" i="18"/>
  <c r="C195" i="18"/>
  <c r="J25" i="29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J9" i="18"/>
  <c r="J26" i="29"/>
  <c r="L26" i="29" l="1"/>
  <c r="J27" i="30"/>
  <c r="L27" i="30"/>
  <c r="L26" i="30"/>
  <c r="J26" i="30"/>
  <c r="J24" i="30"/>
  <c r="L24" i="30"/>
  <c r="L24" i="29"/>
  <c r="J24" i="29"/>
  <c r="C15" i="25" l="1"/>
  <c r="C18" i="25"/>
  <c r="C21" i="25"/>
  <c r="C24" i="25"/>
  <c r="C15" i="24"/>
  <c r="C18" i="24"/>
  <c r="C21" i="24"/>
  <c r="C24" i="24"/>
  <c r="S13" i="25"/>
  <c r="S13" i="24"/>
  <c r="U13" i="24"/>
  <c r="Y14" i="24"/>
  <c r="W14" i="24"/>
  <c r="T26" i="30"/>
  <c r="R26" i="30"/>
  <c r="AA13" i="25"/>
  <c r="C16" i="25"/>
  <c r="C19" i="25"/>
  <c r="C22" i="25"/>
  <c r="C25" i="25"/>
  <c r="AA13" i="24"/>
  <c r="C16" i="24"/>
  <c r="C19" i="24"/>
  <c r="C22" i="24"/>
  <c r="C25" i="24"/>
  <c r="T26" i="29"/>
  <c r="R26" i="29"/>
  <c r="AE14" i="25"/>
  <c r="AG14" i="25"/>
  <c r="AC13" i="25"/>
  <c r="AG14" i="24"/>
  <c r="AE14" i="24"/>
  <c r="AC13" i="24"/>
  <c r="T25" i="30"/>
  <c r="R25" i="30"/>
  <c r="AI13" i="25"/>
  <c r="C17" i="25"/>
  <c r="C20" i="25"/>
  <c r="C23" i="25"/>
  <c r="C14" i="24"/>
  <c r="K13" i="24"/>
  <c r="AI13" i="24"/>
  <c r="C17" i="24"/>
  <c r="C20" i="24"/>
  <c r="C23" i="24"/>
  <c r="C14" i="25"/>
  <c r="K13" i="25"/>
  <c r="R25" i="29"/>
  <c r="T25" i="29"/>
  <c r="U13" i="25"/>
  <c r="Y14" i="25"/>
  <c r="W14" i="25"/>
  <c r="E14" i="25"/>
  <c r="M13" i="25"/>
  <c r="Q14" i="25"/>
  <c r="O14" i="25"/>
  <c r="AO14" i="25"/>
  <c r="AK13" i="25"/>
  <c r="AM14" i="25"/>
  <c r="Q14" i="24"/>
  <c r="O14" i="24"/>
  <c r="M13" i="24"/>
  <c r="E14" i="24"/>
  <c r="AO14" i="24"/>
  <c r="AK13" i="24"/>
  <c r="AM14" i="24"/>
  <c r="T24" i="30"/>
  <c r="R24" i="30"/>
  <c r="R27" i="30"/>
  <c r="T27" i="30"/>
  <c r="R24" i="29"/>
  <c r="T24" i="29"/>
  <c r="T27" i="29"/>
  <c r="R27" i="29"/>
  <c r="E13" i="25" l="1"/>
  <c r="I14" i="25"/>
  <c r="G14" i="25"/>
  <c r="C13" i="25"/>
  <c r="C13" i="24"/>
  <c r="I14" i="24"/>
  <c r="E13" i="24"/>
  <c r="G14" i="24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<sst xmlns="http://schemas.openxmlformats.org/spreadsheetml/2006/main" count="2877" uniqueCount="1103">
  <si>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</si>
  <si>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</si>
  <si>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</si>
  <si>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</si>
  <si>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</si>
  <si>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</si>
  <si>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</si>
  <si>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</si>
  <si>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</si>
  <si>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</si>
  <si>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</si>
  <si>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</si>
  <si>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</si>
  <si>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</si>
  <si>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</si>
  <si>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</si>
  <si>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</si>
  <si>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</si>
  <si>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</si>
  <si>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</si>
  <si>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</si>
  <si>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</si>
  <si>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</si>
  <si>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</si>
  <si>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</si>
  <si>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</si>
  <si>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</si>
  <si>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</si>
  <si>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</si>
  <si>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</si>
  <si>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</si>
  <si>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</si>
  <si>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</si>
  <si>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</si>
  <si>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</si>
  <si>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</si>
  <si>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</si>
  <si>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</si>
  <si>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</si>
  <si>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</si>
  <si>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</si>
  <si>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</si>
  <si>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</si>
  <si>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</si>
  <si>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</si>
  <si>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</si>
  <si>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</si>
  <si>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</si>
  <si>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</si>
  <si>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</si>
  <si>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</si>
  <si>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</si>
  <si>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</si>
  <si>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</si>
  <si>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</si>
  <si>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</si>
  <si>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</si>
  <si>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</si>
  <si>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</si>
  <si>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</si>
  <si>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</si>
  <si>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</si>
  <si>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</si>
  <si>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</si>
  <si>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</si>
  <si>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</si>
  <si>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</si>
  <si>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</si>
  <si>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</si>
  <si>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</si>
  <si>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</si>
  <si>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</si>
  <si>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</si>
  <si>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</si>
  <si>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</si>
  <si>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</si>
  <si>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</si>
  <si>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</si>
  <si>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</si>
  <si>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</si>
  <si>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</si>
  <si>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</si>
  <si>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</si>
  <si>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</si>
  <si>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</si>
  <si>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</si>
  <si>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</si>
  <si>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</si>
  <si>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</si>
  <si>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</si>
  <si>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</si>
  <si>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</si>
  <si>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</si>
  <si>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</si>
  <si>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</si>
  <si>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</si>
  <si>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</si>
  <si>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</si>
  <si>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</si>
  <si>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</si>
  <si>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</si>
  <si>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</si>
  <si>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</si>
  <si>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</si>
  <si>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</si>
  <si>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</si>
  <si>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</si>
  <si>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</si>
  <si>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</si>
  <si>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</si>
  <si>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</si>
  <si>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</si>
  <si>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</si>
  <si>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</si>
  <si>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</si>
  <si>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</si>
  <si>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</si>
  <si>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</si>
  <si>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</si>
  <si>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</si>
  <si>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</si>
  <si>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</si>
  <si>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</si>
  <si>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</si>
  <si>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</si>
  <si>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</si>
  <si>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</si>
  <si>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</si>
  <si>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</si>
  <si>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</si>
  <si>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</si>
  <si>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</si>
  <si>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</si>
  <si>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</si>
  <si>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</si>
  <si>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</si>
  <si>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</si>
  <si>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</si>
  <si>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</si>
  <si>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</si>
  <si>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</si>
  <si>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</si>
  <si>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</si>
  <si>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</si>
  <si>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</si>
  <si>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</si>
  <si>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</si>
  <si>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</si>
  <si>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</si>
  <si>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</si>
  <si>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</si>
  <si>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</si>
  <si>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</si>
  <si>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</si>
  <si>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</si>
  <si>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</si>
  <si>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</si>
  <si>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</si>
  <si>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</si>
  <si>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</si>
  <si>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</si>
  <si>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</si>
  <si>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</si>
  <si>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</si>
  <si>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</si>
  <si>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</si>
  <si>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</si>
  <si>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</si>
  <si>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</si>
  <si>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</si>
  <si>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</si>
  <si>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</si>
  <si>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</si>
  <si>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</si>
  <si>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</si>
  <si>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</si>
  <si>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</si>
  <si>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</si>
  <si>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</si>
  <si>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</si>
  <si>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</si>
  <si>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</si>
  <si>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</si>
  <si>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</si>
  <si>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</si>
  <si>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</si>
  <si>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</si>
  <si>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</si>
  <si>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</si>
  <si>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</si>
  <si>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</si>
  <si>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</si>
  <si>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</si>
  <si>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</si>
  <si>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</si>
  <si>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</si>
  <si>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</si>
  <si>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</si>
  <si>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</si>
  <si>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</si>
  <si>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</si>
  <si>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</si>
  <si>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</si>
  <si>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</si>
  <si>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</si>
  <si>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</si>
  <si>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</si>
  <si>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</si>
  <si>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</si>
  <si>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</si>
  <si>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</si>
  <si>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</si>
  <si>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</si>
  <si>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</si>
  <si>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</si>
  <si>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</si>
  <si>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</si>
  <si>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</si>
  <si>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</si>
  <si>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</si>
  <si>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</si>
  <si>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</si>
  <si>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</si>
  <si>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</si>
  <si>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</si>
  <si>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</si>
  <si>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</si>
  <si>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</si>
  <si>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</si>
  <si>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</si>
  <si>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</si>
  <si>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</si>
  <si>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</si>
  <si>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</si>
  <si>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</si>
  <si>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</si>
  <si>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</si>
  <si>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</si>
  <si>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</si>
  <si>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</si>
  <si>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</si>
  <si>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</si>
  <si>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</si>
  <si>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</si>
  <si>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</si>
  <si>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</si>
  <si>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</si>
  <si>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</si>
  <si>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</si>
  <si>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</si>
  <si>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</si>
  <si>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</si>
  <si>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</si>
  <si>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</si>
  <si>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</si>
  <si>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</si>
  <si>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</si>
  <si>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</si>
  <si>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</si>
  <si>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</si>
  <si>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</si>
  <si>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</si>
  <si>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</si>
  <si>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</si>
  <si>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</si>
  <si>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</si>
  <si>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</si>
  <si>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</si>
  <si>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</si>
  <si>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</si>
  <si>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</si>
  <si>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</si>
  <si>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</si>
  <si>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</si>
  <si>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</si>
  <si>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</si>
  <si>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</si>
  <si>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</si>
  <si>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</si>
  <si>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</si>
  <si>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</si>
  <si>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</si>
  <si>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</si>
  <si>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</si>
  <si>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</si>
  <si>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</si>
  <si>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</si>
  <si>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</si>
  <si>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</si>
  <si>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</si>
  <si>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</si>
  <si>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</si>
  <si>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</si>
  <si>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</si>
  <si>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</si>
  <si>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</si>
  <si>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</si>
  <si>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</si>
  <si>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</si>
  <si>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</si>
  <si>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</si>
  <si>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</si>
  <si>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</si>
  <si>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</si>
  <si>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</si>
  <si>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</si>
  <si>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</si>
  <si>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</si>
  <si>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</si>
  <si>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</si>
  <si>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</si>
  <si>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</si>
  <si>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</si>
  <si>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</si>
  <si>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</si>
  <si>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</si>
  <si>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</si>
  <si>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</si>
  <si>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</si>
  <si>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</si>
  <si>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</si>
  <si>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</si>
  <si>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</si>
  <si>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</si>
  <si>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</si>
  <si>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</si>
  <si>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</si>
  <si>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</si>
  <si>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</si>
  <si>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</si>
  <si>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</si>
  <si>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</si>
  <si>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</si>
  <si>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</si>
  <si>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</si>
  <si>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</si>
  <si>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</si>
  <si>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</si>
  <si>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</si>
  <si>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</si>
  <si>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</si>
  <si>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</si>
  <si>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</si>
  <si>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</si>
  <si>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</si>
  <si>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</si>
  <si>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</si>
  <si>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</si>
  <si>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</si>
  <si>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</si>
  <si>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</si>
  <si>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</si>
  <si>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</si>
  <si>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</si>
  <si>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</si>
  <si>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</si>
  <si>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</si>
  <si>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</si>
  <si>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</si>
  <si>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</si>
  <si>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</si>
  <si>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</si>
  <si>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</si>
  <si>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</si>
  <si>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</si>
  <si>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</si>
  <si>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</si>
  <si>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</si>
  <si>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</si>
  <si>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</si>
  <si>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</si>
  <si>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</si>
  <si>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</si>
  <si>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</si>
  <si>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</si>
  <si>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</si>
  <si>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</si>
  <si>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</si>
  <si>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</si>
  <si>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</si>
  <si>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</si>
  <si>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</si>
  <si>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</si>
  <si>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</si>
  <si>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</si>
  <si>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</si>
  <si>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</si>
  <si>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</si>
  <si>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</si>
  <si>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</si>
  <si>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</si>
  <si>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</si>
  <si>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</si>
  <si>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</si>
  <si>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</si>
  <si>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</si>
  <si>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</si>
  <si>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</si>
  <si>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</si>
  <si>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</si>
  <si>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</si>
  <si>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</si>
  <si>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</si>
  <si>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</si>
  <si>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</si>
  <si>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</si>
  <si>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</si>
  <si>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</si>
  <si>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</si>
  <si>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</si>
  <si>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</si>
  <si>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</si>
  <si>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</si>
  <si>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</si>
  <si>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</si>
  <si>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</si>
  <si>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</si>
  <si>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</si>
  <si>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</si>
  <si>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</si>
  <si>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</si>
  <si>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</si>
  <si>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</si>
  <si>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</si>
  <si>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</si>
  <si>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</si>
  <si>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</si>
  <si>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</si>
  <si>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</si>
  <si>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</si>
  <si>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</si>
  <si>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</si>
  <si>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</si>
  <si>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</si>
  <si>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</si>
  <si>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</si>
  <si>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</si>
  <si>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</si>
  <si>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</si>
  <si>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</si>
  <si>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</si>
  <si>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</si>
  <si>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</si>
  <si>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</si>
  <si>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</si>
  <si>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</si>
  <si>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</si>
  <si>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</si>
  <si>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</si>
  <si>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</si>
  <si>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</si>
  <si>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</si>
  <si>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</si>
  <si>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</si>
  <si>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</si>
  <si>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</si>
  <si>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</si>
  <si>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</si>
  <si>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</si>
  <si>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</si>
  <si>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</si>
  <si>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</si>
  <si>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</si>
  <si>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</si>
  <si>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</si>
  <si>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</si>
  <si>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</si>
  <si>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</si>
  <si>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</si>
  <si>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</si>
  <si>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</si>
  <si>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</si>
  <si>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</si>
  <si>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</si>
  <si>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</si>
  <si>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</si>
  <si>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</si>
  <si>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</si>
  <si>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</si>
  <si>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</si>
  <si>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</si>
  <si>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</si>
  <si>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</si>
  <si>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</si>
  <si>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</si>
  <si>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</si>
  <si>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</si>
  <si>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</si>
  <si>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</si>
  <si>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</si>
  <si>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</si>
  <si>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</si>
  <si>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</si>
  <si>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</si>
  <si>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</si>
  <si>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</si>
  <si>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</si>
  <si>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</si>
  <si>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</si>
  <si>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</si>
  <si>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</si>
  <si>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</si>
  <si>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</si>
  <si>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</si>
  <si>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</si>
  <si>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</si>
  <si>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</si>
  <si>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</si>
  <si>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</si>
  <si>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</si>
  <si>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</si>
  <si>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</si>
  <si>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</si>
  <si>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</si>
  <si>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</si>
  <si>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</si>
  <si>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</si>
  <si>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</si>
  <si>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</si>
  <si>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</si>
  <si>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</si>
  <si>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</si>
  <si>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</si>
  <si>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</si>
  <si>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</si>
  <si>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</si>
  <si>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</si>
  <si>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</si>
  <si>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</si>
  <si>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</si>
  <si>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</si>
  <si>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</si>
  <si>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</si>
  <si>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</si>
  <si>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</si>
  <si>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</si>
  <si>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</si>
  <si>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</si>
  <si>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</si>
  <si>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</si>
  <si>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</si>
  <si>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</si>
  <si>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</si>
  <si>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</si>
  <si>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</si>
  <si>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</si>
  <si>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</si>
  <si>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</si>
  <si>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</si>
  <si>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</si>
  <si>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</si>
  <si>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</si>
  <si>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</si>
  <si>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</si>
  <si>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</si>
  <si>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</si>
  <si>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</si>
  <si>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</si>
  <si>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</si>
  <si>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</si>
  <si>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</si>
  <si>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</si>
  <si>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</si>
  <si>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</si>
  <si>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</si>
  <si>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</si>
  <si>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</si>
  <si>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</si>
  <si>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</si>
  <si>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</si>
  <si>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</si>
  <si>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</si>
  <si>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</si>
  <si>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</si>
  <si>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</si>
  <si>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</si>
  <si>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</si>
  <si>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</si>
  <si>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</si>
  <si>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</si>
  <si>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</si>
  <si>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</si>
  <si>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</si>
  <si>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</si>
  <si>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</si>
  <si>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</si>
  <si>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</si>
  <si>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</si>
  <si>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</si>
  <si>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</si>
  <si>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</si>
  <si>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</si>
  <si>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</si>
  <si>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</si>
  <si>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</si>
  <si>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</si>
  <si>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</si>
  <si>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</si>
  <si>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</si>
  <si>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</si>
  <si>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</si>
  <si>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</si>
  <si>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</si>
  <si>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</si>
  <si>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</si>
  <si>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</si>
  <si>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</si>
  <si>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</si>
  <si>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</si>
  <si>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</si>
  <si>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</si>
  <si>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</si>
  <si>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</si>
  <si>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</si>
  <si>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</si>
  <si>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</si>
  <si>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</si>
  <si>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</si>
  <si>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</si>
  <si>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</si>
  <si>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</si>
  <si>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</si>
  <si>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</si>
  <si>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</si>
  <si>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</si>
  <si>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</si>
  <si>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</si>
  <si>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</si>
  <si>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</si>
  <si>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</si>
  <si>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</si>
  <si>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</si>
  <si>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</si>
  <si>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</si>
  <si>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</si>
  <si>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</si>
  <si>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</si>
  <si>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</si>
  <si>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</si>
  <si>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</si>
  <si>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</si>
  <si>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</si>
  <si>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</si>
  <si>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</si>
  <si>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</si>
  <si>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</si>
  <si>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</si>
  <si>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</si>
  <si>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</si>
  <si>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</si>
  <si>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</si>
  <si>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</si>
  <si>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</si>
  <si>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</si>
  <si>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</si>
  <si>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</si>
  <si>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</si>
  <si>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</si>
  <si>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</si>
  <si>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</si>
  <si>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</si>
  <si>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</si>
  <si>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</si>
  <si>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</si>
  <si>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</si>
  <si>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</si>
  <si>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</si>
  <si>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</si>
  <si>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</si>
  <si>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</si>
  <si>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</si>
  <si>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</si>
  <si>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</si>
  <si>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</si>
  <si>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</si>
  <si>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</si>
  <si>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</si>
  <si>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</si>
  <si>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</si>
  <si>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</si>
  <si>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</si>
  <si>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</si>
  <si>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</si>
  <si>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</si>
  <si>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</si>
  <si>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</si>
  <si>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</si>
  <si>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</si>
  <si>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</si>
  <si>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</si>
  <si>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</si>
  <si>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</si>
  <si>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</si>
  <si>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</si>
  <si>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</si>
  <si>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</si>
  <si>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</si>
  <si>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</si>
  <si>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</si>
  <si>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</si>
  <si>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</si>
  <si>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</si>
  <si>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</si>
  <si>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</si>
  <si>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t>CHÉQUIA</t>
  </si>
  <si>
    <t>CZECHIA</t>
  </si>
  <si>
    <t>NG</t>
  </si>
  <si>
    <t>NIGÉRIA / NIGERIA</t>
  </si>
  <si>
    <r>
      <rPr>
        <b/>
        <sz val="10"/>
        <color rgb="FF234371"/>
        <rFont val="Calibri"/>
        <family val="2"/>
        <scheme val="minor"/>
      </rPr>
      <t>PRINCIPAIS PAÍSES FORNECEDORES EM 2022:</t>
    </r>
    <r>
      <rPr>
        <sz val="10"/>
        <color rgb="FF234371"/>
        <rFont val="Calibri"/>
        <family val="2"/>
        <scheme val="minor"/>
      </rPr>
      <t xml:space="preserve">
MAIN PARTNER COUNTRIES IN 2022:</t>
    </r>
  </si>
  <si>
    <r>
      <rPr>
        <b/>
        <sz val="10"/>
        <rFont val="Calibri"/>
        <family val="2"/>
        <scheme val="minor"/>
      </rPr>
      <t>PRINCIPAIS PAÍSES CLIENTES EM 2022:</t>
    </r>
    <r>
      <rPr>
        <sz val="10"/>
        <rFont val="Calibri"/>
        <family val="2"/>
        <scheme val="minor"/>
      </rPr>
      <t xml:space="preserve">
MAIN PARTNER COUNTRIES IN 2022:</t>
    </r>
  </si>
  <si>
    <t>Período: JANEIRO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</si>
  <si>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</si>
  <si>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</si>
  <si>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</si>
  <si>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</si>
  <si>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</si>
  <si>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</si>
  <si>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</si>
  <si>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</si>
  <si>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</si>
  <si>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</si>
  <si>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</si>
  <si>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</si>
  <si>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>x</t>
  </si>
  <si>
    <t xml:space="preserve">      IRAQUE</t>
  </si>
  <si>
    <t>Ə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</si>
  <si>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</si>
  <si>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</si>
  <si>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</si>
  <si>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</si>
  <si>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</si>
  <si>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</si>
  <si>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</si>
  <si>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</si>
  <si>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</si>
  <si>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</si>
  <si>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</si>
  <si>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</si>
  <si>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</si>
  <si>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</si>
  <si>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</si>
  <si>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</si>
  <si>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</si>
  <si>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</si>
  <si>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REINO UNIDO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</si>
  <si>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</si>
  <si>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</si>
  <si>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</si>
  <si>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</si>
  <si>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</si>
  <si>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</si>
  <si>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</si>
  <si>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</si>
  <si>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</si>
  <si>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</si>
  <si>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</si>
  <si>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</si>
  <si>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</si>
  <si>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</si>
  <si>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</si>
  <si>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</si>
  <si>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</si>
  <si>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</si>
  <si>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</si>
  <si>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</si>
  <si>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</si>
  <si>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</si>
  <si>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</si>
  <si>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</si>
  <si>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</si>
  <si>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</si>
  <si>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</si>
  <si>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</si>
  <si>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</si>
  <si>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</si>
  <si>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</si>
  <si>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</si>
  <si>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</si>
  <si>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</si>
  <si>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</si>
  <si>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</si>
  <si>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</si>
  <si>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</si>
  <si>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</si>
  <si>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</si>
  <si>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SERRA LEOA</t>
  </si>
  <si>
    <t xml:space="preserve">      SENEGAL</t>
  </si>
  <si>
    <t xml:space="preserve">      SOMALIA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</si>
  <si>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</si>
  <si>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</si>
  <si>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</si>
  <si>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</si>
  <si>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</si>
  <si>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</si>
  <si>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</si>
  <si>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</si>
  <si>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</si>
  <si>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</si>
  <si>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</si>
  <si>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</si>
  <si>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</si>
  <si>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</si>
  <si>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</si>
  <si>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</si>
  <si>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</si>
  <si>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</si>
  <si>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</si>
  <si>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</si>
  <si>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</si>
  <si>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</si>
  <si>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</si>
  <si>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</si>
  <si>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</si>
  <si>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</si>
  <si>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</si>
  <si>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</si>
  <si>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</si>
  <si>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</si>
  <si>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</si>
  <si>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</si>
  <si>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</si>
  <si>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</si>
  <si>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</si>
  <si>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</si>
  <si>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</si>
  <si>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</si>
  <si>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</si>
  <si>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ILHAS CAIMAO</t>
  </si>
  <si>
    <t xml:space="preserve">      SANTA LUCIA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</si>
  <si>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</si>
  <si>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</si>
  <si>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</si>
  <si>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</si>
  <si>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</si>
  <si>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</si>
  <si>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</si>
  <si>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</si>
  <si>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</si>
  <si>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</si>
  <si>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</si>
  <si>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</si>
  <si>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</si>
  <si>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</si>
  <si>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</si>
  <si>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</si>
  <si>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</si>
  <si>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</si>
  <si>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</si>
  <si>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</si>
  <si>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</si>
  <si>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</si>
  <si>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</si>
  <si>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</si>
  <si>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</si>
  <si>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</si>
  <si>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</si>
  <si>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</si>
  <si>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</si>
  <si>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</si>
  <si>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</si>
  <si>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</si>
  <si>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POPULAR DEMOCRATI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</si>
  <si>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</si>
  <si>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</si>
  <si>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</si>
  <si>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</si>
  <si>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</si>
  <si>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</si>
  <si>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</si>
  <si>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</si>
  <si>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</si>
  <si>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</si>
  <si>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</si>
  <si>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</si>
  <si>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</si>
  <si>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</si>
  <si>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</si>
  <si>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</si>
  <si>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</si>
  <si>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</si>
  <si>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</si>
  <si>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</si>
  <si>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</si>
  <si>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</si>
  <si>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</si>
  <si>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</si>
  <si>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</si>
  <si>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</si>
  <si>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</si>
  <si>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</si>
  <si>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</si>
  <si>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FIJI</t>
  </si>
  <si>
    <t xml:space="preserve">      MICRONESIA, ESTADOS FEDERADOS DA</t>
  </si>
  <si>
    <t xml:space="preserve">      GUAME</t>
  </si>
  <si>
    <t xml:space="preserve">      ILHAS MARSHALL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</si>
  <si>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</si>
  <si>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</si>
  <si>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</si>
  <si>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</si>
  <si>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TERRAS AUSTRAIS E ANTARTICAS FRANCE</t>
  </si>
  <si>
    <t xml:space="preserve">      ILHAS MENORES AFASTADAS ESTADOS UNI</t>
  </si>
  <si>
    <t xml:space="preserve">      VANUATU</t>
  </si>
  <si>
    <t>DIV. EXTRA UE</t>
  </si>
  <si>
    <t xml:space="preserve">      ABASTECIMENTO E PROV. BORDO EXTRA-U</t>
  </si>
  <si>
    <t xml:space="preserve">      PAISES E TERRITORIOS NE TC EXTRA-UN</t>
  </si>
  <si>
    <t>Period: JANUARY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</si>
  <si>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</si>
  <si>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</si>
  <si>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</si>
  <si>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</si>
  <si>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</si>
  <si>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</si>
  <si>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</si>
  <si>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</si>
  <si>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</si>
  <si>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</si>
  <si>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</si>
  <si>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</si>
  <si>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</si>
  <si>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</si>
  <si>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</si>
  <si>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</si>
  <si>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</si>
  <si>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</si>
  <si>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</si>
  <si>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</si>
  <si>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</si>
  <si>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</si>
  <si>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</si>
  <si>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</si>
  <si>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</si>
  <si>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</si>
  <si>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</si>
  <si>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</si>
  <si>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</si>
  <si>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</si>
  <si>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</si>
  <si>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</si>
  <si>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</si>
  <si>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</si>
  <si>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</si>
  <si>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</si>
  <si>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</si>
  <si>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</si>
  <si>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</si>
  <si>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</si>
  <si>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</si>
  <si>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</si>
  <si>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</si>
  <si>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</si>
  <si>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</si>
  <si>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</si>
  <si>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</si>
  <si>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</si>
  <si>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</si>
  <si>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</si>
  <si>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</si>
  <si>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</si>
  <si>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</si>
  <si>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</si>
  <si>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</si>
  <si>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</si>
  <si>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</si>
  <si>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</si>
  <si>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</si>
  <si>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</si>
  <si>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</si>
  <si>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</si>
  <si>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</si>
  <si>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</si>
  <si>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</si>
  <si>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</si>
  <si>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</si>
  <si>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</si>
  <si>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</si>
  <si>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</si>
  <si>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SIERRA LEONE</t>
  </si>
  <si>
    <t xml:space="preserve">     SENEGAL</t>
  </si>
  <si>
    <t xml:space="preserve">     SOMALIA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</si>
  <si>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</si>
  <si>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</si>
  <si>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</si>
  <si>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</si>
  <si>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</si>
  <si>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</si>
  <si>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</si>
  <si>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</si>
  <si>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</si>
  <si>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</si>
  <si>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</si>
  <si>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</si>
  <si>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</si>
  <si>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</si>
  <si>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</si>
  <si>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</si>
  <si>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</si>
  <si>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</si>
  <si>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</si>
  <si>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</si>
  <si>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</si>
  <si>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</si>
  <si>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</si>
  <si>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</si>
  <si>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</si>
  <si>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</si>
  <si>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</si>
  <si>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</si>
  <si>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</si>
  <si>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</si>
  <si>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</si>
  <si>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</si>
  <si>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</si>
  <si>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</si>
  <si>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</si>
  <si>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</si>
  <si>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</si>
  <si>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</si>
  <si>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CAYMAN ISLANDS</t>
  </si>
  <si>
    <t xml:space="preserve">     ST LUCIA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</si>
  <si>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</si>
  <si>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</si>
  <si>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</si>
  <si>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</si>
  <si>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</si>
  <si>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</si>
  <si>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</si>
  <si>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</si>
  <si>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</si>
  <si>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</si>
  <si>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</si>
  <si>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</si>
  <si>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</si>
  <si>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</si>
  <si>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</si>
  <si>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</si>
  <si>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</si>
  <si>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</si>
  <si>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</si>
  <si>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</si>
  <si>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</si>
  <si>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</si>
  <si>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</si>
  <si>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</si>
  <si>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</si>
  <si>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</si>
  <si>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</si>
  <si>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</si>
  <si>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</si>
  <si>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</si>
  <si>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</si>
  <si>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DEMOCRATIC PEOPLE'S REPUBLIC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</si>
  <si>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</si>
  <si>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</si>
  <si>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</si>
  <si>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</si>
  <si>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</si>
  <si>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</si>
  <si>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</si>
  <si>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</si>
  <si>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</si>
  <si>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</si>
  <si>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</si>
  <si>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</si>
  <si>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</si>
  <si>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</si>
  <si>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</si>
  <si>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</si>
  <si>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</si>
  <si>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</si>
  <si>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</si>
  <si>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</si>
  <si>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</si>
  <si>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</si>
  <si>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</si>
  <si>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</si>
  <si>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</si>
  <si>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</si>
  <si>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</si>
  <si>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</si>
  <si>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</si>
  <si>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FIJI</t>
  </si>
  <si>
    <t xml:space="preserve">     MICRONESIA, FEDERATED STATES OF</t>
  </si>
  <si>
    <t xml:space="preserve">     GUAM</t>
  </si>
  <si>
    <t xml:space="preserve">     MARSHALL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</si>
  <si>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</si>
  <si>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</si>
  <si>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</si>
  <si>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</si>
  <si>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</si>
  <si>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UNITED STATES MINOR OUTLYING ISLAND</t>
  </si>
  <si>
    <t xml:space="preserve">     VANUATU</t>
  </si>
  <si>
    <t>DIV. EXTRA EU</t>
  </si>
  <si>
    <t xml:space="preserve">     STORES AND PROVISIONS OF EXT-UNION </t>
  </si>
  <si>
    <t xml:space="preserve">     COUNTRIES AND TERRIT NS FW EXTRA-UN</t>
  </si>
  <si>
    <t>NOV 2021 a JAN 2022
NOV 2021 to JAN 2022</t>
  </si>
  <si>
    <t>NOV 2022 a JAN 2023
NOV 2022 to JAN 2023</t>
  </si>
  <si>
    <t>JAN 2023
JAN 2023</t>
  </si>
  <si>
    <t>JAN 2022
JAN 2022</t>
  </si>
  <si>
    <r>
      <rPr>
        <b/>
        <sz val="10"/>
        <color rgb="FF234371"/>
        <rFont val="Calibri"/>
        <family val="2"/>
        <scheme val="minor"/>
      </rPr>
      <t>TOTAL ZONA EURO (*)</t>
    </r>
    <r>
      <rPr>
        <sz val="10"/>
        <color rgb="FF234371"/>
        <rFont val="Calibri"/>
        <family val="2"/>
        <scheme val="minor"/>
      </rPr>
      <t xml:space="preserve">
TOTAL EURO ZONE (*)</t>
    </r>
  </si>
  <si>
    <t>(*)</t>
  </si>
  <si>
    <t>As transações de bens com a Croácia passaram a ser incluídas na Zona Euro, apenas a partir de janeiro de 2023, mês de referência da informação</t>
  </si>
  <si>
    <t>Transactions of goods with Croatia are included in the Eurozone only as of January 2023, reference month of the data</t>
  </si>
  <si>
    <t>ZONA EURO / EURO ZONE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</si>
</sst>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20" fillId="5" borderId="0" xfId="0" applyFont="1" applyFill="1" applyAlignment="1">
      <alignment horizontal="center"/>
    </xf>
    <xf numFmtId="0" fontId="10" fillId="6" borderId="0" xfId="0" applyFont="1" applyFill="1"/>
    <xf numFmtId="0" fontId="20" fillId="6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 wrapText="1"/>
    </xf>
    <xf numFmtId="2" fontId="18" fillId="10" borderId="0" xfId="0" applyNumberFormat="1" applyFont="1" applyFill="1" applyAlignment="1">
      <alignment horizontal="center" vertical="center" wrapText="1"/>
    </xf>
    <xf numFmtId="2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/>
    <xf numFmtId="0" fontId="10" fillId="2" borderId="0" xfId="0" quotePrefix="1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0" fillId="10" borderId="0" xfId="0" applyFont="1" applyFill="1"/>
    <xf numFmtId="164" fontId="10" fillId="10" borderId="0" xfId="0" applyNumberFormat="1" applyFont="1" applyFill="1"/>
    <xf numFmtId="164" fontId="10" fillId="2" borderId="0" xfId="0" applyNumberFormat="1" applyFont="1" applyFill="1"/>
    <xf numFmtId="165" fontId="10" fillId="10" borderId="0" xfId="0" applyNumberFormat="1" applyFont="1" applyFill="1"/>
    <xf numFmtId="165" fontId="10" fillId="2" borderId="0" xfId="0" applyNumberFormat="1" applyFont="1" applyFill="1"/>
    <xf numFmtId="165" fontId="10" fillId="2" borderId="0" xfId="0" applyNumberFormat="1" applyFont="1" applyFill="1" applyAlignment="1">
      <alignment horizontal="right"/>
    </xf>
    <xf numFmtId="0" fontId="10" fillId="10" borderId="0" xfId="0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5" fontId="10" fillId="10" borderId="0" xfId="0" applyNumberFormat="1" applyFont="1" applyFill="1" applyAlignment="1">
      <alignment horizontal="right" vertical="center"/>
    </xf>
    <xf numFmtId="164" fontId="10" fillId="0" borderId="0" xfId="0" applyNumberFormat="1" applyFont="1"/>
    <xf numFmtId="165" fontId="10" fillId="0" borderId="0" xfId="0" applyNumberFormat="1" applyFont="1"/>
    <xf numFmtId="164" fontId="10" fillId="0" borderId="0" xfId="0" applyNumberFormat="1" applyFont="1" applyAlignment="1">
      <alignment vertical="justify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vertical="center"/>
    </xf>
    <xf numFmtId="0" fontId="10" fillId="10" borderId="0" xfId="0" applyFont="1" applyFill="1" applyAlignment="1">
      <alignment horizontal="left" vertical="center"/>
    </xf>
    <xf numFmtId="165" fontId="10" fillId="10" borderId="0" xfId="0" applyNumberFormat="1" applyFont="1" applyFill="1" applyAlignment="1">
      <alignment horizontal="right"/>
    </xf>
    <xf numFmtId="0" fontId="10" fillId="6" borderId="25" xfId="0" applyFont="1" applyFill="1" applyBorder="1"/>
    <xf numFmtId="0" fontId="20" fillId="0" borderId="0" xfId="0" applyFont="1"/>
    <xf numFmtId="17" fontId="18" fillId="1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2" borderId="0" xfId="0" applyFont="1" applyFill="1"/>
    <xf numFmtId="0" fontId="18" fillId="10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/>
    <xf numFmtId="3" fontId="10" fillId="2" borderId="0" xfId="0" applyNumberFormat="1" applyFont="1" applyFill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/>
    <xf numFmtId="0" fontId="26" fillId="5" borderId="0" xfId="0" applyFont="1" applyFill="1"/>
    <xf numFmtId="0" fontId="10" fillId="5" borderId="0" xfId="0" applyFont="1" applyFill="1"/>
    <xf numFmtId="0" fontId="11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vertical="center"/>
    </xf>
    <xf numFmtId="3" fontId="11" fillId="10" borderId="0" xfId="0" applyNumberFormat="1" applyFont="1" applyFill="1" applyAlignment="1">
      <alignment vertical="center"/>
    </xf>
    <xf numFmtId="3" fontId="19" fillId="10" borderId="0" xfId="0" applyNumberFormat="1" applyFont="1" applyFill="1" applyAlignment="1">
      <alignment vertical="center"/>
    </xf>
    <xf numFmtId="164" fontId="11" fillId="10" borderId="0" xfId="0" applyNumberFormat="1" applyFont="1" applyFill="1" applyAlignment="1">
      <alignment horizontal="center" vertical="center"/>
    </xf>
    <xf numFmtId="3" fontId="19" fillId="10" borderId="0" xfId="0" applyNumberFormat="1" applyFont="1" applyFill="1" applyAlignment="1">
      <alignment horizontal="center" vertical="center"/>
    </xf>
    <xf numFmtId="164" fontId="19" fillId="10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2" fillId="0" borderId="0" xfId="0" applyFont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17" fontId="19" fillId="10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/>
    <xf numFmtId="0" fontId="19" fillId="11" borderId="0" xfId="0" applyFont="1" applyFill="1"/>
    <xf numFmtId="3" fontId="19" fillId="11" borderId="0" xfId="0" applyNumberFormat="1" applyFont="1" applyFill="1" applyAlignment="1">
      <alignment horizontal="right" vertical="center" wrapText="1"/>
    </xf>
    <xf numFmtId="1" fontId="19" fillId="11" borderId="0" xfId="0" applyNumberFormat="1" applyFont="1" applyFill="1" applyAlignment="1">
      <alignment horizontal="center" vertical="center" wrapText="1"/>
    </xf>
    <xf numFmtId="165" fontId="19" fillId="11" borderId="0" xfId="0" applyNumberFormat="1" applyFont="1" applyFill="1" applyAlignment="1">
      <alignment horizontal="center" vertical="center" wrapText="1"/>
    </xf>
    <xf numFmtId="3" fontId="10" fillId="9" borderId="0" xfId="0" applyNumberFormat="1" applyFont="1" applyFill="1" applyAlignment="1">
      <alignment horizontal="right" vertical="center" wrapText="1"/>
    </xf>
    <xf numFmtId="1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0" fillId="0" borderId="0" xfId="2" applyFont="1"/>
    <xf numFmtId="0" fontId="19" fillId="10" borderId="0" xfId="0" applyFont="1" applyFill="1"/>
    <xf numFmtId="3" fontId="19" fillId="11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/>
    <xf numFmtId="0" fontId="10" fillId="5" borderId="0" xfId="0" quotePrefix="1" applyFont="1" applyFill="1"/>
    <xf numFmtId="0" fontId="10" fillId="0" borderId="0" xfId="0" quotePrefix="1" applyFont="1"/>
    <xf numFmtId="0" fontId="10" fillId="0" borderId="24" xfId="0" applyFont="1" applyBorder="1"/>
    <xf numFmtId="0" fontId="10" fillId="8" borderId="0" xfId="0" applyFont="1" applyFill="1"/>
    <xf numFmtId="3" fontId="10" fillId="8" borderId="0" xfId="0" applyNumberFormat="1" applyFont="1" applyFill="1" applyAlignment="1">
      <alignment horizontal="right" vertical="center" wrapText="1"/>
    </xf>
    <xf numFmtId="1" fontId="10" fillId="8" borderId="0" xfId="0" applyNumberFormat="1" applyFont="1" applyFill="1" applyAlignment="1">
      <alignment horizontal="center" vertical="center" wrapText="1"/>
    </xf>
    <xf numFmtId="165" fontId="10" fillId="8" borderId="0" xfId="0" applyNumberFormat="1" applyFont="1" applyFill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32" fillId="0" borderId="0" xfId="0" applyFont="1"/>
    <xf numFmtId="0" fontId="32" fillId="0" borderId="0" xfId="2" applyFont="1"/>
    <xf numFmtId="0" fontId="27" fillId="0" borderId="0" xfId="2" applyFont="1"/>
    <xf numFmtId="0" fontId="40" fillId="0" borderId="0" xfId="0" applyFont="1"/>
    <xf numFmtId="3" fontId="35" fillId="0" borderId="6" xfId="0" applyNumberFormat="1" applyFont="1" applyBorder="1"/>
    <xf numFmtId="3" fontId="35" fillId="0" borderId="7" xfId="0" applyNumberFormat="1" applyFont="1" applyBorder="1"/>
    <xf numFmtId="3" fontId="35" fillId="0" borderId="8" xfId="0" applyNumberFormat="1" applyFont="1" applyBorder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Border="1" applyAlignment="1">
      <alignment horizontal="right" wrapText="1"/>
    </xf>
    <xf numFmtId="0" fontId="30" fillId="10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right"/>
    </xf>
    <xf numFmtId="0" fontId="38" fillId="10" borderId="18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9" xfId="0" applyFont="1" applyFill="1" applyBorder="1" applyAlignment="1">
      <alignment horizontal="center" vertical="center" wrapText="1"/>
    </xf>
    <xf numFmtId="0" fontId="38" fillId="10" borderId="5" xfId="0" quotePrefix="1" applyFont="1" applyFill="1" applyBorder="1" applyAlignment="1">
      <alignment horizontal="center" vertical="center"/>
    </xf>
    <xf numFmtId="0" fontId="38" fillId="10" borderId="5" xfId="0" quotePrefix="1" applyFont="1" applyFill="1" applyBorder="1" applyAlignment="1">
      <alignment horizontal="centerContinuous" vertical="center"/>
    </xf>
    <xf numFmtId="0" fontId="38" fillId="10" borderId="5" xfId="0" applyFont="1" applyFill="1" applyBorder="1" applyAlignment="1">
      <alignment horizontal="centerContinuous" vertical="center"/>
    </xf>
    <xf numFmtId="0" fontId="38" fillId="10" borderId="20" xfId="0" applyFont="1" applyFill="1" applyBorder="1" applyAlignment="1">
      <alignment horizontal="centerContinuous" vertical="center"/>
    </xf>
    <xf numFmtId="0" fontId="28" fillId="2" borderId="0" xfId="0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Font="1" applyFill="1" applyAlignment="1">
      <alignment horizontal="left" vertical="center"/>
    </xf>
    <xf numFmtId="0" fontId="29" fillId="0" borderId="0" xfId="0" applyFont="1"/>
    <xf numFmtId="0" fontId="29" fillId="2" borderId="0" xfId="0" applyFont="1" applyFill="1"/>
    <xf numFmtId="164" fontId="29" fillId="2" borderId="0" xfId="0" applyNumberFormat="1" applyFont="1" applyFill="1"/>
    <xf numFmtId="0" fontId="29" fillId="2" borderId="0" xfId="0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Font="1" applyFill="1" applyAlignment="1">
      <alignment horizontal="right"/>
    </xf>
    <xf numFmtId="0" fontId="38" fillId="10" borderId="22" xfId="0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Font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Alignment="1">
      <alignment vertical="center" wrapText="1"/>
    </xf>
    <xf numFmtId="164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Alignment="1">
      <alignment horizontal="center" vertical="center" wrapText="1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0" fillId="10" borderId="0" xfId="0" applyNumberFormat="1" applyFont="1" applyFill="1" applyAlignment="1">
      <alignment wrapText="1"/>
    </xf>
    <xf numFmtId="4" fontId="19" fillId="10" borderId="0" xfId="0" applyNumberFormat="1" applyFont="1" applyFill="1"/>
    <xf numFmtId="166" fontId="10" fillId="0" borderId="0" xfId="0" applyNumberFormat="1" applyFont="1"/>
    <xf numFmtId="0" fontId="19" fillId="10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wrapText="1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vertical="center" wrapText="1"/>
    </xf>
    <xf numFmtId="2" fontId="11" fillId="10" borderId="0" xfId="0" applyNumberFormat="1" applyFont="1" applyFill="1" applyAlignment="1">
      <alignment horizontal="left" vertical="center" wrapText="1"/>
    </xf>
    <xf numFmtId="0" fontId="19" fillId="10" borderId="0" xfId="0" applyFont="1" applyFill="1" applyAlignment="1">
      <alignment horizontal="left" vertical="center" wrapText="1"/>
    </xf>
    <xf numFmtId="3" fontId="35" fillId="0" borderId="6" xfId="0" applyNumberFormat="1" applyFont="1" applyBorder="1" applyAlignment="1">
      <alignment horizontal="center"/>
    </xf>
    <xf numFmtId="3" fontId="35" fillId="0" borderId="7" xfId="0" applyNumberFormat="1" applyFont="1" applyBorder="1" applyAlignment="1">
      <alignment horizontal="center"/>
    </xf>
    <xf numFmtId="3" fontId="35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0" fillId="7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38" fillId="10" borderId="16" xfId="0" applyFont="1" applyFill="1" applyBorder="1" applyAlignment="1">
      <alignment horizontal="center" vertical="center"/>
    </xf>
    <xf numFmtId="0" fontId="38" fillId="10" borderId="21" xfId="0" applyFont="1" applyFill="1" applyBorder="1" applyAlignment="1">
      <alignment horizontal="center" vertical="center"/>
    </xf>
    <xf numFmtId="0" fontId="38" fillId="10" borderId="17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/>
    </xf>
    <xf numFmtId="0" fontId="38" fillId="10" borderId="10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/>
    </xf>
    <xf numFmtId="0" fontId="38" fillId="10" borderId="12" xfId="0" quotePrefix="1" applyFont="1" applyFill="1" applyBorder="1" applyAlignment="1">
      <alignment horizontal="center" vertical="center" wrapText="1"/>
    </xf>
    <xf numFmtId="0" fontId="38" fillId="10" borderId="14" xfId="0" quotePrefix="1" applyFont="1" applyFill="1" applyBorder="1" applyAlignment="1">
      <alignment horizontal="center" vertical="center" wrapText="1"/>
    </xf>
    <xf numFmtId="0" fontId="38" fillId="10" borderId="12" xfId="0" quotePrefix="1" applyFont="1" applyFill="1" applyBorder="1" applyAlignment="1">
      <alignment horizontal="center" vertical="center"/>
    </xf>
    <xf numFmtId="0" fontId="38" fillId="10" borderId="14" xfId="0" quotePrefix="1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386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387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388</v>
      </c>
    </row>
    <row r="8" spans="2:2" s="14" customFormat="1" ht="18" customHeight="1" x14ac:dyDescent="0.2">
      <c r="B8" s="17" t="s">
        <v>389</v>
      </c>
    </row>
    <row r="9" spans="2:2" s="14" customFormat="1" ht="18" customHeight="1" x14ac:dyDescent="0.2">
      <c r="B9" s="17" t="s">
        <v>390</v>
      </c>
    </row>
    <row r="10" spans="2:2" s="14" customFormat="1" ht="18" customHeight="1" x14ac:dyDescent="0.2">
      <c r="B10" s="17" t="s">
        <v>385</v>
      </c>
    </row>
    <row r="11" spans="2:2" s="14" customFormat="1" ht="18" customHeight="1" x14ac:dyDescent="0.2">
      <c r="B11" s="17" t="s">
        <v>382</v>
      </c>
    </row>
    <row r="12" spans="2:2" s="14" customFormat="1" ht="18" customHeight="1" x14ac:dyDescent="0.2">
      <c r="B12" s="17" t="s">
        <v>381</v>
      </c>
    </row>
    <row r="13" spans="2:2" s="14" customFormat="1" ht="18" customHeight="1" x14ac:dyDescent="0.2">
      <c r="B13" s="17" t="s">
        <v>380</v>
      </c>
    </row>
    <row r="14" spans="2:2" s="14" customFormat="1" ht="18" customHeight="1" x14ac:dyDescent="0.2">
      <c r="B14" s="17" t="s">
        <v>383</v>
      </c>
    </row>
    <row r="15" spans="2:2" s="14" customFormat="1" ht="18" customHeight="1" x14ac:dyDescent="0.2">
      <c r="B15" s="17" t="s">
        <v>379</v>
      </c>
    </row>
    <row r="16" spans="2:2" s="14" customFormat="1" ht="18" customHeight="1" x14ac:dyDescent="0.2">
      <c r="B16" s="17" t="s">
        <v>384</v>
      </c>
    </row>
    <row r="17" spans="2:2" s="14" customFormat="1" ht="18" customHeight="1" x14ac:dyDescent="0.2">
      <c r="B17" s="17" t="s">
        <v>378</v>
      </c>
    </row>
    <row r="18" spans="2:2" s="14" customFormat="1" ht="18" customHeight="1" x14ac:dyDescent="0.2">
      <c r="B18" s="17" t="s">
        <v>377</v>
      </c>
    </row>
    <row r="19" spans="2:2" ht="18" customHeight="1" x14ac:dyDescent="0.25">
      <c r="B19" s="17" t="s">
        <v>376</v>
      </c>
    </row>
    <row r="20" spans="2:2" ht="18" customHeight="1" x14ac:dyDescent="0.25">
      <c r="B20" s="17" t="s">
        <v>375</v>
      </c>
    </row>
    <row r="21" spans="2:2" ht="18" customHeight="1" x14ac:dyDescent="0.25">
      <c r="B21" s="17" t="s">
        <v>391</v>
      </c>
    </row>
    <row r="22" spans="2:2" ht="18" customHeight="1" x14ac:dyDescent="0.25">
      <c r="B22" s="17" t="s">
        <v>392</v>
      </c>
    </row>
    <row r="23" spans="2:2" ht="18" customHeight="1" x14ac:dyDescent="0.25"/>
    <row r="24" spans="2:2" ht="18" customHeight="1" x14ac:dyDescent="0.25">
      <c r="B24" s="17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showGridLines="0" zoomScale="90" zoomScaleNormal="90" workbookViewId="0">
      <selection activeCell="C30" sqref="C30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4" ht="29.25" customHeight="1" x14ac:dyDescent="0.2">
      <c r="A2" s="216" t="s">
        <v>666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667</v>
      </c>
      <c r="B5" s="187"/>
      <c r="C5" s="187"/>
      <c r="D5" s="187"/>
      <c r="E5" s="53"/>
      <c r="F5" s="218" t="s">
        <v>668</v>
      </c>
      <c r="G5" s="187"/>
      <c r="H5" s="187"/>
      <c r="I5" s="187"/>
      <c r="J5" s="187"/>
      <c r="K5" s="187"/>
      <c r="L5" s="187"/>
      <c r="M5" s="91"/>
      <c r="N5" s="187" t="s">
        <v>669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645</v>
      </c>
      <c r="G7" s="188"/>
      <c r="H7" s="188"/>
      <c r="I7" s="188"/>
      <c r="J7" s="188"/>
      <c r="K7" s="94"/>
      <c r="L7" s="27" t="s">
        <v>653</v>
      </c>
      <c r="M7" s="95"/>
      <c r="N7" s="188" t="s">
        <v>645</v>
      </c>
      <c r="O7" s="188"/>
      <c r="P7" s="188"/>
      <c r="Q7" s="188"/>
      <c r="R7" s="188"/>
      <c r="S7" s="94"/>
      <c r="T7" s="27" t="s">
        <v>653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1096</v>
      </c>
      <c r="G9" s="92"/>
      <c r="H9" s="97" t="s">
        <v>1097</v>
      </c>
      <c r="I9" s="92"/>
      <c r="J9" s="27" t="s">
        <v>670</v>
      </c>
      <c r="K9" s="92"/>
      <c r="L9" s="27" t="s">
        <v>295</v>
      </c>
      <c r="M9" s="91"/>
      <c r="N9" s="97" t="s">
        <v>1096</v>
      </c>
      <c r="O9" s="92"/>
      <c r="P9" s="97" t="s">
        <v>1097</v>
      </c>
      <c r="Q9" s="92"/>
      <c r="R9" s="27" t="s">
        <v>670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21" t="s">
        <v>708</v>
      </c>
      <c r="B11" s="221"/>
      <c r="C11" s="221"/>
      <c r="D11" s="221"/>
      <c r="E11" s="99"/>
      <c r="F11" s="100"/>
      <c r="G11" s="100"/>
      <c r="H11" s="100"/>
      <c r="I11" s="100"/>
      <c r="J11" s="101"/>
      <c r="K11" s="100"/>
      <c r="L11" s="102"/>
      <c r="M11" s="103"/>
      <c r="N11" s="100"/>
      <c r="O11" s="100"/>
      <c r="P11" s="100"/>
      <c r="Q11" s="100"/>
      <c r="R11" s="101"/>
      <c r="S11" s="100"/>
      <c r="T11" s="102"/>
      <c r="W11" s="28"/>
      <c r="X11" s="28"/>
    </row>
    <row r="12" spans="1:24" ht="12.75" customHeight="1" x14ac:dyDescent="0.2">
      <c r="A12" s="62"/>
      <c r="B12" s="62" t="s">
        <v>365</v>
      </c>
      <c r="C12" s="62" t="s">
        <v>615</v>
      </c>
      <c r="D12" s="62"/>
      <c r="E12" s="62"/>
      <c r="F12" s="62">
        <v>2720.8137929999998</v>
      </c>
      <c r="G12" s="62"/>
      <c r="H12" s="62">
        <v>2409.3665409999999</v>
      </c>
      <c r="I12" s="62"/>
      <c r="J12" s="104">
        <f t="shared" ref="J12:J21" si="0">F12-H12</f>
        <v>311.44725199999993</v>
      </c>
      <c r="K12" s="62"/>
      <c r="L12" s="105">
        <f t="shared" ref="L12:L21" si="1">F12/H12*100-100</f>
        <v>12.926520174499274</v>
      </c>
      <c r="M12" s="98"/>
      <c r="N12" s="62">
        <v>8705.2216430000008</v>
      </c>
      <c r="O12" s="62"/>
      <c r="P12" s="62">
        <v>7711.1633679999995</v>
      </c>
      <c r="Q12" s="62"/>
      <c r="R12" s="104">
        <f>N12-P12</f>
        <v>994.05827500000123</v>
      </c>
      <c r="S12" s="62"/>
      <c r="T12" s="105">
        <f t="shared" ref="T12:T21" si="2">N12/P12*100-100</f>
        <v>12.89115828002258</v>
      </c>
    </row>
    <row r="13" spans="1:24" ht="12.75" customHeight="1" x14ac:dyDescent="0.2">
      <c r="B13" s="62" t="s">
        <v>366</v>
      </c>
      <c r="C13" s="62" t="s">
        <v>616</v>
      </c>
      <c r="D13" s="106"/>
      <c r="F13" s="62">
        <v>972.54634999999996</v>
      </c>
      <c r="G13" s="62"/>
      <c r="H13" s="62">
        <v>863.68903399999999</v>
      </c>
      <c r="I13" s="62"/>
      <c r="J13" s="104">
        <f t="shared" si="0"/>
        <v>108.85731599999997</v>
      </c>
      <c r="K13" s="62"/>
      <c r="L13" s="105">
        <f t="shared" si="1"/>
        <v>12.603762663958975</v>
      </c>
      <c r="M13" s="98"/>
      <c r="N13" s="62">
        <v>3217.6508319999998</v>
      </c>
      <c r="O13" s="62"/>
      <c r="P13" s="62">
        <v>2707.040094</v>
      </c>
      <c r="Q13" s="62"/>
      <c r="R13" s="104">
        <f>N13-P13</f>
        <v>510.61073799999986</v>
      </c>
      <c r="S13" s="62"/>
      <c r="T13" s="105">
        <f t="shared" si="2"/>
        <v>18.862326388579902</v>
      </c>
    </row>
    <row r="14" spans="1:24" ht="12.75" customHeight="1" x14ac:dyDescent="0.2">
      <c r="A14" s="62"/>
      <c r="B14" s="62" t="s">
        <v>367</v>
      </c>
      <c r="C14" s="62" t="s">
        <v>617</v>
      </c>
      <c r="D14" s="62"/>
      <c r="E14" s="62"/>
      <c r="F14" s="62">
        <v>557.27320899999995</v>
      </c>
      <c r="G14" s="62"/>
      <c r="H14" s="62">
        <v>493.491105</v>
      </c>
      <c r="I14" s="62"/>
      <c r="J14" s="104">
        <f t="shared" si="0"/>
        <v>63.782103999999947</v>
      </c>
      <c r="K14" s="62"/>
      <c r="L14" s="105">
        <f t="shared" si="1"/>
        <v>12.924671458870549</v>
      </c>
      <c r="M14" s="98"/>
      <c r="N14" s="62">
        <v>1748.6255120000001</v>
      </c>
      <c r="O14" s="62"/>
      <c r="P14" s="62">
        <v>1540.1860630000001</v>
      </c>
      <c r="Q14" s="62"/>
      <c r="R14" s="104">
        <f t="shared" ref="R14:R21" si="3">N14-P14</f>
        <v>208.43944899999997</v>
      </c>
      <c r="S14" s="62"/>
      <c r="T14" s="105">
        <f t="shared" si="2"/>
        <v>13.53339404941751</v>
      </c>
      <c r="V14" s="43"/>
      <c r="W14" s="43"/>
    </row>
    <row r="15" spans="1:24" ht="12.75" customHeight="1" x14ac:dyDescent="0.2">
      <c r="B15" s="62" t="s">
        <v>370</v>
      </c>
      <c r="C15" s="62" t="s">
        <v>620</v>
      </c>
      <c r="D15" s="106"/>
      <c r="F15" s="62">
        <v>421.18115899999998</v>
      </c>
      <c r="G15" s="62"/>
      <c r="H15" s="62">
        <v>444.28857099999999</v>
      </c>
      <c r="I15" s="62"/>
      <c r="J15" s="104">
        <f t="shared" si="0"/>
        <v>-23.107412000000011</v>
      </c>
      <c r="K15" s="62"/>
      <c r="L15" s="105">
        <f t="shared" si="1"/>
        <v>-5.20099176712786</v>
      </c>
      <c r="M15" s="98"/>
      <c r="N15" s="62">
        <v>1322.918629</v>
      </c>
      <c r="O15" s="62"/>
      <c r="P15" s="62">
        <v>1382.157551</v>
      </c>
      <c r="Q15" s="62"/>
      <c r="R15" s="104">
        <f t="shared" si="3"/>
        <v>-59.238922000000002</v>
      </c>
      <c r="S15" s="62"/>
      <c r="T15" s="105">
        <f t="shared" si="2"/>
        <v>-4.2859746312669103</v>
      </c>
      <c r="V15" s="43"/>
      <c r="W15" s="43"/>
    </row>
    <row r="16" spans="1:24" ht="12.75" customHeight="1" x14ac:dyDescent="0.2">
      <c r="B16" s="62" t="s">
        <v>369</v>
      </c>
      <c r="C16" s="62" t="s">
        <v>619</v>
      </c>
      <c r="D16" s="106"/>
      <c r="F16" s="62">
        <v>465.40347800000001</v>
      </c>
      <c r="G16" s="62"/>
      <c r="H16" s="62">
        <v>352.96421299999997</v>
      </c>
      <c r="I16" s="62"/>
      <c r="J16" s="104">
        <f t="shared" si="0"/>
        <v>112.43926500000003</v>
      </c>
      <c r="K16" s="62"/>
      <c r="L16" s="105">
        <f t="shared" si="1"/>
        <v>31.855712522334386</v>
      </c>
      <c r="M16" s="98"/>
      <c r="N16" s="62">
        <v>1414.51873</v>
      </c>
      <c r="O16" s="62"/>
      <c r="P16" s="62">
        <v>1202.162317</v>
      </c>
      <c r="Q16" s="62"/>
      <c r="R16" s="104">
        <f t="shared" si="3"/>
        <v>212.35641299999997</v>
      </c>
      <c r="S16" s="62"/>
      <c r="T16" s="105">
        <f t="shared" si="2"/>
        <v>17.664537475266755</v>
      </c>
      <c r="V16" s="43"/>
      <c r="W16" s="43"/>
    </row>
    <row r="17" spans="1:23" ht="12.75" customHeight="1" x14ac:dyDescent="0.2">
      <c r="B17" s="62" t="s">
        <v>368</v>
      </c>
      <c r="C17" s="62" t="s">
        <v>618</v>
      </c>
      <c r="D17" s="106"/>
      <c r="F17" s="62">
        <v>378.644453</v>
      </c>
      <c r="G17" s="62"/>
      <c r="H17" s="62">
        <v>329.65565800000002</v>
      </c>
      <c r="I17" s="62"/>
      <c r="J17" s="104">
        <f t="shared" si="0"/>
        <v>48.988794999999982</v>
      </c>
      <c r="K17" s="62"/>
      <c r="L17" s="105">
        <f t="shared" si="1"/>
        <v>14.860595840281292</v>
      </c>
      <c r="M17" s="98"/>
      <c r="N17" s="62">
        <v>1273.3212239999998</v>
      </c>
      <c r="O17" s="62"/>
      <c r="P17" s="62">
        <v>1126.4212470000002</v>
      </c>
      <c r="Q17" s="62"/>
      <c r="R17" s="104">
        <f t="shared" si="3"/>
        <v>146.89997699999958</v>
      </c>
      <c r="S17" s="62"/>
      <c r="T17" s="105">
        <f t="shared" si="2"/>
        <v>13.041300258783167</v>
      </c>
      <c r="V17" s="43"/>
      <c r="W17" s="43"/>
    </row>
    <row r="18" spans="1:23" ht="12.75" customHeight="1" x14ac:dyDescent="0.2">
      <c r="B18" s="62" t="s">
        <v>699</v>
      </c>
      <c r="C18" s="62" t="s">
        <v>700</v>
      </c>
      <c r="D18" s="106"/>
      <c r="F18" s="62">
        <v>323.62052699999998</v>
      </c>
      <c r="G18" s="62"/>
      <c r="H18" s="62">
        <v>162.19029699999999</v>
      </c>
      <c r="I18" s="62"/>
      <c r="J18" s="104">
        <f t="shared" si="0"/>
        <v>161.43022999999999</v>
      </c>
      <c r="K18" s="62"/>
      <c r="L18" s="105">
        <f t="shared" si="1"/>
        <v>99.531373322536041</v>
      </c>
      <c r="M18" s="98"/>
      <c r="N18" s="62">
        <v>873.0899159999999</v>
      </c>
      <c r="O18" s="62"/>
      <c r="P18" s="62">
        <v>601.39654999999993</v>
      </c>
      <c r="Q18" s="62"/>
      <c r="R18" s="104">
        <f t="shared" si="3"/>
        <v>271.69336599999997</v>
      </c>
      <c r="S18" s="62"/>
      <c r="T18" s="105">
        <f t="shared" si="2"/>
        <v>45.177074261566673</v>
      </c>
      <c r="V18" s="43"/>
      <c r="W18" s="43"/>
    </row>
    <row r="19" spans="1:23" ht="12.75" customHeight="1" x14ac:dyDescent="0.2">
      <c r="B19" s="62" t="s">
        <v>373</v>
      </c>
      <c r="C19" s="62" t="s">
        <v>623</v>
      </c>
      <c r="D19" s="106"/>
      <c r="F19" s="62">
        <v>285.80485199999998</v>
      </c>
      <c r="G19" s="62"/>
      <c r="H19" s="62">
        <v>335.56638800000002</v>
      </c>
      <c r="I19" s="62"/>
      <c r="J19" s="104">
        <f t="shared" si="0"/>
        <v>-49.761536000000035</v>
      </c>
      <c r="K19" s="62"/>
      <c r="L19" s="105">
        <f t="shared" si="1"/>
        <v>-14.829118105833658</v>
      </c>
      <c r="M19" s="98"/>
      <c r="N19" s="62">
        <v>954.11954399999991</v>
      </c>
      <c r="O19" s="62"/>
      <c r="P19" s="62">
        <v>836.77890400000001</v>
      </c>
      <c r="Q19" s="62"/>
      <c r="R19" s="104">
        <f t="shared" si="3"/>
        <v>117.34063999999989</v>
      </c>
      <c r="S19" s="62"/>
      <c r="T19" s="105">
        <f t="shared" si="2"/>
        <v>14.022896542812461</v>
      </c>
      <c r="V19" s="43"/>
      <c r="W19" s="43"/>
    </row>
    <row r="20" spans="1:23" ht="12.75" customHeight="1" x14ac:dyDescent="0.2">
      <c r="B20" s="62" t="s">
        <v>371</v>
      </c>
      <c r="C20" s="62" t="s">
        <v>621</v>
      </c>
      <c r="D20" s="106"/>
      <c r="F20" s="62">
        <v>256.471946</v>
      </c>
      <c r="G20" s="62"/>
      <c r="H20" s="62">
        <v>230.488452</v>
      </c>
      <c r="I20" s="62"/>
      <c r="J20" s="104">
        <f t="shared" si="0"/>
        <v>25.983494000000007</v>
      </c>
      <c r="K20" s="62"/>
      <c r="L20" s="105">
        <f t="shared" si="1"/>
        <v>11.273230296153841</v>
      </c>
      <c r="M20" s="98"/>
      <c r="N20" s="62">
        <v>830.91553299999998</v>
      </c>
      <c r="O20" s="62"/>
      <c r="P20" s="62">
        <v>707.86186899999996</v>
      </c>
      <c r="Q20" s="62"/>
      <c r="R20" s="104">
        <f t="shared" si="3"/>
        <v>123.05366400000003</v>
      </c>
      <c r="S20" s="62"/>
      <c r="T20" s="105">
        <f t="shared" si="2"/>
        <v>17.383852611504352</v>
      </c>
      <c r="V20" s="43"/>
      <c r="W20" s="43"/>
    </row>
    <row r="21" spans="1:23" ht="12.75" customHeight="1" x14ac:dyDescent="0.2">
      <c r="B21" s="62" t="s">
        <v>706</v>
      </c>
      <c r="C21" s="62" t="s">
        <v>707</v>
      </c>
      <c r="D21" s="106"/>
      <c r="F21" s="62">
        <v>29.690375</v>
      </c>
      <c r="G21" s="62"/>
      <c r="H21" s="62">
        <v>122.163777</v>
      </c>
      <c r="I21" s="62"/>
      <c r="J21" s="104">
        <f t="shared" si="0"/>
        <v>-92.473401999999993</v>
      </c>
      <c r="K21" s="62"/>
      <c r="L21" s="105">
        <f t="shared" si="1"/>
        <v>-75.696253235523329</v>
      </c>
      <c r="M21" s="98"/>
      <c r="N21" s="62">
        <v>358.15393499999999</v>
      </c>
      <c r="O21" s="62"/>
      <c r="P21" s="62">
        <v>297.43320999999997</v>
      </c>
      <c r="Q21" s="62"/>
      <c r="R21" s="104">
        <f t="shared" si="3"/>
        <v>60.720725000000016</v>
      </c>
      <c r="S21" s="62"/>
      <c r="T21" s="105">
        <f t="shared" si="2"/>
        <v>20.41491096438088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21" t="s">
        <v>1098</v>
      </c>
      <c r="B23" s="221"/>
      <c r="C23" s="221"/>
      <c r="D23" s="221"/>
      <c r="E23" s="107"/>
      <c r="F23" s="100">
        <v>5549.8938020000051</v>
      </c>
      <c r="G23" s="100"/>
      <c r="H23" s="100">
        <v>4852.6385720000071</v>
      </c>
      <c r="I23" s="100"/>
      <c r="J23" s="101">
        <f>F23-H23</f>
        <v>697.25522999999794</v>
      </c>
      <c r="K23" s="108"/>
      <c r="L23" s="102">
        <f>F23/H23*100-100</f>
        <v>14.368579478043131</v>
      </c>
      <c r="M23" s="103"/>
      <c r="N23" s="100">
        <v>17802.46993900001</v>
      </c>
      <c r="O23" s="100"/>
      <c r="P23" s="100">
        <v>15878.756677999978</v>
      </c>
      <c r="Q23" s="100"/>
      <c r="R23" s="101">
        <f>N23-P23</f>
        <v>1923.7132610000317</v>
      </c>
      <c r="S23" s="108"/>
      <c r="T23" s="102">
        <f>N23/P23*100-100</f>
        <v>12.115011899296491</v>
      </c>
      <c r="V23" s="43"/>
      <c r="W23" s="43"/>
    </row>
    <row r="24" spans="1:23" s="8" customFormat="1" ht="30" customHeight="1" x14ac:dyDescent="0.2">
      <c r="A24" s="219" t="s">
        <v>672</v>
      </c>
      <c r="B24" s="219"/>
      <c r="C24" s="219"/>
      <c r="D24" s="219"/>
      <c r="E24" s="109"/>
      <c r="F24" s="109">
        <v>5995.2951230000008</v>
      </c>
      <c r="G24" s="109"/>
      <c r="H24" s="109">
        <v>5218.869365999999</v>
      </c>
      <c r="I24" s="109"/>
      <c r="J24" s="110">
        <f>F24-H24</f>
        <v>776.42575700000179</v>
      </c>
      <c r="K24" s="110"/>
      <c r="L24" s="111">
        <f>F24/H24*100-100</f>
        <v>14.877279014843253</v>
      </c>
      <c r="M24" s="112"/>
      <c r="N24" s="109">
        <v>19186.344428999997</v>
      </c>
      <c r="O24" s="109"/>
      <c r="P24" s="109">
        <v>17060.171329000001</v>
      </c>
      <c r="Q24" s="109"/>
      <c r="R24" s="110">
        <f>N24-P24</f>
        <v>2126.1730999999963</v>
      </c>
      <c r="S24" s="110"/>
      <c r="T24" s="111">
        <f>N24/P24*100-100</f>
        <v>12.462788673087871</v>
      </c>
      <c r="V24" s="113"/>
      <c r="W24" s="113"/>
    </row>
    <row r="25" spans="1:23" ht="30" customHeight="1" x14ac:dyDescent="0.2">
      <c r="A25" s="221" t="s">
        <v>673</v>
      </c>
      <c r="B25" s="221"/>
      <c r="C25" s="221"/>
      <c r="D25" s="221"/>
      <c r="E25" s="182"/>
      <c r="F25" s="100">
        <v>6099.1627360000011</v>
      </c>
      <c r="G25" s="100"/>
      <c r="H25" s="100">
        <v>5294.2982079999992</v>
      </c>
      <c r="I25" s="100"/>
      <c r="J25" s="101">
        <f>F25-H25</f>
        <v>804.86452800000188</v>
      </c>
      <c r="K25" s="108"/>
      <c r="L25" s="102">
        <f>F25/H25*100-100</f>
        <v>15.202478144956103</v>
      </c>
      <c r="M25" s="103"/>
      <c r="N25" s="100">
        <v>19498.852419999999</v>
      </c>
      <c r="O25" s="100"/>
      <c r="P25" s="100">
        <v>17294.540785000001</v>
      </c>
      <c r="Q25" s="100"/>
      <c r="R25" s="101">
        <f>N25-P25</f>
        <v>2204.3116349999982</v>
      </c>
      <c r="S25" s="108"/>
      <c r="T25" s="102">
        <f>N25/P25*100-100</f>
        <v>12.745707806892767</v>
      </c>
      <c r="V25" s="43"/>
      <c r="W25" s="43"/>
    </row>
    <row r="26" spans="1:23" ht="30" customHeight="1" x14ac:dyDescent="0.2">
      <c r="A26" s="219" t="s">
        <v>674</v>
      </c>
      <c r="B26" s="219"/>
      <c r="C26" s="219"/>
      <c r="D26" s="219"/>
      <c r="E26" s="109"/>
      <c r="F26" s="109">
        <v>2392.9770999999973</v>
      </c>
      <c r="G26" s="109"/>
      <c r="H26" s="109">
        <v>2384.1274400000011</v>
      </c>
      <c r="I26" s="62"/>
      <c r="J26" s="110">
        <f>F26-H26</f>
        <v>8.84965999999622</v>
      </c>
      <c r="K26" s="78"/>
      <c r="L26" s="111">
        <f>F26/H26*100-100</f>
        <v>0.37119072795857733</v>
      </c>
      <c r="M26" s="114"/>
      <c r="N26" s="109">
        <v>7498.5510719999938</v>
      </c>
      <c r="O26" s="109"/>
      <c r="P26" s="109">
        <v>6695.1923920000008</v>
      </c>
      <c r="Q26" s="62"/>
      <c r="R26" s="110">
        <f>N26-P26</f>
        <v>803.358679999993</v>
      </c>
      <c r="S26" s="110"/>
      <c r="T26" s="111">
        <f>N26/P26*100-100</f>
        <v>11.99903801061663</v>
      </c>
      <c r="V26" s="43"/>
      <c r="W26" s="43"/>
    </row>
    <row r="27" spans="1:23" ht="30" customHeight="1" x14ac:dyDescent="0.2">
      <c r="A27" s="220" t="s">
        <v>675</v>
      </c>
      <c r="B27" s="220"/>
      <c r="C27" s="220"/>
      <c r="D27" s="220"/>
      <c r="E27" s="107"/>
      <c r="F27" s="100">
        <v>2289.109486999997</v>
      </c>
      <c r="G27" s="100"/>
      <c r="H27" s="100">
        <v>2308.6985980000009</v>
      </c>
      <c r="I27" s="100"/>
      <c r="J27" s="101">
        <f>F27-H27</f>
        <v>-19.589111000003868</v>
      </c>
      <c r="K27" s="108"/>
      <c r="L27" s="102">
        <f>F27/H27*100-100</f>
        <v>-0.84849148420559573</v>
      </c>
      <c r="M27" s="103"/>
      <c r="N27" s="100">
        <v>7186.0430809999943</v>
      </c>
      <c r="O27" s="100"/>
      <c r="P27" s="100">
        <v>6460.8229360000005</v>
      </c>
      <c r="Q27" s="100"/>
      <c r="R27" s="101">
        <f>N27-P27</f>
        <v>725.22014499999386</v>
      </c>
      <c r="S27" s="108"/>
      <c r="T27" s="102">
        <f>N27/P27*100-100</f>
        <v>11.224888101468224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0" spans="1:23" x14ac:dyDescent="0.2">
      <c r="C30" s="7" t="s">
        <v>1099</v>
      </c>
      <c r="D30" s="7" t="s">
        <v>1100</v>
      </c>
    </row>
    <row r="31" spans="1:23" x14ac:dyDescent="0.2">
      <c r="C31" s="7" t="s">
        <v>1099</v>
      </c>
      <c r="D31" s="7" t="s">
        <v>1101</v>
      </c>
    </row>
    <row r="33" spans="1:16" x14ac:dyDescent="0.2">
      <c r="F33" s="65"/>
      <c r="H33" s="65"/>
      <c r="N33" s="65"/>
      <c r="P33" s="65"/>
    </row>
    <row r="34" spans="1:16" ht="30" customHeight="1" x14ac:dyDescent="0.2">
      <c r="A34" s="212" t="s">
        <v>631</v>
      </c>
      <c r="B34" s="212"/>
      <c r="C34" s="212"/>
      <c r="D34" s="212"/>
      <c r="E34" s="117"/>
      <c r="F34" s="213" t="s">
        <v>632</v>
      </c>
      <c r="G34" s="213"/>
      <c r="H34" s="213"/>
      <c r="I34" s="213"/>
      <c r="J34" s="213"/>
      <c r="K34" s="213"/>
      <c r="L34" s="213"/>
      <c r="N34" s="65"/>
      <c r="P34" s="65"/>
    </row>
    <row r="35" spans="1:16" ht="30" customHeight="1" x14ac:dyDescent="0.2">
      <c r="A35" s="214" t="s">
        <v>633</v>
      </c>
      <c r="B35" s="214"/>
      <c r="C35" s="214"/>
      <c r="D35" s="214"/>
      <c r="E35" s="117"/>
      <c r="F35" s="211" t="s">
        <v>634</v>
      </c>
      <c r="G35" s="211"/>
      <c r="H35" s="211"/>
      <c r="I35" s="211"/>
      <c r="J35" s="211"/>
      <c r="K35" s="211"/>
      <c r="L35" s="211"/>
    </row>
    <row r="36" spans="1:16" ht="30" customHeight="1" x14ac:dyDescent="0.2">
      <c r="A36" s="212" t="s">
        <v>635</v>
      </c>
      <c r="B36" s="212"/>
      <c r="C36" s="212"/>
      <c r="D36" s="212"/>
      <c r="E36" s="117"/>
      <c r="F36" s="213" t="s">
        <v>634</v>
      </c>
      <c r="G36" s="213"/>
      <c r="H36" s="213"/>
      <c r="I36" s="213"/>
      <c r="J36" s="213"/>
      <c r="K36" s="213"/>
      <c r="L36" s="213"/>
    </row>
    <row r="37" spans="1:16" ht="30" customHeight="1" x14ac:dyDescent="0.2">
      <c r="A37" s="210" t="s">
        <v>636</v>
      </c>
      <c r="B37" s="210"/>
      <c r="C37" s="210"/>
      <c r="D37" s="210"/>
      <c r="E37" s="117"/>
      <c r="F37" s="211" t="s">
        <v>632</v>
      </c>
      <c r="G37" s="211"/>
      <c r="H37" s="211"/>
      <c r="I37" s="211"/>
      <c r="J37" s="211"/>
      <c r="K37" s="211"/>
      <c r="L37" s="211"/>
    </row>
    <row r="38" spans="1:16" x14ac:dyDescent="0.2">
      <c r="F38" s="65"/>
      <c r="H38" s="65"/>
      <c r="N38" s="65"/>
      <c r="P38" s="65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205" t="s">
        <v>676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8"/>
    </row>
    <row r="3" spans="1:21" s="85" customFormat="1" ht="6.75" customHeight="1" thickBo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1" ht="12" customHeight="1" thickBot="1" x14ac:dyDescent="0.25">
      <c r="A4" s="199" t="s">
        <v>162</v>
      </c>
      <c r="B4" s="199" t="s">
        <v>163</v>
      </c>
      <c r="C4" s="207" t="s">
        <v>665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9"/>
      <c r="R4" s="199" t="s">
        <v>534</v>
      </c>
      <c r="S4" s="199" t="s">
        <v>521</v>
      </c>
      <c r="U4" s="28"/>
    </row>
    <row r="5" spans="1:21" ht="21.75" customHeight="1" thickBot="1" x14ac:dyDescent="0.2">
      <c r="A5" s="200"/>
      <c r="B5" s="200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200"/>
      <c r="S5" s="200"/>
    </row>
    <row r="6" spans="1:21" ht="12.75" x14ac:dyDescent="0.2">
      <c r="A6" s="87">
        <v>2022</v>
      </c>
      <c r="B6" s="84" t="s">
        <v>338</v>
      </c>
      <c r="C6" s="88">
        <v>609.73872700000004</v>
      </c>
      <c r="D6" s="88">
        <v>35.343977000000002</v>
      </c>
      <c r="E6" s="88">
        <v>141.58449899999999</v>
      </c>
      <c r="F6" s="88">
        <v>8.0206859999999995</v>
      </c>
      <c r="G6" s="88">
        <v>2.4302239999999999</v>
      </c>
      <c r="H6" s="88">
        <v>4.7834320000000004</v>
      </c>
      <c r="I6" s="88">
        <v>49.921951999999997</v>
      </c>
      <c r="J6" s="88">
        <v>40.670853999999999</v>
      </c>
      <c r="K6" s="88">
        <v>6.9138250000000001</v>
      </c>
      <c r="L6" s="88">
        <v>1564.6313700000001</v>
      </c>
      <c r="M6" s="88">
        <v>3.3117480000000001</v>
      </c>
      <c r="N6" s="88">
        <v>30.128938999999999</v>
      </c>
      <c r="O6" s="88">
        <v>774.651342</v>
      </c>
      <c r="P6" s="88">
        <v>20.534590999999999</v>
      </c>
      <c r="Q6" s="88">
        <v>26.61815</v>
      </c>
      <c r="R6" s="87">
        <v>2022</v>
      </c>
      <c r="S6" s="84" t="s">
        <v>537</v>
      </c>
      <c r="U6" s="28"/>
    </row>
    <row r="7" spans="1:21" x14ac:dyDescent="0.15">
      <c r="B7" s="84" t="s">
        <v>339</v>
      </c>
      <c r="C7" s="88">
        <v>633.302952</v>
      </c>
      <c r="D7" s="88">
        <v>35.125290999999997</v>
      </c>
      <c r="E7" s="88">
        <v>148.53695500000001</v>
      </c>
      <c r="F7" s="88">
        <v>10.768056</v>
      </c>
      <c r="G7" s="88">
        <v>2.3966630000000002</v>
      </c>
      <c r="H7" s="88">
        <v>6.1593540000000004</v>
      </c>
      <c r="I7" s="88">
        <v>44.692359000000003</v>
      </c>
      <c r="J7" s="88">
        <v>40.092685000000003</v>
      </c>
      <c r="K7" s="88">
        <v>6.5040009999999997</v>
      </c>
      <c r="L7" s="88">
        <v>1572.698099</v>
      </c>
      <c r="M7" s="88">
        <v>5.3978849999999996</v>
      </c>
      <c r="N7" s="88">
        <v>27.114491999999998</v>
      </c>
      <c r="O7" s="88">
        <v>847.700513</v>
      </c>
      <c r="P7" s="88">
        <v>22.672802999999998</v>
      </c>
      <c r="Q7" s="88">
        <v>33.221201000000001</v>
      </c>
      <c r="R7" s="83"/>
      <c r="S7" s="84" t="s">
        <v>538</v>
      </c>
    </row>
    <row r="8" spans="1:21" x14ac:dyDescent="0.15">
      <c r="B8" s="84" t="s">
        <v>340</v>
      </c>
      <c r="C8" s="88">
        <v>767.69350699999995</v>
      </c>
      <c r="D8" s="88">
        <v>54.977722</v>
      </c>
      <c r="E8" s="88">
        <v>155.42816199999999</v>
      </c>
      <c r="F8" s="88">
        <v>10.388719</v>
      </c>
      <c r="G8" s="88">
        <v>3.428417</v>
      </c>
      <c r="H8" s="88">
        <v>7.3948359999999997</v>
      </c>
      <c r="I8" s="88">
        <v>45.319344999999998</v>
      </c>
      <c r="J8" s="88">
        <v>41.353206999999998</v>
      </c>
      <c r="K8" s="88">
        <v>6.8579629999999998</v>
      </c>
      <c r="L8" s="88">
        <v>1733.1472510000001</v>
      </c>
      <c r="M8" s="88">
        <v>5.804335</v>
      </c>
      <c r="N8" s="88">
        <v>84.661854000000005</v>
      </c>
      <c r="O8" s="88">
        <v>830.07969900000001</v>
      </c>
      <c r="P8" s="88">
        <v>24.877172000000002</v>
      </c>
      <c r="Q8" s="88">
        <v>33.643450999999999</v>
      </c>
      <c r="R8" s="83"/>
      <c r="S8" s="84" t="s">
        <v>539</v>
      </c>
    </row>
    <row r="9" spans="1:21" x14ac:dyDescent="0.15">
      <c r="B9" s="84" t="s">
        <v>341</v>
      </c>
      <c r="C9" s="88">
        <v>693.06034099999999</v>
      </c>
      <c r="D9" s="88">
        <v>39.638258999999998</v>
      </c>
      <c r="E9" s="88">
        <v>157.62489600000001</v>
      </c>
      <c r="F9" s="88">
        <v>20.445744999999999</v>
      </c>
      <c r="G9" s="88">
        <v>3.721346</v>
      </c>
      <c r="H9" s="88">
        <v>6.1260089999999998</v>
      </c>
      <c r="I9" s="88">
        <v>48.640048999999998</v>
      </c>
      <c r="J9" s="88">
        <v>39.311844000000001</v>
      </c>
      <c r="K9" s="88">
        <v>7.4097809999999997</v>
      </c>
      <c r="L9" s="88">
        <v>1613.657645</v>
      </c>
      <c r="M9" s="88">
        <v>6.975225</v>
      </c>
      <c r="N9" s="88">
        <v>48.933664</v>
      </c>
      <c r="O9" s="88">
        <v>771.91846199999998</v>
      </c>
      <c r="P9" s="88">
        <v>21.217863000000001</v>
      </c>
      <c r="Q9" s="88">
        <v>29.521495000000002</v>
      </c>
      <c r="R9" s="83"/>
      <c r="S9" s="84" t="s">
        <v>540</v>
      </c>
    </row>
    <row r="10" spans="1:21" x14ac:dyDescent="0.15">
      <c r="B10" s="84" t="s">
        <v>342</v>
      </c>
      <c r="C10" s="88">
        <v>759.63462700000002</v>
      </c>
      <c r="D10" s="88">
        <v>39.227164000000002</v>
      </c>
      <c r="E10" s="88">
        <v>142.004581</v>
      </c>
      <c r="F10" s="88">
        <v>10.022327000000001</v>
      </c>
      <c r="G10" s="88">
        <v>3.485147</v>
      </c>
      <c r="H10" s="88">
        <v>6.3279969999999999</v>
      </c>
      <c r="I10" s="88">
        <v>54.849299000000002</v>
      </c>
      <c r="J10" s="88">
        <v>49.260454000000003</v>
      </c>
      <c r="K10" s="88">
        <v>7.511018</v>
      </c>
      <c r="L10" s="88">
        <v>1827.9985529999999</v>
      </c>
      <c r="M10" s="88">
        <v>11.343893</v>
      </c>
      <c r="N10" s="88">
        <v>35.011232</v>
      </c>
      <c r="O10" s="88">
        <v>835.83464900000001</v>
      </c>
      <c r="P10" s="88">
        <v>20.508253</v>
      </c>
      <c r="Q10" s="88">
        <v>42.823051</v>
      </c>
      <c r="R10" s="83"/>
      <c r="S10" s="84" t="s">
        <v>541</v>
      </c>
    </row>
    <row r="11" spans="1:21" x14ac:dyDescent="0.15">
      <c r="B11" s="84" t="s">
        <v>343</v>
      </c>
      <c r="C11" s="88">
        <v>761.52375500000005</v>
      </c>
      <c r="D11" s="88">
        <v>43.307471</v>
      </c>
      <c r="E11" s="88">
        <v>155.11586600000001</v>
      </c>
      <c r="F11" s="88">
        <v>7.9103539999999999</v>
      </c>
      <c r="G11" s="88">
        <v>4.6612640000000001</v>
      </c>
      <c r="H11" s="88">
        <v>7.9684169999999996</v>
      </c>
      <c r="I11" s="88">
        <v>64.880474000000007</v>
      </c>
      <c r="J11" s="88">
        <v>45.339427999999998</v>
      </c>
      <c r="K11" s="88">
        <v>6.4280999999999997</v>
      </c>
      <c r="L11" s="88">
        <v>1757.405921</v>
      </c>
      <c r="M11" s="88">
        <v>5.2066809999999997</v>
      </c>
      <c r="N11" s="88">
        <v>22.211887999999998</v>
      </c>
      <c r="O11" s="88">
        <v>886.09735999999998</v>
      </c>
      <c r="P11" s="88">
        <v>22.534310000000001</v>
      </c>
      <c r="Q11" s="88">
        <v>34.555903000000001</v>
      </c>
      <c r="R11" s="83"/>
      <c r="S11" s="84" t="s">
        <v>542</v>
      </c>
    </row>
    <row r="12" spans="1:21" x14ac:dyDescent="0.15">
      <c r="B12" s="84" t="s">
        <v>344</v>
      </c>
      <c r="C12" s="88">
        <v>795.56012999999996</v>
      </c>
      <c r="D12" s="88">
        <v>36.578367</v>
      </c>
      <c r="E12" s="88">
        <v>163.23889299999999</v>
      </c>
      <c r="F12" s="88">
        <v>12.521879</v>
      </c>
      <c r="G12" s="88">
        <v>4.2104200000000001</v>
      </c>
      <c r="H12" s="88">
        <v>4.7520639999999998</v>
      </c>
      <c r="I12" s="88">
        <v>53.778816999999997</v>
      </c>
      <c r="J12" s="88">
        <v>39.512456</v>
      </c>
      <c r="K12" s="88">
        <v>5.9361090000000001</v>
      </c>
      <c r="L12" s="88">
        <v>1788.0696809999999</v>
      </c>
      <c r="M12" s="88">
        <v>6.5046819999999999</v>
      </c>
      <c r="N12" s="88">
        <v>38.667895000000001</v>
      </c>
      <c r="O12" s="88">
        <v>845.96716100000003</v>
      </c>
      <c r="P12" s="88">
        <v>19.549437999999999</v>
      </c>
      <c r="Q12" s="88">
        <v>31.39931</v>
      </c>
      <c r="R12" s="83"/>
      <c r="S12" s="84" t="s">
        <v>543</v>
      </c>
    </row>
    <row r="13" spans="1:21" x14ac:dyDescent="0.15">
      <c r="B13" s="84" t="s">
        <v>345</v>
      </c>
      <c r="C13" s="88">
        <v>598.91221299999995</v>
      </c>
      <c r="D13" s="88">
        <v>25.275562999999998</v>
      </c>
      <c r="E13" s="88">
        <v>144.27179899999999</v>
      </c>
      <c r="F13" s="88">
        <v>6.2868170000000001</v>
      </c>
      <c r="G13" s="88">
        <v>2.7053430000000001</v>
      </c>
      <c r="H13" s="88">
        <v>3.3905240000000001</v>
      </c>
      <c r="I13" s="88">
        <v>32.301220000000001</v>
      </c>
      <c r="J13" s="88">
        <v>39.577731</v>
      </c>
      <c r="K13" s="88">
        <v>5.2183489999999999</v>
      </c>
      <c r="L13" s="88">
        <v>1522.7573090000001</v>
      </c>
      <c r="M13" s="88">
        <v>3.4121670000000002</v>
      </c>
      <c r="N13" s="88">
        <v>35.288483999999997</v>
      </c>
      <c r="O13" s="88">
        <v>609.96475299999997</v>
      </c>
      <c r="P13" s="88">
        <v>14.234161</v>
      </c>
      <c r="Q13" s="88">
        <v>23.832274999999999</v>
      </c>
      <c r="R13" s="83"/>
      <c r="S13" s="84" t="s">
        <v>544</v>
      </c>
    </row>
    <row r="14" spans="1:21" x14ac:dyDescent="0.15">
      <c r="B14" s="84" t="s">
        <v>346</v>
      </c>
      <c r="C14" s="88">
        <v>769.54646700000001</v>
      </c>
      <c r="D14" s="88">
        <v>41.752989999999997</v>
      </c>
      <c r="E14" s="88">
        <v>166.859779</v>
      </c>
      <c r="F14" s="88">
        <v>10.804142000000001</v>
      </c>
      <c r="G14" s="88">
        <v>3.972321</v>
      </c>
      <c r="H14" s="88">
        <v>4.7759900000000002</v>
      </c>
      <c r="I14" s="88">
        <v>38.480297</v>
      </c>
      <c r="J14" s="88">
        <v>48.706622000000003</v>
      </c>
      <c r="K14" s="88">
        <v>7.611167</v>
      </c>
      <c r="L14" s="88">
        <v>1823.9791990000001</v>
      </c>
      <c r="M14" s="88">
        <v>6.7434859999999999</v>
      </c>
      <c r="N14" s="88">
        <v>58.228316</v>
      </c>
      <c r="O14" s="88">
        <v>851.46174699999995</v>
      </c>
      <c r="P14" s="88">
        <v>23.149163000000001</v>
      </c>
      <c r="Q14" s="88">
        <v>35.604247999999998</v>
      </c>
      <c r="R14" s="83"/>
      <c r="S14" s="84" t="s">
        <v>545</v>
      </c>
    </row>
    <row r="15" spans="1:21" x14ac:dyDescent="0.15">
      <c r="B15" s="84" t="s">
        <v>347</v>
      </c>
      <c r="C15" s="88">
        <v>755.07273999999995</v>
      </c>
      <c r="D15" s="88">
        <v>32.902458000000003</v>
      </c>
      <c r="E15" s="88">
        <v>161.073936</v>
      </c>
      <c r="F15" s="88">
        <v>18.591968000000001</v>
      </c>
      <c r="G15" s="88">
        <v>5.6875140000000002</v>
      </c>
      <c r="H15" s="88">
        <v>5.315779</v>
      </c>
      <c r="I15" s="88">
        <v>36.477646</v>
      </c>
      <c r="J15" s="88">
        <v>45.706302999999998</v>
      </c>
      <c r="K15" s="88">
        <v>8.8771830000000005</v>
      </c>
      <c r="L15" s="88">
        <v>1776.967695</v>
      </c>
      <c r="M15" s="88">
        <v>4.2378679999999997</v>
      </c>
      <c r="N15" s="88">
        <v>22.519203000000001</v>
      </c>
      <c r="O15" s="88">
        <v>847.38862300000005</v>
      </c>
      <c r="P15" s="88">
        <v>18.988047999999999</v>
      </c>
      <c r="Q15" s="88">
        <v>32.337592999999998</v>
      </c>
      <c r="R15" s="83"/>
      <c r="S15" s="84" t="s">
        <v>546</v>
      </c>
    </row>
    <row r="16" spans="1:21" x14ac:dyDescent="0.15">
      <c r="B16" s="84" t="s">
        <v>348</v>
      </c>
      <c r="C16" s="88">
        <v>779.99414400000001</v>
      </c>
      <c r="D16" s="88">
        <v>36.457020999999997</v>
      </c>
      <c r="E16" s="88">
        <v>177.757597</v>
      </c>
      <c r="F16" s="88">
        <v>11.621217</v>
      </c>
      <c r="G16" s="88">
        <v>4.9596780000000003</v>
      </c>
      <c r="H16" s="88">
        <v>8.130986</v>
      </c>
      <c r="I16" s="88">
        <v>48.617942999999997</v>
      </c>
      <c r="J16" s="88">
        <v>58.055211</v>
      </c>
      <c r="K16" s="88">
        <v>9.3202379999999998</v>
      </c>
      <c r="L16" s="88">
        <v>1892.57655</v>
      </c>
      <c r="M16" s="88">
        <v>6.2659560000000001</v>
      </c>
      <c r="N16" s="88">
        <v>27.586690000000001</v>
      </c>
      <c r="O16" s="88">
        <v>902.71081800000002</v>
      </c>
      <c r="P16" s="88">
        <v>24.894193000000001</v>
      </c>
      <c r="Q16" s="88">
        <v>35.569234000000002</v>
      </c>
      <c r="R16" s="83"/>
      <c r="S16" s="84" t="s">
        <v>547</v>
      </c>
    </row>
    <row r="17" spans="1:19" x14ac:dyDescent="0.15">
      <c r="B17" s="84" t="s">
        <v>349</v>
      </c>
      <c r="C17" s="88">
        <v>598.60824700000001</v>
      </c>
      <c r="D17" s="88">
        <v>21.825126000000001</v>
      </c>
      <c r="E17" s="88">
        <v>149.86498499999999</v>
      </c>
      <c r="F17" s="88">
        <v>8.9607460000000003</v>
      </c>
      <c r="G17" s="88">
        <v>4.912725</v>
      </c>
      <c r="H17" s="88">
        <v>4.4873810000000001</v>
      </c>
      <c r="I17" s="88">
        <v>39.863126000000001</v>
      </c>
      <c r="J17" s="88">
        <v>33.033371000000002</v>
      </c>
      <c r="K17" s="88">
        <v>4.6435339999999998</v>
      </c>
      <c r="L17" s="88">
        <v>1530.822478</v>
      </c>
      <c r="M17" s="88">
        <v>7.4963329999999999</v>
      </c>
      <c r="N17" s="88">
        <v>55.895795999999997</v>
      </c>
      <c r="O17" s="88">
        <v>700.45148300000005</v>
      </c>
      <c r="P17" s="88">
        <v>21.628952000000002</v>
      </c>
      <c r="Q17" s="88">
        <v>24.990940999999999</v>
      </c>
      <c r="R17" s="83"/>
      <c r="S17" s="84" t="s">
        <v>548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2023</v>
      </c>
      <c r="B19" s="84" t="s">
        <v>338</v>
      </c>
      <c r="C19" s="88">
        <v>692.799485</v>
      </c>
      <c r="D19" s="88">
        <v>39.626621999999998</v>
      </c>
      <c r="E19" s="88">
        <v>162.66806500000001</v>
      </c>
      <c r="F19" s="88">
        <v>10.669444</v>
      </c>
      <c r="G19" s="88">
        <v>3.6513800000000001</v>
      </c>
      <c r="H19" s="88">
        <v>4.3289949999999999</v>
      </c>
      <c r="I19" s="88">
        <v>48.506176000000004</v>
      </c>
      <c r="J19" s="88">
        <v>47.536698999999999</v>
      </c>
      <c r="K19" s="88">
        <v>4.5712710000000003</v>
      </c>
      <c r="L19" s="88">
        <v>1694.0297760000001</v>
      </c>
      <c r="M19" s="88">
        <v>2.9161630000000001</v>
      </c>
      <c r="N19" s="88">
        <v>23.878740000000001</v>
      </c>
      <c r="O19" s="88">
        <v>871.88217399999996</v>
      </c>
      <c r="P19" s="88">
        <v>17.095976</v>
      </c>
      <c r="Q19" s="88">
        <v>28.480598000000001</v>
      </c>
      <c r="R19" s="87">
        <v>2023</v>
      </c>
      <c r="S19" s="84" t="s">
        <v>537</v>
      </c>
    </row>
    <row r="20" spans="1:19" x14ac:dyDescent="0.15">
      <c r="B20" s="84" t="s">
        <v>339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3"/>
      <c r="S20" s="84" t="s">
        <v>538</v>
      </c>
    </row>
    <row r="21" spans="1:19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3"/>
      <c r="S21" s="84" t="s">
        <v>539</v>
      </c>
    </row>
    <row r="22" spans="1:19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3"/>
      <c r="S22" s="84" t="s">
        <v>540</v>
      </c>
    </row>
    <row r="23" spans="1:19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3"/>
      <c r="S23" s="84" t="s">
        <v>541</v>
      </c>
    </row>
    <row r="24" spans="1:19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3"/>
      <c r="S24" s="84" t="s">
        <v>542</v>
      </c>
    </row>
    <row r="25" spans="1:19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3"/>
      <c r="S25" s="84" t="s">
        <v>543</v>
      </c>
    </row>
    <row r="26" spans="1:19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3"/>
      <c r="S26" s="84" t="s">
        <v>544</v>
      </c>
    </row>
    <row r="27" spans="1:19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3"/>
      <c r="S27" s="84" t="s">
        <v>545</v>
      </c>
    </row>
    <row r="28" spans="1:19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3"/>
      <c r="S28" s="84" t="s">
        <v>546</v>
      </c>
    </row>
    <row r="29" spans="1:19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3"/>
      <c r="S29" s="84" t="s">
        <v>547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548</v>
      </c>
    </row>
    <row r="31" spans="1:19" ht="21.75" customHeight="1" thickBot="1" x14ac:dyDescent="0.2">
      <c r="A31" s="199" t="s">
        <v>162</v>
      </c>
      <c r="B31" s="199" t="s">
        <v>163</v>
      </c>
      <c r="C31" s="86" t="s">
        <v>559</v>
      </c>
      <c r="D31" s="86" t="s">
        <v>165</v>
      </c>
      <c r="E31" s="86" t="s">
        <v>560</v>
      </c>
      <c r="F31" s="86" t="s">
        <v>167</v>
      </c>
      <c r="G31" s="86" t="s">
        <v>561</v>
      </c>
      <c r="H31" s="86" t="s">
        <v>562</v>
      </c>
      <c r="I31" s="86" t="s">
        <v>563</v>
      </c>
      <c r="J31" s="86" t="s">
        <v>564</v>
      </c>
      <c r="K31" s="86" t="s">
        <v>565</v>
      </c>
      <c r="L31" s="86" t="s">
        <v>566</v>
      </c>
      <c r="M31" s="86" t="s">
        <v>173</v>
      </c>
      <c r="N31" s="86" t="s">
        <v>567</v>
      </c>
      <c r="O31" s="86" t="s">
        <v>568</v>
      </c>
      <c r="P31" s="86" t="s">
        <v>569</v>
      </c>
      <c r="Q31" s="86" t="s">
        <v>570</v>
      </c>
      <c r="R31" s="199" t="s">
        <v>534</v>
      </c>
      <c r="S31" s="199" t="s">
        <v>521</v>
      </c>
    </row>
    <row r="32" spans="1:19" ht="12" customHeight="1" thickBot="1" x14ac:dyDescent="0.2">
      <c r="A32" s="200"/>
      <c r="B32" s="200"/>
      <c r="C32" s="201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0"/>
      <c r="S32" s="200"/>
    </row>
    <row r="33" spans="1:19" ht="18.75" customHeight="1" thickBot="1" x14ac:dyDescent="0.2">
      <c r="C33" s="222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</row>
    <row r="34" spans="1:19" ht="6.75" customHeight="1" thickBot="1" x14ac:dyDescent="0.2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</row>
    <row r="35" spans="1:19" ht="12" customHeight="1" thickBot="1" x14ac:dyDescent="0.2">
      <c r="A35" s="199" t="s">
        <v>162</v>
      </c>
      <c r="B35" s="199" t="s">
        <v>163</v>
      </c>
      <c r="C35" s="207" t="s">
        <v>665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9"/>
      <c r="R35" s="199" t="s">
        <v>534</v>
      </c>
      <c r="S35" s="199" t="s">
        <v>521</v>
      </c>
    </row>
    <row r="36" spans="1:19" ht="21.75" customHeight="1" thickBot="1" x14ac:dyDescent="0.2">
      <c r="A36" s="200"/>
      <c r="B36" s="200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701</v>
      </c>
      <c r="L36" s="86" t="s">
        <v>704</v>
      </c>
      <c r="M36" s="86" t="s">
        <v>186</v>
      </c>
      <c r="N36" s="86" t="s">
        <v>187</v>
      </c>
      <c r="O36" s="86" t="s">
        <v>188</v>
      </c>
      <c r="P36" s="86" t="s">
        <v>625</v>
      </c>
      <c r="Q36" s="86" t="s">
        <v>626</v>
      </c>
      <c r="R36" s="200"/>
      <c r="S36" s="200"/>
    </row>
    <row r="37" spans="1:19" ht="9" customHeight="1" x14ac:dyDescent="0.15">
      <c r="A37" s="87">
        <v>2022</v>
      </c>
      <c r="B37" s="84" t="s">
        <v>338</v>
      </c>
      <c r="C37" s="88">
        <v>47.114998999999997</v>
      </c>
      <c r="D37" s="88">
        <v>247.118165</v>
      </c>
      <c r="E37" s="88">
        <v>5.0345620000000002</v>
      </c>
      <c r="F37" s="88">
        <v>5.9790239999999999</v>
      </c>
      <c r="G37" s="88">
        <v>9.215935</v>
      </c>
      <c r="H37" s="88">
        <v>1.5459830000000001</v>
      </c>
      <c r="I37" s="88">
        <v>251.725132</v>
      </c>
      <c r="J37" s="88">
        <v>77.208475000000007</v>
      </c>
      <c r="K37" s="88">
        <v>259.87756799999988</v>
      </c>
      <c r="L37" s="88">
        <v>42.876745999999997</v>
      </c>
      <c r="M37" s="88">
        <v>39.414718999999998</v>
      </c>
      <c r="N37" s="88">
        <v>61.834645000000002</v>
      </c>
      <c r="O37" s="88">
        <v>28.527089</v>
      </c>
      <c r="P37" s="89">
        <v>1475.5391699999984</v>
      </c>
      <c r="Q37" s="89">
        <v>1215.6616019999983</v>
      </c>
      <c r="R37" s="87">
        <v>2022</v>
      </c>
      <c r="S37" s="84" t="s">
        <v>537</v>
      </c>
    </row>
    <row r="38" spans="1:19" ht="9" customHeight="1" x14ac:dyDescent="0.15">
      <c r="B38" s="84" t="s">
        <v>339</v>
      </c>
      <c r="C38" s="88">
        <v>38.247605</v>
      </c>
      <c r="D38" s="88">
        <v>281.35941700000001</v>
      </c>
      <c r="E38" s="88">
        <v>6.5937999999999999</v>
      </c>
      <c r="F38" s="88">
        <v>13.305762</v>
      </c>
      <c r="G38" s="88">
        <v>9.3575800000000005</v>
      </c>
      <c r="H38" s="88">
        <v>2.3376570000000001</v>
      </c>
      <c r="I38" s="88">
        <v>271.07092499999999</v>
      </c>
      <c r="J38" s="88">
        <v>84.220917</v>
      </c>
      <c r="K38" s="88">
        <v>244.39264299999971</v>
      </c>
      <c r="L38" s="88">
        <v>44.645499999999998</v>
      </c>
      <c r="M38" s="88">
        <v>44.594251</v>
      </c>
      <c r="N38" s="88">
        <v>82.814683000000002</v>
      </c>
      <c r="O38" s="88">
        <v>29.606445000000001</v>
      </c>
      <c r="P38" s="89">
        <v>1616.0598509999998</v>
      </c>
      <c r="Q38" s="89">
        <v>1371.6672080000001</v>
      </c>
      <c r="R38" s="83"/>
      <c r="S38" s="84" t="s">
        <v>538</v>
      </c>
    </row>
    <row r="39" spans="1:19" ht="9" customHeight="1" x14ac:dyDescent="0.15">
      <c r="B39" s="84" t="s">
        <v>340</v>
      </c>
      <c r="C39" s="88">
        <v>47.119698999999997</v>
      </c>
      <c r="D39" s="88">
        <v>323.285685</v>
      </c>
      <c r="E39" s="88">
        <v>5.6586689999999997</v>
      </c>
      <c r="F39" s="88">
        <v>14.300445</v>
      </c>
      <c r="G39" s="88">
        <v>12.435834</v>
      </c>
      <c r="H39" s="88">
        <v>1.8506089999999999</v>
      </c>
      <c r="I39" s="88">
        <v>270.98858799999999</v>
      </c>
      <c r="J39" s="88">
        <v>105.07328699999999</v>
      </c>
      <c r="K39" s="88">
        <v>285.45564299999921</v>
      </c>
      <c r="L39" s="88">
        <v>49.553266000000001</v>
      </c>
      <c r="M39" s="88">
        <v>54.885067999999997</v>
      </c>
      <c r="N39" s="88">
        <v>75.758438999999996</v>
      </c>
      <c r="O39" s="88">
        <v>33.318190000000001</v>
      </c>
      <c r="P39" s="89">
        <v>1806.7251100000008</v>
      </c>
      <c r="Q39" s="89">
        <v>1521.2694670000014</v>
      </c>
      <c r="R39" s="83"/>
      <c r="S39" s="84" t="s">
        <v>539</v>
      </c>
    </row>
    <row r="40" spans="1:19" ht="9" customHeight="1" x14ac:dyDescent="0.15">
      <c r="B40" s="84" t="s">
        <v>341</v>
      </c>
      <c r="C40" s="88">
        <v>67.039474999999996</v>
      </c>
      <c r="D40" s="88">
        <v>312.84177299999999</v>
      </c>
      <c r="E40" s="88">
        <v>5.5924800000000001</v>
      </c>
      <c r="F40" s="88">
        <v>15.926613</v>
      </c>
      <c r="G40" s="88">
        <v>12.321961</v>
      </c>
      <c r="H40" s="88">
        <v>2.9197540000000002</v>
      </c>
      <c r="I40" s="88">
        <v>245.26130499999999</v>
      </c>
      <c r="J40" s="88">
        <v>83.090456000000003</v>
      </c>
      <c r="K40" s="88">
        <v>255.94961200000006</v>
      </c>
      <c r="L40" s="88">
        <v>41.969788000000001</v>
      </c>
      <c r="M40" s="88">
        <v>51.986372000000003</v>
      </c>
      <c r="N40" s="88">
        <v>76.209141000000002</v>
      </c>
      <c r="O40" s="88">
        <v>48.138382999999997</v>
      </c>
      <c r="P40" s="89">
        <v>1725.0326110000005</v>
      </c>
      <c r="Q40" s="89">
        <v>1469.0829990000004</v>
      </c>
      <c r="R40" s="83"/>
      <c r="S40" s="84" t="s">
        <v>540</v>
      </c>
    </row>
    <row r="41" spans="1:19" s="90" customFormat="1" ht="9" customHeight="1" x14ac:dyDescent="0.15">
      <c r="A41" s="83"/>
      <c r="B41" s="84" t="s">
        <v>342</v>
      </c>
      <c r="C41" s="88">
        <v>101.368253</v>
      </c>
      <c r="D41" s="88">
        <v>336.26700199999999</v>
      </c>
      <c r="E41" s="88">
        <v>6.6037330000000001</v>
      </c>
      <c r="F41" s="88">
        <v>13.223579000000001</v>
      </c>
      <c r="G41" s="88">
        <v>13.422359999999999</v>
      </c>
      <c r="H41" s="88">
        <v>2.4831279999999998</v>
      </c>
      <c r="I41" s="88">
        <v>288.68666100000002</v>
      </c>
      <c r="J41" s="88">
        <v>97.430282000000005</v>
      </c>
      <c r="K41" s="88">
        <v>354.88595999999933</v>
      </c>
      <c r="L41" s="88">
        <v>53.097982000000002</v>
      </c>
      <c r="M41" s="88">
        <v>47.417968000000002</v>
      </c>
      <c r="N41" s="88">
        <v>128.28117399999999</v>
      </c>
      <c r="O41" s="88">
        <v>53.696244999999998</v>
      </c>
      <c r="P41" s="89">
        <v>2474.7934699999987</v>
      </c>
      <c r="Q41" s="89">
        <v>2119.9075099999991</v>
      </c>
      <c r="R41" s="83"/>
      <c r="S41" s="84" t="s">
        <v>541</v>
      </c>
    </row>
    <row r="42" spans="1:19" ht="9" customHeight="1" x14ac:dyDescent="0.15">
      <c r="B42" s="84" t="s">
        <v>343</v>
      </c>
      <c r="C42" s="88">
        <v>50.704667000000001</v>
      </c>
      <c r="D42" s="88">
        <v>301.14405799999997</v>
      </c>
      <c r="E42" s="88">
        <v>6.238861</v>
      </c>
      <c r="F42" s="88">
        <v>19.273557</v>
      </c>
      <c r="G42" s="88">
        <v>13.733053</v>
      </c>
      <c r="H42" s="88">
        <v>2.40394</v>
      </c>
      <c r="I42" s="88">
        <v>293.33539000000002</v>
      </c>
      <c r="J42" s="88">
        <v>88.020871999999997</v>
      </c>
      <c r="K42" s="88">
        <v>382.93585200000024</v>
      </c>
      <c r="L42" s="88">
        <v>55.521535</v>
      </c>
      <c r="M42" s="88">
        <v>45.381610999999999</v>
      </c>
      <c r="N42" s="88">
        <v>116.395799</v>
      </c>
      <c r="O42" s="88">
        <v>66.376452999999998</v>
      </c>
      <c r="P42" s="89">
        <v>2170.7635279999995</v>
      </c>
      <c r="Q42" s="89">
        <v>1787.8276759999992</v>
      </c>
      <c r="R42" s="83"/>
      <c r="S42" s="84" t="s">
        <v>542</v>
      </c>
    </row>
    <row r="43" spans="1:19" ht="9" customHeight="1" x14ac:dyDescent="0.15">
      <c r="B43" s="84" t="s">
        <v>344</v>
      </c>
      <c r="C43" s="88">
        <v>52.371892000000003</v>
      </c>
      <c r="D43" s="88">
        <v>320.46944100000002</v>
      </c>
      <c r="E43" s="88">
        <v>5.015244</v>
      </c>
      <c r="F43" s="88">
        <v>18.038050999999999</v>
      </c>
      <c r="G43" s="88">
        <v>12.688215</v>
      </c>
      <c r="H43" s="88">
        <v>3.1087319999999998</v>
      </c>
      <c r="I43" s="88">
        <v>306.01523800000001</v>
      </c>
      <c r="J43" s="88">
        <v>88.969035000000005</v>
      </c>
      <c r="K43" s="88">
        <v>399.10498200000035</v>
      </c>
      <c r="L43" s="88">
        <v>46.925848000000002</v>
      </c>
      <c r="M43" s="88">
        <v>46.178044</v>
      </c>
      <c r="N43" s="88">
        <v>68.335081000000002</v>
      </c>
      <c r="O43" s="88">
        <v>69.809094999999999</v>
      </c>
      <c r="P43" s="89">
        <v>2255.4516609999996</v>
      </c>
      <c r="Q43" s="89">
        <v>1856.3466789999991</v>
      </c>
      <c r="R43" s="83"/>
      <c r="S43" s="84" t="s">
        <v>543</v>
      </c>
    </row>
    <row r="44" spans="1:19" ht="9" customHeight="1" x14ac:dyDescent="0.15">
      <c r="B44" s="84" t="s">
        <v>345</v>
      </c>
      <c r="C44" s="88">
        <v>49.723579999999998</v>
      </c>
      <c r="D44" s="88">
        <v>182.53825599999999</v>
      </c>
      <c r="E44" s="88">
        <v>3.4204590000000001</v>
      </c>
      <c r="F44" s="88">
        <v>17.431971999999998</v>
      </c>
      <c r="G44" s="88">
        <v>7.0939160000000001</v>
      </c>
      <c r="H44" s="88">
        <v>2.344128</v>
      </c>
      <c r="I44" s="88">
        <v>238.68219099999999</v>
      </c>
      <c r="J44" s="88">
        <v>65.596950000000007</v>
      </c>
      <c r="K44" s="88">
        <v>328.51544299999944</v>
      </c>
      <c r="L44" s="88">
        <v>38.112917000000003</v>
      </c>
      <c r="M44" s="88">
        <v>30.811928999999999</v>
      </c>
      <c r="N44" s="88">
        <v>55.604143000000001</v>
      </c>
      <c r="O44" s="88">
        <v>81.669523999999996</v>
      </c>
      <c r="P44" s="89">
        <v>1904.6279139999995</v>
      </c>
      <c r="Q44" s="89">
        <v>1576.1124709999999</v>
      </c>
      <c r="R44" s="83"/>
      <c r="S44" s="84" t="s">
        <v>544</v>
      </c>
    </row>
    <row r="45" spans="1:19" ht="9" customHeight="1" x14ac:dyDescent="0.15">
      <c r="B45" s="84" t="s">
        <v>346</v>
      </c>
      <c r="C45" s="88">
        <v>40.95337</v>
      </c>
      <c r="D45" s="88">
        <v>296.90081900000001</v>
      </c>
      <c r="E45" s="88">
        <v>5.6002000000000001</v>
      </c>
      <c r="F45" s="88">
        <v>17.872475999999999</v>
      </c>
      <c r="G45" s="88">
        <v>10.804242</v>
      </c>
      <c r="H45" s="88">
        <v>3.051269</v>
      </c>
      <c r="I45" s="88">
        <v>260.95458200000002</v>
      </c>
      <c r="J45" s="88">
        <v>93.630105999999998</v>
      </c>
      <c r="K45" s="88">
        <v>302.71393499999965</v>
      </c>
      <c r="L45" s="88">
        <v>55.531360999999997</v>
      </c>
      <c r="M45" s="88">
        <v>47.716875000000002</v>
      </c>
      <c r="N45" s="88">
        <v>80.209660999999997</v>
      </c>
      <c r="O45" s="88">
        <v>82.636437000000001</v>
      </c>
      <c r="P45" s="89">
        <v>1941.6280289999991</v>
      </c>
      <c r="Q45" s="89">
        <v>1638.9140939999995</v>
      </c>
      <c r="R45" s="83"/>
      <c r="S45" s="84" t="s">
        <v>545</v>
      </c>
    </row>
    <row r="46" spans="1:19" ht="9" customHeight="1" x14ac:dyDescent="0.15">
      <c r="B46" s="84" t="s">
        <v>347</v>
      </c>
      <c r="C46" s="88">
        <v>46.024718</v>
      </c>
      <c r="D46" s="88">
        <v>276.71997800000003</v>
      </c>
      <c r="E46" s="88">
        <v>4.516864</v>
      </c>
      <c r="F46" s="88">
        <v>14.032531000000001</v>
      </c>
      <c r="G46" s="88">
        <v>10.789664999999999</v>
      </c>
      <c r="H46" s="88">
        <v>3.1062780000000001</v>
      </c>
      <c r="I46" s="88">
        <v>246.68863400000001</v>
      </c>
      <c r="J46" s="88">
        <v>100.58935200000001</v>
      </c>
      <c r="K46" s="88">
        <v>354.45742900000022</v>
      </c>
      <c r="L46" s="88">
        <v>53.050055</v>
      </c>
      <c r="M46" s="88">
        <v>49.685862</v>
      </c>
      <c r="N46" s="88">
        <v>75.408541999999997</v>
      </c>
      <c r="O46" s="88">
        <v>74.458188000000007</v>
      </c>
      <c r="P46" s="89">
        <v>1975.016083</v>
      </c>
      <c r="Q46" s="89">
        <v>1620.5586539999997</v>
      </c>
      <c r="R46" s="83"/>
      <c r="S46" s="84" t="s">
        <v>546</v>
      </c>
    </row>
    <row r="47" spans="1:19" ht="9" customHeight="1" x14ac:dyDescent="0.15">
      <c r="B47" s="84" t="s">
        <v>348</v>
      </c>
      <c r="C47" s="88">
        <v>62.827232000000002</v>
      </c>
      <c r="D47" s="88">
        <v>354.554103</v>
      </c>
      <c r="E47" s="88">
        <v>4.5841209999999997</v>
      </c>
      <c r="F47" s="88">
        <v>33.506458000000002</v>
      </c>
      <c r="G47" s="88">
        <v>12.556804</v>
      </c>
      <c r="H47" s="88">
        <v>2.2804470000000001</v>
      </c>
      <c r="I47" s="88">
        <v>220.74955700000001</v>
      </c>
      <c r="J47" s="88">
        <v>108.143975</v>
      </c>
      <c r="K47" s="88">
        <v>384.29144800000029</v>
      </c>
      <c r="L47" s="88">
        <v>57.546120000000002</v>
      </c>
      <c r="M47" s="88">
        <v>63.970632999999999</v>
      </c>
      <c r="N47" s="88">
        <v>91.792516000000006</v>
      </c>
      <c r="O47" s="88">
        <v>68.702118999999996</v>
      </c>
      <c r="P47" s="89">
        <v>2065.1723430000006</v>
      </c>
      <c r="Q47" s="89">
        <v>1680.8808950000005</v>
      </c>
      <c r="R47" s="83"/>
      <c r="S47" s="84" t="s">
        <v>547</v>
      </c>
    </row>
    <row r="48" spans="1:19" ht="9" customHeight="1" x14ac:dyDescent="0.15">
      <c r="B48" s="84" t="s">
        <v>349</v>
      </c>
      <c r="C48" s="88">
        <v>38.91234</v>
      </c>
      <c r="D48" s="88">
        <v>265.01260000000002</v>
      </c>
      <c r="E48" s="88">
        <v>2.1713</v>
      </c>
      <c r="F48" s="88">
        <v>15.079242000000001</v>
      </c>
      <c r="G48" s="88">
        <v>11.674386999999999</v>
      </c>
      <c r="H48" s="88">
        <v>2.8252640000000002</v>
      </c>
      <c r="I48" s="88">
        <v>256.63588499999997</v>
      </c>
      <c r="J48" s="88">
        <v>77.406780999999995</v>
      </c>
      <c r="K48" s="88">
        <v>292.78950500000042</v>
      </c>
      <c r="L48" s="88">
        <v>45.603825000000001</v>
      </c>
      <c r="M48" s="88">
        <v>41.049413999999999</v>
      </c>
      <c r="N48" s="88">
        <v>81.952027999999999</v>
      </c>
      <c r="O48" s="88">
        <v>53.211159000000002</v>
      </c>
      <c r="P48" s="89">
        <v>1720.7218610000002</v>
      </c>
      <c r="Q48" s="89">
        <v>1427.9323559999998</v>
      </c>
      <c r="R48" s="83"/>
      <c r="S48" s="84" t="s">
        <v>548</v>
      </c>
    </row>
    <row r="49" spans="1:19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19" x14ac:dyDescent="0.15">
      <c r="A50" s="87">
        <v>2023</v>
      </c>
      <c r="B50" s="84" t="s">
        <v>338</v>
      </c>
      <c r="C50" s="88">
        <v>47.750352999999997</v>
      </c>
      <c r="D50" s="88">
        <v>247.98334800000001</v>
      </c>
      <c r="E50" s="88">
        <v>2.8501500000000002</v>
      </c>
      <c r="F50" s="88">
        <v>9.2202439999999992</v>
      </c>
      <c r="G50" s="88">
        <v>9.5272249999999996</v>
      </c>
      <c r="H50" s="88">
        <v>2.2375780000000001</v>
      </c>
      <c r="I50" s="88">
        <v>273.62968899999998</v>
      </c>
      <c r="J50" s="88">
        <v>91.854996999999997</v>
      </c>
      <c r="K50" s="88">
        <v>276.43094799999943</v>
      </c>
      <c r="L50" s="88">
        <v>46.445852000000002</v>
      </c>
      <c r="M50" s="88">
        <v>47.370924000000002</v>
      </c>
      <c r="N50" s="88">
        <v>82.074788999999996</v>
      </c>
      <c r="O50" s="88">
        <v>66.665929000000006</v>
      </c>
      <c r="P50" s="89">
        <v>1844.7946609999983</v>
      </c>
      <c r="Q50" s="89">
        <v>1568.3637129999991</v>
      </c>
      <c r="R50" s="87">
        <v>2023</v>
      </c>
      <c r="S50" s="84" t="s">
        <v>537</v>
      </c>
    </row>
    <row r="51" spans="1:19" x14ac:dyDescent="0.15">
      <c r="B51" s="84" t="s">
        <v>339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89"/>
      <c r="R51" s="83"/>
      <c r="S51" s="84" t="s">
        <v>538</v>
      </c>
    </row>
    <row r="52" spans="1:19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9"/>
      <c r="R52" s="83"/>
      <c r="S52" s="84" t="s">
        <v>539</v>
      </c>
    </row>
    <row r="53" spans="1:19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9"/>
      <c r="R53" s="83"/>
      <c r="S53" s="84" t="s">
        <v>540</v>
      </c>
    </row>
    <row r="54" spans="1:19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89"/>
      <c r="R54" s="83"/>
      <c r="S54" s="84" t="s">
        <v>541</v>
      </c>
    </row>
    <row r="55" spans="1:19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89"/>
      <c r="R55" s="83"/>
      <c r="S55" s="84" t="s">
        <v>542</v>
      </c>
    </row>
    <row r="56" spans="1:19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89"/>
      <c r="R56" s="83"/>
      <c r="S56" s="84" t="s">
        <v>543</v>
      </c>
    </row>
    <row r="57" spans="1:19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89"/>
      <c r="R57" s="83"/>
      <c r="S57" s="84" t="s">
        <v>544</v>
      </c>
    </row>
    <row r="58" spans="1:19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89"/>
      <c r="R58" s="83"/>
      <c r="S58" s="84" t="s">
        <v>545</v>
      </c>
    </row>
    <row r="59" spans="1:19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89"/>
      <c r="R59" s="83"/>
      <c r="S59" s="84" t="s">
        <v>546</v>
      </c>
    </row>
    <row r="60" spans="1:19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89"/>
      <c r="R60" s="83"/>
      <c r="S60" s="84" t="s">
        <v>547</v>
      </c>
    </row>
    <row r="61" spans="1:19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548</v>
      </c>
    </row>
    <row r="62" spans="1:19" ht="21" customHeight="1" thickBot="1" x14ac:dyDescent="0.2">
      <c r="A62" s="199" t="s">
        <v>162</v>
      </c>
      <c r="B62" s="199" t="s">
        <v>163</v>
      </c>
      <c r="C62" s="86" t="s">
        <v>549</v>
      </c>
      <c r="D62" s="86" t="s">
        <v>550</v>
      </c>
      <c r="E62" s="86" t="s">
        <v>551</v>
      </c>
      <c r="F62" s="86" t="s">
        <v>552</v>
      </c>
      <c r="G62" s="86" t="s">
        <v>553</v>
      </c>
      <c r="H62" s="86" t="s">
        <v>183</v>
      </c>
      <c r="I62" s="86" t="s">
        <v>554</v>
      </c>
      <c r="J62" s="86" t="s">
        <v>555</v>
      </c>
      <c r="K62" s="86" t="s">
        <v>702</v>
      </c>
      <c r="L62" s="86" t="s">
        <v>705</v>
      </c>
      <c r="M62" s="86" t="s">
        <v>556</v>
      </c>
      <c r="N62" s="86" t="s">
        <v>557</v>
      </c>
      <c r="O62" s="86" t="s">
        <v>558</v>
      </c>
      <c r="P62" s="86" t="s">
        <v>627</v>
      </c>
      <c r="Q62" s="86" t="s">
        <v>628</v>
      </c>
      <c r="R62" s="199" t="s">
        <v>534</v>
      </c>
      <c r="S62" s="199" t="s">
        <v>521</v>
      </c>
    </row>
    <row r="63" spans="1:19" ht="12" customHeight="1" thickBot="1" x14ac:dyDescent="0.2">
      <c r="A63" s="200"/>
      <c r="B63" s="200"/>
      <c r="C63" s="201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3"/>
      <c r="R63" s="200"/>
      <c r="S63" s="200"/>
    </row>
    <row r="67" spans="1:9" ht="21" customHeight="1" x14ac:dyDescent="0.15">
      <c r="A67" s="195" t="s">
        <v>637</v>
      </c>
      <c r="B67" s="196"/>
      <c r="C67" s="197" t="s">
        <v>638</v>
      </c>
      <c r="D67" s="197"/>
      <c r="G67" s="204" t="s">
        <v>703</v>
      </c>
      <c r="H67" s="204"/>
      <c r="I67" s="204"/>
    </row>
    <row r="68" spans="1:9" ht="21" customHeight="1" x14ac:dyDescent="0.15">
      <c r="A68" s="195" t="s">
        <v>639</v>
      </c>
      <c r="B68" s="196"/>
      <c r="C68" s="197" t="s">
        <v>640</v>
      </c>
      <c r="D68" s="197"/>
    </row>
  </sheetData>
  <mergeCells count="29"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  <mergeCell ref="A2:S2"/>
    <mergeCell ref="A3:S3"/>
    <mergeCell ref="R4:R5"/>
    <mergeCell ref="S4:S5"/>
    <mergeCell ref="A31:A32"/>
    <mergeCell ref="C4:Q4"/>
    <mergeCell ref="A4:A5"/>
    <mergeCell ref="B4:B5"/>
    <mergeCell ref="G67:I67"/>
    <mergeCell ref="A67:B67"/>
    <mergeCell ref="C67:D67"/>
    <mergeCell ref="A68:B68"/>
    <mergeCell ref="C68:D6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4" ht="29.25" customHeight="1" x14ac:dyDescent="0.2">
      <c r="A2" s="184" t="s">
        <v>677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667</v>
      </c>
      <c r="B5" s="187"/>
      <c r="C5" s="187"/>
      <c r="D5" s="187"/>
      <c r="E5" s="53"/>
      <c r="F5" s="218" t="s">
        <v>668</v>
      </c>
      <c r="G5" s="187"/>
      <c r="H5" s="187"/>
      <c r="I5" s="187"/>
      <c r="J5" s="187"/>
      <c r="K5" s="187"/>
      <c r="L5" s="187"/>
      <c r="M5" s="91"/>
      <c r="N5" s="187" t="s">
        <v>669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645</v>
      </c>
      <c r="G7" s="188"/>
      <c r="H7" s="188"/>
      <c r="I7" s="188"/>
      <c r="J7" s="188"/>
      <c r="K7" s="94"/>
      <c r="L7" s="27" t="s">
        <v>653</v>
      </c>
      <c r="M7" s="95"/>
      <c r="N7" s="188" t="s">
        <v>645</v>
      </c>
      <c r="O7" s="188"/>
      <c r="P7" s="188"/>
      <c r="Q7" s="188"/>
      <c r="R7" s="188"/>
      <c r="S7" s="94"/>
      <c r="T7" s="27" t="s">
        <v>653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1096</v>
      </c>
      <c r="G9" s="92"/>
      <c r="H9" s="97" t="s">
        <v>1097</v>
      </c>
      <c r="I9" s="92"/>
      <c r="J9" s="27" t="s">
        <v>670</v>
      </c>
      <c r="K9" s="92"/>
      <c r="L9" s="27" t="s">
        <v>295</v>
      </c>
      <c r="M9" s="91"/>
      <c r="N9" s="97" t="s">
        <v>1096</v>
      </c>
      <c r="O9" s="92"/>
      <c r="P9" s="97" t="s">
        <v>1097</v>
      </c>
      <c r="Q9" s="92"/>
      <c r="R9" s="27" t="s">
        <v>670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26" t="s">
        <v>709</v>
      </c>
      <c r="B11" s="226"/>
      <c r="C11" s="226"/>
      <c r="D11" s="226"/>
      <c r="E11" s="118"/>
      <c r="F11" s="119"/>
      <c r="G11" s="119"/>
      <c r="H11" s="119"/>
      <c r="I11" s="119"/>
      <c r="J11" s="120"/>
      <c r="K11" s="119"/>
      <c r="L11" s="121"/>
      <c r="M11" s="103"/>
      <c r="N11" s="119"/>
      <c r="O11" s="119"/>
      <c r="P11" s="119"/>
      <c r="Q11" s="119"/>
      <c r="R11" s="120"/>
      <c r="S11" s="119"/>
      <c r="T11" s="121"/>
      <c r="W11" s="28"/>
      <c r="X11" s="28"/>
    </row>
    <row r="12" spans="1:24" ht="12.75" customHeight="1" x14ac:dyDescent="0.2">
      <c r="A12" s="62"/>
      <c r="B12" s="62" t="s">
        <v>365</v>
      </c>
      <c r="C12" s="62" t="s">
        <v>615</v>
      </c>
      <c r="D12" s="62"/>
      <c r="E12" s="62"/>
      <c r="F12" s="62">
        <v>1694.0297760000001</v>
      </c>
      <c r="G12" s="62"/>
      <c r="H12" s="62">
        <v>1564.6313700000001</v>
      </c>
      <c r="I12" s="62"/>
      <c r="J12" s="104">
        <f t="shared" ref="J12:J21" si="0">F12-H12</f>
        <v>129.39840600000002</v>
      </c>
      <c r="K12" s="62"/>
      <c r="L12" s="105">
        <f t="shared" ref="L12:L21" si="1">F12/H12*100-100</f>
        <v>8.2702167731687553</v>
      </c>
      <c r="M12" s="98"/>
      <c r="N12" s="62">
        <v>5117.4288040000001</v>
      </c>
      <c r="O12" s="62"/>
      <c r="P12" s="62">
        <v>4770.369256</v>
      </c>
      <c r="Q12" s="62"/>
      <c r="R12" s="104">
        <f>N12-P12</f>
        <v>347.05954800000018</v>
      </c>
      <c r="S12" s="62"/>
      <c r="T12" s="105">
        <f t="shared" ref="T12:T21" si="2">N12/P12*100-100</f>
        <v>7.2753183113336775</v>
      </c>
    </row>
    <row r="13" spans="1:24" ht="12.75" customHeight="1" x14ac:dyDescent="0.2">
      <c r="B13" s="62" t="s">
        <v>367</v>
      </c>
      <c r="C13" s="62" t="s">
        <v>617</v>
      </c>
      <c r="D13" s="106"/>
      <c r="F13" s="62">
        <v>871.88217399999996</v>
      </c>
      <c r="G13" s="62"/>
      <c r="H13" s="62">
        <v>774.651342</v>
      </c>
      <c r="I13" s="62"/>
      <c r="J13" s="104">
        <f t="shared" si="0"/>
        <v>97.230831999999964</v>
      </c>
      <c r="K13" s="62"/>
      <c r="L13" s="105">
        <f t="shared" si="1"/>
        <v>12.551560518693321</v>
      </c>
      <c r="M13" s="98"/>
      <c r="N13" s="62">
        <v>2475.0444750000001</v>
      </c>
      <c r="P13" s="62">
        <v>2222.4200169999999</v>
      </c>
      <c r="Q13" s="62"/>
      <c r="R13" s="104">
        <f>N13-P13</f>
        <v>252.62445800000023</v>
      </c>
      <c r="S13" s="62"/>
      <c r="T13" s="105">
        <f t="shared" si="2"/>
        <v>11.367088852133932</v>
      </c>
    </row>
    <row r="14" spans="1:24" ht="12.75" customHeight="1" x14ac:dyDescent="0.2">
      <c r="A14" s="62"/>
      <c r="B14" s="62" t="s">
        <v>366</v>
      </c>
      <c r="C14" s="62" t="s">
        <v>616</v>
      </c>
      <c r="D14" s="62"/>
      <c r="E14" s="62"/>
      <c r="F14" s="62">
        <v>692.799485</v>
      </c>
      <c r="G14" s="62"/>
      <c r="H14" s="62">
        <v>609.73872700000004</v>
      </c>
      <c r="I14" s="62"/>
      <c r="J14" s="104">
        <f t="shared" si="0"/>
        <v>83.060757999999964</v>
      </c>
      <c r="K14" s="62"/>
      <c r="L14" s="105">
        <f t="shared" si="1"/>
        <v>13.622352381760393</v>
      </c>
      <c r="M14" s="98"/>
      <c r="N14" s="62">
        <v>2071.4018759999999</v>
      </c>
      <c r="O14" s="62"/>
      <c r="P14" s="62">
        <v>1872.9748669999999</v>
      </c>
      <c r="Q14" s="62"/>
      <c r="R14" s="104">
        <f t="shared" ref="R14:R21" si="3">N14-P14</f>
        <v>198.427009</v>
      </c>
      <c r="S14" s="62"/>
      <c r="T14" s="105">
        <f t="shared" si="2"/>
        <v>10.594216318440331</v>
      </c>
      <c r="V14" s="43"/>
      <c r="W14" s="43"/>
    </row>
    <row r="15" spans="1:24" ht="12.75" customHeight="1" x14ac:dyDescent="0.2">
      <c r="B15" s="62" t="s">
        <v>373</v>
      </c>
      <c r="C15" s="62" t="s">
        <v>623</v>
      </c>
      <c r="D15" s="106"/>
      <c r="F15" s="62">
        <v>348.63275800000002</v>
      </c>
      <c r="G15" s="62"/>
      <c r="H15" s="62">
        <v>280.648032</v>
      </c>
      <c r="I15" s="62"/>
      <c r="J15" s="104">
        <f t="shared" si="0"/>
        <v>67.984726000000023</v>
      </c>
      <c r="K15" s="62"/>
      <c r="L15" s="105">
        <f t="shared" si="1"/>
        <v>24.224194809247777</v>
      </c>
      <c r="M15" s="98"/>
      <c r="N15" s="62">
        <v>1044.6171469999999</v>
      </c>
      <c r="P15" s="62">
        <v>871.45210799999995</v>
      </c>
      <c r="Q15" s="62"/>
      <c r="R15" s="104">
        <f t="shared" si="3"/>
        <v>173.16503899999998</v>
      </c>
      <c r="S15" s="62"/>
      <c r="T15" s="105">
        <f t="shared" si="2"/>
        <v>19.870861222358769</v>
      </c>
      <c r="V15" s="43"/>
      <c r="W15" s="62"/>
      <c r="X15" s="62"/>
    </row>
    <row r="16" spans="1:24" ht="12.75" customHeight="1" x14ac:dyDescent="0.2">
      <c r="B16" s="62" t="s">
        <v>372</v>
      </c>
      <c r="C16" s="62" t="s">
        <v>622</v>
      </c>
      <c r="D16" s="106"/>
      <c r="F16" s="62">
        <v>276.430948</v>
      </c>
      <c r="G16" s="62"/>
      <c r="H16" s="62">
        <v>259.877568</v>
      </c>
      <c r="I16" s="62"/>
      <c r="J16" s="104">
        <f t="shared" si="0"/>
        <v>16.553380000000004</v>
      </c>
      <c r="K16" s="62"/>
      <c r="L16" s="105">
        <f t="shared" si="1"/>
        <v>6.369684050606466</v>
      </c>
      <c r="M16" s="98"/>
      <c r="N16" s="62">
        <v>953.51190099999997</v>
      </c>
      <c r="P16" s="62">
        <v>823.94854500000019</v>
      </c>
      <c r="Q16" s="62"/>
      <c r="R16" s="104">
        <f t="shared" si="3"/>
        <v>129.56335599999977</v>
      </c>
      <c r="S16" s="62"/>
      <c r="T16" s="105">
        <f t="shared" si="2"/>
        <v>15.724690186812552</v>
      </c>
      <c r="V16" s="43"/>
      <c r="W16" s="43"/>
    </row>
    <row r="17" spans="1:23" ht="12.75" customHeight="1" x14ac:dyDescent="0.2">
      <c r="B17" s="62" t="s">
        <v>368</v>
      </c>
      <c r="C17" s="62" t="s">
        <v>618</v>
      </c>
      <c r="D17" s="106"/>
      <c r="F17" s="62">
        <v>247.98334800000001</v>
      </c>
      <c r="G17" s="62"/>
      <c r="H17" s="62">
        <v>247.118165</v>
      </c>
      <c r="I17" s="62"/>
      <c r="J17" s="104">
        <f t="shared" si="0"/>
        <v>0.86518300000000181</v>
      </c>
      <c r="K17" s="62"/>
      <c r="L17" s="105">
        <f t="shared" si="1"/>
        <v>0.35010902577721481</v>
      </c>
      <c r="M17" s="98"/>
      <c r="N17" s="62">
        <v>867.55005100000005</v>
      </c>
      <c r="P17" s="62">
        <v>776.92009299999995</v>
      </c>
      <c r="Q17" s="62"/>
      <c r="R17" s="104">
        <f t="shared" si="3"/>
        <v>90.629958000000101</v>
      </c>
      <c r="S17" s="62"/>
      <c r="T17" s="105">
        <f t="shared" si="2"/>
        <v>11.665286921598522</v>
      </c>
      <c r="V17" s="43"/>
      <c r="W17" s="43"/>
    </row>
    <row r="18" spans="1:23" ht="12.75" customHeight="1" x14ac:dyDescent="0.2">
      <c r="B18" s="62" t="s">
        <v>369</v>
      </c>
      <c r="C18" s="62" t="s">
        <v>619</v>
      </c>
      <c r="D18" s="106"/>
      <c r="F18" s="62">
        <v>273.62968899999998</v>
      </c>
      <c r="G18" s="62"/>
      <c r="H18" s="62">
        <v>251.725132</v>
      </c>
      <c r="I18" s="62"/>
      <c r="J18" s="104">
        <f t="shared" si="0"/>
        <v>21.904556999999983</v>
      </c>
      <c r="K18" s="62"/>
      <c r="L18" s="105">
        <f t="shared" si="1"/>
        <v>8.70177595139765</v>
      </c>
      <c r="M18" s="98"/>
      <c r="N18" s="62">
        <v>751.01513099999988</v>
      </c>
      <c r="P18" s="62">
        <v>685.74947900000006</v>
      </c>
      <c r="Q18" s="62"/>
      <c r="R18" s="104">
        <f t="shared" si="3"/>
        <v>65.265651999999818</v>
      </c>
      <c r="S18" s="62"/>
      <c r="T18" s="105">
        <f t="shared" si="2"/>
        <v>9.5174191156767591</v>
      </c>
      <c r="V18" s="43"/>
      <c r="W18" s="43"/>
    </row>
    <row r="19" spans="1:23" ht="12.75" customHeight="1" x14ac:dyDescent="0.2">
      <c r="B19" s="62" t="s">
        <v>371</v>
      </c>
      <c r="C19" s="62" t="s">
        <v>621</v>
      </c>
      <c r="D19" s="106"/>
      <c r="F19" s="62">
        <v>162.66806500000001</v>
      </c>
      <c r="G19" s="62"/>
      <c r="H19" s="62">
        <v>141.58449899999999</v>
      </c>
      <c r="I19" s="62"/>
      <c r="J19" s="104">
        <f t="shared" si="0"/>
        <v>21.083566000000019</v>
      </c>
      <c r="K19" s="62"/>
      <c r="L19" s="105">
        <f t="shared" si="1"/>
        <v>14.891154150992207</v>
      </c>
      <c r="M19" s="98"/>
      <c r="N19" s="62">
        <v>490.29064699999998</v>
      </c>
      <c r="P19" s="62">
        <v>443.82388800000001</v>
      </c>
      <c r="Q19" s="62"/>
      <c r="R19" s="104">
        <f t="shared" si="3"/>
        <v>46.466758999999968</v>
      </c>
      <c r="S19" s="62"/>
      <c r="T19" s="105">
        <f t="shared" si="2"/>
        <v>10.46963902943412</v>
      </c>
      <c r="V19" s="43"/>
      <c r="W19" s="43"/>
    </row>
    <row r="20" spans="1:23" ht="12.75" customHeight="1" x14ac:dyDescent="0.2">
      <c r="B20" s="62" t="s">
        <v>374</v>
      </c>
      <c r="C20" s="62" t="s">
        <v>624</v>
      </c>
      <c r="D20" s="106"/>
      <c r="F20" s="62">
        <v>130.65059099999999</v>
      </c>
      <c r="G20" s="62"/>
      <c r="H20" s="62">
        <v>94.612893</v>
      </c>
      <c r="I20" s="62"/>
      <c r="J20" s="104">
        <f t="shared" si="0"/>
        <v>36.037697999999992</v>
      </c>
      <c r="K20" s="62"/>
      <c r="L20" s="105">
        <f t="shared" si="1"/>
        <v>38.08962696024949</v>
      </c>
      <c r="M20" s="98"/>
      <c r="N20" s="62">
        <v>392.39380999999997</v>
      </c>
      <c r="P20" s="62">
        <v>284.79777100000001</v>
      </c>
      <c r="Q20" s="62"/>
      <c r="R20" s="104">
        <f t="shared" si="3"/>
        <v>107.59603899999996</v>
      </c>
      <c r="S20" s="62"/>
      <c r="T20" s="105">
        <f t="shared" si="2"/>
        <v>37.779803761174776</v>
      </c>
      <c r="V20" s="43"/>
      <c r="W20" s="43"/>
    </row>
    <row r="21" spans="1:23" ht="12.75" customHeight="1" x14ac:dyDescent="0.2">
      <c r="B21" s="62" t="s">
        <v>629</v>
      </c>
      <c r="C21" s="62" t="s">
        <v>630</v>
      </c>
      <c r="D21" s="106"/>
      <c r="F21" s="62">
        <v>91.854996999999997</v>
      </c>
      <c r="G21" s="62"/>
      <c r="H21" s="62">
        <v>77.208475000000007</v>
      </c>
      <c r="I21" s="62"/>
      <c r="J21" s="104">
        <f t="shared" si="0"/>
        <v>14.64652199999999</v>
      </c>
      <c r="K21" s="62"/>
      <c r="L21" s="105">
        <f t="shared" si="1"/>
        <v>18.970096223244909</v>
      </c>
      <c r="M21" s="98"/>
      <c r="N21" s="62">
        <v>277.405753</v>
      </c>
      <c r="P21" s="62">
        <v>244.89492799999999</v>
      </c>
      <c r="Q21" s="62"/>
      <c r="R21" s="104">
        <f t="shared" si="3"/>
        <v>32.510825000000011</v>
      </c>
      <c r="S21" s="62"/>
      <c r="T21" s="105">
        <f t="shared" si="2"/>
        <v>13.275417855938628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21" t="s">
        <v>671</v>
      </c>
      <c r="B23" s="221"/>
      <c r="C23" s="221"/>
      <c r="D23" s="221"/>
      <c r="E23" s="107"/>
      <c r="F23" s="100">
        <v>4224.8498620000073</v>
      </c>
      <c r="G23" s="100"/>
      <c r="H23" s="100">
        <v>3826.2009850000027</v>
      </c>
      <c r="I23" s="100"/>
      <c r="J23" s="101">
        <f>F23-H23</f>
        <v>398.64887700000463</v>
      </c>
      <c r="K23" s="108"/>
      <c r="L23" s="102">
        <f>F23/H23*100-100</f>
        <v>10.41892149844827</v>
      </c>
      <c r="M23" s="103"/>
      <c r="N23" s="100">
        <v>12679.894006000006</v>
      </c>
      <c r="O23" s="100"/>
      <c r="P23" s="100">
        <v>11511.340691000005</v>
      </c>
      <c r="Q23" s="100"/>
      <c r="R23" s="101">
        <f>N23-P23</f>
        <v>1168.553315000001</v>
      </c>
      <c r="S23" s="108"/>
      <c r="T23" s="102">
        <f>N23/P23*100-100</f>
        <v>10.151322477264685</v>
      </c>
      <c r="V23" s="43"/>
      <c r="W23" s="43"/>
    </row>
    <row r="24" spans="1:23" s="8" customFormat="1" ht="30" customHeight="1" x14ac:dyDescent="0.2">
      <c r="A24" s="219" t="s">
        <v>672</v>
      </c>
      <c r="B24" s="219"/>
      <c r="C24" s="219"/>
      <c r="D24" s="219"/>
      <c r="E24" s="109"/>
      <c r="F24" s="109">
        <v>4580.2526420000013</v>
      </c>
      <c r="G24" s="109"/>
      <c r="H24" s="109">
        <v>4136.8797900000009</v>
      </c>
      <c r="I24" s="109"/>
      <c r="J24" s="110">
        <f>F24-H24</f>
        <v>443.37285200000042</v>
      </c>
      <c r="K24" s="110"/>
      <c r="L24" s="111">
        <f>F24/H24*100-100</f>
        <v>10.717566729199078</v>
      </c>
      <c r="M24" s="112"/>
      <c r="N24" s="109">
        <v>13785.003652000001</v>
      </c>
      <c r="O24" s="109"/>
      <c r="P24" s="109">
        <v>12465.158998999997</v>
      </c>
      <c r="Q24" s="109"/>
      <c r="R24" s="110">
        <f>N24-P24</f>
        <v>1319.8446530000037</v>
      </c>
      <c r="S24" s="110"/>
      <c r="T24" s="111">
        <f>N24/P24*100-100</f>
        <v>10.588269697208716</v>
      </c>
      <c r="V24" s="113"/>
      <c r="W24" s="113"/>
    </row>
    <row r="25" spans="1:23" ht="30" customHeight="1" x14ac:dyDescent="0.2">
      <c r="A25" s="221" t="s">
        <v>673</v>
      </c>
      <c r="B25" s="221"/>
      <c r="C25" s="221"/>
      <c r="D25" s="221"/>
      <c r="E25" s="182"/>
      <c r="F25" s="100">
        <v>4856.6835899999996</v>
      </c>
      <c r="G25" s="100"/>
      <c r="H25" s="100">
        <v>4396.7573579999998</v>
      </c>
      <c r="I25" s="100"/>
      <c r="J25" s="101">
        <f>F25-H25</f>
        <v>459.9262319999998</v>
      </c>
      <c r="K25" s="108"/>
      <c r="L25" s="102">
        <f>F25/H25*100-100</f>
        <v>10.460577979431889</v>
      </c>
      <c r="M25" s="103"/>
      <c r="N25" s="100">
        <v>14738.515553000001</v>
      </c>
      <c r="O25" s="100"/>
      <c r="P25" s="100">
        <v>13289.107543999999</v>
      </c>
      <c r="Q25" s="100"/>
      <c r="R25" s="101">
        <f>N25-P25</f>
        <v>1449.4080090000025</v>
      </c>
      <c r="S25" s="108"/>
      <c r="T25" s="102">
        <f>N25/P25*100-100</f>
        <v>10.906736996453972</v>
      </c>
      <c r="V25" s="43"/>
      <c r="W25" s="43"/>
    </row>
    <row r="26" spans="1:23" ht="30" customHeight="1" x14ac:dyDescent="0.2">
      <c r="A26" s="219" t="s">
        <v>674</v>
      </c>
      <c r="B26" s="219"/>
      <c r="C26" s="219"/>
      <c r="D26" s="219"/>
      <c r="E26" s="109"/>
      <c r="F26" s="109">
        <v>1844.7946609999983</v>
      </c>
      <c r="G26" s="109"/>
      <c r="H26" s="109">
        <v>1475.5391699999984</v>
      </c>
      <c r="I26" s="109"/>
      <c r="J26" s="110">
        <f>F26-H26</f>
        <v>369.25549099999989</v>
      </c>
      <c r="K26" s="110"/>
      <c r="L26" s="111">
        <f>F26/H26*100-100</f>
        <v>25.025122918288929</v>
      </c>
      <c r="M26" s="114"/>
      <c r="N26" s="109">
        <v>5630.6888649999992</v>
      </c>
      <c r="O26" s="109"/>
      <c r="P26" s="109">
        <v>4522.2470099999982</v>
      </c>
      <c r="Q26" s="62"/>
      <c r="R26" s="110">
        <f>N26-P26</f>
        <v>1108.4418550000009</v>
      </c>
      <c r="S26" s="110"/>
      <c r="T26" s="111">
        <f>N26/P26*100-100</f>
        <v>24.510864898554075</v>
      </c>
      <c r="V26" s="43"/>
      <c r="W26" s="43"/>
    </row>
    <row r="27" spans="1:23" ht="30" customHeight="1" x14ac:dyDescent="0.2">
      <c r="A27" s="220" t="s">
        <v>675</v>
      </c>
      <c r="B27" s="220"/>
      <c r="C27" s="220"/>
      <c r="D27" s="220"/>
      <c r="E27" s="107"/>
      <c r="F27" s="100">
        <v>1568.3637129999991</v>
      </c>
      <c r="G27" s="100"/>
      <c r="H27" s="100">
        <v>1215.6616019999983</v>
      </c>
      <c r="I27" s="100"/>
      <c r="J27" s="101">
        <f>F27-H27</f>
        <v>352.70211100000074</v>
      </c>
      <c r="K27" s="108"/>
      <c r="L27" s="102">
        <f>F27/H27*100-100</f>
        <v>29.013181827881851</v>
      </c>
      <c r="M27" s="103"/>
      <c r="N27" s="100">
        <v>4677.1769639999993</v>
      </c>
      <c r="O27" s="100"/>
      <c r="P27" s="100">
        <v>3698.298464999998</v>
      </c>
      <c r="Q27" s="100"/>
      <c r="R27" s="101">
        <f>N27-P27</f>
        <v>978.87849900000128</v>
      </c>
      <c r="S27" s="108"/>
      <c r="T27" s="102">
        <f>N27/P27*100-100</f>
        <v>26.468347762191826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0" spans="1:23" x14ac:dyDescent="0.2">
      <c r="C30" s="7" t="s">
        <v>1099</v>
      </c>
      <c r="D30" s="7" t="s">
        <v>1100</v>
      </c>
    </row>
    <row r="31" spans="1:23" x14ac:dyDescent="0.2">
      <c r="C31" s="7" t="s">
        <v>1099</v>
      </c>
      <c r="D31" s="7" t="s">
        <v>1101</v>
      </c>
    </row>
    <row r="33" spans="1:16" x14ac:dyDescent="0.2">
      <c r="F33" s="65"/>
      <c r="H33" s="65"/>
      <c r="N33" s="65"/>
      <c r="P33" s="65"/>
    </row>
    <row r="34" spans="1:16" ht="30" customHeight="1" x14ac:dyDescent="0.2">
      <c r="A34" s="212" t="s">
        <v>631</v>
      </c>
      <c r="B34" s="212"/>
      <c r="C34" s="212"/>
      <c r="D34" s="212"/>
      <c r="E34" s="117"/>
      <c r="F34" s="213" t="s">
        <v>632</v>
      </c>
      <c r="G34" s="213"/>
      <c r="H34" s="213"/>
      <c r="I34" s="213"/>
      <c r="J34" s="213"/>
      <c r="K34" s="213"/>
      <c r="L34" s="213"/>
      <c r="N34" s="65"/>
      <c r="P34" s="65"/>
    </row>
    <row r="35" spans="1:16" ht="30" customHeight="1" x14ac:dyDescent="0.2">
      <c r="A35" s="214" t="s">
        <v>633</v>
      </c>
      <c r="B35" s="214"/>
      <c r="C35" s="214"/>
      <c r="D35" s="214"/>
      <c r="E35" s="117"/>
      <c r="F35" s="211" t="s">
        <v>634</v>
      </c>
      <c r="G35" s="211"/>
      <c r="H35" s="211"/>
      <c r="I35" s="211"/>
      <c r="J35" s="211"/>
      <c r="K35" s="211"/>
      <c r="L35" s="211"/>
    </row>
    <row r="36" spans="1:16" ht="30" customHeight="1" x14ac:dyDescent="0.2">
      <c r="A36" s="212" t="s">
        <v>635</v>
      </c>
      <c r="B36" s="212"/>
      <c r="C36" s="212"/>
      <c r="D36" s="212"/>
      <c r="E36" s="117"/>
      <c r="F36" s="213" t="s">
        <v>634</v>
      </c>
      <c r="G36" s="213"/>
      <c r="H36" s="213"/>
      <c r="I36" s="213"/>
      <c r="J36" s="213"/>
      <c r="K36" s="213"/>
      <c r="L36" s="213"/>
    </row>
    <row r="37" spans="1:16" ht="30" customHeight="1" x14ac:dyDescent="0.2">
      <c r="A37" s="210" t="s">
        <v>636</v>
      </c>
      <c r="B37" s="210"/>
      <c r="C37" s="210"/>
      <c r="D37" s="210"/>
      <c r="E37" s="117"/>
      <c r="F37" s="211" t="s">
        <v>632</v>
      </c>
      <c r="G37" s="211"/>
      <c r="H37" s="211"/>
      <c r="I37" s="211"/>
      <c r="J37" s="211"/>
      <c r="K37" s="211"/>
      <c r="L37" s="211"/>
    </row>
    <row r="38" spans="1:16" x14ac:dyDescent="0.2">
      <c r="F38" s="65"/>
      <c r="H38" s="65"/>
      <c r="N38" s="65"/>
      <c r="P38" s="65"/>
    </row>
    <row r="39" spans="1:16" x14ac:dyDescent="0.2">
      <c r="B39" s="62"/>
      <c r="C39" s="62"/>
      <c r="D39" s="106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206" t="s">
        <v>350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18" customHeight="1" thickBot="1" x14ac:dyDescent="0.25">
      <c r="A3" s="232" t="s">
        <v>571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207" t="s">
        <v>678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33" t="s">
        <v>534</v>
      </c>
      <c r="W4" s="233" t="s">
        <v>521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2022</v>
      </c>
      <c r="B6" s="84" t="s">
        <v>338</v>
      </c>
      <c r="C6" s="123">
        <v>136.45495399999999</v>
      </c>
      <c r="D6" s="123">
        <v>211.34830199999999</v>
      </c>
      <c r="E6" s="123">
        <v>54.012372000000006</v>
      </c>
      <c r="F6" s="123">
        <v>417.92593399999987</v>
      </c>
      <c r="G6" s="123">
        <v>210.77269600000011</v>
      </c>
      <c r="H6" s="123">
        <v>2411.0512860000017</v>
      </c>
      <c r="I6" s="123">
        <v>368.61460499999998</v>
      </c>
      <c r="J6" s="123">
        <v>9.0266249999999992</v>
      </c>
      <c r="K6" s="123">
        <v>676.00013999999999</v>
      </c>
      <c r="L6" s="123">
        <v>734.84044100000006</v>
      </c>
      <c r="M6" s="123">
        <v>528.46101299999987</v>
      </c>
      <c r="N6" s="123">
        <v>276.25494300000003</v>
      </c>
      <c r="O6" s="123">
        <v>101.226837</v>
      </c>
      <c r="P6" s="123">
        <v>20.730668000000001</v>
      </c>
      <c r="Q6" s="123">
        <v>450.64820300000002</v>
      </c>
      <c r="R6" s="123">
        <v>188.568138</v>
      </c>
      <c r="S6" s="123">
        <v>398.21293399999985</v>
      </c>
      <c r="T6" s="123">
        <v>406.61151100000006</v>
      </c>
      <c r="U6" s="123">
        <v>2.1614399999999998</v>
      </c>
      <c r="V6" s="87">
        <v>2022</v>
      </c>
      <c r="W6" s="84" t="s">
        <v>537</v>
      </c>
    </row>
    <row r="7" spans="1:23" ht="9" customHeight="1" x14ac:dyDescent="0.2">
      <c r="A7" s="83"/>
      <c r="B7" s="84" t="s">
        <v>339</v>
      </c>
      <c r="C7" s="123">
        <v>164.20626099999998</v>
      </c>
      <c r="D7" s="123">
        <v>216.07737200000003</v>
      </c>
      <c r="E7" s="123">
        <v>46.851067999999998</v>
      </c>
      <c r="F7" s="123">
        <v>447.94986</v>
      </c>
      <c r="G7" s="123">
        <v>239.57716599999995</v>
      </c>
      <c r="H7" s="123">
        <v>2414.1993279999983</v>
      </c>
      <c r="I7" s="123">
        <v>637.20286199999998</v>
      </c>
      <c r="J7" s="123">
        <v>9.6025229999999997</v>
      </c>
      <c r="K7" s="123">
        <v>758.18859599999996</v>
      </c>
      <c r="L7" s="123">
        <v>690.76269900000023</v>
      </c>
      <c r="M7" s="123">
        <v>549.59611499999983</v>
      </c>
      <c r="N7" s="123">
        <v>345.13101799999998</v>
      </c>
      <c r="O7" s="123">
        <v>99.602135000000018</v>
      </c>
      <c r="P7" s="123">
        <v>24.180043000000001</v>
      </c>
      <c r="Q7" s="123">
        <v>503.08901500000002</v>
      </c>
      <c r="R7" s="123">
        <v>181.87587100000002</v>
      </c>
      <c r="S7" s="123">
        <v>408.68732100000005</v>
      </c>
      <c r="T7" s="123">
        <v>461.03671199999997</v>
      </c>
      <c r="U7" s="123">
        <v>0.38609699999999997</v>
      </c>
      <c r="V7" s="83"/>
      <c r="W7" s="84" t="s">
        <v>538</v>
      </c>
    </row>
    <row r="8" spans="1:23" ht="9" customHeight="1" x14ac:dyDescent="0.2">
      <c r="A8" s="83"/>
      <c r="B8" s="84" t="s">
        <v>340</v>
      </c>
      <c r="C8" s="123">
        <v>195.63659999999999</v>
      </c>
      <c r="D8" s="123">
        <v>275.11705800000004</v>
      </c>
      <c r="E8" s="123">
        <v>64.317169000000007</v>
      </c>
      <c r="F8" s="123">
        <v>524.81382300000007</v>
      </c>
      <c r="G8" s="123">
        <v>227.96204300000005</v>
      </c>
      <c r="H8" s="123">
        <v>2613.9309629999962</v>
      </c>
      <c r="I8" s="123">
        <v>576.77205200000003</v>
      </c>
      <c r="J8" s="123">
        <v>18.38579</v>
      </c>
      <c r="K8" s="123">
        <v>815.47841299999982</v>
      </c>
      <c r="L8" s="123">
        <v>807.5052459999996</v>
      </c>
      <c r="M8" s="123">
        <v>623.19939299999987</v>
      </c>
      <c r="N8" s="123">
        <v>356.480707</v>
      </c>
      <c r="O8" s="123">
        <v>210.13007600000003</v>
      </c>
      <c r="P8" s="123">
        <v>24.824533000000002</v>
      </c>
      <c r="Q8" s="123">
        <v>576.883827</v>
      </c>
      <c r="R8" s="123">
        <v>204.35515200000003</v>
      </c>
      <c r="S8" s="123">
        <v>447.66181899999987</v>
      </c>
      <c r="T8" s="123">
        <v>517.78043300000002</v>
      </c>
      <c r="U8" s="123">
        <v>0.505938</v>
      </c>
      <c r="V8" s="83"/>
      <c r="W8" s="84" t="s">
        <v>539</v>
      </c>
    </row>
    <row r="9" spans="1:23" ht="9" customHeight="1" x14ac:dyDescent="0.2">
      <c r="A9" s="83"/>
      <c r="B9" s="84" t="s">
        <v>341</v>
      </c>
      <c r="C9" s="123">
        <v>131.91207499999999</v>
      </c>
      <c r="D9" s="123">
        <v>273.88719800000001</v>
      </c>
      <c r="E9" s="123">
        <v>64.748088999999993</v>
      </c>
      <c r="F9" s="123">
        <v>522.84849400000007</v>
      </c>
      <c r="G9" s="123">
        <v>250.61290499999996</v>
      </c>
      <c r="H9" s="123">
        <v>2627.2828529999956</v>
      </c>
      <c r="I9" s="123">
        <v>686.23627199999999</v>
      </c>
      <c r="J9" s="123">
        <v>14.419681000000001</v>
      </c>
      <c r="K9" s="123">
        <v>780.45578</v>
      </c>
      <c r="L9" s="123">
        <v>745.45506300000011</v>
      </c>
      <c r="M9" s="123">
        <v>558.08056400000044</v>
      </c>
      <c r="N9" s="123">
        <v>338.451954</v>
      </c>
      <c r="O9" s="123">
        <v>171.55370099999999</v>
      </c>
      <c r="P9" s="123">
        <v>27.201331</v>
      </c>
      <c r="Q9" s="123">
        <v>458.03385000000009</v>
      </c>
      <c r="R9" s="123">
        <v>184.94419800000003</v>
      </c>
      <c r="S9" s="123">
        <v>424.57133800000003</v>
      </c>
      <c r="T9" s="123">
        <v>448.31710300000009</v>
      </c>
      <c r="U9" s="123">
        <v>1.326022</v>
      </c>
      <c r="V9" s="83"/>
      <c r="W9" s="84" t="s">
        <v>540</v>
      </c>
    </row>
    <row r="10" spans="1:23" ht="9" customHeight="1" x14ac:dyDescent="0.2">
      <c r="A10" s="83"/>
      <c r="B10" s="84" t="s">
        <v>342</v>
      </c>
      <c r="C10" s="123">
        <v>169.38050699999997</v>
      </c>
      <c r="D10" s="123">
        <v>322.06223599999998</v>
      </c>
      <c r="E10" s="123">
        <v>72.322890999999998</v>
      </c>
      <c r="F10" s="123">
        <v>594.77911399999994</v>
      </c>
      <c r="G10" s="123">
        <v>300.66451199999995</v>
      </c>
      <c r="H10" s="123">
        <v>2874.4500849999977</v>
      </c>
      <c r="I10" s="123">
        <v>604.83407200000011</v>
      </c>
      <c r="J10" s="123">
        <v>25.390653</v>
      </c>
      <c r="K10" s="123">
        <v>1112.9517719999997</v>
      </c>
      <c r="L10" s="123">
        <v>775.99539200000072</v>
      </c>
      <c r="M10" s="123">
        <v>650.21640300000013</v>
      </c>
      <c r="N10" s="123">
        <v>380.66669300000001</v>
      </c>
      <c r="O10" s="123">
        <v>212.62710499999997</v>
      </c>
      <c r="P10" s="123">
        <v>29.408373999999998</v>
      </c>
      <c r="Q10" s="123">
        <v>545.20725100000004</v>
      </c>
      <c r="R10" s="123">
        <v>215.81493700000001</v>
      </c>
      <c r="S10" s="123">
        <v>476.11538399999972</v>
      </c>
      <c r="T10" s="123">
        <v>515.21853199999987</v>
      </c>
      <c r="U10" s="123">
        <v>0.37924799999999997</v>
      </c>
      <c r="V10" s="83"/>
      <c r="W10" s="84" t="s">
        <v>541</v>
      </c>
    </row>
    <row r="11" spans="1:23" ht="9" customHeight="1" x14ac:dyDescent="0.2">
      <c r="A11" s="83"/>
      <c r="B11" s="84" t="s">
        <v>343</v>
      </c>
      <c r="C11" s="123">
        <v>204.28729199999998</v>
      </c>
      <c r="D11" s="123">
        <v>281.64151099999992</v>
      </c>
      <c r="E11" s="123">
        <v>60.966602000000002</v>
      </c>
      <c r="F11" s="123">
        <v>579.19806199999994</v>
      </c>
      <c r="G11" s="123">
        <v>228.762969</v>
      </c>
      <c r="H11" s="123">
        <v>2632.1736799999958</v>
      </c>
      <c r="I11" s="123">
        <v>983.79047500000001</v>
      </c>
      <c r="J11" s="123">
        <v>30.407059999999998</v>
      </c>
      <c r="K11" s="123">
        <v>969.79535200000009</v>
      </c>
      <c r="L11" s="123">
        <v>790.31993099999977</v>
      </c>
      <c r="M11" s="123">
        <v>638.7357539999997</v>
      </c>
      <c r="N11" s="123">
        <v>394.09360299999997</v>
      </c>
      <c r="O11" s="123">
        <v>120.98485400000004</v>
      </c>
      <c r="P11" s="123">
        <v>32.930018999999994</v>
      </c>
      <c r="Q11" s="123">
        <v>591.30275800000004</v>
      </c>
      <c r="R11" s="123">
        <v>201.42413000000005</v>
      </c>
      <c r="S11" s="123">
        <v>439.21309500000024</v>
      </c>
      <c r="T11" s="123">
        <v>474.81594100000001</v>
      </c>
      <c r="U11" s="123">
        <v>5.9897500000000008</v>
      </c>
      <c r="V11" s="83"/>
      <c r="W11" s="84" t="s">
        <v>542</v>
      </c>
    </row>
    <row r="12" spans="1:23" ht="9" customHeight="1" x14ac:dyDescent="0.2">
      <c r="A12" s="83"/>
      <c r="B12" s="84" t="s">
        <v>344</v>
      </c>
      <c r="C12" s="123">
        <v>200.45855499999999</v>
      </c>
      <c r="D12" s="123">
        <v>260.73327000000006</v>
      </c>
      <c r="E12" s="123">
        <v>56.983826000000001</v>
      </c>
      <c r="F12" s="123">
        <v>559.14879600000006</v>
      </c>
      <c r="G12" s="123">
        <v>278.75980299999992</v>
      </c>
      <c r="H12" s="123">
        <v>2642.1277079999945</v>
      </c>
      <c r="I12" s="123">
        <v>738.65682300000003</v>
      </c>
      <c r="J12" s="123">
        <v>31.460014000000001</v>
      </c>
      <c r="K12" s="123">
        <v>865.13039800000001</v>
      </c>
      <c r="L12" s="123">
        <v>757.65692999999976</v>
      </c>
      <c r="M12" s="123">
        <v>687.00433499999963</v>
      </c>
      <c r="N12" s="123">
        <v>370.11124599999999</v>
      </c>
      <c r="O12" s="123">
        <v>150.615082</v>
      </c>
      <c r="P12" s="123">
        <v>33.005788000000003</v>
      </c>
      <c r="Q12" s="123">
        <v>527.76054899999997</v>
      </c>
      <c r="R12" s="123">
        <v>203.05952600000003</v>
      </c>
      <c r="S12" s="123">
        <v>502.25400499999984</v>
      </c>
      <c r="T12" s="123">
        <v>510.89757299999997</v>
      </c>
      <c r="U12" s="123">
        <v>0.48548200000000008</v>
      </c>
      <c r="V12" s="83"/>
      <c r="W12" s="84" t="s">
        <v>543</v>
      </c>
    </row>
    <row r="13" spans="1:23" ht="9" customHeight="1" x14ac:dyDescent="0.2">
      <c r="A13" s="83"/>
      <c r="B13" s="84" t="s">
        <v>345</v>
      </c>
      <c r="C13" s="123">
        <v>161.329632</v>
      </c>
      <c r="D13" s="123">
        <v>313.41040899999996</v>
      </c>
      <c r="E13" s="123">
        <v>80.231324999999998</v>
      </c>
      <c r="F13" s="123">
        <v>631.91873199999986</v>
      </c>
      <c r="G13" s="123">
        <v>249.83687799999981</v>
      </c>
      <c r="H13" s="123">
        <v>2097.8653009999916</v>
      </c>
      <c r="I13" s="123">
        <v>710.83755100000008</v>
      </c>
      <c r="J13" s="123">
        <v>34.022136000000003</v>
      </c>
      <c r="K13" s="123">
        <v>1393.0955020000001</v>
      </c>
      <c r="L13" s="123">
        <v>701.56016700000032</v>
      </c>
      <c r="M13" s="123">
        <v>695.70604199999934</v>
      </c>
      <c r="N13" s="123">
        <v>340.13020799999998</v>
      </c>
      <c r="O13" s="123">
        <v>108.53372399999995</v>
      </c>
      <c r="P13" s="123">
        <v>22.822717000000001</v>
      </c>
      <c r="Q13" s="123">
        <v>417.52108400000003</v>
      </c>
      <c r="R13" s="123">
        <v>187.00564100000005</v>
      </c>
      <c r="S13" s="123">
        <v>541.79467799999998</v>
      </c>
      <c r="T13" s="123">
        <v>492.76392999999996</v>
      </c>
      <c r="U13" s="123">
        <v>0.66225299999999998</v>
      </c>
      <c r="V13" s="83"/>
      <c r="W13" s="84" t="s">
        <v>544</v>
      </c>
    </row>
    <row r="14" spans="1:23" ht="9" customHeight="1" x14ac:dyDescent="0.2">
      <c r="A14" s="83"/>
      <c r="B14" s="84" t="s">
        <v>346</v>
      </c>
      <c r="C14" s="123">
        <v>117.527091</v>
      </c>
      <c r="D14" s="123">
        <v>319.29667999999998</v>
      </c>
      <c r="E14" s="123">
        <v>81.364619000000005</v>
      </c>
      <c r="F14" s="123">
        <v>609.17610000000002</v>
      </c>
      <c r="G14" s="123">
        <v>266.36771600000003</v>
      </c>
      <c r="H14" s="123">
        <v>2592.3211859999942</v>
      </c>
      <c r="I14" s="123">
        <v>754.09542500000009</v>
      </c>
      <c r="J14" s="123">
        <v>18.941046</v>
      </c>
      <c r="K14" s="123">
        <v>737.26356799999985</v>
      </c>
      <c r="L14" s="123">
        <v>861.61919500000033</v>
      </c>
      <c r="M14" s="123">
        <v>800.63642199999981</v>
      </c>
      <c r="N14" s="123">
        <v>428.49909099999996</v>
      </c>
      <c r="O14" s="123">
        <v>106.81485000000001</v>
      </c>
      <c r="P14" s="123">
        <v>35.889247000000005</v>
      </c>
      <c r="Q14" s="123">
        <v>581.27388999999994</v>
      </c>
      <c r="R14" s="123">
        <v>217.31143800000001</v>
      </c>
      <c r="S14" s="123">
        <v>586.60824800000023</v>
      </c>
      <c r="T14" s="123">
        <v>525.96623599999987</v>
      </c>
      <c r="U14" s="123">
        <v>0.566805</v>
      </c>
      <c r="V14" s="83"/>
      <c r="W14" s="84" t="s">
        <v>545</v>
      </c>
    </row>
    <row r="15" spans="1:23" ht="9" customHeight="1" x14ac:dyDescent="0.2">
      <c r="A15" s="83"/>
      <c r="B15" s="84" t="s">
        <v>347</v>
      </c>
      <c r="C15" s="123">
        <v>194.01693499999999</v>
      </c>
      <c r="D15" s="123">
        <v>338.74767800000001</v>
      </c>
      <c r="E15" s="123">
        <v>80.334698000000003</v>
      </c>
      <c r="F15" s="123">
        <v>614.86433999999997</v>
      </c>
      <c r="G15" s="123">
        <v>271.12433399999986</v>
      </c>
      <c r="H15" s="123">
        <v>2690.9130259999938</v>
      </c>
      <c r="I15" s="123">
        <v>528.84048600000006</v>
      </c>
      <c r="J15" s="123">
        <v>25.121068000000001</v>
      </c>
      <c r="K15" s="123">
        <v>730.36314600000014</v>
      </c>
      <c r="L15" s="123">
        <v>850.75365300000021</v>
      </c>
      <c r="M15" s="123">
        <v>765.57188099999996</v>
      </c>
      <c r="N15" s="123">
        <v>447.88747699999999</v>
      </c>
      <c r="O15" s="123">
        <v>93.197445999999985</v>
      </c>
      <c r="P15" s="123">
        <v>25.719994</v>
      </c>
      <c r="Q15" s="123">
        <v>579.23403599999995</v>
      </c>
      <c r="R15" s="123">
        <v>224.298586</v>
      </c>
      <c r="S15" s="123">
        <v>554.25019599999996</v>
      </c>
      <c r="T15" s="123">
        <v>560.10162900000012</v>
      </c>
      <c r="U15" s="123">
        <v>0.52725500000000003</v>
      </c>
      <c r="V15" s="83"/>
      <c r="W15" s="84" t="s">
        <v>546</v>
      </c>
    </row>
    <row r="16" spans="1:23" ht="9" customHeight="1" x14ac:dyDescent="0.2">
      <c r="A16" s="83"/>
      <c r="B16" s="84" t="s">
        <v>348</v>
      </c>
      <c r="C16" s="123">
        <v>181.57066800000001</v>
      </c>
      <c r="D16" s="123">
        <v>330.20910999999995</v>
      </c>
      <c r="E16" s="123">
        <v>78.152905000000004</v>
      </c>
      <c r="F16" s="123">
        <v>601.92713600000002</v>
      </c>
      <c r="G16" s="123">
        <v>282.97787200000005</v>
      </c>
      <c r="H16" s="123">
        <v>2477.6899149999954</v>
      </c>
      <c r="I16" s="123">
        <v>709.35853100000008</v>
      </c>
      <c r="J16" s="123">
        <v>17.795168</v>
      </c>
      <c r="K16" s="123">
        <v>620.45736000000011</v>
      </c>
      <c r="L16" s="123">
        <v>963.3947049999997</v>
      </c>
      <c r="M16" s="123">
        <v>723.49799000000007</v>
      </c>
      <c r="N16" s="123">
        <v>484.498448</v>
      </c>
      <c r="O16" s="123">
        <v>217.42186199999998</v>
      </c>
      <c r="P16" s="123">
        <v>26.605909</v>
      </c>
      <c r="Q16" s="123">
        <v>638.48713600000008</v>
      </c>
      <c r="R16" s="123">
        <v>244.95153899999991</v>
      </c>
      <c r="S16" s="123">
        <v>547.50622199999987</v>
      </c>
      <c r="T16" s="123">
        <v>571.0228689999999</v>
      </c>
      <c r="U16" s="123">
        <v>0.46953499999999998</v>
      </c>
      <c r="V16" s="83"/>
      <c r="W16" s="84" t="s">
        <v>547</v>
      </c>
    </row>
    <row r="17" spans="1:23" ht="9" customHeight="1" x14ac:dyDescent="0.2">
      <c r="A17" s="83"/>
      <c r="B17" s="84" t="s">
        <v>349</v>
      </c>
      <c r="C17" s="123">
        <v>155.21007</v>
      </c>
      <c r="D17" s="123">
        <v>270.83219899999995</v>
      </c>
      <c r="E17" s="123">
        <v>72.701605999999998</v>
      </c>
      <c r="F17" s="123">
        <v>593.92099599999995</v>
      </c>
      <c r="G17" s="123">
        <v>280.77413399999983</v>
      </c>
      <c r="H17" s="123">
        <v>2058.2446779999968</v>
      </c>
      <c r="I17" s="123">
        <v>602.34230500000001</v>
      </c>
      <c r="J17" s="123">
        <v>15.845091</v>
      </c>
      <c r="K17" s="123">
        <v>478.05776200000003</v>
      </c>
      <c r="L17" s="123">
        <v>849.5577509999996</v>
      </c>
      <c r="M17" s="123">
        <v>648.88684500000022</v>
      </c>
      <c r="N17" s="123">
        <v>499.19916699999999</v>
      </c>
      <c r="O17" s="123">
        <v>243.55253999999999</v>
      </c>
      <c r="P17" s="123">
        <v>22.587156</v>
      </c>
      <c r="Q17" s="123">
        <v>507.61688199999998</v>
      </c>
      <c r="R17" s="123">
        <v>199.77533299999999</v>
      </c>
      <c r="S17" s="123">
        <v>519.88138000000015</v>
      </c>
      <c r="T17" s="123">
        <v>558.35815300000002</v>
      </c>
      <c r="U17" s="123">
        <v>0.70450199999999996</v>
      </c>
      <c r="V17" s="83"/>
      <c r="W17" s="84" t="s">
        <v>548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2023</v>
      </c>
      <c r="B19" s="84" t="s">
        <v>338</v>
      </c>
      <c r="C19" s="123">
        <v>127.827364</v>
      </c>
      <c r="D19" s="123">
        <v>256.61378500000001</v>
      </c>
      <c r="E19" s="123">
        <v>71.202361999999994</v>
      </c>
      <c r="F19" s="123">
        <v>550.43579399999999</v>
      </c>
      <c r="G19" s="123">
        <v>249.38267499999984</v>
      </c>
      <c r="H19" s="123">
        <v>2271.1009689999978</v>
      </c>
      <c r="I19" s="123">
        <v>642.34098899999992</v>
      </c>
      <c r="J19" s="123">
        <v>24.752049</v>
      </c>
      <c r="K19" s="123">
        <v>462.72808800000007</v>
      </c>
      <c r="L19" s="123">
        <v>773.11902799999973</v>
      </c>
      <c r="M19" s="123">
        <v>582.64405399999998</v>
      </c>
      <c r="N19" s="123">
        <v>465.95790599999998</v>
      </c>
      <c r="O19" s="123">
        <v>112.69395999999999</v>
      </c>
      <c r="P19" s="123">
        <v>28.300913999999999</v>
      </c>
      <c r="Q19" s="123">
        <v>586.02888499999995</v>
      </c>
      <c r="R19" s="123">
        <v>192.834643</v>
      </c>
      <c r="S19" s="123">
        <v>474.71042099999977</v>
      </c>
      <c r="T19" s="123">
        <v>515.14634299999989</v>
      </c>
      <c r="U19" s="123">
        <v>0.22969499999999998</v>
      </c>
      <c r="V19" s="87">
        <v>2023</v>
      </c>
      <c r="W19" s="84" t="s">
        <v>537</v>
      </c>
    </row>
    <row r="20" spans="1:23" ht="9" customHeight="1" x14ac:dyDescent="0.2">
      <c r="A20" s="83"/>
      <c r="B20" s="84" t="s">
        <v>339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83"/>
      <c r="W20" s="84" t="s">
        <v>538</v>
      </c>
    </row>
    <row r="21" spans="1:23" ht="9" customHeight="1" x14ac:dyDescent="0.2">
      <c r="A21" s="83"/>
      <c r="B21" s="84" t="s">
        <v>340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83"/>
      <c r="W21" s="84" t="s">
        <v>539</v>
      </c>
    </row>
    <row r="22" spans="1:23" ht="9" customHeight="1" x14ac:dyDescent="0.2">
      <c r="A22" s="83"/>
      <c r="B22" s="84" t="s">
        <v>341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3"/>
      <c r="W22" s="84" t="s">
        <v>540</v>
      </c>
    </row>
    <row r="23" spans="1:23" ht="9" customHeight="1" x14ac:dyDescent="0.2">
      <c r="A23" s="83"/>
      <c r="B23" s="84" t="s">
        <v>342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83"/>
      <c r="W23" s="84" t="s">
        <v>541</v>
      </c>
    </row>
    <row r="24" spans="1:23" ht="9" customHeight="1" x14ac:dyDescent="0.2">
      <c r="A24" s="83"/>
      <c r="B24" s="84" t="s">
        <v>343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3"/>
      <c r="W24" s="84" t="s">
        <v>542</v>
      </c>
    </row>
    <row r="25" spans="1:23" ht="9" customHeight="1" x14ac:dyDescent="0.2">
      <c r="A25" s="83"/>
      <c r="B25" s="84" t="s">
        <v>344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83"/>
      <c r="W25" s="84" t="s">
        <v>543</v>
      </c>
    </row>
    <row r="26" spans="1:23" ht="9" customHeight="1" x14ac:dyDescent="0.2">
      <c r="A26" s="83"/>
      <c r="B26" s="84" t="s">
        <v>345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3"/>
      <c r="W26" s="84" t="s">
        <v>544</v>
      </c>
    </row>
    <row r="27" spans="1:23" ht="9" customHeight="1" x14ac:dyDescent="0.2">
      <c r="A27" s="83"/>
      <c r="B27" s="84" t="s">
        <v>346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83"/>
      <c r="W27" s="84" t="s">
        <v>545</v>
      </c>
    </row>
    <row r="28" spans="1:23" ht="9" customHeight="1" x14ac:dyDescent="0.2">
      <c r="A28" s="83"/>
      <c r="B28" s="84" t="s">
        <v>347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3"/>
      <c r="W28" s="84" t="s">
        <v>546</v>
      </c>
    </row>
    <row r="29" spans="1:23" ht="9" customHeight="1" x14ac:dyDescent="0.2">
      <c r="A29" s="83"/>
      <c r="B29" s="84" t="s">
        <v>348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83"/>
      <c r="W29" s="84" t="s">
        <v>547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548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572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573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574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575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576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577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575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576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578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574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577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579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574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577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580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581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594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582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583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584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585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581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586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587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583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588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589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590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591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592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593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206" t="s">
        <v>351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18" customHeight="1" thickBot="1" x14ac:dyDescent="0.25">
      <c r="A3" s="232" t="s">
        <v>595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207" t="s">
        <v>678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33" t="s">
        <v>534</v>
      </c>
      <c r="W4" s="233" t="s">
        <v>521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2022</v>
      </c>
      <c r="B6" s="84" t="s">
        <v>338</v>
      </c>
      <c r="C6" s="123">
        <v>40.050168999999997</v>
      </c>
      <c r="D6" s="123">
        <v>128.81639200000001</v>
      </c>
      <c r="E6" s="123">
        <v>39.350218000000005</v>
      </c>
      <c r="F6" s="123">
        <v>382.64242699999954</v>
      </c>
      <c r="G6" s="123">
        <v>158.43512999999999</v>
      </c>
      <c r="H6" s="123">
        <v>1803.9737279999974</v>
      </c>
      <c r="I6" s="123">
        <v>29.390152</v>
      </c>
      <c r="J6" s="123">
        <v>94.808070000000001</v>
      </c>
      <c r="K6" s="123">
        <v>299.55431199999998</v>
      </c>
      <c r="L6" s="123">
        <v>447.24414100000013</v>
      </c>
      <c r="M6" s="123">
        <v>301.38761500000004</v>
      </c>
      <c r="N6" s="123">
        <v>176.06643700000001</v>
      </c>
      <c r="O6" s="123">
        <v>126.787066</v>
      </c>
      <c r="P6" s="123">
        <v>44.641100999999999</v>
      </c>
      <c r="Q6" s="123">
        <v>551.69147399999997</v>
      </c>
      <c r="R6" s="123">
        <v>134.77513299999998</v>
      </c>
      <c r="S6" s="123">
        <v>537.63954099999989</v>
      </c>
      <c r="T6" s="123">
        <v>311.96531900000002</v>
      </c>
      <c r="U6" s="123">
        <v>3.1531979999999997</v>
      </c>
      <c r="V6" s="87">
        <v>2022</v>
      </c>
      <c r="W6" s="84" t="s">
        <v>537</v>
      </c>
    </row>
    <row r="7" spans="1:23" ht="9" customHeight="1" x14ac:dyDescent="0.2">
      <c r="A7" s="83"/>
      <c r="B7" s="84" t="s">
        <v>339</v>
      </c>
      <c r="C7" s="123">
        <v>44.042404000000005</v>
      </c>
      <c r="D7" s="123">
        <v>144.30816400000003</v>
      </c>
      <c r="E7" s="123">
        <v>40.230697999999997</v>
      </c>
      <c r="F7" s="123">
        <v>405.28748299999944</v>
      </c>
      <c r="G7" s="123">
        <v>165.29394499999998</v>
      </c>
      <c r="H7" s="123">
        <v>1857.3593289999976</v>
      </c>
      <c r="I7" s="123">
        <v>55.070962000000002</v>
      </c>
      <c r="J7" s="123">
        <v>123.002426</v>
      </c>
      <c r="K7" s="123">
        <v>346.85656000000006</v>
      </c>
      <c r="L7" s="123">
        <v>448.6445690000001</v>
      </c>
      <c r="M7" s="123">
        <v>293.06355300000007</v>
      </c>
      <c r="N7" s="123">
        <v>257.29346499999997</v>
      </c>
      <c r="O7" s="123">
        <v>106.360116</v>
      </c>
      <c r="P7" s="123">
        <v>54.139696999999998</v>
      </c>
      <c r="Q7" s="123">
        <v>558.58120100000019</v>
      </c>
      <c r="R7" s="123">
        <v>146.39549799999995</v>
      </c>
      <c r="S7" s="123">
        <v>576.54994399999998</v>
      </c>
      <c r="T7" s="123">
        <v>335.32254399999982</v>
      </c>
      <c r="U7" s="123">
        <v>2.7175529999999997</v>
      </c>
      <c r="V7" s="83"/>
      <c r="W7" s="84" t="s">
        <v>538</v>
      </c>
    </row>
    <row r="8" spans="1:23" ht="9" customHeight="1" x14ac:dyDescent="0.2">
      <c r="A8" s="83"/>
      <c r="B8" s="84" t="s">
        <v>340</v>
      </c>
      <c r="C8" s="123">
        <v>42.610780999999989</v>
      </c>
      <c r="D8" s="123">
        <v>161.21207900000002</v>
      </c>
      <c r="E8" s="123">
        <v>44.902303000000003</v>
      </c>
      <c r="F8" s="123">
        <v>441.54995000000065</v>
      </c>
      <c r="G8" s="123">
        <v>257.38371299999994</v>
      </c>
      <c r="H8" s="123">
        <v>2096.0844959999949</v>
      </c>
      <c r="I8" s="123">
        <v>65.274804000000003</v>
      </c>
      <c r="J8" s="123">
        <v>85.097050999999993</v>
      </c>
      <c r="K8" s="123">
        <v>300.67544500000002</v>
      </c>
      <c r="L8" s="123">
        <v>557.53249600000026</v>
      </c>
      <c r="M8" s="123">
        <v>327.41779599999984</v>
      </c>
      <c r="N8" s="123">
        <v>351.267652</v>
      </c>
      <c r="O8" s="123">
        <v>121.77615399999999</v>
      </c>
      <c r="P8" s="123">
        <v>60.133670000000009</v>
      </c>
      <c r="Q8" s="123">
        <v>523.48828800000001</v>
      </c>
      <c r="R8" s="123">
        <v>171.70757599999996</v>
      </c>
      <c r="S8" s="123">
        <v>617.76808800000003</v>
      </c>
      <c r="T8" s="123">
        <v>374.95016700000025</v>
      </c>
      <c r="U8" s="123">
        <v>4.9922789999999964</v>
      </c>
      <c r="V8" s="83"/>
      <c r="W8" s="84" t="s">
        <v>539</v>
      </c>
    </row>
    <row r="9" spans="1:23" ht="9" customHeight="1" x14ac:dyDescent="0.2">
      <c r="A9" s="83"/>
      <c r="B9" s="84" t="s">
        <v>341</v>
      </c>
      <c r="C9" s="123">
        <v>41.913128000000015</v>
      </c>
      <c r="D9" s="123">
        <v>157.68382499999998</v>
      </c>
      <c r="E9" s="123">
        <v>42.378366999999997</v>
      </c>
      <c r="F9" s="123">
        <v>415.46258399999999</v>
      </c>
      <c r="G9" s="123">
        <v>193.94794200000001</v>
      </c>
      <c r="H9" s="123">
        <v>2060.6461810000001</v>
      </c>
      <c r="I9" s="123">
        <v>50.007683</v>
      </c>
      <c r="J9" s="123">
        <v>134.05783600000001</v>
      </c>
      <c r="K9" s="123">
        <v>350.59105499999998</v>
      </c>
      <c r="L9" s="123">
        <v>490.57365400000049</v>
      </c>
      <c r="M9" s="123">
        <v>285.70367300000009</v>
      </c>
      <c r="N9" s="123">
        <v>287.752591</v>
      </c>
      <c r="O9" s="123">
        <v>118.894188</v>
      </c>
      <c r="P9" s="123">
        <v>60.083036000000007</v>
      </c>
      <c r="Q9" s="123">
        <v>452.59879299999989</v>
      </c>
      <c r="R9" s="123">
        <v>152.14321699999999</v>
      </c>
      <c r="S9" s="123">
        <v>543.2956370000004</v>
      </c>
      <c r="T9" s="123">
        <v>349.304374</v>
      </c>
      <c r="U9" s="123">
        <v>9.458888</v>
      </c>
      <c r="V9" s="83"/>
      <c r="W9" s="84" t="s">
        <v>540</v>
      </c>
    </row>
    <row r="10" spans="1:23" ht="9" customHeight="1" x14ac:dyDescent="0.2">
      <c r="A10" s="83"/>
      <c r="B10" s="84" t="s">
        <v>342</v>
      </c>
      <c r="C10" s="123">
        <v>52.851586000000012</v>
      </c>
      <c r="D10" s="123">
        <v>174.15834100000001</v>
      </c>
      <c r="E10" s="123">
        <v>60.167518999999999</v>
      </c>
      <c r="F10" s="123">
        <v>458.27103399999999</v>
      </c>
      <c r="G10" s="123">
        <v>251.10721799999999</v>
      </c>
      <c r="H10" s="123">
        <v>2661.1204669999906</v>
      </c>
      <c r="I10" s="123">
        <v>67.679911000000004</v>
      </c>
      <c r="J10" s="123">
        <v>157.71163899999999</v>
      </c>
      <c r="K10" s="123">
        <v>445.63199099999969</v>
      </c>
      <c r="L10" s="123">
        <v>554.7001580000001</v>
      </c>
      <c r="M10" s="123">
        <v>325.41854400000011</v>
      </c>
      <c r="N10" s="123">
        <v>356.97997699999996</v>
      </c>
      <c r="O10" s="123">
        <v>98.189598000000004</v>
      </c>
      <c r="P10" s="123">
        <v>73.440373000000008</v>
      </c>
      <c r="Q10" s="123">
        <v>566.84584700000005</v>
      </c>
      <c r="R10" s="123">
        <v>179.43917100000002</v>
      </c>
      <c r="S10" s="123">
        <v>596.61951299999942</v>
      </c>
      <c r="T10" s="123">
        <v>378.53830599999986</v>
      </c>
      <c r="U10" s="123">
        <v>3.0516799999999988</v>
      </c>
      <c r="V10" s="83"/>
      <c r="W10" s="84" t="s">
        <v>541</v>
      </c>
    </row>
    <row r="11" spans="1:23" ht="9" customHeight="1" x14ac:dyDescent="0.2">
      <c r="A11" s="83"/>
      <c r="B11" s="84" t="s">
        <v>343</v>
      </c>
      <c r="C11" s="123">
        <v>40.092464000000007</v>
      </c>
      <c r="D11" s="123">
        <v>184.446977</v>
      </c>
      <c r="E11" s="123">
        <v>39.691812999999996</v>
      </c>
      <c r="F11" s="123">
        <v>441.69793000000016</v>
      </c>
      <c r="G11" s="123">
        <v>189.32036300000001</v>
      </c>
      <c r="H11" s="123">
        <v>2138.496186999997</v>
      </c>
      <c r="I11" s="123">
        <v>18.198823999999998</v>
      </c>
      <c r="J11" s="123">
        <v>206.12448499999999</v>
      </c>
      <c r="K11" s="123">
        <v>527.23507800000004</v>
      </c>
      <c r="L11" s="123">
        <v>542.65977199999963</v>
      </c>
      <c r="M11" s="123">
        <v>334.80759700000004</v>
      </c>
      <c r="N11" s="123">
        <v>459.251306</v>
      </c>
      <c r="O11" s="123">
        <v>134.144251</v>
      </c>
      <c r="P11" s="123">
        <v>74.406716000000003</v>
      </c>
      <c r="Q11" s="123">
        <v>567.63598900000011</v>
      </c>
      <c r="R11" s="123">
        <v>160.86777299999997</v>
      </c>
      <c r="S11" s="123">
        <v>603.86856700000033</v>
      </c>
      <c r="T11" s="123">
        <v>387.88400800000011</v>
      </c>
      <c r="U11" s="123">
        <v>3.5096609999999977</v>
      </c>
      <c r="V11" s="83"/>
      <c r="W11" s="84" t="s">
        <v>542</v>
      </c>
    </row>
    <row r="12" spans="1:23" ht="9" customHeight="1" x14ac:dyDescent="0.2">
      <c r="A12" s="83"/>
      <c r="B12" s="84" t="s">
        <v>344</v>
      </c>
      <c r="C12" s="123">
        <v>42.080350000000003</v>
      </c>
      <c r="D12" s="123">
        <v>177.54676099999992</v>
      </c>
      <c r="E12" s="123">
        <v>42.645461000000005</v>
      </c>
      <c r="F12" s="123">
        <v>442.09924100000012</v>
      </c>
      <c r="G12" s="123">
        <v>169.77846400000001</v>
      </c>
      <c r="H12" s="123">
        <v>2218.6570329999945</v>
      </c>
      <c r="I12" s="123">
        <v>16.840777999999997</v>
      </c>
      <c r="J12" s="123">
        <v>155.34366199999999</v>
      </c>
      <c r="K12" s="123">
        <v>469.61324799999988</v>
      </c>
      <c r="L12" s="123">
        <v>549.09871400000009</v>
      </c>
      <c r="M12" s="123">
        <v>377.83120600000007</v>
      </c>
      <c r="N12" s="123">
        <v>414.96276000000006</v>
      </c>
      <c r="O12" s="123">
        <v>110.255493</v>
      </c>
      <c r="P12" s="123">
        <v>83.344070000000002</v>
      </c>
      <c r="Q12" s="123">
        <v>542.30033600000002</v>
      </c>
      <c r="R12" s="123">
        <v>157.25366400000001</v>
      </c>
      <c r="S12" s="123">
        <v>740.15160000000014</v>
      </c>
      <c r="T12" s="123">
        <v>427.05749800000007</v>
      </c>
      <c r="U12" s="123">
        <v>2.5444959999999992</v>
      </c>
      <c r="V12" s="83"/>
      <c r="W12" s="84" t="s">
        <v>543</v>
      </c>
    </row>
    <row r="13" spans="1:23" ht="9" customHeight="1" x14ac:dyDescent="0.2">
      <c r="A13" s="83"/>
      <c r="B13" s="84" t="s">
        <v>345</v>
      </c>
      <c r="C13" s="123">
        <v>32.254929000000004</v>
      </c>
      <c r="D13" s="123">
        <v>203.42432499999995</v>
      </c>
      <c r="E13" s="123">
        <v>48.182788999999993</v>
      </c>
      <c r="F13" s="123">
        <v>442.4175180000002</v>
      </c>
      <c r="G13" s="123">
        <v>143.307467</v>
      </c>
      <c r="H13" s="123">
        <v>1704.2404270000002</v>
      </c>
      <c r="I13" s="123">
        <v>26.313760000000002</v>
      </c>
      <c r="J13" s="123">
        <v>167.35153700000001</v>
      </c>
      <c r="K13" s="123">
        <v>474.859737</v>
      </c>
      <c r="L13" s="123">
        <v>446.77261199999987</v>
      </c>
      <c r="M13" s="123">
        <v>327.22677400000003</v>
      </c>
      <c r="N13" s="123">
        <v>156.53375799999998</v>
      </c>
      <c r="O13" s="123">
        <v>89.527203000000014</v>
      </c>
      <c r="P13" s="123">
        <v>43.523105999999999</v>
      </c>
      <c r="Q13" s="123">
        <v>434.09103599999992</v>
      </c>
      <c r="R13" s="123">
        <v>118.66636400000002</v>
      </c>
      <c r="S13" s="123">
        <v>559.96973299999991</v>
      </c>
      <c r="T13" s="123">
        <v>322.56281599999994</v>
      </c>
      <c r="U13" s="123">
        <v>3.7664120000000016</v>
      </c>
      <c r="V13" s="83"/>
      <c r="W13" s="84" t="s">
        <v>544</v>
      </c>
    </row>
    <row r="14" spans="1:23" ht="9" customHeight="1" x14ac:dyDescent="0.2">
      <c r="A14" s="83"/>
      <c r="B14" s="84" t="s">
        <v>346</v>
      </c>
      <c r="C14" s="123">
        <v>47.933624000000009</v>
      </c>
      <c r="D14" s="123">
        <v>219.04625099999998</v>
      </c>
      <c r="E14" s="123">
        <v>34.737818000000004</v>
      </c>
      <c r="F14" s="123">
        <v>500.8907310000003</v>
      </c>
      <c r="G14" s="123">
        <v>219.44897200000003</v>
      </c>
      <c r="H14" s="123">
        <v>2073.4516780000004</v>
      </c>
      <c r="I14" s="123">
        <v>10.130156000000001</v>
      </c>
      <c r="J14" s="123">
        <v>111.090059</v>
      </c>
      <c r="K14" s="123">
        <v>335.25959999999992</v>
      </c>
      <c r="L14" s="123">
        <v>647.64834400000041</v>
      </c>
      <c r="M14" s="123">
        <v>424.04075199999977</v>
      </c>
      <c r="N14" s="123">
        <v>264.114958</v>
      </c>
      <c r="O14" s="123">
        <v>126.68695299999999</v>
      </c>
      <c r="P14" s="123">
        <v>65.668593999999999</v>
      </c>
      <c r="Q14" s="123">
        <v>635.99911299999985</v>
      </c>
      <c r="R14" s="123">
        <v>159.07512399999999</v>
      </c>
      <c r="S14" s="123">
        <v>609.41737400000011</v>
      </c>
      <c r="T14" s="123">
        <v>340.81139200000018</v>
      </c>
      <c r="U14" s="123">
        <v>3.6865390000000007</v>
      </c>
      <c r="V14" s="83"/>
      <c r="W14" s="84" t="s">
        <v>545</v>
      </c>
    </row>
    <row r="15" spans="1:23" ht="9" customHeight="1" x14ac:dyDescent="0.2">
      <c r="A15" s="83"/>
      <c r="B15" s="84" t="s">
        <v>347</v>
      </c>
      <c r="C15" s="123">
        <v>36.158645999999997</v>
      </c>
      <c r="D15" s="123">
        <v>211.91053300000002</v>
      </c>
      <c r="E15" s="123">
        <v>37.517364000000001</v>
      </c>
      <c r="F15" s="123">
        <v>472.13996199999951</v>
      </c>
      <c r="G15" s="123">
        <v>157.78512700000002</v>
      </c>
      <c r="H15" s="123">
        <v>1981.0564010000003</v>
      </c>
      <c r="I15" s="123">
        <v>2.073963</v>
      </c>
      <c r="J15" s="123">
        <v>95.880296000000001</v>
      </c>
      <c r="K15" s="123">
        <v>356.39536600000008</v>
      </c>
      <c r="L15" s="123">
        <v>605.43756300000052</v>
      </c>
      <c r="M15" s="123">
        <v>413.63173699999993</v>
      </c>
      <c r="N15" s="123">
        <v>377.81260699999996</v>
      </c>
      <c r="O15" s="123">
        <v>99.768763000000007</v>
      </c>
      <c r="P15" s="123">
        <v>70.302734999999998</v>
      </c>
      <c r="Q15" s="123">
        <v>622.3736980000001</v>
      </c>
      <c r="R15" s="123">
        <v>164.81399400000004</v>
      </c>
      <c r="S15" s="123">
        <v>608.86523599999987</v>
      </c>
      <c r="T15" s="123">
        <v>383.71775099999979</v>
      </c>
      <c r="U15" s="123">
        <v>3.9388990000000006</v>
      </c>
      <c r="V15" s="83"/>
      <c r="W15" s="84" t="s">
        <v>546</v>
      </c>
    </row>
    <row r="16" spans="1:23" ht="9" customHeight="1" x14ac:dyDescent="0.2">
      <c r="A16" s="83"/>
      <c r="B16" s="84" t="s">
        <v>348</v>
      </c>
      <c r="C16" s="123">
        <v>47.523783999999999</v>
      </c>
      <c r="D16" s="123">
        <v>181.21839999999992</v>
      </c>
      <c r="E16" s="123">
        <v>38.081654</v>
      </c>
      <c r="F16" s="123">
        <v>565.98701999999992</v>
      </c>
      <c r="G16" s="123">
        <v>179.17503399999998</v>
      </c>
      <c r="H16" s="123">
        <v>2019.782984999998</v>
      </c>
      <c r="I16" s="123">
        <v>36.161086000000005</v>
      </c>
      <c r="J16" s="123">
        <v>65.910532000000003</v>
      </c>
      <c r="K16" s="123">
        <v>374.22964699999989</v>
      </c>
      <c r="L16" s="123">
        <v>685.52816299999972</v>
      </c>
      <c r="M16" s="123">
        <v>400.68827500000003</v>
      </c>
      <c r="N16" s="123">
        <v>555.37955099999999</v>
      </c>
      <c r="O16" s="123">
        <v>122.523278</v>
      </c>
      <c r="P16" s="123">
        <v>67.960684999999998</v>
      </c>
      <c r="Q16" s="123">
        <v>660.04817899999989</v>
      </c>
      <c r="R16" s="123">
        <v>179.45019199999999</v>
      </c>
      <c r="S16" s="123">
        <v>603.81209399999898</v>
      </c>
      <c r="T16" s="123">
        <v>382.97933300000011</v>
      </c>
      <c r="U16" s="123">
        <v>4.4577350000000004</v>
      </c>
      <c r="V16" s="83"/>
      <c r="W16" s="84" t="s">
        <v>547</v>
      </c>
    </row>
    <row r="17" spans="1:23" ht="9" customHeight="1" x14ac:dyDescent="0.2">
      <c r="A17" s="83"/>
      <c r="B17" s="84" t="s">
        <v>349</v>
      </c>
      <c r="C17" s="123">
        <v>33.890151999999993</v>
      </c>
      <c r="D17" s="123">
        <v>163.25647700000002</v>
      </c>
      <c r="E17" s="123">
        <v>39.56561700000001</v>
      </c>
      <c r="F17" s="123">
        <v>469.11342099999996</v>
      </c>
      <c r="G17" s="123">
        <v>183.87858199999999</v>
      </c>
      <c r="H17" s="123">
        <v>1650.3018799999959</v>
      </c>
      <c r="I17" s="123">
        <v>40.651418</v>
      </c>
      <c r="J17" s="123">
        <v>95.292032000000006</v>
      </c>
      <c r="K17" s="123">
        <v>323.52727600000003</v>
      </c>
      <c r="L17" s="123">
        <v>557.97309300000006</v>
      </c>
      <c r="M17" s="123">
        <v>318.29536100000007</v>
      </c>
      <c r="N17" s="123">
        <v>359.42433400000004</v>
      </c>
      <c r="O17" s="123">
        <v>84.021473999999984</v>
      </c>
      <c r="P17" s="123">
        <v>56.431253999999996</v>
      </c>
      <c r="Q17" s="123">
        <v>447.68146500000012</v>
      </c>
      <c r="R17" s="123">
        <v>149.35804100000007</v>
      </c>
      <c r="S17" s="123">
        <v>510.21328899999958</v>
      </c>
      <c r="T17" s="123">
        <v>333.50426199999998</v>
      </c>
      <c r="U17" s="123">
        <v>3.2302250000000003</v>
      </c>
      <c r="V17" s="83"/>
      <c r="W17" s="84" t="s">
        <v>548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2023</v>
      </c>
      <c r="B19" s="84" t="s">
        <v>338</v>
      </c>
      <c r="C19" s="123">
        <v>50.293886999999991</v>
      </c>
      <c r="D19" s="123">
        <v>147.26867699999997</v>
      </c>
      <c r="E19" s="123">
        <v>62.311235000000011</v>
      </c>
      <c r="F19" s="123">
        <v>471.8557370000002</v>
      </c>
      <c r="G19" s="123">
        <v>185.59425799999997</v>
      </c>
      <c r="H19" s="123">
        <v>1926.5736769999976</v>
      </c>
      <c r="I19" s="123">
        <v>64.806092000000007</v>
      </c>
      <c r="J19" s="123">
        <v>139.44327499999997</v>
      </c>
      <c r="K19" s="123">
        <v>287.66158300000006</v>
      </c>
      <c r="L19" s="123">
        <v>596.38065199999949</v>
      </c>
      <c r="M19" s="123">
        <v>358.71125599999999</v>
      </c>
      <c r="N19" s="123">
        <v>240.56092900000004</v>
      </c>
      <c r="O19" s="123">
        <v>87.340458000000012</v>
      </c>
      <c r="P19" s="123">
        <v>54.080065000000005</v>
      </c>
      <c r="Q19" s="123">
        <v>628.02334499999984</v>
      </c>
      <c r="R19" s="123">
        <v>144.54636999999997</v>
      </c>
      <c r="S19" s="123">
        <v>602.16733400000021</v>
      </c>
      <c r="T19" s="123">
        <v>373.86808899999983</v>
      </c>
      <c r="U19" s="123">
        <v>3.5377319999999983</v>
      </c>
      <c r="V19" s="87">
        <v>2023</v>
      </c>
      <c r="W19" s="84" t="s">
        <v>537</v>
      </c>
    </row>
    <row r="20" spans="1:23" ht="9" customHeight="1" x14ac:dyDescent="0.2">
      <c r="A20" s="83"/>
      <c r="B20" s="84" t="s">
        <v>339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83"/>
      <c r="W20" s="84" t="s">
        <v>538</v>
      </c>
    </row>
    <row r="21" spans="1:23" ht="9" customHeight="1" x14ac:dyDescent="0.2">
      <c r="A21" s="83"/>
      <c r="B21" s="84" t="s">
        <v>340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83"/>
      <c r="W21" s="84" t="s">
        <v>539</v>
      </c>
    </row>
    <row r="22" spans="1:23" ht="9" customHeight="1" x14ac:dyDescent="0.2">
      <c r="A22" s="83"/>
      <c r="B22" s="84" t="s">
        <v>341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3"/>
      <c r="W22" s="84" t="s">
        <v>540</v>
      </c>
    </row>
    <row r="23" spans="1:23" ht="9" customHeight="1" x14ac:dyDescent="0.2">
      <c r="A23" s="83"/>
      <c r="B23" s="84" t="s">
        <v>342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83"/>
      <c r="W23" s="84" t="s">
        <v>541</v>
      </c>
    </row>
    <row r="24" spans="1:23" ht="9" customHeight="1" x14ac:dyDescent="0.2">
      <c r="A24" s="83"/>
      <c r="B24" s="84" t="s">
        <v>343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3"/>
      <c r="W24" s="84" t="s">
        <v>542</v>
      </c>
    </row>
    <row r="25" spans="1:23" ht="9" customHeight="1" x14ac:dyDescent="0.2">
      <c r="A25" s="83"/>
      <c r="B25" s="84" t="s">
        <v>344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83"/>
      <c r="W25" s="84" t="s">
        <v>543</v>
      </c>
    </row>
    <row r="26" spans="1:23" ht="9" customHeight="1" x14ac:dyDescent="0.2">
      <c r="A26" s="83"/>
      <c r="B26" s="84" t="s">
        <v>345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3"/>
      <c r="W26" s="84" t="s">
        <v>544</v>
      </c>
    </row>
    <row r="27" spans="1:23" ht="9" customHeight="1" x14ac:dyDescent="0.2">
      <c r="A27" s="83"/>
      <c r="B27" s="84" t="s">
        <v>346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83"/>
      <c r="W27" s="84" t="s">
        <v>545</v>
      </c>
    </row>
    <row r="28" spans="1:23" ht="9" customHeight="1" x14ac:dyDescent="0.2">
      <c r="A28" s="83"/>
      <c r="B28" s="84" t="s">
        <v>347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3"/>
      <c r="W28" s="84" t="s">
        <v>546</v>
      </c>
    </row>
    <row r="29" spans="1:23" ht="9" customHeight="1" x14ac:dyDescent="0.2">
      <c r="A29" s="83"/>
      <c r="B29" s="84" t="s">
        <v>348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83"/>
      <c r="W29" s="84" t="s">
        <v>547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548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572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573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574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575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576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577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575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576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578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574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577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579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574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577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580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581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594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582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583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584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585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581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586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587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583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588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589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590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591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592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593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s="90" customFormat="1" ht="27" customHeight="1" thickBot="1" x14ac:dyDescent="0.25">
      <c r="A3" s="205" t="s">
        <v>679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s="85" customFormat="1" ht="11.25" customHeight="1" thickBot="1" x14ac:dyDescent="0.25">
      <c r="A4" s="199" t="s">
        <v>162</v>
      </c>
      <c r="B4" s="199" t="s">
        <v>163</v>
      </c>
      <c r="C4" s="235" t="s">
        <v>678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9" t="s">
        <v>534</v>
      </c>
      <c r="U4" s="199" t="s">
        <v>521</v>
      </c>
    </row>
    <row r="5" spans="1:21" ht="20.25" customHeight="1" thickBot="1" x14ac:dyDescent="0.2">
      <c r="A5" s="200"/>
      <c r="B5" s="200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200"/>
      <c r="U5" s="200"/>
    </row>
    <row r="6" spans="1:21" x14ac:dyDescent="0.15">
      <c r="A6" s="87">
        <v>2022</v>
      </c>
      <c r="B6" s="84" t="s">
        <v>338</v>
      </c>
      <c r="C6" s="88">
        <v>11.726599999999999</v>
      </c>
      <c r="D6" s="88">
        <v>91.268330000000006</v>
      </c>
      <c r="E6" s="88">
        <v>128.38902600000003</v>
      </c>
      <c r="F6" s="88">
        <v>53.658125999999996</v>
      </c>
      <c r="G6" s="88">
        <v>6.5279310000000006</v>
      </c>
      <c r="H6" s="88">
        <v>12.490072</v>
      </c>
      <c r="I6" s="88">
        <v>46.01464</v>
      </c>
      <c r="J6" s="88">
        <v>53.951811000000006</v>
      </c>
      <c r="K6" s="88">
        <v>28.399197000000001</v>
      </c>
      <c r="L6" s="88">
        <v>90.427076999999997</v>
      </c>
      <c r="M6" s="88">
        <v>10.299692</v>
      </c>
      <c r="N6" s="88">
        <v>80.758981999999989</v>
      </c>
      <c r="O6" s="88">
        <v>5.1482030000000005</v>
      </c>
      <c r="P6" s="88">
        <v>0.96137600000000001</v>
      </c>
      <c r="Q6" s="88">
        <v>68.198971</v>
      </c>
      <c r="R6" s="88">
        <v>46.437721999999994</v>
      </c>
      <c r="S6" s="88">
        <v>19.045638000000004</v>
      </c>
      <c r="T6" s="87">
        <v>2022</v>
      </c>
      <c r="U6" s="84" t="s">
        <v>537</v>
      </c>
    </row>
    <row r="7" spans="1:21" x14ac:dyDescent="0.15">
      <c r="B7" s="84" t="s">
        <v>339</v>
      </c>
      <c r="C7" s="88">
        <v>11.121841000000002</v>
      </c>
      <c r="D7" s="88">
        <v>100.03959400000001</v>
      </c>
      <c r="E7" s="88">
        <v>143.26648700000001</v>
      </c>
      <c r="F7" s="88">
        <v>54.190753999999998</v>
      </c>
      <c r="G7" s="88">
        <v>6.1724370000000004</v>
      </c>
      <c r="H7" s="88">
        <v>16.415209999999998</v>
      </c>
      <c r="I7" s="88">
        <v>41.297244999999997</v>
      </c>
      <c r="J7" s="88">
        <v>56.681422000000005</v>
      </c>
      <c r="K7" s="88">
        <v>23.627516</v>
      </c>
      <c r="L7" s="88">
        <v>121.26224100000002</v>
      </c>
      <c r="M7" s="88">
        <v>11.184835</v>
      </c>
      <c r="N7" s="88">
        <v>85.520351000000019</v>
      </c>
      <c r="O7" s="88">
        <v>5.9379950000000008</v>
      </c>
      <c r="P7" s="88">
        <v>0.78162799999999999</v>
      </c>
      <c r="Q7" s="88">
        <v>70.444377000000003</v>
      </c>
      <c r="R7" s="88">
        <v>30.957749</v>
      </c>
      <c r="S7" s="88">
        <v>15.649305</v>
      </c>
      <c r="U7" s="84" t="s">
        <v>538</v>
      </c>
    </row>
    <row r="8" spans="1:21" x14ac:dyDescent="0.15">
      <c r="B8" s="84" t="s">
        <v>340</v>
      </c>
      <c r="C8" s="88">
        <v>17.182782</v>
      </c>
      <c r="D8" s="88">
        <v>119.759057</v>
      </c>
      <c r="E8" s="88">
        <v>200.12276000000003</v>
      </c>
      <c r="F8" s="88">
        <v>58.504095</v>
      </c>
      <c r="G8" s="88">
        <v>7.8544099999999997</v>
      </c>
      <c r="H8" s="88">
        <v>16.061236000000001</v>
      </c>
      <c r="I8" s="88">
        <v>47.666882000000001</v>
      </c>
      <c r="J8" s="88">
        <v>65.09841200000001</v>
      </c>
      <c r="K8" s="88">
        <v>30.920896999999997</v>
      </c>
      <c r="L8" s="88">
        <v>101.26368000000001</v>
      </c>
      <c r="M8" s="88">
        <v>13.579580999999999</v>
      </c>
      <c r="N8" s="88">
        <v>116.98651599999999</v>
      </c>
      <c r="O8" s="88">
        <v>9.5696480000000008</v>
      </c>
      <c r="P8" s="88">
        <v>0.759494</v>
      </c>
      <c r="Q8" s="88">
        <v>81.307876000000007</v>
      </c>
      <c r="R8" s="88">
        <v>39.150045999999996</v>
      </c>
      <c r="S8" s="88">
        <v>27.759046999999995</v>
      </c>
      <c r="U8" s="84" t="s">
        <v>539</v>
      </c>
    </row>
    <row r="9" spans="1:21" x14ac:dyDescent="0.15">
      <c r="B9" s="84" t="s">
        <v>341</v>
      </c>
      <c r="C9" s="88">
        <v>18.505606</v>
      </c>
      <c r="D9" s="88">
        <v>122.061747</v>
      </c>
      <c r="E9" s="88">
        <v>198.33848499999999</v>
      </c>
      <c r="F9" s="88">
        <v>64.711055000000002</v>
      </c>
      <c r="G9" s="88">
        <v>6.0940509999999994</v>
      </c>
      <c r="H9" s="88">
        <v>16.333639999999999</v>
      </c>
      <c r="I9" s="88">
        <v>42.288598</v>
      </c>
      <c r="J9" s="88">
        <v>67.948099999999997</v>
      </c>
      <c r="K9" s="88">
        <v>28.578695000000003</v>
      </c>
      <c r="L9" s="88">
        <v>114.788186</v>
      </c>
      <c r="M9" s="88">
        <v>14.571724999999999</v>
      </c>
      <c r="N9" s="88">
        <v>75.407809000000015</v>
      </c>
      <c r="O9" s="88">
        <v>9.3613370000000007</v>
      </c>
      <c r="P9" s="88">
        <v>1.5364749999999998</v>
      </c>
      <c r="Q9" s="88">
        <v>95.054765000000003</v>
      </c>
      <c r="R9" s="88">
        <v>35.948836999999997</v>
      </c>
      <c r="S9" s="88">
        <v>18.936764000000004</v>
      </c>
      <c r="U9" s="84" t="s">
        <v>540</v>
      </c>
    </row>
    <row r="10" spans="1:21" x14ac:dyDescent="0.15">
      <c r="B10" s="84" t="s">
        <v>342</v>
      </c>
      <c r="C10" s="88">
        <v>18.828912000000003</v>
      </c>
      <c r="D10" s="88">
        <v>130.99767600000001</v>
      </c>
      <c r="E10" s="88">
        <v>238.52391000000003</v>
      </c>
      <c r="F10" s="88">
        <v>68.186659999999989</v>
      </c>
      <c r="G10" s="88">
        <v>8.6096129999999995</v>
      </c>
      <c r="H10" s="88">
        <v>14.483388</v>
      </c>
      <c r="I10" s="88">
        <v>38.242589000000002</v>
      </c>
      <c r="J10" s="88">
        <v>86.336650000000006</v>
      </c>
      <c r="K10" s="88">
        <v>33.139044999999996</v>
      </c>
      <c r="L10" s="88">
        <v>162.73161199999998</v>
      </c>
      <c r="M10" s="88">
        <v>16.888145000000002</v>
      </c>
      <c r="N10" s="88">
        <v>91.726614999999995</v>
      </c>
      <c r="O10" s="88">
        <v>8.9794140000000002</v>
      </c>
      <c r="P10" s="88">
        <v>1.5028549999999998</v>
      </c>
      <c r="Q10" s="88">
        <v>104.519463</v>
      </c>
      <c r="R10" s="88">
        <v>37.825891999999996</v>
      </c>
      <c r="S10" s="88">
        <v>29.181147000000003</v>
      </c>
      <c r="U10" s="84" t="s">
        <v>541</v>
      </c>
    </row>
    <row r="11" spans="1:21" x14ac:dyDescent="0.15">
      <c r="B11" s="84" t="s">
        <v>343</v>
      </c>
      <c r="C11" s="88">
        <v>17.606646000000001</v>
      </c>
      <c r="D11" s="88">
        <v>120.199243</v>
      </c>
      <c r="E11" s="88">
        <v>209.26524499999996</v>
      </c>
      <c r="F11" s="88">
        <v>71.455361999999994</v>
      </c>
      <c r="G11" s="88">
        <v>7.2829789999999992</v>
      </c>
      <c r="H11" s="88">
        <v>12.831816</v>
      </c>
      <c r="I11" s="88">
        <v>32.291202000000006</v>
      </c>
      <c r="J11" s="88">
        <v>85.647717999999998</v>
      </c>
      <c r="K11" s="88">
        <v>29.725196</v>
      </c>
      <c r="L11" s="88">
        <v>80.449718999999988</v>
      </c>
      <c r="M11" s="88">
        <v>15.977923999999998</v>
      </c>
      <c r="N11" s="88">
        <v>126.48541199999997</v>
      </c>
      <c r="O11" s="88">
        <v>8.3257529999999988</v>
      </c>
      <c r="P11" s="88">
        <v>1.3601560000000001</v>
      </c>
      <c r="Q11" s="88">
        <v>111.488652</v>
      </c>
      <c r="R11" s="88">
        <v>43.382801000000001</v>
      </c>
      <c r="S11" s="88">
        <v>20.882979999999996</v>
      </c>
      <c r="U11" s="84" t="s">
        <v>542</v>
      </c>
    </row>
    <row r="12" spans="1:21" x14ac:dyDescent="0.15">
      <c r="B12" s="84" t="s">
        <v>344</v>
      </c>
      <c r="C12" s="88">
        <v>19.546276000000002</v>
      </c>
      <c r="D12" s="88">
        <v>130.532825</v>
      </c>
      <c r="E12" s="88">
        <v>181.60462099999998</v>
      </c>
      <c r="F12" s="88">
        <v>68.749118999999993</v>
      </c>
      <c r="G12" s="88">
        <v>8.2919020000000003</v>
      </c>
      <c r="H12" s="88">
        <v>14.028758999999999</v>
      </c>
      <c r="I12" s="88">
        <v>33.914732000000001</v>
      </c>
      <c r="J12" s="88">
        <v>84.289531000000011</v>
      </c>
      <c r="K12" s="88">
        <v>30.569153999999994</v>
      </c>
      <c r="L12" s="88">
        <v>151.65094899999997</v>
      </c>
      <c r="M12" s="88">
        <v>17.084917000000001</v>
      </c>
      <c r="N12" s="88">
        <v>117.209463</v>
      </c>
      <c r="O12" s="88">
        <v>4.0653199999999998</v>
      </c>
      <c r="P12" s="88">
        <v>0.78118200000000004</v>
      </c>
      <c r="Q12" s="88">
        <v>76.685750999999996</v>
      </c>
      <c r="R12" s="88">
        <v>42.949807</v>
      </c>
      <c r="S12" s="88">
        <v>16.832211000000004</v>
      </c>
      <c r="U12" s="84" t="s">
        <v>543</v>
      </c>
    </row>
    <row r="13" spans="1:21" x14ac:dyDescent="0.15">
      <c r="B13" s="84" t="s">
        <v>345</v>
      </c>
      <c r="C13" s="88">
        <v>21.475566000000001</v>
      </c>
      <c r="D13" s="88">
        <v>149.06559300000001</v>
      </c>
      <c r="E13" s="88">
        <v>213.65593200000001</v>
      </c>
      <c r="F13" s="88">
        <v>76.087232</v>
      </c>
      <c r="G13" s="88">
        <v>7.5494340000000006</v>
      </c>
      <c r="H13" s="88">
        <v>13.783198000000001</v>
      </c>
      <c r="I13" s="88">
        <v>37.291471000000001</v>
      </c>
      <c r="J13" s="88">
        <v>101.101169</v>
      </c>
      <c r="K13" s="88">
        <v>36.061412999999995</v>
      </c>
      <c r="L13" s="88">
        <v>143.546404</v>
      </c>
      <c r="M13" s="88">
        <v>16.537942999999999</v>
      </c>
      <c r="N13" s="88">
        <v>64.960504999999984</v>
      </c>
      <c r="O13" s="88">
        <v>5.920445</v>
      </c>
      <c r="P13" s="88">
        <v>0.47382999999999997</v>
      </c>
      <c r="Q13" s="88">
        <v>103.77621600000001</v>
      </c>
      <c r="R13" s="88">
        <v>49.185270000000003</v>
      </c>
      <c r="S13" s="88">
        <v>31.911766999999994</v>
      </c>
      <c r="U13" s="84" t="s">
        <v>544</v>
      </c>
    </row>
    <row r="14" spans="1:21" x14ac:dyDescent="0.15">
      <c r="B14" s="84" t="s">
        <v>346</v>
      </c>
      <c r="C14" s="88">
        <v>21.329421</v>
      </c>
      <c r="D14" s="88">
        <v>130.035087</v>
      </c>
      <c r="E14" s="88">
        <v>191.79686799999999</v>
      </c>
      <c r="F14" s="88">
        <v>74.144837999999993</v>
      </c>
      <c r="G14" s="88">
        <v>7.989179</v>
      </c>
      <c r="H14" s="88">
        <v>14.750224000000001</v>
      </c>
      <c r="I14" s="88">
        <v>46.329724000000006</v>
      </c>
      <c r="J14" s="88">
        <v>106.458438</v>
      </c>
      <c r="K14" s="88">
        <v>34.033784000000004</v>
      </c>
      <c r="L14" s="88">
        <v>103.74284</v>
      </c>
      <c r="M14" s="88">
        <v>18.569827</v>
      </c>
      <c r="N14" s="88">
        <v>46.524159999999995</v>
      </c>
      <c r="O14" s="88">
        <v>7.9835190000000011</v>
      </c>
      <c r="P14" s="88">
        <v>0.60017999999999994</v>
      </c>
      <c r="Q14" s="88">
        <v>105.12143</v>
      </c>
      <c r="R14" s="88">
        <v>44.969322000000005</v>
      </c>
      <c r="S14" s="88">
        <v>35.856335999999999</v>
      </c>
      <c r="U14" s="84" t="s">
        <v>545</v>
      </c>
    </row>
    <row r="15" spans="1:21" x14ac:dyDescent="0.15">
      <c r="B15" s="84" t="s">
        <v>347</v>
      </c>
      <c r="C15" s="88">
        <v>22.220110000000002</v>
      </c>
      <c r="D15" s="88">
        <v>132.48084499999999</v>
      </c>
      <c r="E15" s="88">
        <v>200.10416099999998</v>
      </c>
      <c r="F15" s="88">
        <v>74.253037000000006</v>
      </c>
      <c r="G15" s="88">
        <v>6.7428809999999997</v>
      </c>
      <c r="H15" s="88">
        <v>16.938866000000001</v>
      </c>
      <c r="I15" s="88">
        <v>53.822096999999999</v>
      </c>
      <c r="J15" s="88">
        <v>110.27325999999999</v>
      </c>
      <c r="K15" s="88">
        <v>35.024288000000006</v>
      </c>
      <c r="L15" s="88">
        <v>122.903806</v>
      </c>
      <c r="M15" s="88">
        <v>17.054138999999999</v>
      </c>
      <c r="N15" s="88">
        <v>106.39429100000004</v>
      </c>
      <c r="O15" s="88">
        <v>5.8890249999999984</v>
      </c>
      <c r="P15" s="88">
        <v>0.77302099999999996</v>
      </c>
      <c r="Q15" s="88">
        <v>127.006164</v>
      </c>
      <c r="R15" s="88">
        <v>41.028943000000005</v>
      </c>
      <c r="S15" s="88">
        <v>28.495131999999998</v>
      </c>
      <c r="U15" s="84" t="s">
        <v>546</v>
      </c>
    </row>
    <row r="16" spans="1:21" x14ac:dyDescent="0.15">
      <c r="B16" s="84" t="s">
        <v>348</v>
      </c>
      <c r="C16" s="88">
        <v>22.345033999999998</v>
      </c>
      <c r="D16" s="88">
        <v>134.96255199999999</v>
      </c>
      <c r="E16" s="88">
        <v>222.16161399999993</v>
      </c>
      <c r="F16" s="88">
        <v>76.246285</v>
      </c>
      <c r="G16" s="88">
        <v>8.6851690000000019</v>
      </c>
      <c r="H16" s="88">
        <v>14.845245999999999</v>
      </c>
      <c r="I16" s="88">
        <v>57.815999000000005</v>
      </c>
      <c r="J16" s="88">
        <v>74.831534000000005</v>
      </c>
      <c r="K16" s="88">
        <v>34.237979000000003</v>
      </c>
      <c r="L16" s="88">
        <v>114.61460299999999</v>
      </c>
      <c r="M16" s="88">
        <v>18.681977999999997</v>
      </c>
      <c r="N16" s="88">
        <v>101.16277500000004</v>
      </c>
      <c r="O16" s="88">
        <v>4.5049050000000008</v>
      </c>
      <c r="P16" s="88">
        <v>0.58100299999999994</v>
      </c>
      <c r="Q16" s="88">
        <v>91.731831999999997</v>
      </c>
      <c r="R16" s="88">
        <v>42.574332000000005</v>
      </c>
      <c r="S16" s="88">
        <v>30.715778999999994</v>
      </c>
      <c r="U16" s="84" t="s">
        <v>547</v>
      </c>
    </row>
    <row r="17" spans="1:21" x14ac:dyDescent="0.15">
      <c r="B17" s="84" t="s">
        <v>349</v>
      </c>
      <c r="C17" s="88">
        <v>20.789617</v>
      </c>
      <c r="D17" s="88">
        <v>145.23882900000001</v>
      </c>
      <c r="E17" s="88">
        <v>165.19911999999999</v>
      </c>
      <c r="F17" s="88">
        <v>69.978011999999993</v>
      </c>
      <c r="G17" s="88">
        <v>5.9655930000000001</v>
      </c>
      <c r="H17" s="88">
        <v>22.452462999999998</v>
      </c>
      <c r="I17" s="88">
        <v>63.100885000000005</v>
      </c>
      <c r="J17" s="88">
        <v>72.603352000000001</v>
      </c>
      <c r="K17" s="88">
        <v>39.227993000000005</v>
      </c>
      <c r="L17" s="88">
        <v>151.44349900000003</v>
      </c>
      <c r="M17" s="88">
        <v>17.424107999999997</v>
      </c>
      <c r="N17" s="88">
        <v>55.340286000000013</v>
      </c>
      <c r="O17" s="88">
        <v>4.4429230000000004</v>
      </c>
      <c r="P17" s="88">
        <v>0.673624</v>
      </c>
      <c r="Q17" s="88">
        <v>91.211915000000005</v>
      </c>
      <c r="R17" s="88">
        <v>40.347854999999996</v>
      </c>
      <c r="S17" s="88">
        <v>33.456932999999992</v>
      </c>
      <c r="U17" s="84" t="s">
        <v>548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2023</v>
      </c>
      <c r="B19" s="84" t="s">
        <v>338</v>
      </c>
      <c r="C19" s="88">
        <v>19.462476000000002</v>
      </c>
      <c r="D19" s="88">
        <v>126.247293</v>
      </c>
      <c r="E19" s="88">
        <v>156.264375</v>
      </c>
      <c r="F19" s="88">
        <v>68.552710000000005</v>
      </c>
      <c r="G19" s="88">
        <v>8.2925459999999998</v>
      </c>
      <c r="H19" s="88">
        <v>12.454406000000001</v>
      </c>
      <c r="I19" s="88">
        <v>61.087623000000008</v>
      </c>
      <c r="J19" s="88">
        <v>63.886536</v>
      </c>
      <c r="K19" s="88">
        <v>33.084649999999996</v>
      </c>
      <c r="L19" s="88">
        <v>96.688712999999993</v>
      </c>
      <c r="M19" s="88">
        <v>14.106918</v>
      </c>
      <c r="N19" s="88">
        <v>52.459072000000006</v>
      </c>
      <c r="O19" s="88">
        <v>3.9602029999999999</v>
      </c>
      <c r="P19" s="88">
        <v>0.73283299999999985</v>
      </c>
      <c r="Q19" s="88">
        <v>100.571966</v>
      </c>
      <c r="R19" s="88">
        <v>45.457250999999999</v>
      </c>
      <c r="S19" s="88">
        <v>27.813340000000004</v>
      </c>
      <c r="T19" s="87">
        <v>2023</v>
      </c>
      <c r="U19" s="84" t="s">
        <v>537</v>
      </c>
    </row>
    <row r="20" spans="1:21" x14ac:dyDescent="0.15">
      <c r="B20" s="84" t="s">
        <v>339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U20" s="84" t="s">
        <v>538</v>
      </c>
    </row>
    <row r="21" spans="1:21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U21" s="84" t="s">
        <v>539</v>
      </c>
    </row>
    <row r="22" spans="1:21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U22" s="84" t="s">
        <v>540</v>
      </c>
    </row>
    <row r="23" spans="1:21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U23" s="84" t="s">
        <v>541</v>
      </c>
    </row>
    <row r="24" spans="1:21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U24" s="84" t="s">
        <v>542</v>
      </c>
    </row>
    <row r="25" spans="1:21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U25" s="84" t="s">
        <v>543</v>
      </c>
    </row>
    <row r="26" spans="1:21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U26" s="84" t="s">
        <v>544</v>
      </c>
    </row>
    <row r="27" spans="1:21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U27" s="84" t="s">
        <v>545</v>
      </c>
    </row>
    <row r="28" spans="1:21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U28" s="84" t="s">
        <v>546</v>
      </c>
    </row>
    <row r="29" spans="1:21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U29" s="84" t="s">
        <v>547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548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205" t="s">
        <v>679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 s="85" customFormat="1" ht="11.25" customHeight="1" thickBot="1" x14ac:dyDescent="0.25">
      <c r="A35" s="199" t="s">
        <v>162</v>
      </c>
      <c r="B35" s="199" t="s">
        <v>163</v>
      </c>
      <c r="C35" s="235" t="s">
        <v>678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9" t="s">
        <v>534</v>
      </c>
      <c r="U35" s="199" t="s">
        <v>521</v>
      </c>
    </row>
    <row r="36" spans="1:21" ht="20.25" customHeight="1" thickBot="1" x14ac:dyDescent="0.2">
      <c r="A36" s="200"/>
      <c r="B36" s="200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200"/>
      <c r="U36" s="200"/>
    </row>
    <row r="37" spans="1:21" x14ac:dyDescent="0.15">
      <c r="A37" s="87">
        <v>2022</v>
      </c>
      <c r="B37" s="84" t="s">
        <v>338</v>
      </c>
      <c r="C37" s="88">
        <v>19.262242999999998</v>
      </c>
      <c r="D37" s="88">
        <v>52.735461000000001</v>
      </c>
      <c r="E37" s="88">
        <v>33.268616999999999</v>
      </c>
      <c r="F37" s="88">
        <v>31.800221999999998</v>
      </c>
      <c r="G37" s="88">
        <v>36.710603999999996</v>
      </c>
      <c r="H37" s="88">
        <v>36.757589000000003</v>
      </c>
      <c r="I37" s="88">
        <v>24.349755000000002</v>
      </c>
      <c r="J37" s="88">
        <v>16.664977</v>
      </c>
      <c r="K37" s="88">
        <v>2.3368859999999998</v>
      </c>
      <c r="L37" s="88">
        <v>1060.9430829999999</v>
      </c>
      <c r="M37" s="88">
        <v>57.70786099999998</v>
      </c>
      <c r="N37" s="88">
        <v>174.494529</v>
      </c>
      <c r="O37" s="88">
        <v>262.448037</v>
      </c>
      <c r="P37" s="88">
        <v>36.985970000000002</v>
      </c>
      <c r="Q37" s="88">
        <v>62.505617000000001</v>
      </c>
      <c r="R37" s="88">
        <v>54.637548000000002</v>
      </c>
      <c r="S37" s="88">
        <v>38.79372</v>
      </c>
      <c r="T37" s="87">
        <v>2022</v>
      </c>
      <c r="U37" s="84" t="s">
        <v>537</v>
      </c>
    </row>
    <row r="38" spans="1:21" x14ac:dyDescent="0.15">
      <c r="B38" s="84" t="s">
        <v>339</v>
      </c>
      <c r="C38" s="88">
        <v>22.994340000000001</v>
      </c>
      <c r="D38" s="88">
        <v>57.690314999999998</v>
      </c>
      <c r="E38" s="88">
        <v>37.398552000000002</v>
      </c>
      <c r="F38" s="88">
        <v>40.141931</v>
      </c>
      <c r="G38" s="88">
        <v>40.431125000000002</v>
      </c>
      <c r="H38" s="88">
        <v>37.513617000000004</v>
      </c>
      <c r="I38" s="88">
        <v>31.514564</v>
      </c>
      <c r="J38" s="88">
        <v>20.304367000000003</v>
      </c>
      <c r="K38" s="88">
        <v>1.9264730000000001</v>
      </c>
      <c r="L38" s="88">
        <v>1417.8559769999999</v>
      </c>
      <c r="M38" s="88">
        <v>66.538803999999999</v>
      </c>
      <c r="N38" s="88">
        <v>190.96540500000003</v>
      </c>
      <c r="O38" s="88">
        <v>306.91487900000004</v>
      </c>
      <c r="P38" s="88">
        <v>39.856214000000001</v>
      </c>
      <c r="Q38" s="88">
        <v>62.590644000000005</v>
      </c>
      <c r="R38" s="88">
        <v>59.609915999999998</v>
      </c>
      <c r="S38" s="88">
        <v>44.183503000000002</v>
      </c>
      <c r="U38" s="84" t="s">
        <v>538</v>
      </c>
    </row>
    <row r="39" spans="1:21" x14ac:dyDescent="0.15">
      <c r="B39" s="84" t="s">
        <v>340</v>
      </c>
      <c r="C39" s="88">
        <v>21.104964000000002</v>
      </c>
      <c r="D39" s="88">
        <v>64.623461000000006</v>
      </c>
      <c r="E39" s="88">
        <v>39.807032999999997</v>
      </c>
      <c r="F39" s="88">
        <v>46.140670999999998</v>
      </c>
      <c r="G39" s="88">
        <v>43.409482000000004</v>
      </c>
      <c r="H39" s="88">
        <v>46.446520999999997</v>
      </c>
      <c r="I39" s="88">
        <v>33.486274000000002</v>
      </c>
      <c r="J39" s="88">
        <v>23.053468000000002</v>
      </c>
      <c r="K39" s="88">
        <v>2.6882920000000001</v>
      </c>
      <c r="L39" s="88">
        <v>1416.7167870000003</v>
      </c>
      <c r="M39" s="88">
        <v>69.108270999999988</v>
      </c>
      <c r="N39" s="88">
        <v>217.86844599999995</v>
      </c>
      <c r="O39" s="88">
        <v>310.62659200000002</v>
      </c>
      <c r="P39" s="88">
        <v>40.563980000000001</v>
      </c>
      <c r="Q39" s="88">
        <v>73.793735999999996</v>
      </c>
      <c r="R39" s="88">
        <v>67.951085999999989</v>
      </c>
      <c r="S39" s="88">
        <v>49.359802999999999</v>
      </c>
      <c r="U39" s="84" t="s">
        <v>539</v>
      </c>
    </row>
    <row r="40" spans="1:21" x14ac:dyDescent="0.15">
      <c r="B40" s="84" t="s">
        <v>341</v>
      </c>
      <c r="C40" s="88">
        <v>15.642177999999999</v>
      </c>
      <c r="D40" s="88">
        <v>62.267173</v>
      </c>
      <c r="E40" s="88">
        <v>40.103635000000004</v>
      </c>
      <c r="F40" s="88">
        <v>48.128574</v>
      </c>
      <c r="G40" s="88">
        <v>47.579695000000001</v>
      </c>
      <c r="H40" s="88">
        <v>40.053122999999999</v>
      </c>
      <c r="I40" s="88">
        <v>19.937336000000002</v>
      </c>
      <c r="J40" s="88">
        <v>24.141666999999998</v>
      </c>
      <c r="K40" s="88">
        <v>1.4512400000000001</v>
      </c>
      <c r="L40" s="88">
        <v>1496.8209430000002</v>
      </c>
      <c r="M40" s="88">
        <v>72.826844000000008</v>
      </c>
      <c r="N40" s="88">
        <v>218.11432700000003</v>
      </c>
      <c r="O40" s="88">
        <v>266.84194500000001</v>
      </c>
      <c r="P40" s="88">
        <v>54.794319999999999</v>
      </c>
      <c r="Q40" s="88">
        <v>68.439482999999996</v>
      </c>
      <c r="R40" s="88">
        <v>66.87741299999999</v>
      </c>
      <c r="S40" s="88">
        <v>46.872123000000002</v>
      </c>
      <c r="U40" s="84" t="s">
        <v>540</v>
      </c>
    </row>
    <row r="41" spans="1:21" x14ac:dyDescent="0.15">
      <c r="B41" s="84" t="s">
        <v>342</v>
      </c>
      <c r="C41" s="88">
        <v>17.642776999999999</v>
      </c>
      <c r="D41" s="88">
        <v>65.616629999999986</v>
      </c>
      <c r="E41" s="88">
        <v>46.870469999999997</v>
      </c>
      <c r="F41" s="88">
        <v>55.055242999999997</v>
      </c>
      <c r="G41" s="88">
        <v>65.078699</v>
      </c>
      <c r="H41" s="88">
        <v>49.407339</v>
      </c>
      <c r="I41" s="88">
        <v>30.712882</v>
      </c>
      <c r="J41" s="88">
        <v>23.540035</v>
      </c>
      <c r="K41" s="88">
        <v>3.4632769999999997</v>
      </c>
      <c r="L41" s="88">
        <v>1759.8957459999999</v>
      </c>
      <c r="M41" s="88">
        <v>93.214323000000007</v>
      </c>
      <c r="N41" s="88">
        <v>227.39183600000001</v>
      </c>
      <c r="O41" s="88">
        <v>314.24424399999998</v>
      </c>
      <c r="P41" s="88">
        <v>36.652135000000001</v>
      </c>
      <c r="Q41" s="88">
        <v>75.265563999999998</v>
      </c>
      <c r="R41" s="88">
        <v>77.690471000000002</v>
      </c>
      <c r="S41" s="88">
        <v>48.597453000000002</v>
      </c>
      <c r="U41" s="84" t="s">
        <v>541</v>
      </c>
    </row>
    <row r="42" spans="1:21" x14ac:dyDescent="0.15">
      <c r="B42" s="84" t="s">
        <v>343</v>
      </c>
      <c r="C42" s="88">
        <v>15.484470000000002</v>
      </c>
      <c r="D42" s="88">
        <v>61.255502</v>
      </c>
      <c r="E42" s="88">
        <v>41.687336999999999</v>
      </c>
      <c r="F42" s="88">
        <v>60.504232000000002</v>
      </c>
      <c r="G42" s="88">
        <v>56.867370999999999</v>
      </c>
      <c r="H42" s="88">
        <v>45.891098999999997</v>
      </c>
      <c r="I42" s="88">
        <v>26.172594</v>
      </c>
      <c r="J42" s="88">
        <v>24.766046000000003</v>
      </c>
      <c r="K42" s="88">
        <v>2.411816</v>
      </c>
      <c r="L42" s="88">
        <v>1998.9567510000004</v>
      </c>
      <c r="M42" s="88">
        <v>79.234507000000036</v>
      </c>
      <c r="N42" s="88">
        <v>203.48631500000005</v>
      </c>
      <c r="O42" s="88">
        <v>245.92915599999998</v>
      </c>
      <c r="P42" s="88">
        <v>47.185628999999999</v>
      </c>
      <c r="Q42" s="88">
        <v>67.44976299999999</v>
      </c>
      <c r="R42" s="88">
        <v>72.747476999999989</v>
      </c>
      <c r="S42" s="88">
        <v>47.260830999999996</v>
      </c>
      <c r="U42" s="84" t="s">
        <v>542</v>
      </c>
    </row>
    <row r="43" spans="1:21" x14ac:dyDescent="0.15">
      <c r="B43" s="84" t="s">
        <v>344</v>
      </c>
      <c r="C43" s="88">
        <v>13.780040999999999</v>
      </c>
      <c r="D43" s="88">
        <v>64.64247499999999</v>
      </c>
      <c r="E43" s="88">
        <v>43.608140999999996</v>
      </c>
      <c r="F43" s="88">
        <v>55.578046000000001</v>
      </c>
      <c r="G43" s="88">
        <v>59.692247999999999</v>
      </c>
      <c r="H43" s="88">
        <v>44.426549999999999</v>
      </c>
      <c r="I43" s="88">
        <v>24.470770999999999</v>
      </c>
      <c r="J43" s="88">
        <v>22.684935999999997</v>
      </c>
      <c r="K43" s="88">
        <v>2.5257499999999999</v>
      </c>
      <c r="L43" s="88">
        <v>1650.5887190000003</v>
      </c>
      <c r="M43" s="88">
        <v>66.834886999999995</v>
      </c>
      <c r="N43" s="88">
        <v>229.51948399999998</v>
      </c>
      <c r="O43" s="88">
        <v>278.94935500000003</v>
      </c>
      <c r="P43" s="88">
        <v>22.500197</v>
      </c>
      <c r="Q43" s="88">
        <v>66.918200999999996</v>
      </c>
      <c r="R43" s="88">
        <v>68.532558999999992</v>
      </c>
      <c r="S43" s="88">
        <v>46.742676000000003</v>
      </c>
      <c r="U43" s="84" t="s">
        <v>543</v>
      </c>
    </row>
    <row r="44" spans="1:21" x14ac:dyDescent="0.15">
      <c r="B44" s="84" t="s">
        <v>345</v>
      </c>
      <c r="C44" s="88">
        <v>19.24391</v>
      </c>
      <c r="D44" s="88">
        <v>69.075856000000002</v>
      </c>
      <c r="E44" s="88">
        <v>48.652316000000006</v>
      </c>
      <c r="F44" s="88">
        <v>62.758203999999999</v>
      </c>
      <c r="G44" s="88">
        <v>65.912717999999998</v>
      </c>
      <c r="H44" s="88">
        <v>57.090723999999994</v>
      </c>
      <c r="I44" s="88">
        <v>36.899042999999999</v>
      </c>
      <c r="J44" s="88">
        <v>21.850621000000004</v>
      </c>
      <c r="K44" s="88">
        <v>1.395723</v>
      </c>
      <c r="L44" s="88">
        <v>2148.9575040000004</v>
      </c>
      <c r="M44" s="88">
        <v>79.994073000000014</v>
      </c>
      <c r="N44" s="88">
        <v>188.32575600000001</v>
      </c>
      <c r="O44" s="88">
        <v>246.94613799999999</v>
      </c>
      <c r="P44" s="88">
        <v>31.301242999999999</v>
      </c>
      <c r="Q44" s="88">
        <v>52.166654000000001</v>
      </c>
      <c r="R44" s="88">
        <v>74.043127999999996</v>
      </c>
      <c r="S44" s="88">
        <v>47.196072999999998</v>
      </c>
      <c r="U44" s="84" t="s">
        <v>544</v>
      </c>
    </row>
    <row r="45" spans="1:21" x14ac:dyDescent="0.15">
      <c r="B45" s="84" t="s">
        <v>346</v>
      </c>
      <c r="C45" s="88">
        <v>37.845362999999999</v>
      </c>
      <c r="D45" s="88">
        <v>74.578159999999997</v>
      </c>
      <c r="E45" s="88">
        <v>43.822032</v>
      </c>
      <c r="F45" s="88">
        <v>50.618214000000002</v>
      </c>
      <c r="G45" s="88">
        <v>63.864876000000002</v>
      </c>
      <c r="H45" s="88">
        <v>59.651353999999998</v>
      </c>
      <c r="I45" s="88">
        <v>31.999255999999999</v>
      </c>
      <c r="J45" s="88">
        <v>20.289712999999999</v>
      </c>
      <c r="K45" s="88">
        <v>1.68729</v>
      </c>
      <c r="L45" s="88">
        <v>1517.6565380000004</v>
      </c>
      <c r="M45" s="88">
        <v>91.654439000000011</v>
      </c>
      <c r="N45" s="88">
        <v>207.31247900000002</v>
      </c>
      <c r="O45" s="88">
        <v>314.92927300000002</v>
      </c>
      <c r="P45" s="88">
        <v>35.076637999999996</v>
      </c>
      <c r="Q45" s="88">
        <v>66.376635000000007</v>
      </c>
      <c r="R45" s="88">
        <v>78.45815300000001</v>
      </c>
      <c r="S45" s="88">
        <v>54.346104000000004</v>
      </c>
      <c r="U45" s="84" t="s">
        <v>545</v>
      </c>
    </row>
    <row r="46" spans="1:21" x14ac:dyDescent="0.15">
      <c r="B46" s="84" t="s">
        <v>347</v>
      </c>
      <c r="C46" s="88">
        <v>42.301759000000004</v>
      </c>
      <c r="D46" s="88">
        <v>73.712860000000006</v>
      </c>
      <c r="E46" s="88">
        <v>44.899791</v>
      </c>
      <c r="F46" s="88">
        <v>49.953434999999999</v>
      </c>
      <c r="G46" s="88">
        <v>56.074515000000005</v>
      </c>
      <c r="H46" s="88">
        <v>58.717132000000007</v>
      </c>
      <c r="I46" s="88">
        <v>27.317236999999999</v>
      </c>
      <c r="J46" s="88">
        <v>23.441150000000004</v>
      </c>
      <c r="K46" s="88">
        <v>1.7254609999999999</v>
      </c>
      <c r="L46" s="88">
        <v>1294.3628599999997</v>
      </c>
      <c r="M46" s="88">
        <v>104.61105300000001</v>
      </c>
      <c r="N46" s="88">
        <v>385.49423100000001</v>
      </c>
      <c r="O46" s="88">
        <v>322.20980500000002</v>
      </c>
      <c r="P46" s="88">
        <v>32.041148999999997</v>
      </c>
      <c r="Q46" s="88">
        <v>62.734034999999999</v>
      </c>
      <c r="R46" s="88">
        <v>83.405727999999996</v>
      </c>
      <c r="S46" s="88">
        <v>58.677315</v>
      </c>
      <c r="U46" s="84" t="s">
        <v>546</v>
      </c>
    </row>
    <row r="47" spans="1:21" x14ac:dyDescent="0.15">
      <c r="B47" s="84" t="s">
        <v>348</v>
      </c>
      <c r="C47" s="88">
        <v>34.367291999999999</v>
      </c>
      <c r="D47" s="88">
        <v>77.481960999999998</v>
      </c>
      <c r="E47" s="88">
        <v>49.145189999999999</v>
      </c>
      <c r="F47" s="88">
        <v>50.927416999999998</v>
      </c>
      <c r="G47" s="88">
        <v>60.258016999999995</v>
      </c>
      <c r="H47" s="88">
        <v>55.546857000000003</v>
      </c>
      <c r="I47" s="88">
        <v>28.605353000000001</v>
      </c>
      <c r="J47" s="88">
        <v>23.570516999999999</v>
      </c>
      <c r="K47" s="88">
        <v>2.2874810000000001</v>
      </c>
      <c r="L47" s="88">
        <v>1355.3685050000001</v>
      </c>
      <c r="M47" s="88">
        <v>91.570639999999983</v>
      </c>
      <c r="N47" s="88">
        <v>192.31315499999997</v>
      </c>
      <c r="O47" s="88">
        <v>358.87378200000001</v>
      </c>
      <c r="P47" s="88">
        <v>39.735242999999997</v>
      </c>
      <c r="Q47" s="88">
        <v>68.45824300000001</v>
      </c>
      <c r="R47" s="88">
        <v>86.769885000000002</v>
      </c>
      <c r="S47" s="88">
        <v>53.564188000000001</v>
      </c>
      <c r="U47" s="84" t="s">
        <v>547</v>
      </c>
    </row>
    <row r="48" spans="1:21" x14ac:dyDescent="0.15">
      <c r="B48" s="84" t="s">
        <v>349</v>
      </c>
      <c r="C48" s="88">
        <v>23.575812000000003</v>
      </c>
      <c r="D48" s="88">
        <v>71.576426999999995</v>
      </c>
      <c r="E48" s="88">
        <v>49.288708999999997</v>
      </c>
      <c r="F48" s="88">
        <v>47.338970000000003</v>
      </c>
      <c r="G48" s="88">
        <v>51.337548000000005</v>
      </c>
      <c r="H48" s="88">
        <v>58.390676999999997</v>
      </c>
      <c r="I48" s="88">
        <v>29.580098</v>
      </c>
      <c r="J48" s="88">
        <v>21.810207999999999</v>
      </c>
      <c r="K48" s="88">
        <v>1.290306</v>
      </c>
      <c r="L48" s="88">
        <v>1098.1138070000002</v>
      </c>
      <c r="M48" s="88">
        <v>83.961354</v>
      </c>
      <c r="N48" s="88">
        <v>201.36412400000003</v>
      </c>
      <c r="O48" s="88">
        <v>330.07271200000002</v>
      </c>
      <c r="P48" s="88">
        <v>23.357988000000002</v>
      </c>
      <c r="Q48" s="88">
        <v>52.316205000000004</v>
      </c>
      <c r="R48" s="88">
        <v>78.222198000000006</v>
      </c>
      <c r="S48" s="88">
        <v>46.561266000000003</v>
      </c>
      <c r="U48" s="84" t="s">
        <v>548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2023</v>
      </c>
      <c r="B50" s="84" t="s">
        <v>338</v>
      </c>
      <c r="C50" s="88">
        <v>23.167214999999999</v>
      </c>
      <c r="D50" s="88">
        <v>69.881613999999999</v>
      </c>
      <c r="E50" s="88">
        <v>46.876750000000001</v>
      </c>
      <c r="F50" s="88">
        <v>40.691690000000001</v>
      </c>
      <c r="G50" s="88">
        <v>45.497548000000002</v>
      </c>
      <c r="H50" s="88">
        <v>50.838141999999998</v>
      </c>
      <c r="I50" s="88">
        <v>24.237674999999999</v>
      </c>
      <c r="J50" s="88">
        <v>21.326134</v>
      </c>
      <c r="K50" s="88">
        <v>1.858473</v>
      </c>
      <c r="L50" s="88">
        <v>1137.1391800000001</v>
      </c>
      <c r="M50" s="88">
        <v>71.24820200000002</v>
      </c>
      <c r="N50" s="88">
        <v>189.44654999999995</v>
      </c>
      <c r="O50" s="88">
        <v>303.26977499999998</v>
      </c>
      <c r="P50" s="88">
        <v>22.580854000000002</v>
      </c>
      <c r="Q50" s="88">
        <v>65.097878999999992</v>
      </c>
      <c r="R50" s="88">
        <v>72.621204000000006</v>
      </c>
      <c r="S50" s="88">
        <v>44.495119000000003</v>
      </c>
      <c r="T50" s="87">
        <v>2023</v>
      </c>
      <c r="U50" s="84" t="s">
        <v>537</v>
      </c>
    </row>
    <row r="51" spans="1:21" x14ac:dyDescent="0.15">
      <c r="B51" s="84" t="s">
        <v>339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U51" s="84" t="s">
        <v>538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U52" s="84" t="s">
        <v>539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U53" s="84" t="s">
        <v>540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U54" s="84" t="s">
        <v>541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U55" s="84" t="s">
        <v>542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U56" s="84" t="s">
        <v>543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U57" s="84" t="s">
        <v>544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U58" s="84" t="s">
        <v>545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U59" s="84" t="s">
        <v>546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U60" s="84" t="s">
        <v>547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548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205" t="s">
        <v>679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</row>
    <row r="66" spans="1:21" s="85" customFormat="1" ht="11.25" customHeight="1" thickBot="1" x14ac:dyDescent="0.25">
      <c r="A66" s="199" t="s">
        <v>162</v>
      </c>
      <c r="B66" s="199" t="s">
        <v>163</v>
      </c>
      <c r="C66" s="235" t="s">
        <v>678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9" t="s">
        <v>534</v>
      </c>
      <c r="U66" s="199" t="s">
        <v>521</v>
      </c>
    </row>
    <row r="67" spans="1:21" ht="20.25" customHeight="1" thickBot="1" x14ac:dyDescent="0.2">
      <c r="A67" s="200"/>
      <c r="B67" s="200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200"/>
      <c r="U67" s="200"/>
    </row>
    <row r="68" spans="1:21" x14ac:dyDescent="0.15">
      <c r="A68" s="87">
        <v>2022</v>
      </c>
      <c r="B68" s="84" t="s">
        <v>338</v>
      </c>
      <c r="C68" s="88">
        <v>11.586217</v>
      </c>
      <c r="D68" s="88">
        <v>1.6880120000000001</v>
      </c>
      <c r="E68" s="88">
        <v>2.32734</v>
      </c>
      <c r="F68" s="88">
        <v>174.89974000000001</v>
      </c>
      <c r="G68" s="88">
        <v>439.11058100000008</v>
      </c>
      <c r="H68" s="88">
        <v>94.158331999999987</v>
      </c>
      <c r="I68" s="88">
        <v>28.371597999999999</v>
      </c>
      <c r="J68" s="88">
        <v>31.861228000000004</v>
      </c>
      <c r="K68" s="88">
        <v>1.3985599999999998</v>
      </c>
      <c r="L68" s="88">
        <v>101.15769100000001</v>
      </c>
      <c r="M68" s="88">
        <v>14.608768000000001</v>
      </c>
      <c r="N68" s="88">
        <v>1.255096</v>
      </c>
      <c r="O68" s="88">
        <v>7.8080400000000001</v>
      </c>
      <c r="P68" s="88">
        <v>112.99178099999999</v>
      </c>
      <c r="Q68" s="88">
        <v>12.686593</v>
      </c>
      <c r="R68" s="88">
        <v>0.208591</v>
      </c>
      <c r="S68" s="88">
        <v>8.4205760000000005</v>
      </c>
      <c r="T68" s="87">
        <v>2022</v>
      </c>
      <c r="U68" s="84" t="s">
        <v>537</v>
      </c>
    </row>
    <row r="69" spans="1:21" x14ac:dyDescent="0.15">
      <c r="B69" s="84" t="s">
        <v>339</v>
      </c>
      <c r="C69" s="88">
        <v>11.764021000000001</v>
      </c>
      <c r="D69" s="88">
        <v>1.6917200000000001</v>
      </c>
      <c r="E69" s="88">
        <v>2.344201</v>
      </c>
      <c r="F69" s="88">
        <v>191.197517</v>
      </c>
      <c r="G69" s="88">
        <v>432.86972300000002</v>
      </c>
      <c r="H69" s="88">
        <v>93.732542999999993</v>
      </c>
      <c r="I69" s="88">
        <v>30.996431999999999</v>
      </c>
      <c r="J69" s="88">
        <v>39.668750000000003</v>
      </c>
      <c r="K69" s="88">
        <v>0.69723999999999997</v>
      </c>
      <c r="L69" s="88">
        <v>112.553225</v>
      </c>
      <c r="M69" s="88">
        <v>17.147124000000002</v>
      </c>
      <c r="N69" s="88">
        <v>1.1574960000000001</v>
      </c>
      <c r="O69" s="88">
        <v>10.101859999999999</v>
      </c>
      <c r="P69" s="88">
        <v>115.590143</v>
      </c>
      <c r="Q69" s="88">
        <v>12.350543999999999</v>
      </c>
      <c r="R69" s="88">
        <v>0.374448</v>
      </c>
      <c r="S69" s="88">
        <v>8.2195450000000001</v>
      </c>
      <c r="U69" s="84" t="s">
        <v>538</v>
      </c>
    </row>
    <row r="70" spans="1:21" x14ac:dyDescent="0.15">
      <c r="B70" s="84" t="s">
        <v>340</v>
      </c>
      <c r="C70" s="88">
        <v>13.586800999999999</v>
      </c>
      <c r="D70" s="88">
        <v>1.302449</v>
      </c>
      <c r="E70" s="88">
        <v>3.3730169999999999</v>
      </c>
      <c r="F70" s="88">
        <v>169.878668</v>
      </c>
      <c r="G70" s="88">
        <v>485.83865000000009</v>
      </c>
      <c r="H70" s="88">
        <v>114.373356</v>
      </c>
      <c r="I70" s="88">
        <v>35.503839999999997</v>
      </c>
      <c r="J70" s="88">
        <v>38.54233</v>
      </c>
      <c r="K70" s="88">
        <v>2.0430409999999997</v>
      </c>
      <c r="L70" s="88">
        <v>112.29113799999998</v>
      </c>
      <c r="M70" s="88">
        <v>17.9849</v>
      </c>
      <c r="N70" s="88">
        <v>1.218194</v>
      </c>
      <c r="O70" s="88">
        <v>10.018285000000001</v>
      </c>
      <c r="P70" s="88">
        <v>135.99149700000001</v>
      </c>
      <c r="Q70" s="88">
        <v>15.922152999999998</v>
      </c>
      <c r="R70" s="88">
        <v>0.500421</v>
      </c>
      <c r="S70" s="88">
        <v>9.5670950000000001</v>
      </c>
      <c r="U70" s="84" t="s">
        <v>539</v>
      </c>
    </row>
    <row r="71" spans="1:21" x14ac:dyDescent="0.15">
      <c r="B71" s="84" t="s">
        <v>341</v>
      </c>
      <c r="C71" s="88">
        <v>12.582072</v>
      </c>
      <c r="D71" s="88">
        <v>1.4804140000000001</v>
      </c>
      <c r="E71" s="88">
        <v>3.0775590000000004</v>
      </c>
      <c r="F71" s="88">
        <v>169.92660700000002</v>
      </c>
      <c r="G71" s="88">
        <v>461.02906200000007</v>
      </c>
      <c r="H71" s="88">
        <v>103.226889</v>
      </c>
      <c r="I71" s="88">
        <v>39.894143999999997</v>
      </c>
      <c r="J71" s="88">
        <v>34.664536999999996</v>
      </c>
      <c r="K71" s="88">
        <v>1.106719</v>
      </c>
      <c r="L71" s="88">
        <v>107.57912300000001</v>
      </c>
      <c r="M71" s="88">
        <v>16.816105</v>
      </c>
      <c r="N71" s="88">
        <v>1.007976</v>
      </c>
      <c r="O71" s="88">
        <v>8.8574559999999991</v>
      </c>
      <c r="P71" s="88">
        <v>133.403333</v>
      </c>
      <c r="Q71" s="88">
        <v>15.138041999999999</v>
      </c>
      <c r="R71" s="88">
        <v>0.47919799999999996</v>
      </c>
      <c r="S71" s="88">
        <v>11.512664000000001</v>
      </c>
      <c r="U71" s="84" t="s">
        <v>540</v>
      </c>
    </row>
    <row r="72" spans="1:21" x14ac:dyDescent="0.15">
      <c r="B72" s="84" t="s">
        <v>342</v>
      </c>
      <c r="C72" s="88">
        <v>15.399152000000001</v>
      </c>
      <c r="D72" s="88">
        <v>1.475611</v>
      </c>
      <c r="E72" s="88">
        <v>3.3574079999999999</v>
      </c>
      <c r="F72" s="88">
        <v>191.083426</v>
      </c>
      <c r="G72" s="88">
        <v>531.57563200000016</v>
      </c>
      <c r="H72" s="88">
        <v>108.53357100000002</v>
      </c>
      <c r="I72" s="88">
        <v>40.913311999999998</v>
      </c>
      <c r="J72" s="88">
        <v>43.841249000000012</v>
      </c>
      <c r="K72" s="88">
        <v>1.4897489999999998</v>
      </c>
      <c r="L72" s="88">
        <v>128.696439</v>
      </c>
      <c r="M72" s="88">
        <v>17.596672000000002</v>
      </c>
      <c r="N72" s="88">
        <v>1.1452850000000001</v>
      </c>
      <c r="O72" s="88">
        <v>7.6983189999999997</v>
      </c>
      <c r="P72" s="88">
        <v>151.25366600000001</v>
      </c>
      <c r="Q72" s="88">
        <v>15.107208999999999</v>
      </c>
      <c r="R72" s="88">
        <v>0.41139400000000004</v>
      </c>
      <c r="S72" s="88">
        <v>14.275663999999999</v>
      </c>
      <c r="U72" s="84" t="s">
        <v>541</v>
      </c>
    </row>
    <row r="73" spans="1:21" x14ac:dyDescent="0.15">
      <c r="B73" s="84" t="s">
        <v>343</v>
      </c>
      <c r="C73" s="88">
        <v>13.127537999999999</v>
      </c>
      <c r="D73" s="88">
        <v>0.97253199999999995</v>
      </c>
      <c r="E73" s="88">
        <v>3.1322710000000002</v>
      </c>
      <c r="F73" s="88">
        <v>165.43736299999998</v>
      </c>
      <c r="G73" s="88">
        <v>504.57989399999997</v>
      </c>
      <c r="H73" s="88">
        <v>106.732935</v>
      </c>
      <c r="I73" s="88">
        <v>33.668799000000007</v>
      </c>
      <c r="J73" s="88">
        <v>43.050347999999985</v>
      </c>
      <c r="K73" s="88">
        <v>0.99674499999999999</v>
      </c>
      <c r="L73" s="88">
        <v>128.49913699999999</v>
      </c>
      <c r="M73" s="88">
        <v>21.909116000000001</v>
      </c>
      <c r="N73" s="88">
        <v>0.91955100000000001</v>
      </c>
      <c r="O73" s="88">
        <v>11.665378</v>
      </c>
      <c r="P73" s="88">
        <v>144.33309999999997</v>
      </c>
      <c r="Q73" s="88">
        <v>16.638429000000002</v>
      </c>
      <c r="R73" s="88">
        <v>0.47796200000000005</v>
      </c>
      <c r="S73" s="88">
        <v>12.303191</v>
      </c>
      <c r="U73" s="84" t="s">
        <v>542</v>
      </c>
    </row>
    <row r="74" spans="1:21" x14ac:dyDescent="0.15">
      <c r="B74" s="84" t="s">
        <v>344</v>
      </c>
      <c r="C74" s="88">
        <v>13.559927</v>
      </c>
      <c r="D74" s="88">
        <v>1.9473659999999999</v>
      </c>
      <c r="E74" s="88">
        <v>2.9466779999999999</v>
      </c>
      <c r="F74" s="88">
        <v>184.61051699999999</v>
      </c>
      <c r="G74" s="88">
        <v>450.46953100000002</v>
      </c>
      <c r="H74" s="88">
        <v>107.84370900000003</v>
      </c>
      <c r="I74" s="88">
        <v>28.812855000000003</v>
      </c>
      <c r="J74" s="88">
        <v>46.61128200000001</v>
      </c>
      <c r="K74" s="88">
        <v>1.566999</v>
      </c>
      <c r="L74" s="88">
        <v>108.414064</v>
      </c>
      <c r="M74" s="88">
        <v>19.889794000000002</v>
      </c>
      <c r="N74" s="88">
        <v>1.3124989999999999</v>
      </c>
      <c r="O74" s="88">
        <v>12.298051000000001</v>
      </c>
      <c r="P74" s="88">
        <v>140.12891500000001</v>
      </c>
      <c r="Q74" s="88">
        <v>16.843554000000001</v>
      </c>
      <c r="R74" s="88">
        <v>0.42879400000000001</v>
      </c>
      <c r="S74" s="88">
        <v>15.452745999999999</v>
      </c>
      <c r="U74" s="84" t="s">
        <v>543</v>
      </c>
    </row>
    <row r="75" spans="1:21" x14ac:dyDescent="0.15">
      <c r="B75" s="84" t="s">
        <v>345</v>
      </c>
      <c r="C75" s="88">
        <v>10.23033</v>
      </c>
      <c r="D75" s="88">
        <v>1.608268</v>
      </c>
      <c r="E75" s="88">
        <v>2.6692360000000002</v>
      </c>
      <c r="F75" s="88">
        <v>142.81114700000001</v>
      </c>
      <c r="G75" s="88">
        <v>388.40113500000001</v>
      </c>
      <c r="H75" s="88">
        <v>100.11385399999998</v>
      </c>
      <c r="I75" s="88">
        <v>19.826329999999999</v>
      </c>
      <c r="J75" s="88">
        <v>50.546460999999994</v>
      </c>
      <c r="K75" s="88">
        <v>0.493753</v>
      </c>
      <c r="L75" s="88">
        <v>86.445482999999967</v>
      </c>
      <c r="M75" s="88">
        <v>14.454927999999999</v>
      </c>
      <c r="N75" s="88">
        <v>1.721824</v>
      </c>
      <c r="O75" s="88">
        <v>11.181785</v>
      </c>
      <c r="P75" s="88">
        <v>137.23313199999998</v>
      </c>
      <c r="Q75" s="88">
        <v>15.802937</v>
      </c>
      <c r="R75" s="88">
        <v>8.9701000000000003E-2</v>
      </c>
      <c r="S75" s="88">
        <v>7.0510999999999999</v>
      </c>
      <c r="U75" s="84" t="s">
        <v>544</v>
      </c>
    </row>
    <row r="76" spans="1:21" x14ac:dyDescent="0.15">
      <c r="B76" s="84" t="s">
        <v>346</v>
      </c>
      <c r="C76" s="88">
        <v>13.502968999999998</v>
      </c>
      <c r="D76" s="88">
        <v>1.726572</v>
      </c>
      <c r="E76" s="88">
        <v>2.7791399999999999</v>
      </c>
      <c r="F76" s="88">
        <v>196.53954600000003</v>
      </c>
      <c r="G76" s="88">
        <v>434.87748700000003</v>
      </c>
      <c r="H76" s="88">
        <v>117.54314000000002</v>
      </c>
      <c r="I76" s="88">
        <v>33.057381999999997</v>
      </c>
      <c r="J76" s="88">
        <v>50.047139999999992</v>
      </c>
      <c r="K76" s="88">
        <v>1.9685220000000003</v>
      </c>
      <c r="L76" s="88">
        <v>106.95689700000003</v>
      </c>
      <c r="M76" s="88">
        <v>44.549836999999997</v>
      </c>
      <c r="N76" s="88">
        <v>1.5332689999999998</v>
      </c>
      <c r="O76" s="88">
        <v>11.785038</v>
      </c>
      <c r="P76" s="88">
        <v>152.896108</v>
      </c>
      <c r="Q76" s="88">
        <v>23.121300000000002</v>
      </c>
      <c r="R76" s="88">
        <v>0.44284200000000001</v>
      </c>
      <c r="S76" s="88">
        <v>11.744619999999999</v>
      </c>
      <c r="U76" s="84" t="s">
        <v>545</v>
      </c>
    </row>
    <row r="77" spans="1:21" x14ac:dyDescent="0.15">
      <c r="B77" s="84" t="s">
        <v>347</v>
      </c>
      <c r="C77" s="88">
        <v>14.168162000000001</v>
      </c>
      <c r="D77" s="88">
        <v>1.8879230000000002</v>
      </c>
      <c r="E77" s="88">
        <v>3.067631</v>
      </c>
      <c r="F77" s="88">
        <v>173.75502300000002</v>
      </c>
      <c r="G77" s="88">
        <v>398.72484400000008</v>
      </c>
      <c r="H77" s="88">
        <v>117.792208</v>
      </c>
      <c r="I77" s="88">
        <v>33.298138000000002</v>
      </c>
      <c r="J77" s="88">
        <v>47.361203999999994</v>
      </c>
      <c r="K77" s="88">
        <v>1.6186560000000001</v>
      </c>
      <c r="L77" s="88">
        <v>116.58372199999997</v>
      </c>
      <c r="M77" s="88">
        <v>22.403036</v>
      </c>
      <c r="N77" s="88">
        <v>1.6052729999999999</v>
      </c>
      <c r="O77" s="88">
        <v>14.364020999999999</v>
      </c>
      <c r="P77" s="88">
        <v>140.26740100000001</v>
      </c>
      <c r="Q77" s="88">
        <v>20.774536999999999</v>
      </c>
      <c r="R77" s="88">
        <v>0.55638299999999996</v>
      </c>
      <c r="S77" s="88">
        <v>11.315472</v>
      </c>
      <c r="U77" s="84" t="s">
        <v>546</v>
      </c>
    </row>
    <row r="78" spans="1:21" x14ac:dyDescent="0.15">
      <c r="B78" s="84" t="s">
        <v>348</v>
      </c>
      <c r="C78" s="88">
        <v>13.454753999999999</v>
      </c>
      <c r="D78" s="88">
        <v>2.0440399999999999</v>
      </c>
      <c r="E78" s="88">
        <v>3.941751</v>
      </c>
      <c r="F78" s="88">
        <v>204.69769100000002</v>
      </c>
      <c r="G78" s="88">
        <v>405.14357999999999</v>
      </c>
      <c r="H78" s="88">
        <v>113.62169099999998</v>
      </c>
      <c r="I78" s="88">
        <v>33.014681000000003</v>
      </c>
      <c r="J78" s="88">
        <v>50.047125000000001</v>
      </c>
      <c r="K78" s="88">
        <v>2.1989489999999998</v>
      </c>
      <c r="L78" s="88">
        <v>122.44602500000001</v>
      </c>
      <c r="M78" s="88">
        <v>24.675008000000002</v>
      </c>
      <c r="N78" s="88">
        <v>1.2012299999999998</v>
      </c>
      <c r="O78" s="88">
        <v>8.6884189999999997</v>
      </c>
      <c r="P78" s="88">
        <v>134.94990300000001</v>
      </c>
      <c r="Q78" s="88">
        <v>19.711994000000001</v>
      </c>
      <c r="R78" s="88">
        <v>0.35063800000000001</v>
      </c>
      <c r="S78" s="88">
        <v>11.277457999999999</v>
      </c>
      <c r="U78" s="84" t="s">
        <v>547</v>
      </c>
    </row>
    <row r="79" spans="1:21" x14ac:dyDescent="0.15">
      <c r="B79" s="84" t="s">
        <v>349</v>
      </c>
      <c r="C79" s="88">
        <v>12.249931</v>
      </c>
      <c r="D79" s="88">
        <v>1.9042839999999999</v>
      </c>
      <c r="E79" s="88">
        <v>3.4286940000000001</v>
      </c>
      <c r="F79" s="88">
        <v>134.34803700000001</v>
      </c>
      <c r="G79" s="88">
        <v>333.18641099999991</v>
      </c>
      <c r="H79" s="88">
        <v>93.994731000000002</v>
      </c>
      <c r="I79" s="88">
        <v>22.315988999999998</v>
      </c>
      <c r="J79" s="88">
        <v>55.220210999999992</v>
      </c>
      <c r="K79" s="88">
        <v>1.0749070000000001</v>
      </c>
      <c r="L79" s="88">
        <v>90.519811000000004</v>
      </c>
      <c r="M79" s="88">
        <v>20.430839000000002</v>
      </c>
      <c r="N79" s="88">
        <v>1.0119879999999999</v>
      </c>
      <c r="O79" s="88">
        <v>9.285876</v>
      </c>
      <c r="P79" s="88">
        <v>115.93594</v>
      </c>
      <c r="Q79" s="88">
        <v>19.653238999999999</v>
      </c>
      <c r="R79" s="88">
        <v>0.38295800000000002</v>
      </c>
      <c r="S79" s="88">
        <v>8.1489890000000003</v>
      </c>
      <c r="U79" s="84" t="s">
        <v>548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2023</v>
      </c>
      <c r="B81" s="84" t="s">
        <v>338</v>
      </c>
      <c r="C81" s="88">
        <v>12.476442</v>
      </c>
      <c r="D81" s="88">
        <v>2.1370269999999998</v>
      </c>
      <c r="E81" s="88">
        <v>2.3474810000000002</v>
      </c>
      <c r="F81" s="88">
        <v>190.078881</v>
      </c>
      <c r="G81" s="88">
        <v>384.30361299999998</v>
      </c>
      <c r="H81" s="88">
        <v>105.91096</v>
      </c>
      <c r="I81" s="88">
        <v>27.394802000000002</v>
      </c>
      <c r="J81" s="88">
        <v>43.908620000000006</v>
      </c>
      <c r="K81" s="88">
        <v>1.9040780000000002</v>
      </c>
      <c r="L81" s="88">
        <v>111.31393399999999</v>
      </c>
      <c r="M81" s="88">
        <v>16.554689</v>
      </c>
      <c r="N81" s="88">
        <v>1.304643</v>
      </c>
      <c r="O81" s="88">
        <v>10.435604</v>
      </c>
      <c r="P81" s="88">
        <v>124.90313400000001</v>
      </c>
      <c r="Q81" s="88">
        <v>14.198326</v>
      </c>
      <c r="R81" s="88">
        <v>0.55243600000000004</v>
      </c>
      <c r="S81" s="88">
        <v>8.472175</v>
      </c>
      <c r="T81" s="87">
        <v>2023</v>
      </c>
      <c r="U81" s="84" t="s">
        <v>537</v>
      </c>
    </row>
    <row r="82" spans="1:21" x14ac:dyDescent="0.15">
      <c r="B82" s="84" t="s">
        <v>339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U82" s="84" t="s">
        <v>538</v>
      </c>
    </row>
    <row r="83" spans="1:21" x14ac:dyDescent="0.15">
      <c r="B83" s="84" t="s">
        <v>340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U83" s="84" t="s">
        <v>539</v>
      </c>
    </row>
    <row r="84" spans="1:21" x14ac:dyDescent="0.15">
      <c r="B84" s="84" t="s">
        <v>341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U84" s="84" t="s">
        <v>540</v>
      </c>
    </row>
    <row r="85" spans="1:21" x14ac:dyDescent="0.15">
      <c r="B85" s="84" t="s">
        <v>342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U85" s="84" t="s">
        <v>541</v>
      </c>
    </row>
    <row r="86" spans="1:21" x14ac:dyDescent="0.15">
      <c r="B86" s="84" t="s">
        <v>343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U86" s="84" t="s">
        <v>542</v>
      </c>
    </row>
    <row r="87" spans="1:21" x14ac:dyDescent="0.15">
      <c r="B87" s="84" t="s">
        <v>344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U87" s="84" t="s">
        <v>543</v>
      </c>
    </row>
    <row r="88" spans="1:21" x14ac:dyDescent="0.15">
      <c r="B88" s="84" t="s">
        <v>345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U88" s="84" t="s">
        <v>544</v>
      </c>
    </row>
    <row r="89" spans="1:21" x14ac:dyDescent="0.15">
      <c r="B89" s="84" t="s">
        <v>346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U89" s="84" t="s">
        <v>545</v>
      </c>
    </row>
    <row r="90" spans="1:21" x14ac:dyDescent="0.15">
      <c r="B90" s="84" t="s">
        <v>347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U90" s="84" t="s">
        <v>546</v>
      </c>
    </row>
    <row r="91" spans="1:21" x14ac:dyDescent="0.15">
      <c r="B91" s="84" t="s">
        <v>348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U91" s="84" t="s">
        <v>547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548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205" t="s">
        <v>679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</row>
    <row r="97" spans="1:21" s="85" customFormat="1" ht="11.25" customHeight="1" thickBot="1" x14ac:dyDescent="0.25">
      <c r="A97" s="199" t="s">
        <v>162</v>
      </c>
      <c r="B97" s="199" t="s">
        <v>163</v>
      </c>
      <c r="C97" s="235" t="s">
        <v>678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9" t="s">
        <v>534</v>
      </c>
      <c r="U97" s="199" t="s">
        <v>521</v>
      </c>
    </row>
    <row r="98" spans="1:21" ht="20.25" customHeight="1" thickBot="1" x14ac:dyDescent="0.2">
      <c r="A98" s="200"/>
      <c r="B98" s="200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200"/>
      <c r="U98" s="200"/>
    </row>
    <row r="99" spans="1:21" x14ac:dyDescent="0.15">
      <c r="A99" s="87">
        <v>2022</v>
      </c>
      <c r="B99" s="84" t="s">
        <v>338</v>
      </c>
      <c r="C99" s="88">
        <v>74.169798</v>
      </c>
      <c r="D99" s="88">
        <v>13.995241</v>
      </c>
      <c r="E99" s="88">
        <v>33.164643999999996</v>
      </c>
      <c r="F99" s="88">
        <v>28.731434999999991</v>
      </c>
      <c r="G99" s="88">
        <v>11.311911</v>
      </c>
      <c r="H99" s="88">
        <v>5.8308490000000006</v>
      </c>
      <c r="I99" s="88">
        <v>4.2789289999999998</v>
      </c>
      <c r="J99" s="88">
        <v>11.064741000000001</v>
      </c>
      <c r="K99" s="88">
        <v>11.165797</v>
      </c>
      <c r="L99" s="88">
        <v>101.80859699999999</v>
      </c>
      <c r="M99" s="88">
        <v>89.201981000000018</v>
      </c>
      <c r="N99" s="88">
        <v>20.703477000000003</v>
      </c>
      <c r="O99" s="88">
        <v>69.273882000000015</v>
      </c>
      <c r="P99" s="88">
        <v>5.3655160000000004</v>
      </c>
      <c r="Q99" s="88">
        <v>2.3305809999999996</v>
      </c>
      <c r="R99" s="88">
        <v>2.1500960000000005</v>
      </c>
      <c r="S99" s="88">
        <v>26.380288999999998</v>
      </c>
      <c r="T99" s="87">
        <v>2022</v>
      </c>
      <c r="U99" s="84" t="s">
        <v>537</v>
      </c>
    </row>
    <row r="100" spans="1:21" x14ac:dyDescent="0.15">
      <c r="B100" s="84" t="s">
        <v>339</v>
      </c>
      <c r="C100" s="88">
        <v>71.137911000000045</v>
      </c>
      <c r="D100" s="88">
        <v>9.7251829999999995</v>
      </c>
      <c r="E100" s="88">
        <v>37.886011000000011</v>
      </c>
      <c r="F100" s="88">
        <v>27.973174999999998</v>
      </c>
      <c r="G100" s="88">
        <v>12.264814999999999</v>
      </c>
      <c r="H100" s="88">
        <v>6.6146740000000008</v>
      </c>
      <c r="I100" s="88">
        <v>4.4547319999999999</v>
      </c>
      <c r="J100" s="88">
        <v>11.849317000000001</v>
      </c>
      <c r="K100" s="88">
        <v>10.720317000000001</v>
      </c>
      <c r="L100" s="88">
        <v>90.334043999999992</v>
      </c>
      <c r="M100" s="88">
        <v>95.856237999999991</v>
      </c>
      <c r="N100" s="88">
        <v>22.175225999999995</v>
      </c>
      <c r="O100" s="88">
        <v>68.875810999999999</v>
      </c>
      <c r="P100" s="88">
        <v>4.8741129999999995</v>
      </c>
      <c r="Q100" s="88">
        <v>3.0632310000000009</v>
      </c>
      <c r="R100" s="88">
        <v>2.2571719999999997</v>
      </c>
      <c r="S100" s="88">
        <v>25.171825999999999</v>
      </c>
      <c r="U100" s="84" t="s">
        <v>538</v>
      </c>
    </row>
    <row r="101" spans="1:21" x14ac:dyDescent="0.15">
      <c r="B101" s="84" t="s">
        <v>340</v>
      </c>
      <c r="C101" s="88">
        <v>90.339591999999982</v>
      </c>
      <c r="D101" s="88">
        <v>8.8764099999999981</v>
      </c>
      <c r="E101" s="88">
        <v>44.162248000000005</v>
      </c>
      <c r="F101" s="88">
        <v>31.648392000000008</v>
      </c>
      <c r="G101" s="88">
        <v>14.040414999999999</v>
      </c>
      <c r="H101" s="88">
        <v>9.181140000000001</v>
      </c>
      <c r="I101" s="88">
        <v>6.1795680000000015</v>
      </c>
      <c r="J101" s="88">
        <v>12.630898999999999</v>
      </c>
      <c r="K101" s="88">
        <v>13.508866999999999</v>
      </c>
      <c r="L101" s="88">
        <v>100.09338499999998</v>
      </c>
      <c r="M101" s="88">
        <v>104.26447900000008</v>
      </c>
      <c r="N101" s="88">
        <v>23.258452999999996</v>
      </c>
      <c r="O101" s="88">
        <v>77.276059000000018</v>
      </c>
      <c r="P101" s="88">
        <v>4.2939940000000005</v>
      </c>
      <c r="Q101" s="88">
        <v>2.8706620000000003</v>
      </c>
      <c r="R101" s="88">
        <v>3.1973830000000003</v>
      </c>
      <c r="S101" s="88">
        <v>27.169186000000003</v>
      </c>
      <c r="U101" s="84" t="s">
        <v>539</v>
      </c>
    </row>
    <row r="102" spans="1:21" x14ac:dyDescent="0.15">
      <c r="B102" s="84" t="s">
        <v>341</v>
      </c>
      <c r="C102" s="88">
        <v>62.406747999999979</v>
      </c>
      <c r="D102" s="88">
        <v>11.567687000000006</v>
      </c>
      <c r="E102" s="88">
        <v>36.857393999999999</v>
      </c>
      <c r="F102" s="88">
        <v>27.668276999999996</v>
      </c>
      <c r="G102" s="88">
        <v>14.135176000000001</v>
      </c>
      <c r="H102" s="88">
        <v>8.1784019999999984</v>
      </c>
      <c r="I102" s="88">
        <v>4.9793570000000003</v>
      </c>
      <c r="J102" s="88">
        <v>11.516258000000002</v>
      </c>
      <c r="K102" s="88">
        <v>11.554987000000001</v>
      </c>
      <c r="L102" s="88">
        <v>91.142776999999995</v>
      </c>
      <c r="M102" s="88">
        <v>102.821347</v>
      </c>
      <c r="N102" s="88">
        <v>22.51148400000001</v>
      </c>
      <c r="O102" s="88">
        <v>75.160262999999986</v>
      </c>
      <c r="P102" s="88">
        <v>4.5867700000000005</v>
      </c>
      <c r="Q102" s="88">
        <v>2.9039670000000002</v>
      </c>
      <c r="R102" s="88">
        <v>2.9521430000000004</v>
      </c>
      <c r="S102" s="88">
        <v>25.150729000000002</v>
      </c>
      <c r="U102" s="84" t="s">
        <v>540</v>
      </c>
    </row>
    <row r="103" spans="1:21" x14ac:dyDescent="0.15">
      <c r="B103" s="84" t="s">
        <v>342</v>
      </c>
      <c r="C103" s="88">
        <v>76.980169999999916</v>
      </c>
      <c r="D103" s="88">
        <v>13.793875000000002</v>
      </c>
      <c r="E103" s="88">
        <v>41.889117999999989</v>
      </c>
      <c r="F103" s="88">
        <v>31.942985999999987</v>
      </c>
      <c r="G103" s="88">
        <v>14.263357999999998</v>
      </c>
      <c r="H103" s="88">
        <v>7.2385409999999988</v>
      </c>
      <c r="I103" s="88">
        <v>6.470917</v>
      </c>
      <c r="J103" s="88">
        <v>14.070837999999998</v>
      </c>
      <c r="K103" s="88">
        <v>14.418390000000002</v>
      </c>
      <c r="L103" s="88">
        <v>102.92940299999997</v>
      </c>
      <c r="M103" s="88">
        <v>108.92517800000002</v>
      </c>
      <c r="N103" s="88">
        <v>26.336208000000003</v>
      </c>
      <c r="O103" s="88">
        <v>79.319547000000028</v>
      </c>
      <c r="P103" s="88">
        <v>6.3385899999999999</v>
      </c>
      <c r="Q103" s="88">
        <v>3.3350580000000001</v>
      </c>
      <c r="R103" s="88">
        <v>2.5639519999999996</v>
      </c>
      <c r="S103" s="88">
        <v>31.724972999999999</v>
      </c>
      <c r="U103" s="84" t="s">
        <v>541</v>
      </c>
    </row>
    <row r="104" spans="1:21" x14ac:dyDescent="0.15">
      <c r="B104" s="84" t="s">
        <v>343</v>
      </c>
      <c r="C104" s="88">
        <v>71.422875000000005</v>
      </c>
      <c r="D104" s="88">
        <v>9.8137620000000005</v>
      </c>
      <c r="E104" s="88">
        <v>36.880926000000002</v>
      </c>
      <c r="F104" s="88">
        <v>33.643745999999993</v>
      </c>
      <c r="G104" s="88">
        <v>13.453941</v>
      </c>
      <c r="H104" s="88">
        <v>8.8643300000000025</v>
      </c>
      <c r="I104" s="88">
        <v>6.2641169999999988</v>
      </c>
      <c r="J104" s="88">
        <v>13.533570999999998</v>
      </c>
      <c r="K104" s="88">
        <v>15.102179000000003</v>
      </c>
      <c r="L104" s="88">
        <v>102.73058000000006</v>
      </c>
      <c r="M104" s="88">
        <v>99.225503000000018</v>
      </c>
      <c r="N104" s="88">
        <v>25.999886999999994</v>
      </c>
      <c r="O104" s="88">
        <v>71.919093000000004</v>
      </c>
      <c r="P104" s="88">
        <v>4.5903590000000003</v>
      </c>
      <c r="Q104" s="88">
        <v>2.6339649999999999</v>
      </c>
      <c r="R104" s="88">
        <v>2.8509629999999992</v>
      </c>
      <c r="S104" s="88">
        <v>29.456378000000001</v>
      </c>
      <c r="U104" s="84" t="s">
        <v>542</v>
      </c>
    </row>
    <row r="105" spans="1:21" x14ac:dyDescent="0.15">
      <c r="B105" s="84" t="s">
        <v>344</v>
      </c>
      <c r="C105" s="88">
        <v>56.012692000000015</v>
      </c>
      <c r="D105" s="88">
        <v>8.2312130000000003</v>
      </c>
      <c r="E105" s="88">
        <v>33.588898999999998</v>
      </c>
      <c r="F105" s="88">
        <v>28.517001999999998</v>
      </c>
      <c r="G105" s="88">
        <v>12.317997000000002</v>
      </c>
      <c r="H105" s="88">
        <v>7.8632450000000009</v>
      </c>
      <c r="I105" s="88">
        <v>5.5280139999999989</v>
      </c>
      <c r="J105" s="88">
        <v>15.486984</v>
      </c>
      <c r="K105" s="88">
        <v>13.573006000000003</v>
      </c>
      <c r="L105" s="88">
        <v>121.23151800000004</v>
      </c>
      <c r="M105" s="88">
        <v>118.92853599999998</v>
      </c>
      <c r="N105" s="88">
        <v>25.813709999999997</v>
      </c>
      <c r="O105" s="88">
        <v>87.867495000000005</v>
      </c>
      <c r="P105" s="88">
        <v>5.7404259999999994</v>
      </c>
      <c r="Q105" s="88">
        <v>2.1709549999999997</v>
      </c>
      <c r="R105" s="88">
        <v>3.0737429999999994</v>
      </c>
      <c r="S105" s="88">
        <v>28.337120999999996</v>
      </c>
      <c r="U105" s="84" t="s">
        <v>543</v>
      </c>
    </row>
    <row r="106" spans="1:21" x14ac:dyDescent="0.15">
      <c r="B106" s="84" t="s">
        <v>345</v>
      </c>
      <c r="C106" s="88">
        <v>38.117974999999966</v>
      </c>
      <c r="D106" s="88">
        <v>4.4086610000000004</v>
      </c>
      <c r="E106" s="88">
        <v>28.857030999999999</v>
      </c>
      <c r="F106" s="88">
        <v>21.649591999999991</v>
      </c>
      <c r="G106" s="88">
        <v>10.482426000000002</v>
      </c>
      <c r="H106" s="88">
        <v>7.4596359999999997</v>
      </c>
      <c r="I106" s="88">
        <v>3.8333279999999998</v>
      </c>
      <c r="J106" s="88">
        <v>10.155819999999999</v>
      </c>
      <c r="K106" s="88">
        <v>8.3564930000000004</v>
      </c>
      <c r="L106" s="88">
        <v>142.90597300000002</v>
      </c>
      <c r="M106" s="88">
        <v>134.92244000000002</v>
      </c>
      <c r="N106" s="88">
        <v>27.284313000000004</v>
      </c>
      <c r="O106" s="88">
        <v>91.524628000000007</v>
      </c>
      <c r="P106" s="88">
        <v>5.8878440000000003</v>
      </c>
      <c r="Q106" s="88">
        <v>1.701641</v>
      </c>
      <c r="R106" s="88">
        <v>4.6234239999999991</v>
      </c>
      <c r="S106" s="88">
        <v>25.096733999999998</v>
      </c>
      <c r="U106" s="84" t="s">
        <v>544</v>
      </c>
    </row>
    <row r="107" spans="1:21" x14ac:dyDescent="0.15">
      <c r="B107" s="84" t="s">
        <v>346</v>
      </c>
      <c r="C107" s="88">
        <v>61.584856999999992</v>
      </c>
      <c r="D107" s="88">
        <v>9.3301710000000018</v>
      </c>
      <c r="E107" s="88">
        <v>36.936605999999998</v>
      </c>
      <c r="F107" s="88">
        <v>29.634769000000006</v>
      </c>
      <c r="G107" s="88">
        <v>12.509957</v>
      </c>
      <c r="H107" s="88">
        <v>7.7290600000000005</v>
      </c>
      <c r="I107" s="88">
        <v>5.5420660000000002</v>
      </c>
      <c r="J107" s="88">
        <v>14.765428</v>
      </c>
      <c r="K107" s="88">
        <v>13.755881000000002</v>
      </c>
      <c r="L107" s="88">
        <v>144.10286699999997</v>
      </c>
      <c r="M107" s="88">
        <v>132.09983000000003</v>
      </c>
      <c r="N107" s="88">
        <v>29.593289000000006</v>
      </c>
      <c r="O107" s="88">
        <v>96.491163</v>
      </c>
      <c r="P107" s="88">
        <v>5.421892999999999</v>
      </c>
      <c r="Q107" s="88">
        <v>1.9223670000000002</v>
      </c>
      <c r="R107" s="88">
        <v>3.9948550000000012</v>
      </c>
      <c r="S107" s="88">
        <v>33.312629999999999</v>
      </c>
      <c r="U107" s="84" t="s">
        <v>545</v>
      </c>
    </row>
    <row r="108" spans="1:21" x14ac:dyDescent="0.15">
      <c r="B108" s="84" t="s">
        <v>347</v>
      </c>
      <c r="C108" s="88">
        <v>58.733176999999984</v>
      </c>
      <c r="D108" s="88">
        <v>8.2761269999999989</v>
      </c>
      <c r="E108" s="88">
        <v>34.766654000000003</v>
      </c>
      <c r="F108" s="88">
        <v>22.503709999999998</v>
      </c>
      <c r="G108" s="88">
        <v>12.567823000000002</v>
      </c>
      <c r="H108" s="88">
        <v>6.8941049999999997</v>
      </c>
      <c r="I108" s="88">
        <v>5.4430419999999993</v>
      </c>
      <c r="J108" s="88">
        <v>12.115410999999998</v>
      </c>
      <c r="K108" s="88">
        <v>15.501213</v>
      </c>
      <c r="L108" s="88">
        <v>143.05541600000004</v>
      </c>
      <c r="M108" s="88">
        <v>119.56098399999995</v>
      </c>
      <c r="N108" s="88">
        <v>26.277753000000001</v>
      </c>
      <c r="O108" s="88">
        <v>90.420885999999996</v>
      </c>
      <c r="P108" s="88">
        <v>4.5354669999999997</v>
      </c>
      <c r="Q108" s="88">
        <v>2.1369630000000002</v>
      </c>
      <c r="R108" s="88">
        <v>4.0621400000000003</v>
      </c>
      <c r="S108" s="88">
        <v>33.753098000000001</v>
      </c>
      <c r="U108" s="84" t="s">
        <v>546</v>
      </c>
    </row>
    <row r="109" spans="1:21" x14ac:dyDescent="0.15">
      <c r="B109" s="84" t="s">
        <v>348</v>
      </c>
      <c r="C109" s="88">
        <v>41.513717</v>
      </c>
      <c r="D109" s="88">
        <v>4.9169239999999999</v>
      </c>
      <c r="E109" s="88">
        <v>36.388668999999993</v>
      </c>
      <c r="F109" s="88">
        <v>25.561335999999994</v>
      </c>
      <c r="G109" s="88">
        <v>11.073198</v>
      </c>
      <c r="H109" s="88">
        <v>6.8672159999999973</v>
      </c>
      <c r="I109" s="88">
        <v>5.3723249999999982</v>
      </c>
      <c r="J109" s="88">
        <v>14.038568999999999</v>
      </c>
      <c r="K109" s="88">
        <v>13.277038000000003</v>
      </c>
      <c r="L109" s="88">
        <v>157.12504199999995</v>
      </c>
      <c r="M109" s="88">
        <v>116.20374600000001</v>
      </c>
      <c r="N109" s="88">
        <v>25.812894000000007</v>
      </c>
      <c r="O109" s="88">
        <v>84.85940100000002</v>
      </c>
      <c r="P109" s="88">
        <v>4.952483</v>
      </c>
      <c r="Q109" s="88">
        <v>2.7200410000000002</v>
      </c>
      <c r="R109" s="88">
        <v>2.2450280000000005</v>
      </c>
      <c r="S109" s="88">
        <v>33.249656000000002</v>
      </c>
      <c r="U109" s="84" t="s">
        <v>547</v>
      </c>
    </row>
    <row r="110" spans="1:21" x14ac:dyDescent="0.15">
      <c r="B110" s="84" t="s">
        <v>349</v>
      </c>
      <c r="C110" s="88">
        <v>27.245957999999995</v>
      </c>
      <c r="D110" s="88">
        <v>4.9616120000000006</v>
      </c>
      <c r="E110" s="88">
        <v>26.706288999999995</v>
      </c>
      <c r="F110" s="88">
        <v>14.635237</v>
      </c>
      <c r="G110" s="88">
        <v>9.4883959999999998</v>
      </c>
      <c r="H110" s="88">
        <v>5.4186069999999997</v>
      </c>
      <c r="I110" s="88">
        <v>4.1144999999999996</v>
      </c>
      <c r="J110" s="88">
        <v>9.6562029999999996</v>
      </c>
      <c r="K110" s="88">
        <v>11.005592999999998</v>
      </c>
      <c r="L110" s="88">
        <v>153.76593300000002</v>
      </c>
      <c r="M110" s="88">
        <v>127.30672700000002</v>
      </c>
      <c r="N110" s="88">
        <v>22.113137000000002</v>
      </c>
      <c r="O110" s="88">
        <v>78.876193000000001</v>
      </c>
      <c r="P110" s="88">
        <v>4.6000940000000003</v>
      </c>
      <c r="Q110" s="88">
        <v>2.3039340000000008</v>
      </c>
      <c r="R110" s="88">
        <v>2.5219569999999991</v>
      </c>
      <c r="S110" s="88">
        <v>25.278752999999998</v>
      </c>
      <c r="U110" s="84" t="s">
        <v>548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2023</v>
      </c>
      <c r="B112" s="84" t="s">
        <v>338</v>
      </c>
      <c r="C112" s="88">
        <v>45.141410999999977</v>
      </c>
      <c r="D112" s="88">
        <v>6.3861199999999991</v>
      </c>
      <c r="E112" s="88">
        <v>31.761563999999986</v>
      </c>
      <c r="F112" s="88">
        <v>22.070858000000001</v>
      </c>
      <c r="G112" s="88">
        <v>9.1614729999999991</v>
      </c>
      <c r="H112" s="88">
        <v>5.9413929999999997</v>
      </c>
      <c r="I112" s="88">
        <v>4.1062239999999992</v>
      </c>
      <c r="J112" s="88">
        <v>10.82138</v>
      </c>
      <c r="K112" s="88">
        <v>11.766804000000004</v>
      </c>
      <c r="L112" s="88">
        <v>124.90780200000005</v>
      </c>
      <c r="M112" s="88">
        <v>120.30692200000009</v>
      </c>
      <c r="N112" s="88">
        <v>24.933911999999999</v>
      </c>
      <c r="O112" s="88">
        <v>80.098070000000035</v>
      </c>
      <c r="P112" s="88">
        <v>4.6229149999999999</v>
      </c>
      <c r="Q112" s="88">
        <v>1.9026459999999998</v>
      </c>
      <c r="R112" s="88">
        <v>2.6722879999999996</v>
      </c>
      <c r="S112" s="88">
        <v>25.922660999999998</v>
      </c>
      <c r="T112" s="87">
        <v>2023</v>
      </c>
      <c r="U112" s="84" t="s">
        <v>537</v>
      </c>
    </row>
    <row r="113" spans="1:21" x14ac:dyDescent="0.15">
      <c r="B113" s="84" t="s">
        <v>339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U113" s="84" t="s">
        <v>538</v>
      </c>
    </row>
    <row r="114" spans="1:21" x14ac:dyDescent="0.15">
      <c r="B114" s="84" t="s">
        <v>340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U114" s="84" t="s">
        <v>539</v>
      </c>
    </row>
    <row r="115" spans="1:21" x14ac:dyDescent="0.15">
      <c r="B115" s="84" t="s">
        <v>341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U115" s="84" t="s">
        <v>540</v>
      </c>
    </row>
    <row r="116" spans="1:21" x14ac:dyDescent="0.15">
      <c r="B116" s="84" t="s">
        <v>342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U116" s="84" t="s">
        <v>541</v>
      </c>
    </row>
    <row r="117" spans="1:21" x14ac:dyDescent="0.15">
      <c r="B117" s="84" t="s">
        <v>343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U117" s="84" t="s">
        <v>542</v>
      </c>
    </row>
    <row r="118" spans="1:21" x14ac:dyDescent="0.15">
      <c r="B118" s="84" t="s">
        <v>344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U118" s="84" t="s">
        <v>543</v>
      </c>
    </row>
    <row r="119" spans="1:21" x14ac:dyDescent="0.15">
      <c r="B119" s="84" t="s">
        <v>345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U119" s="84" t="s">
        <v>544</v>
      </c>
    </row>
    <row r="120" spans="1:21" x14ac:dyDescent="0.15">
      <c r="B120" s="84" t="s">
        <v>346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U120" s="84" t="s">
        <v>545</v>
      </c>
    </row>
    <row r="121" spans="1:21" x14ac:dyDescent="0.15">
      <c r="B121" s="84" t="s">
        <v>347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U121" s="84" t="s">
        <v>546</v>
      </c>
    </row>
    <row r="122" spans="1:21" x14ac:dyDescent="0.15">
      <c r="B122" s="84" t="s">
        <v>348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U122" s="84" t="s">
        <v>547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548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205" t="s">
        <v>679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</row>
    <row r="128" spans="1:21" s="85" customFormat="1" ht="11.25" customHeight="1" thickBot="1" x14ac:dyDescent="0.25">
      <c r="A128" s="199" t="s">
        <v>162</v>
      </c>
      <c r="B128" s="199" t="s">
        <v>163</v>
      </c>
      <c r="C128" s="235" t="s">
        <v>678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9" t="s">
        <v>534</v>
      </c>
      <c r="U128" s="199" t="s">
        <v>521</v>
      </c>
    </row>
    <row r="129" spans="1:21" ht="20.25" customHeight="1" thickBot="1" x14ac:dyDescent="0.2">
      <c r="A129" s="200"/>
      <c r="B129" s="200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200"/>
      <c r="U129" s="200"/>
    </row>
    <row r="130" spans="1:21" x14ac:dyDescent="0.15">
      <c r="A130" s="87">
        <v>2022</v>
      </c>
      <c r="B130" s="84" t="s">
        <v>338</v>
      </c>
      <c r="C130" s="88">
        <v>20.177506999999999</v>
      </c>
      <c r="D130" s="88">
        <v>51.822675000000004</v>
      </c>
      <c r="E130" s="88">
        <v>19.870072</v>
      </c>
      <c r="F130" s="88">
        <v>409.40046399999994</v>
      </c>
      <c r="G130" s="88">
        <v>133.779484</v>
      </c>
      <c r="H130" s="88">
        <v>70.55229700000001</v>
      </c>
      <c r="I130" s="88">
        <v>1.099718</v>
      </c>
      <c r="J130" s="88">
        <v>99.706797000000009</v>
      </c>
      <c r="K130" s="88">
        <v>5.8714609999999992</v>
      </c>
      <c r="L130" s="88">
        <v>10.705738</v>
      </c>
      <c r="M130" s="88">
        <v>6.3370759999999997</v>
      </c>
      <c r="N130" s="88">
        <v>1.867669</v>
      </c>
      <c r="O130" s="88">
        <v>23.462689000000005</v>
      </c>
      <c r="P130" s="88">
        <v>46.537019000000001</v>
      </c>
      <c r="Q130" s="88">
        <v>613.59657300000003</v>
      </c>
      <c r="R130" s="88">
        <v>734.38791800000058</v>
      </c>
      <c r="S130" s="88">
        <v>1.338328</v>
      </c>
      <c r="T130" s="87">
        <v>2022</v>
      </c>
      <c r="U130" s="84" t="s">
        <v>537</v>
      </c>
    </row>
    <row r="131" spans="1:21" x14ac:dyDescent="0.15">
      <c r="B131" s="84" t="s">
        <v>339</v>
      </c>
      <c r="C131" s="88">
        <v>23.386724000000001</v>
      </c>
      <c r="D131" s="88">
        <v>52.491816</v>
      </c>
      <c r="E131" s="88">
        <v>20.528538000000001</v>
      </c>
      <c r="F131" s="88">
        <v>316.27295599999997</v>
      </c>
      <c r="G131" s="88">
        <v>140.127624</v>
      </c>
      <c r="H131" s="88">
        <v>73.093778999999998</v>
      </c>
      <c r="I131" s="88">
        <v>1.8513600000000001</v>
      </c>
      <c r="J131" s="88">
        <v>116.25165000000001</v>
      </c>
      <c r="K131" s="88">
        <v>4.7184349999999995</v>
      </c>
      <c r="L131" s="88">
        <v>10.875425</v>
      </c>
      <c r="M131" s="88">
        <v>7.1019030000000001</v>
      </c>
      <c r="N131" s="88">
        <v>2.0220020000000001</v>
      </c>
      <c r="O131" s="88">
        <v>23.758642999999999</v>
      </c>
      <c r="P131" s="88">
        <v>47.526198999999998</v>
      </c>
      <c r="Q131" s="88">
        <v>583.82005600000014</v>
      </c>
      <c r="R131" s="88">
        <v>754.03995399999985</v>
      </c>
      <c r="S131" s="88">
        <v>1.306141</v>
      </c>
      <c r="U131" s="84" t="s">
        <v>538</v>
      </c>
    </row>
    <row r="132" spans="1:21" x14ac:dyDescent="0.15">
      <c r="B132" s="84" t="s">
        <v>340</v>
      </c>
      <c r="C132" s="88">
        <v>24.358218000000001</v>
      </c>
      <c r="D132" s="88">
        <v>53.726814999999995</v>
      </c>
      <c r="E132" s="88">
        <v>25.306260999999999</v>
      </c>
      <c r="F132" s="88">
        <v>314.21308499999992</v>
      </c>
      <c r="G132" s="88">
        <v>160.32953300000003</v>
      </c>
      <c r="H132" s="88">
        <v>84.434125000000009</v>
      </c>
      <c r="I132" s="88">
        <v>2.0541130000000001</v>
      </c>
      <c r="J132" s="88">
        <v>135.14570000000001</v>
      </c>
      <c r="K132" s="88">
        <v>6.1320589999999999</v>
      </c>
      <c r="L132" s="88">
        <v>12.317944000000001</v>
      </c>
      <c r="M132" s="88">
        <v>3.1115719999999998</v>
      </c>
      <c r="N132" s="88">
        <v>2.792713</v>
      </c>
      <c r="O132" s="88">
        <v>28.670653999999999</v>
      </c>
      <c r="P132" s="88">
        <v>53.799050000000008</v>
      </c>
      <c r="Q132" s="88">
        <v>696.67998299999988</v>
      </c>
      <c r="R132" s="88">
        <v>844.77978999999982</v>
      </c>
      <c r="S132" s="88">
        <v>1.911861</v>
      </c>
      <c r="U132" s="84" t="s">
        <v>539</v>
      </c>
    </row>
    <row r="133" spans="1:21" x14ac:dyDescent="0.15">
      <c r="B133" s="84" t="s">
        <v>341</v>
      </c>
      <c r="C133" s="88">
        <v>22.995125999999999</v>
      </c>
      <c r="D133" s="88">
        <v>53.750766999999996</v>
      </c>
      <c r="E133" s="88">
        <v>26.764151999999996</v>
      </c>
      <c r="F133" s="88">
        <v>395.25358699999992</v>
      </c>
      <c r="G133" s="88">
        <v>142.12813499999996</v>
      </c>
      <c r="H133" s="88">
        <v>83.100470999999999</v>
      </c>
      <c r="I133" s="88">
        <v>2.1451349999999998</v>
      </c>
      <c r="J133" s="88">
        <v>134.018517</v>
      </c>
      <c r="K133" s="88">
        <v>4.0125779999999995</v>
      </c>
      <c r="L133" s="88">
        <v>12.075460999999999</v>
      </c>
      <c r="M133" s="88">
        <v>6.2908140000000001</v>
      </c>
      <c r="N133" s="88">
        <v>2.5925599999999993</v>
      </c>
      <c r="O133" s="88">
        <v>24.759693000000002</v>
      </c>
      <c r="P133" s="88">
        <v>49.090158000000002</v>
      </c>
      <c r="Q133" s="88">
        <v>622.71845199999973</v>
      </c>
      <c r="R133" s="88">
        <v>749.48881299999994</v>
      </c>
      <c r="S133" s="88">
        <v>1.6015440000000001</v>
      </c>
      <c r="U133" s="84" t="s">
        <v>540</v>
      </c>
    </row>
    <row r="134" spans="1:21" x14ac:dyDescent="0.15">
      <c r="B134" s="84" t="s">
        <v>342</v>
      </c>
      <c r="C134" s="88">
        <v>23.936147999999999</v>
      </c>
      <c r="D134" s="88">
        <v>62.919086000000007</v>
      </c>
      <c r="E134" s="88">
        <v>26.793049</v>
      </c>
      <c r="F134" s="88">
        <v>369.82112100000001</v>
      </c>
      <c r="G134" s="88">
        <v>163.63578200000003</v>
      </c>
      <c r="H134" s="88">
        <v>84.443076999999988</v>
      </c>
      <c r="I134" s="88">
        <v>2.002488</v>
      </c>
      <c r="J134" s="88">
        <v>153.78913999999997</v>
      </c>
      <c r="K134" s="88">
        <v>5.5916499999999996</v>
      </c>
      <c r="L134" s="88">
        <v>13.653138</v>
      </c>
      <c r="M134" s="88">
        <v>9.4758379999999995</v>
      </c>
      <c r="N134" s="88">
        <v>4.0717490000000005</v>
      </c>
      <c r="O134" s="88">
        <v>31.287369999999999</v>
      </c>
      <c r="P134" s="88">
        <v>51.992670000000004</v>
      </c>
      <c r="Q134" s="88">
        <v>676.44106199999999</v>
      </c>
      <c r="R134" s="88">
        <v>843.37831999999889</v>
      </c>
      <c r="S134" s="88">
        <v>2.876261</v>
      </c>
      <c r="U134" s="84" t="s">
        <v>541</v>
      </c>
    </row>
    <row r="135" spans="1:21" x14ac:dyDescent="0.15">
      <c r="B135" s="84" t="s">
        <v>343</v>
      </c>
      <c r="C135" s="88">
        <v>23.475783</v>
      </c>
      <c r="D135" s="88">
        <v>60.276398999999998</v>
      </c>
      <c r="E135" s="88">
        <v>25.572924000000008</v>
      </c>
      <c r="F135" s="88">
        <v>336.95651799999996</v>
      </c>
      <c r="G135" s="88">
        <v>153.514939</v>
      </c>
      <c r="H135" s="88">
        <v>84.738080999999994</v>
      </c>
      <c r="I135" s="88">
        <v>1.786152</v>
      </c>
      <c r="J135" s="88">
        <v>138.58627800000002</v>
      </c>
      <c r="K135" s="88">
        <v>4.5304820000000001</v>
      </c>
      <c r="L135" s="88">
        <v>10.874442999999999</v>
      </c>
      <c r="M135" s="88">
        <v>8.2845499999999994</v>
      </c>
      <c r="N135" s="88">
        <v>2.0609799999999998</v>
      </c>
      <c r="O135" s="88">
        <v>26.205334000000001</v>
      </c>
      <c r="P135" s="88">
        <v>51.667293000000001</v>
      </c>
      <c r="Q135" s="88">
        <v>677.96046100000012</v>
      </c>
      <c r="R135" s="88">
        <v>833.79643300000089</v>
      </c>
      <c r="S135" s="88">
        <v>2.9053520000000002</v>
      </c>
      <c r="U135" s="84" t="s">
        <v>542</v>
      </c>
    </row>
    <row r="136" spans="1:21" x14ac:dyDescent="0.15">
      <c r="B136" s="84" t="s">
        <v>344</v>
      </c>
      <c r="C136" s="88">
        <v>23.591562999999997</v>
      </c>
      <c r="D136" s="88">
        <v>65.866898999999989</v>
      </c>
      <c r="E136" s="88">
        <v>26.630155000000002</v>
      </c>
      <c r="F136" s="88">
        <v>463.32265900000016</v>
      </c>
      <c r="G136" s="88">
        <v>162.05685199999999</v>
      </c>
      <c r="H136" s="88">
        <v>77.871178</v>
      </c>
      <c r="I136" s="88">
        <v>2.932585</v>
      </c>
      <c r="J136" s="88">
        <v>115.106437</v>
      </c>
      <c r="K136" s="88">
        <v>5.1913219999999995</v>
      </c>
      <c r="L136" s="88">
        <v>14.510645999999999</v>
      </c>
      <c r="M136" s="88">
        <v>12.813699000000002</v>
      </c>
      <c r="N136" s="88">
        <v>3.3926279999999998</v>
      </c>
      <c r="O136" s="88">
        <v>30.695048999999987</v>
      </c>
      <c r="P136" s="88">
        <v>49.535826</v>
      </c>
      <c r="Q136" s="88">
        <v>638.45146200000022</v>
      </c>
      <c r="R136" s="88">
        <v>873.86459999999943</v>
      </c>
      <c r="S136" s="88">
        <v>2.8558630000000003</v>
      </c>
      <c r="U136" s="84" t="s">
        <v>543</v>
      </c>
    </row>
    <row r="137" spans="1:21" x14ac:dyDescent="0.15">
      <c r="B137" s="84" t="s">
        <v>345</v>
      </c>
      <c r="C137" s="88">
        <v>20.492875999999999</v>
      </c>
      <c r="D137" s="88">
        <v>52.527388000000002</v>
      </c>
      <c r="E137" s="88">
        <v>21.721098999999999</v>
      </c>
      <c r="F137" s="88">
        <v>289.51697799999999</v>
      </c>
      <c r="G137" s="88">
        <v>120.89602900000003</v>
      </c>
      <c r="H137" s="88">
        <v>49.313666999999995</v>
      </c>
      <c r="I137" s="88">
        <v>1.403818</v>
      </c>
      <c r="J137" s="88">
        <v>76.554957000000002</v>
      </c>
      <c r="K137" s="88">
        <v>3.6017400000000004</v>
      </c>
      <c r="L137" s="88">
        <v>8.3822969999999994</v>
      </c>
      <c r="M137" s="88">
        <v>5.1393310000000003</v>
      </c>
      <c r="N137" s="88">
        <v>2.3330489999999999</v>
      </c>
      <c r="O137" s="88">
        <v>23.581247999999995</v>
      </c>
      <c r="P137" s="88">
        <v>38.168924999999994</v>
      </c>
      <c r="Q137" s="88">
        <v>572.62056699999982</v>
      </c>
      <c r="R137" s="88">
        <v>872.73703099999932</v>
      </c>
      <c r="S137" s="88">
        <v>1.032864</v>
      </c>
      <c r="U137" s="84" t="s">
        <v>544</v>
      </c>
    </row>
    <row r="138" spans="1:21" x14ac:dyDescent="0.15">
      <c r="B138" s="84" t="s">
        <v>346</v>
      </c>
      <c r="C138" s="88">
        <v>26.751314999999998</v>
      </c>
      <c r="D138" s="88">
        <v>64.370730000000009</v>
      </c>
      <c r="E138" s="88">
        <v>33.239236000000005</v>
      </c>
      <c r="F138" s="88">
        <v>297.86675500000001</v>
      </c>
      <c r="G138" s="88">
        <v>163.48508200000003</v>
      </c>
      <c r="H138" s="88">
        <v>69.258957999999993</v>
      </c>
      <c r="I138" s="88">
        <v>2.3382199999999997</v>
      </c>
      <c r="J138" s="88">
        <v>113.33220299999999</v>
      </c>
      <c r="K138" s="88">
        <v>3.0011289999999997</v>
      </c>
      <c r="L138" s="88">
        <v>9.4404959999999996</v>
      </c>
      <c r="M138" s="88">
        <v>7.4824840000000004</v>
      </c>
      <c r="N138" s="88">
        <v>2.4208819999999998</v>
      </c>
      <c r="O138" s="88">
        <v>28.521493999999997</v>
      </c>
      <c r="P138" s="88">
        <v>58.091722000000004</v>
      </c>
      <c r="Q138" s="88">
        <v>747.79201000000012</v>
      </c>
      <c r="R138" s="88">
        <v>1019.3280990000001</v>
      </c>
      <c r="S138" s="88">
        <v>1.9630799999999999</v>
      </c>
      <c r="U138" s="84" t="s">
        <v>545</v>
      </c>
    </row>
    <row r="139" spans="1:21" x14ac:dyDescent="0.15">
      <c r="B139" s="84" t="s">
        <v>347</v>
      </c>
      <c r="C139" s="88">
        <v>28.095702000000003</v>
      </c>
      <c r="D139" s="88">
        <v>63.399139000000005</v>
      </c>
      <c r="E139" s="88">
        <v>35.274673999999997</v>
      </c>
      <c r="F139" s="88">
        <v>331.54967500000004</v>
      </c>
      <c r="G139" s="88">
        <v>161.60205499999995</v>
      </c>
      <c r="H139" s="88">
        <v>73.52377899999999</v>
      </c>
      <c r="I139" s="88">
        <v>1.4830970000000001</v>
      </c>
      <c r="J139" s="88">
        <v>105.67591</v>
      </c>
      <c r="K139" s="88">
        <v>3.8996209999999998</v>
      </c>
      <c r="L139" s="88">
        <v>12.227527</v>
      </c>
      <c r="M139" s="88">
        <v>1.7721420000000001</v>
      </c>
      <c r="N139" s="88">
        <v>3.3690229999999999</v>
      </c>
      <c r="O139" s="88">
        <v>26.774653999999995</v>
      </c>
      <c r="P139" s="88">
        <v>55.585896000000005</v>
      </c>
      <c r="Q139" s="88">
        <v>706.87565299999994</v>
      </c>
      <c r="R139" s="88">
        <v>1022.2885190000002</v>
      </c>
      <c r="S139" s="88">
        <v>1.654595</v>
      </c>
      <c r="U139" s="84" t="s">
        <v>546</v>
      </c>
    </row>
    <row r="140" spans="1:21" x14ac:dyDescent="0.15">
      <c r="B140" s="84" t="s">
        <v>348</v>
      </c>
      <c r="C140" s="88">
        <v>24.130942999999998</v>
      </c>
      <c r="D140" s="88">
        <v>62.121956999999995</v>
      </c>
      <c r="E140" s="88">
        <v>36.118566999999985</v>
      </c>
      <c r="F140" s="88">
        <v>287.33682199999998</v>
      </c>
      <c r="G140" s="88">
        <v>164.230929</v>
      </c>
      <c r="H140" s="88">
        <v>73.827376999999998</v>
      </c>
      <c r="I140" s="88">
        <v>1.7469079999999999</v>
      </c>
      <c r="J140" s="88">
        <v>107.935552</v>
      </c>
      <c r="K140" s="88">
        <v>6.0499480000000005</v>
      </c>
      <c r="L140" s="88">
        <v>11.682843</v>
      </c>
      <c r="M140" s="88">
        <v>3.1140969999999997</v>
      </c>
      <c r="N140" s="88">
        <v>4.1671139999999989</v>
      </c>
      <c r="O140" s="88">
        <v>31.796205000000004</v>
      </c>
      <c r="P140" s="88">
        <v>55.616543999999998</v>
      </c>
      <c r="Q140" s="88">
        <v>778.45124900000008</v>
      </c>
      <c r="R140" s="88">
        <v>1056.1832999999992</v>
      </c>
      <c r="S140" s="88">
        <v>3.4765439999999996</v>
      </c>
      <c r="U140" s="84" t="s">
        <v>547</v>
      </c>
    </row>
    <row r="141" spans="1:21" x14ac:dyDescent="0.15">
      <c r="B141" s="84" t="s">
        <v>349</v>
      </c>
      <c r="C141" s="88">
        <v>25.554275999999998</v>
      </c>
      <c r="D141" s="88">
        <v>51.573595000000005</v>
      </c>
      <c r="E141" s="88">
        <v>30.376080999999996</v>
      </c>
      <c r="F141" s="88">
        <v>292.17630399999996</v>
      </c>
      <c r="G141" s="88">
        <v>145.16885399999998</v>
      </c>
      <c r="H141" s="88">
        <v>63.604285999999995</v>
      </c>
      <c r="I141" s="88">
        <v>1.770416</v>
      </c>
      <c r="J141" s="88">
        <v>86.796944999999994</v>
      </c>
      <c r="K141" s="88">
        <v>4.7458999999999998</v>
      </c>
      <c r="L141" s="88">
        <v>8.0745419999999992</v>
      </c>
      <c r="M141" s="88">
        <v>1.9907799999999998</v>
      </c>
      <c r="N141" s="88">
        <v>2.6990439999999998</v>
      </c>
      <c r="O141" s="88">
        <v>25.547606000000002</v>
      </c>
      <c r="P141" s="88">
        <v>44.540331000000009</v>
      </c>
      <c r="Q141" s="88">
        <v>700.41822500000001</v>
      </c>
      <c r="R141" s="88">
        <v>829.43320700000015</v>
      </c>
      <c r="S141" s="88">
        <v>3.4182109999999999</v>
      </c>
      <c r="U141" s="84" t="s">
        <v>548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2023</v>
      </c>
      <c r="B143" s="84" t="s">
        <v>338</v>
      </c>
      <c r="C143" s="88">
        <v>22.595691000000002</v>
      </c>
      <c r="D143" s="88">
        <v>56.618372000000008</v>
      </c>
      <c r="E143" s="88">
        <v>24.611523999999999</v>
      </c>
      <c r="F143" s="88">
        <v>310.76536300000004</v>
      </c>
      <c r="G143" s="88">
        <v>150.55462400000002</v>
      </c>
      <c r="H143" s="88">
        <v>77.384225000000001</v>
      </c>
      <c r="I143" s="88">
        <v>1.6579920000000001</v>
      </c>
      <c r="J143" s="88">
        <v>94.337305000000001</v>
      </c>
      <c r="K143" s="88">
        <v>7.2404140000000003</v>
      </c>
      <c r="L143" s="88">
        <v>11.069868999999999</v>
      </c>
      <c r="M143" s="88">
        <v>3.4530280000000002</v>
      </c>
      <c r="N143" s="88">
        <v>2.8287370000000003</v>
      </c>
      <c r="O143" s="88">
        <v>23.935707000000001</v>
      </c>
      <c r="P143" s="88">
        <v>44.068576</v>
      </c>
      <c r="Q143" s="88">
        <v>631.3517710000001</v>
      </c>
      <c r="R143" s="88">
        <v>838.27500499999951</v>
      </c>
      <c r="S143" s="88">
        <v>3.405589</v>
      </c>
      <c r="T143" s="87">
        <v>2023</v>
      </c>
      <c r="U143" s="84" t="s">
        <v>537</v>
      </c>
    </row>
    <row r="144" spans="1:21" x14ac:dyDescent="0.15">
      <c r="B144" s="84" t="s">
        <v>339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U144" s="84" t="s">
        <v>538</v>
      </c>
    </row>
    <row r="145" spans="1:21" x14ac:dyDescent="0.15">
      <c r="B145" s="84" t="s">
        <v>340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U145" s="84" t="s">
        <v>539</v>
      </c>
    </row>
    <row r="146" spans="1:21" x14ac:dyDescent="0.15">
      <c r="B146" s="84" t="s">
        <v>341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U146" s="84" t="s">
        <v>540</v>
      </c>
    </row>
    <row r="147" spans="1:21" x14ac:dyDescent="0.15">
      <c r="B147" s="84" t="s">
        <v>342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U147" s="84" t="s">
        <v>541</v>
      </c>
    </row>
    <row r="148" spans="1:21" x14ac:dyDescent="0.15">
      <c r="B148" s="84" t="s">
        <v>343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U148" s="84" t="s">
        <v>542</v>
      </c>
    </row>
    <row r="149" spans="1:21" x14ac:dyDescent="0.15">
      <c r="B149" s="84" t="s">
        <v>344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U149" s="84" t="s">
        <v>543</v>
      </c>
    </row>
    <row r="150" spans="1:21" x14ac:dyDescent="0.15">
      <c r="B150" s="84" t="s">
        <v>345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U150" s="84" t="s">
        <v>544</v>
      </c>
    </row>
    <row r="151" spans="1:21" x14ac:dyDescent="0.15">
      <c r="B151" s="84" t="s">
        <v>346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U151" s="84" t="s">
        <v>545</v>
      </c>
    </row>
    <row r="152" spans="1:21" x14ac:dyDescent="0.15">
      <c r="B152" s="84" t="s">
        <v>347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U152" s="84" t="s">
        <v>546</v>
      </c>
    </row>
    <row r="153" spans="1:21" x14ac:dyDescent="0.15">
      <c r="B153" s="84" t="s">
        <v>348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U153" s="84" t="s">
        <v>547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548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205" t="s">
        <v>679</v>
      </c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140"/>
      <c r="S158" s="140"/>
      <c r="T158" s="140"/>
      <c r="U158" s="140"/>
    </row>
    <row r="159" spans="1:21" s="85" customFormat="1" ht="11.25" customHeight="1" thickBot="1" x14ac:dyDescent="0.25">
      <c r="A159" s="199" t="s">
        <v>162</v>
      </c>
      <c r="B159" s="199" t="s">
        <v>163</v>
      </c>
      <c r="C159" s="235" t="s">
        <v>678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9" t="s">
        <v>534</v>
      </c>
      <c r="Q159" s="199" t="s">
        <v>521</v>
      </c>
    </row>
    <row r="160" spans="1:21" ht="20.25" customHeight="1" thickBot="1" x14ac:dyDescent="0.2">
      <c r="A160" s="200"/>
      <c r="B160" s="200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200"/>
      <c r="Q160" s="200"/>
      <c r="T160" s="84"/>
    </row>
    <row r="161" spans="1:17" x14ac:dyDescent="0.15">
      <c r="A161" s="87">
        <v>2022</v>
      </c>
      <c r="B161" s="84" t="s">
        <v>338</v>
      </c>
      <c r="C161" s="88">
        <v>654.97010699999998</v>
      </c>
      <c r="D161" s="88">
        <v>45.833258000000015</v>
      </c>
      <c r="E161" s="88">
        <v>2.7014399999999998</v>
      </c>
      <c r="F161" s="88">
        <v>143.60211000000004</v>
      </c>
      <c r="G161" s="88">
        <v>13.982261999999999</v>
      </c>
      <c r="H161" s="88">
        <v>2.8856820000000001</v>
      </c>
      <c r="I161" s="88">
        <v>5.0767249999999997</v>
      </c>
      <c r="J161" s="88">
        <v>108.06560300000001</v>
      </c>
      <c r="K161" s="88">
        <v>31.003867</v>
      </c>
      <c r="L161" s="88">
        <v>26.329345000000004</v>
      </c>
      <c r="M161" s="88">
        <v>6.4603010000000003</v>
      </c>
      <c r="N161" s="88">
        <v>0</v>
      </c>
      <c r="O161" s="88">
        <v>0</v>
      </c>
      <c r="P161" s="87">
        <v>2022</v>
      </c>
      <c r="Q161" s="84" t="s">
        <v>537</v>
      </c>
    </row>
    <row r="162" spans="1:17" x14ac:dyDescent="0.15">
      <c r="B162" s="84" t="s">
        <v>339</v>
      </c>
      <c r="C162" s="88">
        <v>784.73405300000002</v>
      </c>
      <c r="D162" s="88">
        <v>27.188348000000005</v>
      </c>
      <c r="E162" s="88">
        <v>2.6346800000000004</v>
      </c>
      <c r="F162" s="88">
        <v>151.730388</v>
      </c>
      <c r="G162" s="88">
        <v>15.440881999999998</v>
      </c>
      <c r="H162" s="88">
        <v>2.8309460000000004</v>
      </c>
      <c r="I162" s="88">
        <v>3.2512449999999999</v>
      </c>
      <c r="J162" s="88">
        <v>113.471727</v>
      </c>
      <c r="K162" s="88">
        <v>29.951104999999995</v>
      </c>
      <c r="L162" s="88">
        <v>25.194516999999998</v>
      </c>
      <c r="M162" s="88">
        <v>2.0061269999999998</v>
      </c>
      <c r="N162" s="88">
        <v>0</v>
      </c>
      <c r="O162" s="88">
        <v>7.9999999999999996E-6</v>
      </c>
      <c r="P162" s="83"/>
      <c r="Q162" s="84" t="s">
        <v>538</v>
      </c>
    </row>
    <row r="163" spans="1:17" x14ac:dyDescent="0.15">
      <c r="B163" s="84" t="s">
        <v>340</v>
      </c>
      <c r="C163" s="88">
        <v>846.37831200000005</v>
      </c>
      <c r="D163" s="88">
        <v>123.88078</v>
      </c>
      <c r="E163" s="88">
        <v>2.3410540000000002</v>
      </c>
      <c r="F163" s="88">
        <v>183.150936</v>
      </c>
      <c r="G163" s="88">
        <v>14.692769</v>
      </c>
      <c r="H163" s="88">
        <v>3.2733269999999997</v>
      </c>
      <c r="I163" s="88">
        <v>3.5539000000000001</v>
      </c>
      <c r="J163" s="88">
        <v>122.95691000000001</v>
      </c>
      <c r="K163" s="88">
        <v>38.094895000000008</v>
      </c>
      <c r="L163" s="88">
        <v>30.434648000000003</v>
      </c>
      <c r="M163" s="88">
        <v>2.4552529999999995</v>
      </c>
      <c r="N163" s="88">
        <v>0</v>
      </c>
      <c r="O163" s="88">
        <v>0</v>
      </c>
      <c r="P163" s="83"/>
      <c r="Q163" s="84" t="s">
        <v>539</v>
      </c>
    </row>
    <row r="164" spans="1:17" x14ac:dyDescent="0.15">
      <c r="B164" s="84" t="s">
        <v>341</v>
      </c>
      <c r="C164" s="88">
        <v>725.58815599999991</v>
      </c>
      <c r="D164" s="88">
        <v>116.20406499999999</v>
      </c>
      <c r="E164" s="88">
        <v>4.51938</v>
      </c>
      <c r="F164" s="88">
        <v>160.16605900000002</v>
      </c>
      <c r="G164" s="88">
        <v>16.309646999999998</v>
      </c>
      <c r="H164" s="88">
        <v>2.9956930000000002</v>
      </c>
      <c r="I164" s="88">
        <v>4.5179819999999999</v>
      </c>
      <c r="J164" s="88">
        <v>114.30018799999998</v>
      </c>
      <c r="K164" s="88">
        <v>43.971506000000005</v>
      </c>
      <c r="L164" s="88">
        <v>26.881945999999999</v>
      </c>
      <c r="M164" s="88">
        <v>1.2531729999999999</v>
      </c>
      <c r="N164" s="88">
        <v>1.775898</v>
      </c>
      <c r="O164" s="88">
        <v>0</v>
      </c>
      <c r="P164" s="83"/>
      <c r="Q164" s="84" t="s">
        <v>540</v>
      </c>
    </row>
    <row r="165" spans="1:17" x14ac:dyDescent="0.15">
      <c r="B165" s="84" t="s">
        <v>342</v>
      </c>
      <c r="C165" s="88">
        <v>874.56771600000002</v>
      </c>
      <c r="D165" s="88">
        <v>118.59014999999999</v>
      </c>
      <c r="E165" s="88">
        <v>3.4521440000000001</v>
      </c>
      <c r="F165" s="88">
        <v>170.040493</v>
      </c>
      <c r="G165" s="88">
        <v>18.061968</v>
      </c>
      <c r="H165" s="88">
        <v>3.1065100000000001</v>
      </c>
      <c r="I165" s="88">
        <v>3.3227189999999998</v>
      </c>
      <c r="J165" s="88">
        <v>139.84160500000002</v>
      </c>
      <c r="K165" s="88">
        <v>47.196150000000003</v>
      </c>
      <c r="L165" s="88">
        <v>32.451625999999997</v>
      </c>
      <c r="M165" s="88">
        <v>1.477724</v>
      </c>
      <c r="N165" s="88">
        <v>3.0324559999999998</v>
      </c>
      <c r="O165" s="88">
        <v>0</v>
      </c>
      <c r="P165" s="83"/>
      <c r="Q165" s="84" t="s">
        <v>541</v>
      </c>
    </row>
    <row r="166" spans="1:17" x14ac:dyDescent="0.15">
      <c r="B166" s="84" t="s">
        <v>343</v>
      </c>
      <c r="C166" s="88">
        <v>929.58587599999998</v>
      </c>
      <c r="D166" s="88">
        <v>31.143637999999996</v>
      </c>
      <c r="E166" s="88">
        <v>6.0972409999999995</v>
      </c>
      <c r="F166" s="88">
        <v>169.25018800000001</v>
      </c>
      <c r="G166" s="88">
        <v>17.839356000000002</v>
      </c>
      <c r="H166" s="88">
        <v>3.4202370000000002</v>
      </c>
      <c r="I166" s="88">
        <v>8.8083220000000004</v>
      </c>
      <c r="J166" s="88">
        <v>131.99284400000002</v>
      </c>
      <c r="K166" s="88">
        <v>38.080566999999988</v>
      </c>
      <c r="L166" s="88">
        <v>29.462889000000001</v>
      </c>
      <c r="M166" s="88">
        <v>2.8708380000000004</v>
      </c>
      <c r="N166" s="88">
        <v>0.48079899999999998</v>
      </c>
      <c r="O166" s="88">
        <v>0</v>
      </c>
      <c r="P166" s="83"/>
      <c r="Q166" s="84" t="s">
        <v>542</v>
      </c>
    </row>
    <row r="167" spans="1:17" x14ac:dyDescent="0.15">
      <c r="B167" s="84" t="s">
        <v>344</v>
      </c>
      <c r="C167" s="88">
        <v>838.5979040000002</v>
      </c>
      <c r="D167" s="88">
        <v>71.467154000000008</v>
      </c>
      <c r="E167" s="88">
        <v>7.3127719999999998</v>
      </c>
      <c r="F167" s="88">
        <v>172.78458700000002</v>
      </c>
      <c r="G167" s="88">
        <v>19.432398000000003</v>
      </c>
      <c r="H167" s="88">
        <v>3.1224700000000003</v>
      </c>
      <c r="I167" s="88">
        <v>4.0726469999999999</v>
      </c>
      <c r="J167" s="88">
        <v>128.465521</v>
      </c>
      <c r="K167" s="88">
        <v>42.171409000000004</v>
      </c>
      <c r="L167" s="88">
        <v>28.673938000000003</v>
      </c>
      <c r="M167" s="88">
        <v>1.7470449999999997</v>
      </c>
      <c r="N167" s="88">
        <v>1.604158</v>
      </c>
      <c r="O167" s="88">
        <v>0</v>
      </c>
      <c r="P167" s="83"/>
      <c r="Q167" s="84" t="s">
        <v>543</v>
      </c>
    </row>
    <row r="168" spans="1:17" x14ac:dyDescent="0.15">
      <c r="B168" s="84" t="s">
        <v>345</v>
      </c>
      <c r="C168" s="88">
        <v>726.34962199999995</v>
      </c>
      <c r="D168" s="88">
        <v>13.527667999999998</v>
      </c>
      <c r="E168" s="88">
        <v>18.866308</v>
      </c>
      <c r="F168" s="88">
        <v>154.66004100000001</v>
      </c>
      <c r="G168" s="88">
        <v>15.762674000000002</v>
      </c>
      <c r="H168" s="88">
        <v>3.230613</v>
      </c>
      <c r="I168" s="88">
        <v>3.0052479999999999</v>
      </c>
      <c r="J168" s="88">
        <v>118.212086</v>
      </c>
      <c r="K168" s="88">
        <v>49.974159999999998</v>
      </c>
      <c r="L168" s="88">
        <v>29.00187</v>
      </c>
      <c r="M168" s="88">
        <v>5.5945739999999997</v>
      </c>
      <c r="N168" s="88">
        <v>0.77487099999999998</v>
      </c>
      <c r="O168" s="88">
        <v>3.397E-2</v>
      </c>
      <c r="P168" s="83"/>
      <c r="Q168" s="84" t="s">
        <v>544</v>
      </c>
    </row>
    <row r="169" spans="1:17" x14ac:dyDescent="0.15">
      <c r="B169" s="84" t="s">
        <v>346</v>
      </c>
      <c r="C169" s="88">
        <v>914.44690500000002</v>
      </c>
      <c r="D169" s="88">
        <v>31.554709000000003</v>
      </c>
      <c r="E169" s="88">
        <v>3.7438289999999999</v>
      </c>
      <c r="F169" s="88">
        <v>178.50805900000006</v>
      </c>
      <c r="G169" s="88">
        <v>24.542068999999998</v>
      </c>
      <c r="H169" s="88">
        <v>3.8063619999999996</v>
      </c>
      <c r="I169" s="88">
        <v>4.7019690000000001</v>
      </c>
      <c r="J169" s="88">
        <v>143.08944199999999</v>
      </c>
      <c r="K169" s="88">
        <v>72.300080000000008</v>
      </c>
      <c r="L169" s="88">
        <v>31.101494000000002</v>
      </c>
      <c r="M169" s="88">
        <v>1.2462360000000001</v>
      </c>
      <c r="N169" s="88">
        <v>0.27183000000000002</v>
      </c>
      <c r="O169" s="88">
        <v>0</v>
      </c>
      <c r="P169" s="83"/>
      <c r="Q169" s="84" t="s">
        <v>545</v>
      </c>
    </row>
    <row r="170" spans="1:17" x14ac:dyDescent="0.15">
      <c r="B170" s="84" t="s">
        <v>347</v>
      </c>
      <c r="C170" s="88">
        <v>934.46983299999999</v>
      </c>
      <c r="D170" s="88">
        <v>21.128556</v>
      </c>
      <c r="E170" s="88">
        <v>2.2699959999999999</v>
      </c>
      <c r="F170" s="88">
        <v>167.47012799999999</v>
      </c>
      <c r="G170" s="88">
        <v>24.890480000000004</v>
      </c>
      <c r="H170" s="88">
        <v>3.3734730000000002</v>
      </c>
      <c r="I170" s="88">
        <v>4.142652</v>
      </c>
      <c r="J170" s="88">
        <v>135.40867800000001</v>
      </c>
      <c r="K170" s="88">
        <v>72.236557999999988</v>
      </c>
      <c r="L170" s="88">
        <v>30.684469</v>
      </c>
      <c r="M170" s="88">
        <v>1.6584270000000001</v>
      </c>
      <c r="N170" s="88">
        <v>0</v>
      </c>
      <c r="O170" s="88">
        <v>0</v>
      </c>
      <c r="P170" s="83"/>
      <c r="Q170" s="84" t="s">
        <v>546</v>
      </c>
    </row>
    <row r="171" spans="1:17" x14ac:dyDescent="0.15">
      <c r="B171" s="84" t="s">
        <v>348</v>
      </c>
      <c r="C171" s="88">
        <v>1006.3093759999999</v>
      </c>
      <c r="D171" s="88">
        <v>134.49390199999999</v>
      </c>
      <c r="E171" s="88">
        <v>2.5218879999999997</v>
      </c>
      <c r="F171" s="88">
        <v>185.933109</v>
      </c>
      <c r="G171" s="88">
        <v>23.902144999999997</v>
      </c>
      <c r="H171" s="88">
        <v>4.1327939999999996</v>
      </c>
      <c r="I171" s="88">
        <v>4.3989159999999998</v>
      </c>
      <c r="J171" s="88">
        <v>133.99163099999998</v>
      </c>
      <c r="K171" s="88">
        <v>61.413543000000004</v>
      </c>
      <c r="L171" s="88">
        <v>34.025230999999998</v>
      </c>
      <c r="M171" s="88">
        <v>2.1046550000000002</v>
      </c>
      <c r="N171" s="88">
        <v>0.05</v>
      </c>
      <c r="O171" s="88">
        <v>0</v>
      </c>
      <c r="P171" s="83"/>
      <c r="Q171" s="84" t="s">
        <v>547</v>
      </c>
    </row>
    <row r="172" spans="1:17" x14ac:dyDescent="0.15">
      <c r="B172" s="84" t="s">
        <v>349</v>
      </c>
      <c r="C172" s="88">
        <v>984.68851999999993</v>
      </c>
      <c r="D172" s="88">
        <v>133.285695</v>
      </c>
      <c r="E172" s="88">
        <v>1.8995960000000001</v>
      </c>
      <c r="F172" s="88">
        <v>190.53596199999998</v>
      </c>
      <c r="G172" s="88">
        <v>22.751623000000002</v>
      </c>
      <c r="H172" s="88">
        <v>3.8325770000000001</v>
      </c>
      <c r="I172" s="88">
        <v>3.8036079999999997</v>
      </c>
      <c r="J172" s="88">
        <v>116.86022399999999</v>
      </c>
      <c r="K172" s="88">
        <v>45.765885000000004</v>
      </c>
      <c r="L172" s="88">
        <v>31.785086</v>
      </c>
      <c r="M172" s="88">
        <v>1.871675</v>
      </c>
      <c r="N172" s="88">
        <v>3.0581960000000001</v>
      </c>
      <c r="O172" s="88">
        <v>0</v>
      </c>
      <c r="P172" s="83"/>
      <c r="Q172" s="84" t="s">
        <v>548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2023</v>
      </c>
      <c r="B174" s="84" t="s">
        <v>338</v>
      </c>
      <c r="C174" s="88">
        <v>954.9414670000001</v>
      </c>
      <c r="D174" s="88">
        <v>36.860089000000002</v>
      </c>
      <c r="E174" s="88">
        <v>3.763242</v>
      </c>
      <c r="F174" s="88">
        <v>168.56118000000004</v>
      </c>
      <c r="G174" s="88">
        <v>13.760163</v>
      </c>
      <c r="H174" s="88">
        <v>2.2659769999999999</v>
      </c>
      <c r="I174" s="88">
        <v>3.2035750000000003</v>
      </c>
      <c r="J174" s="88">
        <v>122.609724</v>
      </c>
      <c r="K174" s="88">
        <v>34.179684999999999</v>
      </c>
      <c r="L174" s="88">
        <v>30.184272</v>
      </c>
      <c r="M174" s="88">
        <v>1.6708539999999998</v>
      </c>
      <c r="N174" s="88">
        <v>0</v>
      </c>
      <c r="O174" s="88">
        <v>0</v>
      </c>
      <c r="P174" s="87">
        <v>2023</v>
      </c>
      <c r="Q174" s="84" t="s">
        <v>537</v>
      </c>
    </row>
    <row r="175" spans="1:17" x14ac:dyDescent="0.15">
      <c r="B175" s="84" t="s">
        <v>339</v>
      </c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3"/>
      <c r="Q175" s="84" t="s">
        <v>538</v>
      </c>
    </row>
    <row r="176" spans="1:17" x14ac:dyDescent="0.15">
      <c r="B176" s="84" t="s">
        <v>340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3"/>
      <c r="Q176" s="84" t="s">
        <v>539</v>
      </c>
    </row>
    <row r="177" spans="2:19" x14ac:dyDescent="0.15">
      <c r="B177" s="84" t="s">
        <v>341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3"/>
      <c r="Q177" s="84" t="s">
        <v>540</v>
      </c>
    </row>
    <row r="178" spans="2:19" x14ac:dyDescent="0.15">
      <c r="B178" s="84" t="s">
        <v>342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3"/>
      <c r="Q178" s="84" t="s">
        <v>541</v>
      </c>
    </row>
    <row r="179" spans="2:19" x14ac:dyDescent="0.15">
      <c r="B179" s="84" t="s">
        <v>343</v>
      </c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3"/>
      <c r="Q179" s="84" t="s">
        <v>542</v>
      </c>
      <c r="R179" s="89"/>
      <c r="S179" s="89"/>
    </row>
    <row r="180" spans="2:19" x14ac:dyDescent="0.15">
      <c r="B180" s="84" t="s">
        <v>344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3"/>
      <c r="Q180" s="84" t="s">
        <v>543</v>
      </c>
      <c r="R180" s="89"/>
      <c r="S180" s="89"/>
    </row>
    <row r="181" spans="2:19" x14ac:dyDescent="0.15">
      <c r="B181" s="84" t="s">
        <v>345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3"/>
      <c r="Q181" s="84" t="s">
        <v>544</v>
      </c>
      <c r="R181" s="89"/>
      <c r="S181" s="89"/>
    </row>
    <row r="182" spans="2:19" x14ac:dyDescent="0.15">
      <c r="B182" s="84" t="s">
        <v>346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3"/>
      <c r="Q182" s="84" t="s">
        <v>545</v>
      </c>
      <c r="R182" s="89"/>
      <c r="S182" s="89"/>
    </row>
    <row r="183" spans="2:19" x14ac:dyDescent="0.15">
      <c r="B183" s="84" t="s">
        <v>347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3"/>
      <c r="Q183" s="84" t="s">
        <v>546</v>
      </c>
      <c r="R183" s="89"/>
      <c r="S183" s="89"/>
    </row>
    <row r="184" spans="2:19" x14ac:dyDescent="0.15">
      <c r="B184" s="84" t="s">
        <v>348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3"/>
      <c r="Q184" s="84" t="s">
        <v>547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548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s="90" customFormat="1" ht="27" customHeight="1" thickBot="1" x14ac:dyDescent="0.25">
      <c r="A3" s="205" t="s">
        <v>680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s="85" customFormat="1" ht="11.25" customHeight="1" thickBot="1" x14ac:dyDescent="0.25">
      <c r="A4" s="199" t="s">
        <v>162</v>
      </c>
      <c r="B4" s="199" t="s">
        <v>163</v>
      </c>
      <c r="C4" s="235" t="s">
        <v>678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9" t="s">
        <v>534</v>
      </c>
      <c r="U4" s="199" t="s">
        <v>521</v>
      </c>
    </row>
    <row r="5" spans="1:21" ht="20.25" customHeight="1" thickBot="1" x14ac:dyDescent="0.2">
      <c r="A5" s="200"/>
      <c r="B5" s="200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200"/>
      <c r="U5" s="200"/>
    </row>
    <row r="6" spans="1:21" x14ac:dyDescent="0.15">
      <c r="A6" s="87">
        <v>2022</v>
      </c>
      <c r="B6" s="84" t="s">
        <v>338</v>
      </c>
      <c r="C6" s="88">
        <v>25.937640999999989</v>
      </c>
      <c r="D6" s="88">
        <v>16.271994999999997</v>
      </c>
      <c r="E6" s="88">
        <v>60.368640999999997</v>
      </c>
      <c r="F6" s="88">
        <v>35.080581000000009</v>
      </c>
      <c r="G6" s="88">
        <v>7.6701350000000001</v>
      </c>
      <c r="H6" s="88">
        <v>12.19191</v>
      </c>
      <c r="I6" s="88">
        <v>25.354578</v>
      </c>
      <c r="J6" s="88">
        <v>50.238258999999999</v>
      </c>
      <c r="K6" s="88">
        <v>10.73462</v>
      </c>
      <c r="L6" s="88">
        <v>10.515814000000002</v>
      </c>
      <c r="M6" s="88">
        <v>6.7490029999999992</v>
      </c>
      <c r="N6" s="88">
        <v>18.432807</v>
      </c>
      <c r="O6" s="88">
        <v>0.216117</v>
      </c>
      <c r="P6" s="88">
        <v>0.29586899999999999</v>
      </c>
      <c r="Q6" s="88">
        <v>122.24116800000002</v>
      </c>
      <c r="R6" s="88">
        <v>25.478452000000004</v>
      </c>
      <c r="S6" s="88">
        <v>12.337301999999996</v>
      </c>
      <c r="T6" s="87">
        <v>2022</v>
      </c>
      <c r="U6" s="84" t="s">
        <v>537</v>
      </c>
    </row>
    <row r="7" spans="1:21" x14ac:dyDescent="0.15">
      <c r="B7" s="84" t="s">
        <v>339</v>
      </c>
      <c r="C7" s="88">
        <v>24.706899999999997</v>
      </c>
      <c r="D7" s="88">
        <v>19.137230000000002</v>
      </c>
      <c r="E7" s="88">
        <v>70.033660999999995</v>
      </c>
      <c r="F7" s="88">
        <v>37.880656999999999</v>
      </c>
      <c r="G7" s="88">
        <v>7.5897519999999998</v>
      </c>
      <c r="H7" s="88">
        <v>15.395811</v>
      </c>
      <c r="I7" s="88">
        <v>26.863695</v>
      </c>
      <c r="J7" s="88">
        <v>55.775926000000005</v>
      </c>
      <c r="K7" s="88">
        <v>10.247194</v>
      </c>
      <c r="L7" s="88">
        <v>10.446339999999999</v>
      </c>
      <c r="M7" s="88">
        <v>6.7079229999999992</v>
      </c>
      <c r="N7" s="88">
        <v>22.634566</v>
      </c>
      <c r="O7" s="88">
        <v>0.277422</v>
      </c>
      <c r="P7" s="88">
        <v>0.33038900000000004</v>
      </c>
      <c r="Q7" s="88">
        <v>121.216104</v>
      </c>
      <c r="R7" s="88">
        <v>30.400110000000002</v>
      </c>
      <c r="S7" s="88">
        <v>8.7741110000000013</v>
      </c>
      <c r="U7" s="84" t="s">
        <v>538</v>
      </c>
    </row>
    <row r="8" spans="1:21" x14ac:dyDescent="0.15">
      <c r="B8" s="84" t="s">
        <v>340</v>
      </c>
      <c r="C8" s="88">
        <v>33.199046000000003</v>
      </c>
      <c r="D8" s="88">
        <v>23.510916999999999</v>
      </c>
      <c r="E8" s="88">
        <v>74.514752000000001</v>
      </c>
      <c r="F8" s="88">
        <v>50.859939999999995</v>
      </c>
      <c r="G8" s="88">
        <v>7.8710310000000003</v>
      </c>
      <c r="H8" s="88">
        <v>17.714555999999998</v>
      </c>
      <c r="I8" s="88">
        <v>31.35444</v>
      </c>
      <c r="J8" s="88">
        <v>65.184563000000011</v>
      </c>
      <c r="K8" s="88">
        <v>10.859459999999999</v>
      </c>
      <c r="L8" s="88">
        <v>10.765387000000002</v>
      </c>
      <c r="M8" s="88">
        <v>5.8715339999999996</v>
      </c>
      <c r="N8" s="88">
        <v>12.460892000000001</v>
      </c>
      <c r="O8" s="88">
        <v>0.17346499999999998</v>
      </c>
      <c r="P8" s="88">
        <v>0.54577299999999995</v>
      </c>
      <c r="Q8" s="88">
        <v>109.417868</v>
      </c>
      <c r="R8" s="88">
        <v>33.432403999999991</v>
      </c>
      <c r="S8" s="88">
        <v>11.495188999999998</v>
      </c>
      <c r="U8" s="84" t="s">
        <v>539</v>
      </c>
    </row>
    <row r="9" spans="1:21" x14ac:dyDescent="0.15">
      <c r="B9" s="84" t="s">
        <v>341</v>
      </c>
      <c r="C9" s="88">
        <v>32.400808999999995</v>
      </c>
      <c r="D9" s="88">
        <v>19.526150000000001</v>
      </c>
      <c r="E9" s="88">
        <v>72.318913000000009</v>
      </c>
      <c r="F9" s="88">
        <v>39.430376000000003</v>
      </c>
      <c r="G9" s="88">
        <v>7.7388569999999994</v>
      </c>
      <c r="H9" s="88">
        <v>19.700236</v>
      </c>
      <c r="I9" s="88">
        <v>29.596752000000002</v>
      </c>
      <c r="J9" s="88">
        <v>68.590115999999995</v>
      </c>
      <c r="K9" s="88">
        <v>9.4008420000000008</v>
      </c>
      <c r="L9" s="88">
        <v>11.194623</v>
      </c>
      <c r="M9" s="88">
        <v>5.3003520000000002</v>
      </c>
      <c r="N9" s="88">
        <v>15.940406000000003</v>
      </c>
      <c r="O9" s="88">
        <v>0.53456099999999995</v>
      </c>
      <c r="P9" s="88">
        <v>0.42547500000000005</v>
      </c>
      <c r="Q9" s="88">
        <v>118.75889100000001</v>
      </c>
      <c r="R9" s="88">
        <v>30.911736000000005</v>
      </c>
      <c r="S9" s="88">
        <v>10.172067999999998</v>
      </c>
      <c r="U9" s="84" t="s">
        <v>540</v>
      </c>
    </row>
    <row r="10" spans="1:21" x14ac:dyDescent="0.15">
      <c r="B10" s="84" t="s">
        <v>342</v>
      </c>
      <c r="C10" s="88">
        <v>36.139401000000014</v>
      </c>
      <c r="D10" s="88">
        <v>26.041243999999999</v>
      </c>
      <c r="E10" s="88">
        <v>80.029651999999984</v>
      </c>
      <c r="F10" s="88">
        <v>35.911564999999996</v>
      </c>
      <c r="G10" s="88">
        <v>9.1903860000000002</v>
      </c>
      <c r="H10" s="88">
        <v>18.826886999999999</v>
      </c>
      <c r="I10" s="88">
        <v>30.635168999999998</v>
      </c>
      <c r="J10" s="88">
        <v>74.243484000000009</v>
      </c>
      <c r="K10" s="88">
        <v>11.753962999999999</v>
      </c>
      <c r="L10" s="88">
        <v>9.6302450000000004</v>
      </c>
      <c r="M10" s="88">
        <v>6.0333399999999999</v>
      </c>
      <c r="N10" s="88">
        <v>19.269027999999999</v>
      </c>
      <c r="O10" s="88">
        <v>0.991838</v>
      </c>
      <c r="P10" s="88">
        <v>0.34068199999999998</v>
      </c>
      <c r="Q10" s="88">
        <v>150.91033699999997</v>
      </c>
      <c r="R10" s="88">
        <v>32.83095800000001</v>
      </c>
      <c r="S10" s="88">
        <v>11.956486999999999</v>
      </c>
      <c r="U10" s="84" t="s">
        <v>541</v>
      </c>
    </row>
    <row r="11" spans="1:21" x14ac:dyDescent="0.15">
      <c r="B11" s="84" t="s">
        <v>343</v>
      </c>
      <c r="C11" s="88">
        <v>26.380319</v>
      </c>
      <c r="D11" s="88">
        <v>31.425715000000004</v>
      </c>
      <c r="E11" s="88">
        <v>80.633740999999986</v>
      </c>
      <c r="F11" s="88">
        <v>38.406458000000001</v>
      </c>
      <c r="G11" s="88">
        <v>8.4247890000000005</v>
      </c>
      <c r="H11" s="88">
        <v>7.9321289999999998</v>
      </c>
      <c r="I11" s="88">
        <v>32.881658000000002</v>
      </c>
      <c r="J11" s="88">
        <v>89.672660999999991</v>
      </c>
      <c r="K11" s="88">
        <v>10.067006000000001</v>
      </c>
      <c r="L11" s="88">
        <v>9.5087299999999999</v>
      </c>
      <c r="M11" s="88">
        <v>5.9251770000000006</v>
      </c>
      <c r="N11" s="88">
        <v>16.666817000000002</v>
      </c>
      <c r="O11" s="88">
        <v>0.72371099999999999</v>
      </c>
      <c r="P11" s="88">
        <v>0.27147699999999997</v>
      </c>
      <c r="Q11" s="88">
        <v>114.55166699999999</v>
      </c>
      <c r="R11" s="88">
        <v>32.916823999999998</v>
      </c>
      <c r="S11" s="88">
        <v>11.690467999999999</v>
      </c>
      <c r="U11" s="84" t="s">
        <v>542</v>
      </c>
    </row>
    <row r="12" spans="1:21" x14ac:dyDescent="0.15">
      <c r="B12" s="84" t="s">
        <v>344</v>
      </c>
      <c r="C12" s="88">
        <v>32.970264</v>
      </c>
      <c r="D12" s="88">
        <v>25.655974999999998</v>
      </c>
      <c r="E12" s="88">
        <v>86.00772400000001</v>
      </c>
      <c r="F12" s="88">
        <v>36.160909999999994</v>
      </c>
      <c r="G12" s="88">
        <v>8.5424930000000003</v>
      </c>
      <c r="H12" s="88">
        <v>6.7875269999999999</v>
      </c>
      <c r="I12" s="88">
        <v>31.103194000000002</v>
      </c>
      <c r="J12" s="88">
        <v>75.902105000000006</v>
      </c>
      <c r="K12" s="88">
        <v>10.878611000000001</v>
      </c>
      <c r="L12" s="88">
        <v>10.668304000000001</v>
      </c>
      <c r="M12" s="88">
        <v>5.7831289999999989</v>
      </c>
      <c r="N12" s="88">
        <v>12.843995</v>
      </c>
      <c r="O12" s="88">
        <v>0.99225399999999975</v>
      </c>
      <c r="P12" s="88">
        <v>0.37331700000000001</v>
      </c>
      <c r="Q12" s="88">
        <v>117.767645</v>
      </c>
      <c r="R12" s="88">
        <v>34.480719000000001</v>
      </c>
      <c r="S12" s="88">
        <v>13.150922</v>
      </c>
      <c r="U12" s="84" t="s">
        <v>543</v>
      </c>
    </row>
    <row r="13" spans="1:21" x14ac:dyDescent="0.15">
      <c r="B13" s="84" t="s">
        <v>345</v>
      </c>
      <c r="C13" s="88">
        <v>27.514758999999998</v>
      </c>
      <c r="D13" s="88">
        <v>22.461582</v>
      </c>
      <c r="E13" s="88">
        <v>99.567672999999985</v>
      </c>
      <c r="F13" s="88">
        <v>37.023945999999995</v>
      </c>
      <c r="G13" s="88">
        <v>4.4353819999999997</v>
      </c>
      <c r="H13" s="88">
        <v>5.993512</v>
      </c>
      <c r="I13" s="88">
        <v>36.723854000000003</v>
      </c>
      <c r="J13" s="88">
        <v>84.929351999999994</v>
      </c>
      <c r="K13" s="88">
        <v>9.8511489999999995</v>
      </c>
      <c r="L13" s="88">
        <v>12.097935</v>
      </c>
      <c r="M13" s="88">
        <v>7.7945700000000011</v>
      </c>
      <c r="N13" s="88">
        <v>8.2893049999999988</v>
      </c>
      <c r="O13" s="88">
        <v>0.44259400000000004</v>
      </c>
      <c r="P13" s="88">
        <v>0.28168599999999999</v>
      </c>
      <c r="Q13" s="88">
        <v>123.85779099999999</v>
      </c>
      <c r="R13" s="88">
        <v>28.342284000000006</v>
      </c>
      <c r="S13" s="88">
        <v>16.134105999999999</v>
      </c>
      <c r="U13" s="84" t="s">
        <v>544</v>
      </c>
    </row>
    <row r="14" spans="1:21" x14ac:dyDescent="0.15">
      <c r="B14" s="84" t="s">
        <v>346</v>
      </c>
      <c r="C14" s="88">
        <v>39.427828000000005</v>
      </c>
      <c r="D14" s="88">
        <v>24.763200000000001</v>
      </c>
      <c r="E14" s="88">
        <v>102.71273599999998</v>
      </c>
      <c r="F14" s="88">
        <v>46.221709999999995</v>
      </c>
      <c r="G14" s="88">
        <v>7.93628</v>
      </c>
      <c r="H14" s="88">
        <v>4.7185079999999999</v>
      </c>
      <c r="I14" s="88">
        <v>35.716760000000001</v>
      </c>
      <c r="J14" s="88">
        <v>100.90974200000001</v>
      </c>
      <c r="K14" s="88">
        <v>11.568071999999997</v>
      </c>
      <c r="L14" s="88">
        <v>16.417234999999998</v>
      </c>
      <c r="M14" s="88">
        <v>7.781763999999999</v>
      </c>
      <c r="N14" s="88">
        <v>11.018207999999998</v>
      </c>
      <c r="O14" s="88">
        <v>0.51962799999999998</v>
      </c>
      <c r="P14" s="88">
        <v>0.22028599999999998</v>
      </c>
      <c r="Q14" s="88">
        <v>113.70169300000003</v>
      </c>
      <c r="R14" s="88">
        <v>37.545106000000004</v>
      </c>
      <c r="S14" s="88">
        <v>16.584724999999999</v>
      </c>
      <c r="U14" s="84" t="s">
        <v>545</v>
      </c>
    </row>
    <row r="15" spans="1:21" x14ac:dyDescent="0.15">
      <c r="B15" s="84" t="s">
        <v>347</v>
      </c>
      <c r="C15" s="88">
        <v>22.783569</v>
      </c>
      <c r="D15" s="88">
        <v>22.260327</v>
      </c>
      <c r="E15" s="88">
        <v>90.843918000000002</v>
      </c>
      <c r="F15" s="88">
        <v>41.635486</v>
      </c>
      <c r="G15" s="88">
        <v>8.1480169999999994</v>
      </c>
      <c r="H15" s="88">
        <v>7.4862580000000003</v>
      </c>
      <c r="I15" s="88">
        <v>38.565024999999999</v>
      </c>
      <c r="J15" s="88">
        <v>94.136831000000001</v>
      </c>
      <c r="K15" s="88">
        <v>11.746182000000001</v>
      </c>
      <c r="L15" s="88">
        <v>21.693301999999999</v>
      </c>
      <c r="M15" s="88">
        <v>8.1635289999999987</v>
      </c>
      <c r="N15" s="88">
        <v>14.639870999999999</v>
      </c>
      <c r="O15" s="88">
        <v>0.82387899999999981</v>
      </c>
      <c r="P15" s="88">
        <v>0.18490800000000002</v>
      </c>
      <c r="Q15" s="88">
        <v>104.01405699999998</v>
      </c>
      <c r="R15" s="88">
        <v>31.647964999999999</v>
      </c>
      <c r="S15" s="88">
        <v>14.416696</v>
      </c>
      <c r="U15" s="84" t="s">
        <v>546</v>
      </c>
    </row>
    <row r="16" spans="1:21" x14ac:dyDescent="0.15">
      <c r="B16" s="84" t="s">
        <v>348</v>
      </c>
      <c r="C16" s="88">
        <v>36.694961999999997</v>
      </c>
      <c r="D16" s="88">
        <v>22.390721999999997</v>
      </c>
      <c r="E16" s="88">
        <v>77.377499999999998</v>
      </c>
      <c r="F16" s="88">
        <v>40.068942</v>
      </c>
      <c r="G16" s="88">
        <v>8.1875970000000002</v>
      </c>
      <c r="H16" s="88">
        <v>7.5242830000000005</v>
      </c>
      <c r="I16" s="88">
        <v>41.585959999999993</v>
      </c>
      <c r="J16" s="88">
        <v>72.979489000000015</v>
      </c>
      <c r="K16" s="88">
        <v>11.691167000000005</v>
      </c>
      <c r="L16" s="88">
        <v>28.1249</v>
      </c>
      <c r="M16" s="88">
        <v>8.8827779999999983</v>
      </c>
      <c r="N16" s="88">
        <v>10.847908</v>
      </c>
      <c r="O16" s="88">
        <v>1.5288810000000002</v>
      </c>
      <c r="P16" s="88">
        <v>0.28282299999999999</v>
      </c>
      <c r="Q16" s="88">
        <v>158.88762600000001</v>
      </c>
      <c r="R16" s="88">
        <v>35.140445000000007</v>
      </c>
      <c r="S16" s="88">
        <v>17.741948000000001</v>
      </c>
      <c r="U16" s="84" t="s">
        <v>547</v>
      </c>
    </row>
    <row r="17" spans="1:21" x14ac:dyDescent="0.15">
      <c r="B17" s="84" t="s">
        <v>349</v>
      </c>
      <c r="C17" s="88">
        <v>24.658608999999998</v>
      </c>
      <c r="D17" s="88">
        <v>21.859884999999995</v>
      </c>
      <c r="E17" s="88">
        <v>65.419035000000008</v>
      </c>
      <c r="F17" s="88">
        <v>35.243787000000012</v>
      </c>
      <c r="G17" s="88">
        <v>7.0212979999999998</v>
      </c>
      <c r="H17" s="88">
        <v>7.7307140000000008</v>
      </c>
      <c r="I17" s="88">
        <v>30.388033</v>
      </c>
      <c r="J17" s="88">
        <v>77.433946999999989</v>
      </c>
      <c r="K17" s="88">
        <v>10.421495</v>
      </c>
      <c r="L17" s="88">
        <v>22.466833000000001</v>
      </c>
      <c r="M17" s="88">
        <v>8.6834050000000005</v>
      </c>
      <c r="N17" s="88">
        <v>10.66194</v>
      </c>
      <c r="O17" s="88">
        <v>1.737206</v>
      </c>
      <c r="P17" s="88">
        <v>0.12696299999999999</v>
      </c>
      <c r="Q17" s="88">
        <v>148.92911899999996</v>
      </c>
      <c r="R17" s="88">
        <v>30.284752999999998</v>
      </c>
      <c r="S17" s="88">
        <v>15.482605000000001</v>
      </c>
      <c r="U17" s="84" t="s">
        <v>548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2023</v>
      </c>
      <c r="B19" s="84" t="s">
        <v>338</v>
      </c>
      <c r="C19" s="88">
        <v>40.210516999999996</v>
      </c>
      <c r="D19" s="88">
        <v>22.07058</v>
      </c>
      <c r="E19" s="88">
        <v>76.766786000000025</v>
      </c>
      <c r="F19" s="88">
        <v>35.162393000000002</v>
      </c>
      <c r="G19" s="88">
        <v>8.5513790000000007</v>
      </c>
      <c r="H19" s="88">
        <v>12.161114000000001</v>
      </c>
      <c r="I19" s="88">
        <v>28.658401000000001</v>
      </c>
      <c r="J19" s="88">
        <v>58.851004000000003</v>
      </c>
      <c r="K19" s="88">
        <v>10.938148000000002</v>
      </c>
      <c r="L19" s="88">
        <v>18.354271999999995</v>
      </c>
      <c r="M19" s="88">
        <v>6.3491930000000005</v>
      </c>
      <c r="N19" s="88">
        <v>11.240190999999999</v>
      </c>
      <c r="O19" s="88">
        <v>0.88706599999999991</v>
      </c>
      <c r="P19" s="88">
        <v>0.53241700000000003</v>
      </c>
      <c r="Q19" s="88">
        <v>159.42907200000008</v>
      </c>
      <c r="R19" s="88">
        <v>33.421625999999996</v>
      </c>
      <c r="S19" s="88">
        <v>22.891131000000001</v>
      </c>
      <c r="T19" s="87">
        <v>2023</v>
      </c>
      <c r="U19" s="84" t="s">
        <v>537</v>
      </c>
    </row>
    <row r="20" spans="1:21" x14ac:dyDescent="0.15">
      <c r="B20" s="84" t="s">
        <v>339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U20" s="84" t="s">
        <v>538</v>
      </c>
    </row>
    <row r="21" spans="1:21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U21" s="84" t="s">
        <v>539</v>
      </c>
    </row>
    <row r="22" spans="1:21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U22" s="84" t="s">
        <v>540</v>
      </c>
    </row>
    <row r="23" spans="1:21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U23" s="84" t="s">
        <v>541</v>
      </c>
    </row>
    <row r="24" spans="1:21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U24" s="84" t="s">
        <v>542</v>
      </c>
    </row>
    <row r="25" spans="1:21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U25" s="84" t="s">
        <v>543</v>
      </c>
    </row>
    <row r="26" spans="1:21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U26" s="84" t="s">
        <v>544</v>
      </c>
    </row>
    <row r="27" spans="1:21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U27" s="84" t="s">
        <v>545</v>
      </c>
    </row>
    <row r="28" spans="1:21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U28" s="84" t="s">
        <v>546</v>
      </c>
    </row>
    <row r="29" spans="1:21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U29" s="84" t="s">
        <v>547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548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205" t="s">
        <v>680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 s="85" customFormat="1" ht="11.25" customHeight="1" thickBot="1" x14ac:dyDescent="0.25">
      <c r="A35" s="199" t="s">
        <v>162</v>
      </c>
      <c r="B35" s="199" t="s">
        <v>163</v>
      </c>
      <c r="C35" s="235" t="s">
        <v>678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9" t="s">
        <v>534</v>
      </c>
      <c r="U35" s="199" t="s">
        <v>521</v>
      </c>
    </row>
    <row r="36" spans="1:21" ht="20.25" customHeight="1" thickBot="1" x14ac:dyDescent="0.2">
      <c r="A36" s="200"/>
      <c r="B36" s="200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200"/>
      <c r="U36" s="200"/>
    </row>
    <row r="37" spans="1:21" x14ac:dyDescent="0.15">
      <c r="A37" s="87">
        <v>2022</v>
      </c>
      <c r="B37" s="84" t="s">
        <v>338</v>
      </c>
      <c r="C37" s="88">
        <v>3.256511999999999</v>
      </c>
      <c r="D37" s="88">
        <v>30.081199000000005</v>
      </c>
      <c r="E37" s="88">
        <v>46.509106999998892</v>
      </c>
      <c r="F37" s="88">
        <v>24.053566000000238</v>
      </c>
      <c r="G37" s="88">
        <v>92.504992999999999</v>
      </c>
      <c r="H37" s="88">
        <v>23.214262999999995</v>
      </c>
      <c r="I37" s="88">
        <v>53.309019999999997</v>
      </c>
      <c r="J37" s="88">
        <v>29.514775999999998</v>
      </c>
      <c r="K37" s="88">
        <v>42.28116</v>
      </c>
      <c r="L37" s="88">
        <v>429.466701</v>
      </c>
      <c r="M37" s="88">
        <v>8.5935600000000001</v>
      </c>
      <c r="N37" s="88">
        <v>105.845771</v>
      </c>
      <c r="O37" s="88">
        <v>103.27353600000001</v>
      </c>
      <c r="P37" s="88">
        <v>25.911021000000002</v>
      </c>
      <c r="Q37" s="88">
        <v>19.127566999999999</v>
      </c>
      <c r="R37" s="88">
        <v>14.760357000000004</v>
      </c>
      <c r="S37" s="88">
        <v>13.497843999999997</v>
      </c>
      <c r="T37" s="87">
        <v>2022</v>
      </c>
      <c r="U37" s="84" t="s">
        <v>537</v>
      </c>
    </row>
    <row r="38" spans="1:21" x14ac:dyDescent="0.15">
      <c r="B38" s="84" t="s">
        <v>339</v>
      </c>
      <c r="C38" s="88">
        <v>3.4758650000000006</v>
      </c>
      <c r="D38" s="88">
        <v>33.756708000000003</v>
      </c>
      <c r="E38" s="88">
        <v>46.68471099999968</v>
      </c>
      <c r="F38" s="88">
        <v>22.339520000000164</v>
      </c>
      <c r="G38" s="88">
        <v>98.771837000000033</v>
      </c>
      <c r="H38" s="88">
        <v>18.956745999999999</v>
      </c>
      <c r="I38" s="88">
        <v>60.339868000000003</v>
      </c>
      <c r="J38" s="88">
        <v>25.452804</v>
      </c>
      <c r="K38" s="88">
        <v>39.954988999999998</v>
      </c>
      <c r="L38" s="88">
        <v>534.48596499999985</v>
      </c>
      <c r="M38" s="88">
        <v>9.2532589999999999</v>
      </c>
      <c r="N38" s="88">
        <v>102.16306599999999</v>
      </c>
      <c r="O38" s="88">
        <v>90.116830999999991</v>
      </c>
      <c r="P38" s="88">
        <v>16.978203000000001</v>
      </c>
      <c r="Q38" s="88">
        <v>23.659244000000001</v>
      </c>
      <c r="R38" s="88">
        <v>18.671323999999988</v>
      </c>
      <c r="S38" s="88">
        <v>17.668478</v>
      </c>
      <c r="U38" s="84" t="s">
        <v>538</v>
      </c>
    </row>
    <row r="39" spans="1:21" x14ac:dyDescent="0.15">
      <c r="B39" s="84" t="s">
        <v>340</v>
      </c>
      <c r="C39" s="88">
        <v>4.2730129999999988</v>
      </c>
      <c r="D39" s="88">
        <v>38.385514000000001</v>
      </c>
      <c r="E39" s="88">
        <v>48.565561000000415</v>
      </c>
      <c r="F39" s="88">
        <v>28.053237000000117</v>
      </c>
      <c r="G39" s="88">
        <v>113.46448999999994</v>
      </c>
      <c r="H39" s="88">
        <v>31.574775000000002</v>
      </c>
      <c r="I39" s="88">
        <v>63.23668</v>
      </c>
      <c r="J39" s="88">
        <v>35.874673000000001</v>
      </c>
      <c r="K39" s="88">
        <v>105.92114899999999</v>
      </c>
      <c r="L39" s="88">
        <v>455.465487</v>
      </c>
      <c r="M39" s="88">
        <v>25.486724999999996</v>
      </c>
      <c r="N39" s="88">
        <v>111.52046100000001</v>
      </c>
      <c r="O39" s="88">
        <v>115.012069</v>
      </c>
      <c r="P39" s="88">
        <v>16.838550000000001</v>
      </c>
      <c r="Q39" s="88">
        <v>25.423436999999996</v>
      </c>
      <c r="R39" s="88">
        <v>22.333538999999998</v>
      </c>
      <c r="S39" s="88">
        <v>19.244040000000005</v>
      </c>
      <c r="U39" s="84" t="s">
        <v>539</v>
      </c>
    </row>
    <row r="40" spans="1:21" x14ac:dyDescent="0.15">
      <c r="B40" s="84" t="s">
        <v>341</v>
      </c>
      <c r="C40" s="88">
        <v>3.5908290000000007</v>
      </c>
      <c r="D40" s="88">
        <v>36.726584000000003</v>
      </c>
      <c r="E40" s="88">
        <v>40.817393999999993</v>
      </c>
      <c r="F40" s="88">
        <v>25.012060999999981</v>
      </c>
      <c r="G40" s="88">
        <v>107.47617599999998</v>
      </c>
      <c r="H40" s="88">
        <v>19.488614999999999</v>
      </c>
      <c r="I40" s="88">
        <v>59.847228999999999</v>
      </c>
      <c r="J40" s="88">
        <v>30.876371000000006</v>
      </c>
      <c r="K40" s="88">
        <v>48.942166</v>
      </c>
      <c r="L40" s="88">
        <v>550.29552899999999</v>
      </c>
      <c r="M40" s="88">
        <v>9.7370220000000014</v>
      </c>
      <c r="N40" s="88">
        <v>163.90112500000001</v>
      </c>
      <c r="O40" s="88">
        <v>107.10542399999997</v>
      </c>
      <c r="P40" s="88">
        <v>30.416432</v>
      </c>
      <c r="Q40" s="88">
        <v>23.835324000000004</v>
      </c>
      <c r="R40" s="88">
        <v>20.940197999999992</v>
      </c>
      <c r="S40" s="88">
        <v>16.700787999999996</v>
      </c>
      <c r="U40" s="84" t="s">
        <v>540</v>
      </c>
    </row>
    <row r="41" spans="1:21" x14ac:dyDescent="0.15">
      <c r="B41" s="84" t="s">
        <v>342</v>
      </c>
      <c r="C41" s="88">
        <v>3.8976539999999993</v>
      </c>
      <c r="D41" s="88">
        <v>39.821666000000008</v>
      </c>
      <c r="E41" s="88">
        <v>50.459549000000003</v>
      </c>
      <c r="F41" s="88">
        <v>28.113734000000001</v>
      </c>
      <c r="G41" s="88">
        <v>118.16542899999997</v>
      </c>
      <c r="H41" s="88">
        <v>23.404788</v>
      </c>
      <c r="I41" s="88">
        <v>70.850316000000007</v>
      </c>
      <c r="J41" s="88">
        <v>43.103910999999989</v>
      </c>
      <c r="K41" s="88">
        <v>74.728246999999996</v>
      </c>
      <c r="L41" s="88">
        <v>678.32437999999991</v>
      </c>
      <c r="M41" s="88">
        <v>14.331595</v>
      </c>
      <c r="N41" s="88">
        <v>175.89599300000003</v>
      </c>
      <c r="O41" s="88">
        <v>471.29780000000017</v>
      </c>
      <c r="P41" s="88">
        <v>15.675297</v>
      </c>
      <c r="Q41" s="88">
        <v>24.987731999999998</v>
      </c>
      <c r="R41" s="88">
        <v>24.050688000000005</v>
      </c>
      <c r="S41" s="88">
        <v>18.868285999999998</v>
      </c>
      <c r="U41" s="84" t="s">
        <v>541</v>
      </c>
    </row>
    <row r="42" spans="1:21" x14ac:dyDescent="0.15">
      <c r="B42" s="84" t="s">
        <v>343</v>
      </c>
      <c r="C42" s="88">
        <v>4.7767679999999997</v>
      </c>
      <c r="D42" s="88">
        <v>40.931063000000009</v>
      </c>
      <c r="E42" s="88">
        <v>43.408963999999997</v>
      </c>
      <c r="F42" s="88">
        <v>27.201139000000005</v>
      </c>
      <c r="G42" s="88">
        <v>108.77562799999993</v>
      </c>
      <c r="H42" s="88">
        <v>22.353002000000004</v>
      </c>
      <c r="I42" s="88">
        <v>77.379909999999995</v>
      </c>
      <c r="J42" s="88">
        <v>37.43835</v>
      </c>
      <c r="K42" s="88">
        <v>56.785956000000006</v>
      </c>
      <c r="L42" s="88">
        <v>751.28868199999999</v>
      </c>
      <c r="M42" s="88">
        <v>13.601837</v>
      </c>
      <c r="N42" s="88">
        <v>140.70403100000001</v>
      </c>
      <c r="O42" s="88">
        <v>127.86648700000001</v>
      </c>
      <c r="P42" s="88">
        <v>18.944814000000001</v>
      </c>
      <c r="Q42" s="88">
        <v>22.963770999999998</v>
      </c>
      <c r="R42" s="88">
        <v>25.776443000000004</v>
      </c>
      <c r="S42" s="88">
        <v>16.967862</v>
      </c>
      <c r="U42" s="84" t="s">
        <v>542</v>
      </c>
    </row>
    <row r="43" spans="1:21" x14ac:dyDescent="0.15">
      <c r="B43" s="84" t="s">
        <v>344</v>
      </c>
      <c r="C43" s="88">
        <v>2.9380589999999982</v>
      </c>
      <c r="D43" s="88">
        <v>40.661056000000002</v>
      </c>
      <c r="E43" s="88">
        <v>41.369365000000002</v>
      </c>
      <c r="F43" s="88">
        <v>29.504483000000004</v>
      </c>
      <c r="G43" s="88">
        <v>118.75000599999996</v>
      </c>
      <c r="H43" s="88">
        <v>24.052224000000002</v>
      </c>
      <c r="I43" s="88">
        <v>71.407938000000001</v>
      </c>
      <c r="J43" s="88">
        <v>38.040980999999988</v>
      </c>
      <c r="K43" s="88">
        <v>37.801320000000004</v>
      </c>
      <c r="L43" s="88">
        <v>643.37244800000008</v>
      </c>
      <c r="M43" s="88">
        <v>17.509446000000001</v>
      </c>
      <c r="N43" s="88">
        <v>171.606495</v>
      </c>
      <c r="O43" s="88">
        <v>150.683257</v>
      </c>
      <c r="P43" s="88">
        <v>28.182434999999998</v>
      </c>
      <c r="Q43" s="88">
        <v>23.143350999999996</v>
      </c>
      <c r="R43" s="88">
        <v>24.323184000000005</v>
      </c>
      <c r="S43" s="88">
        <v>19.230060000000002</v>
      </c>
      <c r="U43" s="84" t="s">
        <v>543</v>
      </c>
    </row>
    <row r="44" spans="1:21" x14ac:dyDescent="0.15">
      <c r="B44" s="84" t="s">
        <v>345</v>
      </c>
      <c r="C44" s="88">
        <v>3.4315129999999989</v>
      </c>
      <c r="D44" s="88">
        <v>43.060674999999989</v>
      </c>
      <c r="E44" s="88">
        <v>47.382419000000027</v>
      </c>
      <c r="F44" s="88">
        <v>32.240701000000001</v>
      </c>
      <c r="G44" s="88">
        <v>104.43258700000004</v>
      </c>
      <c r="H44" s="88">
        <v>22.487811999999998</v>
      </c>
      <c r="I44" s="88">
        <v>70.303454000000002</v>
      </c>
      <c r="J44" s="88">
        <v>28.681235000000001</v>
      </c>
      <c r="K44" s="88">
        <v>50.883906999999994</v>
      </c>
      <c r="L44" s="88">
        <v>662.95941499999992</v>
      </c>
      <c r="M44" s="88">
        <v>21.354914999999998</v>
      </c>
      <c r="N44" s="88">
        <v>116.43076299999998</v>
      </c>
      <c r="O44" s="88">
        <v>98.568317999999977</v>
      </c>
      <c r="P44" s="88">
        <v>32.149640999999995</v>
      </c>
      <c r="Q44" s="88">
        <v>19.112517000000004</v>
      </c>
      <c r="R44" s="88">
        <v>24.697374000000003</v>
      </c>
      <c r="S44" s="88">
        <v>20.20069800000001</v>
      </c>
      <c r="U44" s="84" t="s">
        <v>544</v>
      </c>
    </row>
    <row r="45" spans="1:21" x14ac:dyDescent="0.15">
      <c r="B45" s="84" t="s">
        <v>346</v>
      </c>
      <c r="C45" s="88">
        <v>4.8361140000000002</v>
      </c>
      <c r="D45" s="88">
        <v>42.65187499999999</v>
      </c>
      <c r="E45" s="88">
        <v>57.840244999999982</v>
      </c>
      <c r="F45" s="88">
        <v>31.022040000000008</v>
      </c>
      <c r="G45" s="88">
        <v>129.49201000000005</v>
      </c>
      <c r="H45" s="88">
        <v>24.725082000000004</v>
      </c>
      <c r="I45" s="88">
        <v>61.174682000000004</v>
      </c>
      <c r="J45" s="88">
        <v>28.036528000000001</v>
      </c>
      <c r="K45" s="88">
        <v>80.074929999999995</v>
      </c>
      <c r="L45" s="88">
        <v>456.70239699999991</v>
      </c>
      <c r="M45" s="88">
        <v>28.205935000000004</v>
      </c>
      <c r="N45" s="88">
        <v>96.547627999999989</v>
      </c>
      <c r="O45" s="88">
        <v>102.21093599999999</v>
      </c>
      <c r="P45" s="88">
        <v>26.019470000000002</v>
      </c>
      <c r="Q45" s="88">
        <v>24.738097999999997</v>
      </c>
      <c r="R45" s="88">
        <v>31.111351999999997</v>
      </c>
      <c r="S45" s="88">
        <v>21.220205</v>
      </c>
      <c r="U45" s="84" t="s">
        <v>545</v>
      </c>
    </row>
    <row r="46" spans="1:21" x14ac:dyDescent="0.15">
      <c r="B46" s="84" t="s">
        <v>347</v>
      </c>
      <c r="C46" s="88">
        <v>5.0969979999999993</v>
      </c>
      <c r="D46" s="88">
        <v>40.184269999999998</v>
      </c>
      <c r="E46" s="88">
        <v>62.343271999999999</v>
      </c>
      <c r="F46" s="88">
        <v>31.379419000000013</v>
      </c>
      <c r="G46" s="88">
        <v>130.86909599999996</v>
      </c>
      <c r="H46" s="88">
        <v>18.777004999999999</v>
      </c>
      <c r="I46" s="88">
        <v>58.327830999999996</v>
      </c>
      <c r="J46" s="88">
        <v>34.206710000000008</v>
      </c>
      <c r="K46" s="88">
        <v>26.141435999999999</v>
      </c>
      <c r="L46" s="88">
        <v>452.29546700000009</v>
      </c>
      <c r="M46" s="88">
        <v>34.898102999999999</v>
      </c>
      <c r="N46" s="88">
        <v>85.730266999999998</v>
      </c>
      <c r="O46" s="88">
        <v>141.42326500000001</v>
      </c>
      <c r="P46" s="88">
        <v>27.157954</v>
      </c>
      <c r="Q46" s="88">
        <v>27.958257</v>
      </c>
      <c r="R46" s="88">
        <v>26.795988999999999</v>
      </c>
      <c r="S46" s="88">
        <v>23.382856999999998</v>
      </c>
      <c r="U46" s="84" t="s">
        <v>546</v>
      </c>
    </row>
    <row r="47" spans="1:21" x14ac:dyDescent="0.15">
      <c r="B47" s="84" t="s">
        <v>348</v>
      </c>
      <c r="C47" s="88">
        <v>5.2048779999999972</v>
      </c>
      <c r="D47" s="88">
        <v>44.344476999999998</v>
      </c>
      <c r="E47" s="88">
        <v>76.131341000000262</v>
      </c>
      <c r="F47" s="88">
        <v>33.284850000000006</v>
      </c>
      <c r="G47" s="88">
        <v>140.9468399999999</v>
      </c>
      <c r="H47" s="88">
        <v>27.232518000000002</v>
      </c>
      <c r="I47" s="88">
        <v>55.291933999999998</v>
      </c>
      <c r="J47" s="88">
        <v>30.384866000000002</v>
      </c>
      <c r="K47" s="88">
        <v>49.567743999999998</v>
      </c>
      <c r="L47" s="88">
        <v>485.95168099999995</v>
      </c>
      <c r="M47" s="88">
        <v>29.083692999999997</v>
      </c>
      <c r="N47" s="88">
        <v>76.944048000000009</v>
      </c>
      <c r="O47" s="88">
        <v>138.97929300000001</v>
      </c>
      <c r="P47" s="88">
        <v>26.601842000000001</v>
      </c>
      <c r="Q47" s="88">
        <v>24.962809000000007</v>
      </c>
      <c r="R47" s="88">
        <v>27.109297999999995</v>
      </c>
      <c r="S47" s="88">
        <v>21.568776000000003</v>
      </c>
      <c r="U47" s="84" t="s">
        <v>547</v>
      </c>
    </row>
    <row r="48" spans="1:21" x14ac:dyDescent="0.15">
      <c r="B48" s="84" t="s">
        <v>349</v>
      </c>
      <c r="C48" s="88">
        <v>4.1208760000000009</v>
      </c>
      <c r="D48" s="88">
        <v>38.140962999999999</v>
      </c>
      <c r="E48" s="88">
        <v>60.275869000000021</v>
      </c>
      <c r="F48" s="88">
        <v>23.121820000000003</v>
      </c>
      <c r="G48" s="88">
        <v>99.270335000000046</v>
      </c>
      <c r="H48" s="88">
        <v>25.442249000000004</v>
      </c>
      <c r="I48" s="88">
        <v>44.315534</v>
      </c>
      <c r="J48" s="88">
        <v>26.269607999999991</v>
      </c>
      <c r="K48" s="88">
        <v>75.478795000000005</v>
      </c>
      <c r="L48" s="88">
        <v>499.70259700000008</v>
      </c>
      <c r="M48" s="88">
        <v>10.275880000000001</v>
      </c>
      <c r="N48" s="88">
        <v>73.243691000000013</v>
      </c>
      <c r="O48" s="88">
        <v>134.97592700000001</v>
      </c>
      <c r="P48" s="88">
        <v>22.234613</v>
      </c>
      <c r="Q48" s="88">
        <v>20.074255000000008</v>
      </c>
      <c r="R48" s="88">
        <v>22.394625999999992</v>
      </c>
      <c r="S48" s="88">
        <v>17.196999999999996</v>
      </c>
      <c r="U48" s="84" t="s">
        <v>548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2023</v>
      </c>
      <c r="B50" s="84" t="s">
        <v>338</v>
      </c>
      <c r="C50" s="88">
        <v>4.4303230000000005</v>
      </c>
      <c r="D50" s="88">
        <v>40.36309099999999</v>
      </c>
      <c r="E50" s="88">
        <v>61.022191000000028</v>
      </c>
      <c r="F50" s="88">
        <v>26.800163000000005</v>
      </c>
      <c r="G50" s="88">
        <v>101.13825300000002</v>
      </c>
      <c r="H50" s="88">
        <v>23.019887000000004</v>
      </c>
      <c r="I50" s="88">
        <v>61.236023000000003</v>
      </c>
      <c r="J50" s="88">
        <v>31.308574000000007</v>
      </c>
      <c r="K50" s="88">
        <v>36.701514000000003</v>
      </c>
      <c r="L50" s="88">
        <v>505.02703800000006</v>
      </c>
      <c r="M50" s="88">
        <v>19.261601000000002</v>
      </c>
      <c r="N50" s="88">
        <v>71.517690999999999</v>
      </c>
      <c r="O50" s="88">
        <v>126.12491499999999</v>
      </c>
      <c r="P50" s="88">
        <v>21.764245000000003</v>
      </c>
      <c r="Q50" s="88">
        <v>28.505930000000006</v>
      </c>
      <c r="R50" s="88">
        <v>21.528595999999986</v>
      </c>
      <c r="S50" s="88">
        <v>17.842675</v>
      </c>
      <c r="T50" s="87">
        <v>2023</v>
      </c>
      <c r="U50" s="84" t="s">
        <v>537</v>
      </c>
    </row>
    <row r="51" spans="1:21" x14ac:dyDescent="0.15">
      <c r="B51" s="84" t="s">
        <v>339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U51" s="84" t="s">
        <v>538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U52" s="84" t="s">
        <v>539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U53" s="84" t="s">
        <v>540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U54" s="84" t="s">
        <v>541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U55" s="84" t="s">
        <v>542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U56" s="84" t="s">
        <v>543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U57" s="84" t="s">
        <v>544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U58" s="84" t="s">
        <v>545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U59" s="84" t="s">
        <v>546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U60" s="84" t="s">
        <v>547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548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205" t="s">
        <v>680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</row>
    <row r="66" spans="1:21" s="85" customFormat="1" ht="11.25" customHeight="1" thickBot="1" x14ac:dyDescent="0.25">
      <c r="A66" s="199" t="s">
        <v>162</v>
      </c>
      <c r="B66" s="199" t="s">
        <v>163</v>
      </c>
      <c r="C66" s="235" t="s">
        <v>678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9" t="s">
        <v>534</v>
      </c>
      <c r="U66" s="199" t="s">
        <v>521</v>
      </c>
    </row>
    <row r="67" spans="1:21" ht="20.25" customHeight="1" thickBot="1" x14ac:dyDescent="0.2">
      <c r="A67" s="200"/>
      <c r="B67" s="200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200"/>
      <c r="U67" s="200"/>
    </row>
    <row r="68" spans="1:21" x14ac:dyDescent="0.15">
      <c r="A68" s="87">
        <v>2022</v>
      </c>
      <c r="B68" s="84" t="s">
        <v>338</v>
      </c>
      <c r="C68" s="88">
        <v>12.086646</v>
      </c>
      <c r="D68" s="88">
        <v>0.63017800000000002</v>
      </c>
      <c r="E68" s="88">
        <v>0.23004500000000005</v>
      </c>
      <c r="F68" s="88">
        <v>50.799768</v>
      </c>
      <c r="G68" s="88">
        <v>320.95131999999967</v>
      </c>
      <c r="H68" s="88">
        <v>117.164781</v>
      </c>
      <c r="I68" s="88">
        <v>9.7452679999999994</v>
      </c>
      <c r="J68" s="88">
        <v>19.012693000000006</v>
      </c>
      <c r="K68" s="88">
        <v>0.40964599999999995</v>
      </c>
      <c r="L68" s="88">
        <v>75.307749999999999</v>
      </c>
      <c r="M68" s="88">
        <v>90.991621999999992</v>
      </c>
      <c r="N68" s="88">
        <v>2.2371999999999996E-2</v>
      </c>
      <c r="O68" s="88">
        <v>71.606757999999999</v>
      </c>
      <c r="P68" s="88">
        <v>185.85722500000003</v>
      </c>
      <c r="Q68" s="88">
        <v>5.2515010000000002</v>
      </c>
      <c r="R68" s="88">
        <v>3.3949E-2</v>
      </c>
      <c r="S68" s="88">
        <v>4.9106630000000004</v>
      </c>
      <c r="T68" s="87">
        <v>2022</v>
      </c>
      <c r="U68" s="84" t="s">
        <v>537</v>
      </c>
    </row>
    <row r="69" spans="1:21" x14ac:dyDescent="0.15">
      <c r="B69" s="84" t="s">
        <v>339</v>
      </c>
      <c r="C69" s="88">
        <v>11.369888999999999</v>
      </c>
      <c r="D69" s="88">
        <v>0.76615600000000006</v>
      </c>
      <c r="E69" s="88">
        <v>0.47261000000000003</v>
      </c>
      <c r="F69" s="88">
        <v>51.723853999999989</v>
      </c>
      <c r="G69" s="88">
        <v>327.24065500000006</v>
      </c>
      <c r="H69" s="88">
        <v>118.41473199999999</v>
      </c>
      <c r="I69" s="88">
        <v>9.5706710000000008</v>
      </c>
      <c r="J69" s="88">
        <v>20.997781000000003</v>
      </c>
      <c r="K69" s="88">
        <v>0.52757399999999999</v>
      </c>
      <c r="L69" s="88">
        <v>80.659972999999994</v>
      </c>
      <c r="M69" s="88">
        <v>98.880428999999992</v>
      </c>
      <c r="N69" s="88">
        <v>4.9822000000000005E-2</v>
      </c>
      <c r="O69" s="88">
        <v>60.649028999999999</v>
      </c>
      <c r="P69" s="88">
        <v>202.77660400000002</v>
      </c>
      <c r="Q69" s="88">
        <v>4.5817700000000006</v>
      </c>
      <c r="R69" s="88">
        <v>6.8333000000000005E-2</v>
      </c>
      <c r="S69" s="88">
        <v>5.6696700000000009</v>
      </c>
      <c r="U69" s="84" t="s">
        <v>538</v>
      </c>
    </row>
    <row r="70" spans="1:21" x14ac:dyDescent="0.15">
      <c r="B70" s="84" t="s">
        <v>340</v>
      </c>
      <c r="C70" s="88">
        <v>10.831381000000004</v>
      </c>
      <c r="D70" s="88">
        <v>0.91849700000000001</v>
      </c>
      <c r="E70" s="88">
        <v>0.44674499999999989</v>
      </c>
      <c r="F70" s="88">
        <v>53.349446999999998</v>
      </c>
      <c r="G70" s="88">
        <v>360.68651300000016</v>
      </c>
      <c r="H70" s="88">
        <v>128.53367600000001</v>
      </c>
      <c r="I70" s="88">
        <v>12.902781000000001</v>
      </c>
      <c r="J70" s="88">
        <v>21.91534</v>
      </c>
      <c r="K70" s="88">
        <v>0.76427600000000007</v>
      </c>
      <c r="L70" s="88">
        <v>87.90379999999999</v>
      </c>
      <c r="M70" s="88">
        <v>115.93148099999996</v>
      </c>
      <c r="N70" s="88">
        <v>5.8643000000000001E-2</v>
      </c>
      <c r="O70" s="88">
        <v>84.750692999999998</v>
      </c>
      <c r="P70" s="88">
        <v>229.489161</v>
      </c>
      <c r="Q70" s="88">
        <v>5.7489149999999993</v>
      </c>
      <c r="R70" s="88">
        <v>6.0780000000000001E-3</v>
      </c>
      <c r="S70" s="88">
        <v>5.7356889999999998</v>
      </c>
      <c r="U70" s="84" t="s">
        <v>539</v>
      </c>
    </row>
    <row r="71" spans="1:21" x14ac:dyDescent="0.15">
      <c r="B71" s="84" t="s">
        <v>341</v>
      </c>
      <c r="C71" s="88">
        <v>11.042571000000001</v>
      </c>
      <c r="D71" s="88">
        <v>0.74081099999999989</v>
      </c>
      <c r="E71" s="88">
        <v>0.38761100000000004</v>
      </c>
      <c r="F71" s="88">
        <v>41.683959999999999</v>
      </c>
      <c r="G71" s="88">
        <v>326.09797999999989</v>
      </c>
      <c r="H71" s="88">
        <v>119.13604699999999</v>
      </c>
      <c r="I71" s="88">
        <v>12.738576</v>
      </c>
      <c r="J71" s="88">
        <v>18.748833999999999</v>
      </c>
      <c r="K71" s="88">
        <v>1.259333</v>
      </c>
      <c r="L71" s="88">
        <v>82.957312999999999</v>
      </c>
      <c r="M71" s="88">
        <v>106.49742900000003</v>
      </c>
      <c r="N71" s="88">
        <v>3.4294999999999999E-2</v>
      </c>
      <c r="O71" s="88">
        <v>71.097634999999997</v>
      </c>
      <c r="P71" s="88">
        <v>225.84370199999995</v>
      </c>
      <c r="Q71" s="88">
        <v>6.1480349999999984</v>
      </c>
      <c r="R71" s="88">
        <v>0.12992299999999998</v>
      </c>
      <c r="S71" s="88">
        <v>8.1140620000000006</v>
      </c>
      <c r="U71" s="84" t="s">
        <v>540</v>
      </c>
    </row>
    <row r="72" spans="1:21" x14ac:dyDescent="0.15">
      <c r="B72" s="84" t="s">
        <v>342</v>
      </c>
      <c r="C72" s="88">
        <v>14.047531000000003</v>
      </c>
      <c r="D72" s="88">
        <v>0.94988700000000004</v>
      </c>
      <c r="E72" s="88">
        <v>0.33855299999999999</v>
      </c>
      <c r="F72" s="88">
        <v>45.335313999999997</v>
      </c>
      <c r="G72" s="88">
        <v>378.06124</v>
      </c>
      <c r="H72" s="88">
        <v>152.58204599999999</v>
      </c>
      <c r="I72" s="88">
        <v>14.632019</v>
      </c>
      <c r="J72" s="88">
        <v>24.082338</v>
      </c>
      <c r="K72" s="88">
        <v>1.0312880000000002</v>
      </c>
      <c r="L72" s="88">
        <v>98.582570000000004</v>
      </c>
      <c r="M72" s="88">
        <v>119.92957699999998</v>
      </c>
      <c r="N72" s="88">
        <v>5.1839999999999997E-2</v>
      </c>
      <c r="O72" s="88">
        <v>74.858952000000002</v>
      </c>
      <c r="P72" s="88">
        <v>267.20906100000002</v>
      </c>
      <c r="Q72" s="88">
        <v>9.4683359999999972</v>
      </c>
      <c r="R72" s="88">
        <v>1.8474000000000001E-2</v>
      </c>
      <c r="S72" s="88">
        <v>7.2596419999999995</v>
      </c>
      <c r="U72" s="84" t="s">
        <v>541</v>
      </c>
    </row>
    <row r="73" spans="1:21" x14ac:dyDescent="0.15">
      <c r="B73" s="84" t="s">
        <v>343</v>
      </c>
      <c r="C73" s="88">
        <v>13.130875</v>
      </c>
      <c r="D73" s="88">
        <v>0.68713599999999997</v>
      </c>
      <c r="E73" s="88">
        <v>0.51687000000000005</v>
      </c>
      <c r="F73" s="88">
        <v>55.763360000000006</v>
      </c>
      <c r="G73" s="88">
        <v>369.53478500000006</v>
      </c>
      <c r="H73" s="88">
        <v>141.40263100000001</v>
      </c>
      <c r="I73" s="88">
        <v>11.440376000000001</v>
      </c>
      <c r="J73" s="88">
        <v>23.201379999999997</v>
      </c>
      <c r="K73" s="88">
        <v>1.025101</v>
      </c>
      <c r="L73" s="88">
        <v>92.825536999999997</v>
      </c>
      <c r="M73" s="88">
        <v>111.02621800000003</v>
      </c>
      <c r="N73" s="88">
        <v>4.5786E-2</v>
      </c>
      <c r="O73" s="88">
        <v>87.496195</v>
      </c>
      <c r="P73" s="88">
        <v>266.20835199999999</v>
      </c>
      <c r="Q73" s="88">
        <v>5.6683939999999993</v>
      </c>
      <c r="R73" s="88">
        <v>7.7060000000000002E-3</v>
      </c>
      <c r="S73" s="88">
        <v>5.5258950000000002</v>
      </c>
      <c r="U73" s="84" t="s">
        <v>542</v>
      </c>
    </row>
    <row r="74" spans="1:21" x14ac:dyDescent="0.15">
      <c r="B74" s="84" t="s">
        <v>344</v>
      </c>
      <c r="C74" s="88">
        <v>10.869001000000001</v>
      </c>
      <c r="D74" s="88">
        <v>0.701179</v>
      </c>
      <c r="E74" s="88">
        <v>0.339866</v>
      </c>
      <c r="F74" s="88">
        <v>55.741960999999989</v>
      </c>
      <c r="G74" s="88">
        <v>378.20315200000005</v>
      </c>
      <c r="H74" s="88">
        <v>155.18457300000006</v>
      </c>
      <c r="I74" s="88">
        <v>12.224779000000002</v>
      </c>
      <c r="J74" s="88">
        <v>24.990603999999998</v>
      </c>
      <c r="K74" s="88">
        <v>1.299347</v>
      </c>
      <c r="L74" s="88">
        <v>95.294972999999985</v>
      </c>
      <c r="M74" s="88">
        <v>116.47828700000002</v>
      </c>
      <c r="N74" s="88">
        <v>2.9663999999999999E-2</v>
      </c>
      <c r="O74" s="88">
        <v>87.077161000000004</v>
      </c>
      <c r="P74" s="88">
        <v>261.14562200000017</v>
      </c>
      <c r="Q74" s="88">
        <v>4.7584090000000012</v>
      </c>
      <c r="R74" s="88">
        <v>9.0400000000000012E-3</v>
      </c>
      <c r="S74" s="88">
        <v>6.3257499999999993</v>
      </c>
      <c r="U74" s="84" t="s">
        <v>543</v>
      </c>
    </row>
    <row r="75" spans="1:21" x14ac:dyDescent="0.15">
      <c r="B75" s="84" t="s">
        <v>345</v>
      </c>
      <c r="C75" s="88">
        <v>9.0322870000000002</v>
      </c>
      <c r="D75" s="88">
        <v>1.0210299999999999</v>
      </c>
      <c r="E75" s="88">
        <v>0.36377100000000001</v>
      </c>
      <c r="F75" s="88">
        <v>31.869561000000008</v>
      </c>
      <c r="G75" s="88">
        <v>288.39196500000003</v>
      </c>
      <c r="H75" s="88">
        <v>113.34751300000001</v>
      </c>
      <c r="I75" s="88">
        <v>7.07599</v>
      </c>
      <c r="J75" s="88">
        <v>22.051457999999997</v>
      </c>
      <c r="K75" s="88">
        <v>0.35664000000000001</v>
      </c>
      <c r="L75" s="88">
        <v>58.105218999999991</v>
      </c>
      <c r="M75" s="88">
        <v>61.142504000000002</v>
      </c>
      <c r="N75" s="88">
        <v>5.0556999999999998E-2</v>
      </c>
      <c r="O75" s="88">
        <v>76.764639000000003</v>
      </c>
      <c r="P75" s="88">
        <v>266.30049400000001</v>
      </c>
      <c r="Q75" s="88">
        <v>4.69055</v>
      </c>
      <c r="R75" s="88">
        <v>8.7930999999999995E-2</v>
      </c>
      <c r="S75" s="88">
        <v>3.1862979999999999</v>
      </c>
      <c r="U75" s="84" t="s">
        <v>544</v>
      </c>
    </row>
    <row r="76" spans="1:21" x14ac:dyDescent="0.15">
      <c r="B76" s="84" t="s">
        <v>346</v>
      </c>
      <c r="C76" s="88">
        <v>9.7569379999999999</v>
      </c>
      <c r="D76" s="88">
        <v>0.88721699999999992</v>
      </c>
      <c r="E76" s="88">
        <v>0.52041500000000007</v>
      </c>
      <c r="F76" s="88">
        <v>49.630907999999991</v>
      </c>
      <c r="G76" s="88">
        <v>367.53973500000006</v>
      </c>
      <c r="H76" s="88">
        <v>148.98345299999994</v>
      </c>
      <c r="I76" s="88">
        <v>10.710121999999998</v>
      </c>
      <c r="J76" s="88">
        <v>25.938524000000001</v>
      </c>
      <c r="K76" s="88">
        <v>0.69301499999999994</v>
      </c>
      <c r="L76" s="88">
        <v>87.07357300000001</v>
      </c>
      <c r="M76" s="88">
        <v>99.32525099999998</v>
      </c>
      <c r="N76" s="88">
        <v>0.116587</v>
      </c>
      <c r="O76" s="88">
        <v>88.51772600000001</v>
      </c>
      <c r="P76" s="88">
        <v>276.07112599999994</v>
      </c>
      <c r="Q76" s="88">
        <v>5.6907969999999999</v>
      </c>
      <c r="R76" s="88">
        <v>0.118173</v>
      </c>
      <c r="S76" s="88">
        <v>6.3270719999999994</v>
      </c>
      <c r="U76" s="84" t="s">
        <v>545</v>
      </c>
    </row>
    <row r="77" spans="1:21" x14ac:dyDescent="0.15">
      <c r="B77" s="84" t="s">
        <v>347</v>
      </c>
      <c r="C77" s="88">
        <v>9.9492709999999995</v>
      </c>
      <c r="D77" s="88">
        <v>0.85230300000000003</v>
      </c>
      <c r="E77" s="88">
        <v>0.60771699999999995</v>
      </c>
      <c r="F77" s="88">
        <v>35.739617999999993</v>
      </c>
      <c r="G77" s="88">
        <v>344.14122400000002</v>
      </c>
      <c r="H77" s="88">
        <v>149.84107</v>
      </c>
      <c r="I77" s="88">
        <v>10.394385</v>
      </c>
      <c r="J77" s="88">
        <v>23.783325000000005</v>
      </c>
      <c r="K77" s="88">
        <v>0.50640399999999997</v>
      </c>
      <c r="L77" s="88">
        <v>81.512996000000001</v>
      </c>
      <c r="M77" s="88">
        <v>101.78988199999998</v>
      </c>
      <c r="N77" s="88">
        <v>6.2806000000000001E-2</v>
      </c>
      <c r="O77" s="88">
        <v>79.665477999999993</v>
      </c>
      <c r="P77" s="88">
        <v>249.50406600000011</v>
      </c>
      <c r="Q77" s="88">
        <v>6.6590310000000006</v>
      </c>
      <c r="R77" s="88">
        <v>0.110263</v>
      </c>
      <c r="S77" s="88">
        <v>5.8410710000000003</v>
      </c>
      <c r="U77" s="84" t="s">
        <v>546</v>
      </c>
    </row>
    <row r="78" spans="1:21" x14ac:dyDescent="0.15">
      <c r="B78" s="84" t="s">
        <v>348</v>
      </c>
      <c r="C78" s="88">
        <v>10.375005</v>
      </c>
      <c r="D78" s="88">
        <v>0.9177519999999999</v>
      </c>
      <c r="E78" s="88">
        <v>0.55766199999999999</v>
      </c>
      <c r="F78" s="88">
        <v>41.417445999999998</v>
      </c>
      <c r="G78" s="88">
        <v>344.32194899999996</v>
      </c>
      <c r="H78" s="88">
        <v>149.338752</v>
      </c>
      <c r="I78" s="88">
        <v>11.033913000000002</v>
      </c>
      <c r="J78" s="88">
        <v>27.640646999999998</v>
      </c>
      <c r="K78" s="88">
        <v>0.36198399999999997</v>
      </c>
      <c r="L78" s="88">
        <v>80.832992999999988</v>
      </c>
      <c r="M78" s="88">
        <v>101.841396</v>
      </c>
      <c r="N78" s="88">
        <v>6.1947999999999996E-2</v>
      </c>
      <c r="O78" s="88">
        <v>55.376035999999999</v>
      </c>
      <c r="P78" s="88">
        <v>257.95968300000004</v>
      </c>
      <c r="Q78" s="88">
        <v>6.6028250000000011</v>
      </c>
      <c r="R78" s="88">
        <v>0.28991300000000003</v>
      </c>
      <c r="S78" s="88">
        <v>5.520302</v>
      </c>
      <c r="U78" s="84" t="s">
        <v>547</v>
      </c>
    </row>
    <row r="79" spans="1:21" x14ac:dyDescent="0.15">
      <c r="B79" s="84" t="s">
        <v>349</v>
      </c>
      <c r="C79" s="88">
        <v>7.0156089999999978</v>
      </c>
      <c r="D79" s="88">
        <v>1.0490969999999999</v>
      </c>
      <c r="E79" s="88">
        <v>0.55903999999999998</v>
      </c>
      <c r="F79" s="88">
        <v>44.029150999999999</v>
      </c>
      <c r="G79" s="88">
        <v>258.22492100000005</v>
      </c>
      <c r="H79" s="88">
        <v>104.33166500000007</v>
      </c>
      <c r="I79" s="88">
        <v>10.949719</v>
      </c>
      <c r="J79" s="88">
        <v>23.864388000000005</v>
      </c>
      <c r="K79" s="88">
        <v>0.48533300000000001</v>
      </c>
      <c r="L79" s="88">
        <v>66.869462999999996</v>
      </c>
      <c r="M79" s="88">
        <v>88.945571000000015</v>
      </c>
      <c r="N79" s="88">
        <v>5.1012000000000002E-2</v>
      </c>
      <c r="O79" s="88">
        <v>72.793902000000003</v>
      </c>
      <c r="P79" s="88">
        <v>242.80479</v>
      </c>
      <c r="Q79" s="88">
        <v>4.1313489999999993</v>
      </c>
      <c r="R79" s="88">
        <v>8.6384000000000002E-2</v>
      </c>
      <c r="S79" s="88">
        <v>5.1015689999999996</v>
      </c>
      <c r="U79" s="84" t="s">
        <v>548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2023</v>
      </c>
      <c r="B81" s="84" t="s">
        <v>338</v>
      </c>
      <c r="C81" s="88">
        <v>11.144130000000001</v>
      </c>
      <c r="D81" s="88">
        <v>0.75599499999999997</v>
      </c>
      <c r="E81" s="88">
        <v>0.38631199999999999</v>
      </c>
      <c r="F81" s="88">
        <v>46.483813999999995</v>
      </c>
      <c r="G81" s="88">
        <v>317.91098700000003</v>
      </c>
      <c r="H81" s="88">
        <v>144.55764899999997</v>
      </c>
      <c r="I81" s="88">
        <v>10.313673999999999</v>
      </c>
      <c r="J81" s="88">
        <v>26.797807000000002</v>
      </c>
      <c r="K81" s="88">
        <v>0.54196100000000003</v>
      </c>
      <c r="L81" s="88">
        <v>85.94644799999999</v>
      </c>
      <c r="M81" s="88">
        <v>99.027343999999999</v>
      </c>
      <c r="N81" s="88">
        <v>2.5781999999999999E-2</v>
      </c>
      <c r="O81" s="88">
        <v>81.593838000000005</v>
      </c>
      <c r="P81" s="88">
        <v>220.44512700000004</v>
      </c>
      <c r="Q81" s="88">
        <v>5.3854349999999993</v>
      </c>
      <c r="R81" s="88">
        <v>6.087E-2</v>
      </c>
      <c r="S81" s="88">
        <v>4.3494429999999999</v>
      </c>
      <c r="T81" s="87">
        <v>2023</v>
      </c>
      <c r="U81" s="84" t="s">
        <v>537</v>
      </c>
    </row>
    <row r="82" spans="1:21" x14ac:dyDescent="0.15">
      <c r="B82" s="84" t="s">
        <v>339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U82" s="84" t="s">
        <v>538</v>
      </c>
    </row>
    <row r="83" spans="1:21" x14ac:dyDescent="0.15">
      <c r="B83" s="84" t="s">
        <v>340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U83" s="84" t="s">
        <v>539</v>
      </c>
    </row>
    <row r="84" spans="1:21" x14ac:dyDescent="0.15">
      <c r="B84" s="84" t="s">
        <v>341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U84" s="84" t="s">
        <v>540</v>
      </c>
    </row>
    <row r="85" spans="1:21" x14ac:dyDescent="0.15">
      <c r="B85" s="84" t="s">
        <v>342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U85" s="84" t="s">
        <v>541</v>
      </c>
    </row>
    <row r="86" spans="1:21" x14ac:dyDescent="0.15">
      <c r="B86" s="84" t="s">
        <v>343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U86" s="84" t="s">
        <v>542</v>
      </c>
    </row>
    <row r="87" spans="1:21" x14ac:dyDescent="0.15">
      <c r="B87" s="84" t="s">
        <v>344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U87" s="84" t="s">
        <v>543</v>
      </c>
    </row>
    <row r="88" spans="1:21" x14ac:dyDescent="0.15">
      <c r="B88" s="84" t="s">
        <v>345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U88" s="84" t="s">
        <v>544</v>
      </c>
    </row>
    <row r="89" spans="1:21" x14ac:dyDescent="0.15">
      <c r="B89" s="84" t="s">
        <v>346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U89" s="84" t="s">
        <v>545</v>
      </c>
    </row>
    <row r="90" spans="1:21" x14ac:dyDescent="0.15">
      <c r="B90" s="84" t="s">
        <v>347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U90" s="84" t="s">
        <v>546</v>
      </c>
    </row>
    <row r="91" spans="1:21" x14ac:dyDescent="0.15">
      <c r="B91" s="84" t="s">
        <v>348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U91" s="84" t="s">
        <v>547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548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205" t="s">
        <v>680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</row>
    <row r="97" spans="1:21" s="85" customFormat="1" ht="11.25" customHeight="1" thickBot="1" x14ac:dyDescent="0.25">
      <c r="A97" s="199" t="s">
        <v>162</v>
      </c>
      <c r="B97" s="199" t="s">
        <v>163</v>
      </c>
      <c r="C97" s="235" t="s">
        <v>678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9" t="s">
        <v>534</v>
      </c>
      <c r="U97" s="199" t="s">
        <v>521</v>
      </c>
    </row>
    <row r="98" spans="1:21" ht="20.25" customHeight="1" thickBot="1" x14ac:dyDescent="0.2">
      <c r="A98" s="200"/>
      <c r="B98" s="200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200"/>
      <c r="U98" s="200"/>
    </row>
    <row r="99" spans="1:21" x14ac:dyDescent="0.15">
      <c r="A99" s="87">
        <v>2022</v>
      </c>
      <c r="B99" s="84" t="s">
        <v>338</v>
      </c>
      <c r="C99" s="88">
        <v>19.700582000000001</v>
      </c>
      <c r="D99" s="88">
        <v>1.457997</v>
      </c>
      <c r="E99" s="88">
        <v>8.3362250000000007</v>
      </c>
      <c r="F99" s="88">
        <v>22.973833000000003</v>
      </c>
      <c r="G99" s="88">
        <v>37.286238000000004</v>
      </c>
      <c r="H99" s="88">
        <v>5.7256700000000009</v>
      </c>
      <c r="I99" s="88">
        <v>6.8393100000000002</v>
      </c>
      <c r="J99" s="88">
        <v>27.031810999999998</v>
      </c>
      <c r="K99" s="88">
        <v>14.564765</v>
      </c>
      <c r="L99" s="88">
        <v>206.80253799999997</v>
      </c>
      <c r="M99" s="88">
        <v>70.770707999999985</v>
      </c>
      <c r="N99" s="88">
        <v>67.736899999999991</v>
      </c>
      <c r="O99" s="88">
        <v>154.41876500000001</v>
      </c>
      <c r="P99" s="88">
        <v>5.9121380000000006</v>
      </c>
      <c r="Q99" s="88">
        <v>0.54891000000000001</v>
      </c>
      <c r="R99" s="88">
        <v>0.22724800000000001</v>
      </c>
      <c r="S99" s="88">
        <v>44.76811099999999</v>
      </c>
      <c r="T99" s="87">
        <v>2022</v>
      </c>
      <c r="U99" s="84" t="s">
        <v>537</v>
      </c>
    </row>
    <row r="100" spans="1:21" x14ac:dyDescent="0.15">
      <c r="B100" s="84" t="s">
        <v>339</v>
      </c>
      <c r="C100" s="88">
        <v>18.072703000000001</v>
      </c>
      <c r="D100" s="88">
        <v>1.680347</v>
      </c>
      <c r="E100" s="88">
        <v>10.039241000000001</v>
      </c>
      <c r="F100" s="88">
        <v>24.746526000000003</v>
      </c>
      <c r="G100" s="88">
        <v>32.121086000000005</v>
      </c>
      <c r="H100" s="88">
        <v>5.8755389999999998</v>
      </c>
      <c r="I100" s="88">
        <v>9.3720040000000004</v>
      </c>
      <c r="J100" s="88">
        <v>26.899734000000002</v>
      </c>
      <c r="K100" s="88">
        <v>15.570243999999999</v>
      </c>
      <c r="L100" s="88">
        <v>203.99521100000001</v>
      </c>
      <c r="M100" s="88">
        <v>82.044753999999998</v>
      </c>
      <c r="N100" s="88">
        <v>73.311363999999983</v>
      </c>
      <c r="O100" s="88">
        <v>169.68266899999998</v>
      </c>
      <c r="P100" s="88">
        <v>7.0344500000000014</v>
      </c>
      <c r="Q100" s="88">
        <v>0.70933400000000002</v>
      </c>
      <c r="R100" s="88">
        <v>0.27613799999999999</v>
      </c>
      <c r="S100" s="88">
        <v>53.909555999999995</v>
      </c>
      <c r="U100" s="84" t="s">
        <v>538</v>
      </c>
    </row>
    <row r="101" spans="1:21" x14ac:dyDescent="0.15">
      <c r="B101" s="84" t="s">
        <v>340</v>
      </c>
      <c r="C101" s="88">
        <v>20.283583000000004</v>
      </c>
      <c r="D101" s="88">
        <v>1.6983470000000001</v>
      </c>
      <c r="E101" s="88">
        <v>10.668479000000001</v>
      </c>
      <c r="F101" s="88">
        <v>30.104607999999995</v>
      </c>
      <c r="G101" s="88">
        <v>36.764402000000004</v>
      </c>
      <c r="H101" s="88">
        <v>7.2792000000000012</v>
      </c>
      <c r="I101" s="88">
        <v>7.0158169999999993</v>
      </c>
      <c r="J101" s="88">
        <v>28.874147000000008</v>
      </c>
      <c r="K101" s="88">
        <v>19.672669999999997</v>
      </c>
      <c r="L101" s="88">
        <v>228.077594</v>
      </c>
      <c r="M101" s="88">
        <v>91.519375999999966</v>
      </c>
      <c r="N101" s="88">
        <v>72.557945000000004</v>
      </c>
      <c r="O101" s="88">
        <v>181.49196599999999</v>
      </c>
      <c r="P101" s="88">
        <v>7.9474219999999995</v>
      </c>
      <c r="Q101" s="88">
        <v>1.232175</v>
      </c>
      <c r="R101" s="88">
        <v>0.33422000000000002</v>
      </c>
      <c r="S101" s="88">
        <v>58.412650000000006</v>
      </c>
      <c r="U101" s="84" t="s">
        <v>539</v>
      </c>
    </row>
    <row r="102" spans="1:21" x14ac:dyDescent="0.15">
      <c r="B102" s="84" t="s">
        <v>341</v>
      </c>
      <c r="C102" s="88">
        <v>20.316427999999998</v>
      </c>
      <c r="D102" s="88">
        <v>0.76946599999999998</v>
      </c>
      <c r="E102" s="88">
        <v>9.9317990000000016</v>
      </c>
      <c r="F102" s="88">
        <v>28.776935000000002</v>
      </c>
      <c r="G102" s="88">
        <v>33.952013000000001</v>
      </c>
      <c r="H102" s="88">
        <v>5.6761680000000005</v>
      </c>
      <c r="I102" s="88">
        <v>7.2479739999999993</v>
      </c>
      <c r="J102" s="88">
        <v>27.127162999999999</v>
      </c>
      <c r="K102" s="88">
        <v>17.756779999999999</v>
      </c>
      <c r="L102" s="88">
        <v>216.27942100000001</v>
      </c>
      <c r="M102" s="88">
        <v>77.08231200000003</v>
      </c>
      <c r="N102" s="88">
        <v>62.252536999999997</v>
      </c>
      <c r="O102" s="88">
        <v>150.574534</v>
      </c>
      <c r="P102" s="88">
        <v>6.9250000000000007</v>
      </c>
      <c r="Q102" s="88">
        <v>0.93644899999999998</v>
      </c>
      <c r="R102" s="88">
        <v>0.31812099999999999</v>
      </c>
      <c r="S102" s="88">
        <v>53.277815999999987</v>
      </c>
      <c r="U102" s="84" t="s">
        <v>540</v>
      </c>
    </row>
    <row r="103" spans="1:21" x14ac:dyDescent="0.15">
      <c r="B103" s="84" t="s">
        <v>342</v>
      </c>
      <c r="C103" s="88">
        <v>20.510430999999997</v>
      </c>
      <c r="D103" s="88">
        <v>1.0253459999999999</v>
      </c>
      <c r="E103" s="88">
        <v>10.138178</v>
      </c>
      <c r="F103" s="88">
        <v>31.503540999999998</v>
      </c>
      <c r="G103" s="88">
        <v>32.887953000000003</v>
      </c>
      <c r="H103" s="88">
        <v>6.6658359999999988</v>
      </c>
      <c r="I103" s="88">
        <v>7.0750879999999992</v>
      </c>
      <c r="J103" s="88">
        <v>30.888464999999997</v>
      </c>
      <c r="K103" s="88">
        <v>17.389344000000001</v>
      </c>
      <c r="L103" s="88">
        <v>213.56284700000003</v>
      </c>
      <c r="M103" s="88">
        <v>80.819209999999998</v>
      </c>
      <c r="N103" s="88">
        <v>77.949317999999991</v>
      </c>
      <c r="O103" s="88">
        <v>161.42214900000002</v>
      </c>
      <c r="P103" s="88">
        <v>7.9563670000000002</v>
      </c>
      <c r="Q103" s="88">
        <v>1.35589</v>
      </c>
      <c r="R103" s="88">
        <v>0.242174</v>
      </c>
      <c r="S103" s="88">
        <v>59.916764999999998</v>
      </c>
      <c r="U103" s="84" t="s">
        <v>541</v>
      </c>
    </row>
    <row r="104" spans="1:21" x14ac:dyDescent="0.15">
      <c r="B104" s="84" t="s">
        <v>343</v>
      </c>
      <c r="C104" s="88">
        <v>19.373432999999999</v>
      </c>
      <c r="D104" s="88">
        <v>0.61113700000000004</v>
      </c>
      <c r="E104" s="88">
        <v>10.033804</v>
      </c>
      <c r="F104" s="88">
        <v>26.256544999999999</v>
      </c>
      <c r="G104" s="88">
        <v>28.716549000000001</v>
      </c>
      <c r="H104" s="88">
        <v>6.2597699999999996</v>
      </c>
      <c r="I104" s="88">
        <v>5.9258930000000003</v>
      </c>
      <c r="J104" s="88">
        <v>29.508106000000012</v>
      </c>
      <c r="K104" s="88">
        <v>15.648370999999999</v>
      </c>
      <c r="L104" s="88">
        <v>215.93087800000001</v>
      </c>
      <c r="M104" s="88">
        <v>77.124369999999985</v>
      </c>
      <c r="N104" s="88">
        <v>80.679605000000009</v>
      </c>
      <c r="O104" s="88">
        <v>171.27481300000005</v>
      </c>
      <c r="P104" s="88">
        <v>7.4673590000000001</v>
      </c>
      <c r="Q104" s="88">
        <v>1.2064139999999999</v>
      </c>
      <c r="R104" s="88">
        <v>0.42178799999999994</v>
      </c>
      <c r="S104" s="88">
        <v>55.770566000000009</v>
      </c>
      <c r="U104" s="84" t="s">
        <v>542</v>
      </c>
    </row>
    <row r="105" spans="1:21" x14ac:dyDescent="0.15">
      <c r="B105" s="84" t="s">
        <v>344</v>
      </c>
      <c r="C105" s="88">
        <v>18.123524</v>
      </c>
      <c r="D105" s="88">
        <v>0.56573300000000004</v>
      </c>
      <c r="E105" s="88">
        <v>9.9316319999999987</v>
      </c>
      <c r="F105" s="88">
        <v>30.646541000000006</v>
      </c>
      <c r="G105" s="88">
        <v>30.485979999999998</v>
      </c>
      <c r="H105" s="88">
        <v>6.5698730000000003</v>
      </c>
      <c r="I105" s="88">
        <v>6.4718280000000004</v>
      </c>
      <c r="J105" s="88">
        <v>32.521170000000005</v>
      </c>
      <c r="K105" s="88">
        <v>16.003268000000002</v>
      </c>
      <c r="L105" s="88">
        <v>273.43585299999995</v>
      </c>
      <c r="M105" s="88">
        <v>98.239042999999995</v>
      </c>
      <c r="N105" s="88">
        <v>88.776415000000014</v>
      </c>
      <c r="O105" s="88">
        <v>233.380516</v>
      </c>
      <c r="P105" s="88">
        <v>7.7643989999999992</v>
      </c>
      <c r="Q105" s="88">
        <v>0.94743699999999997</v>
      </c>
      <c r="R105" s="88">
        <v>0.55740699999999999</v>
      </c>
      <c r="S105" s="88">
        <v>59.407700000000006</v>
      </c>
      <c r="U105" s="84" t="s">
        <v>543</v>
      </c>
    </row>
    <row r="106" spans="1:21" x14ac:dyDescent="0.15">
      <c r="B106" s="84" t="s">
        <v>345</v>
      </c>
      <c r="C106" s="88">
        <v>11.059633</v>
      </c>
      <c r="D106" s="88">
        <v>0.26644100000000004</v>
      </c>
      <c r="E106" s="88">
        <v>5.8316540000000003</v>
      </c>
      <c r="F106" s="88">
        <v>20.688924</v>
      </c>
      <c r="G106" s="88">
        <v>15.226737999999999</v>
      </c>
      <c r="H106" s="88">
        <v>4.2640279999999997</v>
      </c>
      <c r="I106" s="88">
        <v>3.9035419999999998</v>
      </c>
      <c r="J106" s="88">
        <v>21.497652000000002</v>
      </c>
      <c r="K106" s="88">
        <v>10.278506999999999</v>
      </c>
      <c r="L106" s="88">
        <v>192.12230099999999</v>
      </c>
      <c r="M106" s="88">
        <v>81.095942999999991</v>
      </c>
      <c r="N106" s="88">
        <v>63.322843999999989</v>
      </c>
      <c r="O106" s="88">
        <v>180.49081000000004</v>
      </c>
      <c r="P106" s="88">
        <v>5.9498760000000006</v>
      </c>
      <c r="Q106" s="88">
        <v>0.47675800000000002</v>
      </c>
      <c r="R106" s="88">
        <v>0.70943999999999996</v>
      </c>
      <c r="S106" s="88">
        <v>42.751722999999998</v>
      </c>
      <c r="U106" s="84" t="s">
        <v>544</v>
      </c>
    </row>
    <row r="107" spans="1:21" x14ac:dyDescent="0.15">
      <c r="B107" s="84" t="s">
        <v>346</v>
      </c>
      <c r="C107" s="88">
        <v>18.273674</v>
      </c>
      <c r="D107" s="88">
        <v>1.3415789999999999</v>
      </c>
      <c r="E107" s="88">
        <v>9.7592500000000015</v>
      </c>
      <c r="F107" s="88">
        <v>29.661426000000006</v>
      </c>
      <c r="G107" s="88">
        <v>18.421873999999995</v>
      </c>
      <c r="H107" s="88">
        <v>6.267695999999999</v>
      </c>
      <c r="I107" s="88">
        <v>6.1299229999999998</v>
      </c>
      <c r="J107" s="88">
        <v>33.046865000000004</v>
      </c>
      <c r="K107" s="88">
        <v>14.520860000000001</v>
      </c>
      <c r="L107" s="88">
        <v>185.80005400000002</v>
      </c>
      <c r="M107" s="88">
        <v>87.716580999999977</v>
      </c>
      <c r="N107" s="88">
        <v>69.312624</v>
      </c>
      <c r="O107" s="88">
        <v>181.72955100000001</v>
      </c>
      <c r="P107" s="88">
        <v>6.8494969999999995</v>
      </c>
      <c r="Q107" s="88">
        <v>0.58565199999999995</v>
      </c>
      <c r="R107" s="88">
        <v>0.75371999999999995</v>
      </c>
      <c r="S107" s="88">
        <v>52.37021</v>
      </c>
      <c r="U107" s="84" t="s">
        <v>545</v>
      </c>
    </row>
    <row r="108" spans="1:21" x14ac:dyDescent="0.15">
      <c r="B108" s="84" t="s">
        <v>347</v>
      </c>
      <c r="C108" s="88">
        <v>17.975469999999994</v>
      </c>
      <c r="D108" s="88">
        <v>1.8896320000000002</v>
      </c>
      <c r="E108" s="88">
        <v>9.4422939999999986</v>
      </c>
      <c r="F108" s="88">
        <v>26.137586000000006</v>
      </c>
      <c r="G108" s="88">
        <v>19.435843000000002</v>
      </c>
      <c r="H108" s="88">
        <v>6.1730350000000005</v>
      </c>
      <c r="I108" s="88">
        <v>5.101915</v>
      </c>
      <c r="J108" s="88">
        <v>29.083418000000002</v>
      </c>
      <c r="K108" s="88">
        <v>12.867957000000001</v>
      </c>
      <c r="L108" s="88">
        <v>210.57593799999998</v>
      </c>
      <c r="M108" s="88">
        <v>85.096302000000009</v>
      </c>
      <c r="N108" s="88">
        <v>64.77929899999998</v>
      </c>
      <c r="O108" s="88">
        <v>176.61248999999998</v>
      </c>
      <c r="P108" s="88">
        <v>6.5242630000000004</v>
      </c>
      <c r="Q108" s="88">
        <v>0.58846599999999993</v>
      </c>
      <c r="R108" s="88">
        <v>0.54842099999999994</v>
      </c>
      <c r="S108" s="88">
        <v>59.702902999999992</v>
      </c>
      <c r="U108" s="84" t="s">
        <v>546</v>
      </c>
    </row>
    <row r="109" spans="1:21" x14ac:dyDescent="0.15">
      <c r="B109" s="84" t="s">
        <v>348</v>
      </c>
      <c r="C109" s="88">
        <v>18.095067</v>
      </c>
      <c r="D109" s="88">
        <v>2.0880200000000002</v>
      </c>
      <c r="E109" s="88">
        <v>9.3020689999999995</v>
      </c>
      <c r="F109" s="88">
        <v>26.820076999999998</v>
      </c>
      <c r="G109" s="88">
        <v>29.524638999999993</v>
      </c>
      <c r="H109" s="88">
        <v>6.6366270000000007</v>
      </c>
      <c r="I109" s="88">
        <v>5.2985259999999998</v>
      </c>
      <c r="J109" s="88">
        <v>31.098516000000004</v>
      </c>
      <c r="K109" s="88">
        <v>16.730775000000001</v>
      </c>
      <c r="L109" s="88">
        <v>213.42046400000001</v>
      </c>
      <c r="M109" s="88">
        <v>85.496412000000007</v>
      </c>
      <c r="N109" s="88">
        <v>63.213065999999984</v>
      </c>
      <c r="O109" s="88">
        <v>165.61592899999999</v>
      </c>
      <c r="P109" s="88">
        <v>7.7727530000000016</v>
      </c>
      <c r="Q109" s="88">
        <v>0.81698800000000005</v>
      </c>
      <c r="R109" s="88">
        <v>0.269285</v>
      </c>
      <c r="S109" s="88">
        <v>55.623252000000008</v>
      </c>
      <c r="U109" s="84" t="s">
        <v>547</v>
      </c>
    </row>
    <row r="110" spans="1:21" x14ac:dyDescent="0.15">
      <c r="B110" s="84" t="s">
        <v>349</v>
      </c>
      <c r="C110" s="88">
        <v>11.731320999999998</v>
      </c>
      <c r="D110" s="88">
        <v>1.8651520000000001</v>
      </c>
      <c r="E110" s="88">
        <v>6.5154929999999993</v>
      </c>
      <c r="F110" s="88">
        <v>17.849550000000001</v>
      </c>
      <c r="G110" s="88">
        <v>18.154339999999998</v>
      </c>
      <c r="H110" s="88">
        <v>6.2506170000000001</v>
      </c>
      <c r="I110" s="88">
        <v>3.9207379999999996</v>
      </c>
      <c r="J110" s="88">
        <v>25.744430999999999</v>
      </c>
      <c r="K110" s="88">
        <v>11.632937</v>
      </c>
      <c r="L110" s="88">
        <v>185.88523900000001</v>
      </c>
      <c r="M110" s="88">
        <v>79.804279000000008</v>
      </c>
      <c r="N110" s="88">
        <v>54.661625000000015</v>
      </c>
      <c r="O110" s="88">
        <v>144.46121799999997</v>
      </c>
      <c r="P110" s="88">
        <v>7.6945980000000009</v>
      </c>
      <c r="Q110" s="88">
        <v>0.67282799999999998</v>
      </c>
      <c r="R110" s="88">
        <v>0.23500599999999999</v>
      </c>
      <c r="S110" s="88">
        <v>41.165899999999993</v>
      </c>
      <c r="U110" s="84" t="s">
        <v>548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2023</v>
      </c>
      <c r="B112" s="84" t="s">
        <v>338</v>
      </c>
      <c r="C112" s="88">
        <v>19.651647000000001</v>
      </c>
      <c r="D112" s="88">
        <v>1.9590459999999998</v>
      </c>
      <c r="E112" s="88">
        <v>8.8796250000000008</v>
      </c>
      <c r="F112" s="88">
        <v>23.177103000000002</v>
      </c>
      <c r="G112" s="88">
        <v>30.977130000000002</v>
      </c>
      <c r="H112" s="88">
        <v>5.9019149999999989</v>
      </c>
      <c r="I112" s="88">
        <v>5.1313630000000003</v>
      </c>
      <c r="J112" s="88">
        <v>31.629160000000002</v>
      </c>
      <c r="K112" s="88">
        <v>15.779676000000002</v>
      </c>
      <c r="L112" s="88">
        <v>213.29147300000005</v>
      </c>
      <c r="M112" s="88">
        <v>93.687906999999996</v>
      </c>
      <c r="N112" s="88">
        <v>63.138719999999985</v>
      </c>
      <c r="O112" s="88">
        <v>180.12771200000003</v>
      </c>
      <c r="P112" s="88">
        <v>6.7574809999999994</v>
      </c>
      <c r="Q112" s="88">
        <v>0.70188300000000003</v>
      </c>
      <c r="R112" s="88">
        <v>0.28634100000000001</v>
      </c>
      <c r="S112" s="88">
        <v>49.273488000000008</v>
      </c>
      <c r="T112" s="87">
        <v>2023</v>
      </c>
      <c r="U112" s="84" t="s">
        <v>537</v>
      </c>
    </row>
    <row r="113" spans="1:21" x14ac:dyDescent="0.15">
      <c r="B113" s="84" t="s">
        <v>339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U113" s="84" t="s">
        <v>538</v>
      </c>
    </row>
    <row r="114" spans="1:21" x14ac:dyDescent="0.15">
      <c r="B114" s="84" t="s">
        <v>340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U114" s="84" t="s">
        <v>539</v>
      </c>
    </row>
    <row r="115" spans="1:21" x14ac:dyDescent="0.15">
      <c r="B115" s="84" t="s">
        <v>341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U115" s="84" t="s">
        <v>540</v>
      </c>
    </row>
    <row r="116" spans="1:21" x14ac:dyDescent="0.15">
      <c r="B116" s="84" t="s">
        <v>342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U116" s="84" t="s">
        <v>541</v>
      </c>
    </row>
    <row r="117" spans="1:21" x14ac:dyDescent="0.15">
      <c r="B117" s="84" t="s">
        <v>343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U117" s="84" t="s">
        <v>542</v>
      </c>
    </row>
    <row r="118" spans="1:21" x14ac:dyDescent="0.15">
      <c r="B118" s="84" t="s">
        <v>344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U118" s="84" t="s">
        <v>543</v>
      </c>
    </row>
    <row r="119" spans="1:21" x14ac:dyDescent="0.15">
      <c r="B119" s="84" t="s">
        <v>345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U119" s="84" t="s">
        <v>544</v>
      </c>
    </row>
    <row r="120" spans="1:21" x14ac:dyDescent="0.15">
      <c r="B120" s="84" t="s">
        <v>346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U120" s="84" t="s">
        <v>545</v>
      </c>
    </row>
    <row r="121" spans="1:21" x14ac:dyDescent="0.15">
      <c r="B121" s="84" t="s">
        <v>347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U121" s="84" t="s">
        <v>546</v>
      </c>
    </row>
    <row r="122" spans="1:21" x14ac:dyDescent="0.15">
      <c r="B122" s="84" t="s">
        <v>348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U122" s="84" t="s">
        <v>547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548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205" t="s">
        <v>680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</row>
    <row r="128" spans="1:21" s="85" customFormat="1" ht="11.25" customHeight="1" thickBot="1" x14ac:dyDescent="0.25">
      <c r="A128" s="199" t="s">
        <v>162</v>
      </c>
      <c r="B128" s="199" t="s">
        <v>163</v>
      </c>
      <c r="C128" s="235" t="s">
        <v>678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9" t="s">
        <v>534</v>
      </c>
      <c r="U128" s="199" t="s">
        <v>521</v>
      </c>
    </row>
    <row r="129" spans="1:21" ht="20.25" customHeight="1" thickBot="1" x14ac:dyDescent="0.2">
      <c r="A129" s="200"/>
      <c r="B129" s="200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200"/>
      <c r="U129" s="200"/>
    </row>
    <row r="130" spans="1:21" x14ac:dyDescent="0.15">
      <c r="A130" s="87">
        <v>2022</v>
      </c>
      <c r="B130" s="84" t="s">
        <v>338</v>
      </c>
      <c r="C130" s="88">
        <v>73.641470999999996</v>
      </c>
      <c r="D130" s="88">
        <v>49.721042000000004</v>
      </c>
      <c r="E130" s="88">
        <v>16.764187</v>
      </c>
      <c r="F130" s="88">
        <v>158.00880599999999</v>
      </c>
      <c r="G130" s="88">
        <v>187.08076999999997</v>
      </c>
      <c r="H130" s="88">
        <v>33.122588</v>
      </c>
      <c r="I130" s="88">
        <v>6.8304999999999991E-2</v>
      </c>
      <c r="J130" s="88">
        <v>72.622531999999993</v>
      </c>
      <c r="K130" s="88">
        <v>1.7583489999999999</v>
      </c>
      <c r="L130" s="88">
        <v>1.4721089999999999</v>
      </c>
      <c r="M130" s="88">
        <v>3.5484549999999997</v>
      </c>
      <c r="N130" s="88">
        <v>0.36121500000000006</v>
      </c>
      <c r="O130" s="88">
        <v>18.207567000000001</v>
      </c>
      <c r="P130" s="88">
        <v>38.667864000000002</v>
      </c>
      <c r="Q130" s="88">
        <v>302.98340800000011</v>
      </c>
      <c r="R130" s="88">
        <v>446.56061199999999</v>
      </c>
      <c r="S130" s="88">
        <v>0.34909000000000001</v>
      </c>
      <c r="T130" s="87">
        <v>2022</v>
      </c>
      <c r="U130" s="84" t="s">
        <v>537</v>
      </c>
    </row>
    <row r="131" spans="1:21" x14ac:dyDescent="0.15">
      <c r="B131" s="84" t="s">
        <v>339</v>
      </c>
      <c r="C131" s="88">
        <v>77.150573000000023</v>
      </c>
      <c r="D131" s="88">
        <v>50.226292999999998</v>
      </c>
      <c r="E131" s="88">
        <v>24.773614999999999</v>
      </c>
      <c r="F131" s="88">
        <v>169.46218200000001</v>
      </c>
      <c r="G131" s="88">
        <v>192.04019999999997</v>
      </c>
      <c r="H131" s="88">
        <v>41.825317999999996</v>
      </c>
      <c r="I131" s="88">
        <v>0.19881399999999999</v>
      </c>
      <c r="J131" s="88">
        <v>92.473304999999996</v>
      </c>
      <c r="K131" s="88">
        <v>3.052883</v>
      </c>
      <c r="L131" s="88">
        <v>2.1660939999999997</v>
      </c>
      <c r="M131" s="88">
        <v>3.3005179999999998</v>
      </c>
      <c r="N131" s="88">
        <v>0.362037</v>
      </c>
      <c r="O131" s="88">
        <v>19.727705999999998</v>
      </c>
      <c r="P131" s="88">
        <v>39.854558000000011</v>
      </c>
      <c r="Q131" s="88">
        <v>312.77147500000012</v>
      </c>
      <c r="R131" s="88">
        <v>456.62173400000006</v>
      </c>
      <c r="S131" s="88">
        <v>0.65233999999999992</v>
      </c>
      <c r="U131" s="84" t="s">
        <v>538</v>
      </c>
    </row>
    <row r="132" spans="1:21" x14ac:dyDescent="0.15">
      <c r="B132" s="84" t="s">
        <v>340</v>
      </c>
      <c r="C132" s="88">
        <v>85.824182000000008</v>
      </c>
      <c r="D132" s="88">
        <v>49.084342000000007</v>
      </c>
      <c r="E132" s="88">
        <v>40.803164999999993</v>
      </c>
      <c r="F132" s="88">
        <v>170.49345599999998</v>
      </c>
      <c r="G132" s="88">
        <v>233.79528999999991</v>
      </c>
      <c r="H132" s="88">
        <v>40.296917000000008</v>
      </c>
      <c r="I132" s="88">
        <v>2.7691E-2</v>
      </c>
      <c r="J132" s="88">
        <v>100.78137</v>
      </c>
      <c r="K132" s="88">
        <v>2.777927</v>
      </c>
      <c r="L132" s="88">
        <v>2.5185760000000004</v>
      </c>
      <c r="M132" s="88">
        <v>2.3590179999999998</v>
      </c>
      <c r="N132" s="88">
        <v>0.53939400000000004</v>
      </c>
      <c r="O132" s="88">
        <v>22.359533999999996</v>
      </c>
      <c r="P132" s="88">
        <v>43.24993400000001</v>
      </c>
      <c r="Q132" s="88">
        <v>369.27087300000005</v>
      </c>
      <c r="R132" s="88">
        <v>526.89627500000006</v>
      </c>
      <c r="S132" s="88">
        <v>0.23508399999999999</v>
      </c>
      <c r="U132" s="84" t="s">
        <v>539</v>
      </c>
    </row>
    <row r="133" spans="1:21" x14ac:dyDescent="0.15">
      <c r="B133" s="84" t="s">
        <v>341</v>
      </c>
      <c r="C133" s="88">
        <v>86.103318999999999</v>
      </c>
      <c r="D133" s="88">
        <v>59.707695000000001</v>
      </c>
      <c r="E133" s="88">
        <v>25.732771999999997</v>
      </c>
      <c r="F133" s="88">
        <v>194.21642299999999</v>
      </c>
      <c r="G133" s="88">
        <v>218.371465</v>
      </c>
      <c r="H133" s="88">
        <v>36.910499000000009</v>
      </c>
      <c r="I133" s="88">
        <v>0.55662900000000004</v>
      </c>
      <c r="J133" s="88">
        <v>97.798374999999993</v>
      </c>
      <c r="K133" s="88">
        <v>2.507234</v>
      </c>
      <c r="L133" s="88">
        <v>2.1299350000000001</v>
      </c>
      <c r="M133" s="88">
        <v>3.717654</v>
      </c>
      <c r="N133" s="88">
        <v>0.73136699999999999</v>
      </c>
      <c r="O133" s="88">
        <v>18.754702999999999</v>
      </c>
      <c r="P133" s="88">
        <v>39.407415</v>
      </c>
      <c r="Q133" s="88">
        <v>353.49976299999975</v>
      </c>
      <c r="R133" s="88">
        <v>441.5204080000002</v>
      </c>
      <c r="S133" s="88">
        <v>0.233712</v>
      </c>
      <c r="U133" s="84" t="s">
        <v>540</v>
      </c>
    </row>
    <row r="134" spans="1:21" x14ac:dyDescent="0.15">
      <c r="B134" s="84" t="s">
        <v>342</v>
      </c>
      <c r="C134" s="88">
        <v>94.069651999999991</v>
      </c>
      <c r="D134" s="88">
        <v>66.825862999999998</v>
      </c>
      <c r="E134" s="88">
        <v>32.123777000000004</v>
      </c>
      <c r="F134" s="88">
        <v>235.76697099999998</v>
      </c>
      <c r="G134" s="88">
        <v>249.14755299999993</v>
      </c>
      <c r="H134" s="88">
        <v>44.590924000000008</v>
      </c>
      <c r="I134" s="88">
        <v>0.24227500000000002</v>
      </c>
      <c r="J134" s="88">
        <v>106.62747999999999</v>
      </c>
      <c r="K134" s="88">
        <v>3.5156559999999999</v>
      </c>
      <c r="L134" s="88">
        <v>2.0850869999999997</v>
      </c>
      <c r="M134" s="88">
        <v>2.4360080000000002</v>
      </c>
      <c r="N134" s="88">
        <v>0.34197899999999998</v>
      </c>
      <c r="O134" s="88">
        <v>23.203096000000009</v>
      </c>
      <c r="P134" s="88">
        <v>43.927399999999999</v>
      </c>
      <c r="Q134" s="88">
        <v>419.72449400000028</v>
      </c>
      <c r="R134" s="88">
        <v>494.95757900000001</v>
      </c>
      <c r="S134" s="88">
        <v>0.80272499999999991</v>
      </c>
      <c r="U134" s="84" t="s">
        <v>541</v>
      </c>
    </row>
    <row r="135" spans="1:21" x14ac:dyDescent="0.15">
      <c r="B135" s="84" t="s">
        <v>343</v>
      </c>
      <c r="C135" s="88">
        <v>88.980767000000014</v>
      </c>
      <c r="D135" s="88">
        <v>63.362075999999988</v>
      </c>
      <c r="E135" s="88">
        <v>21.867471000000002</v>
      </c>
      <c r="F135" s="88">
        <v>161.50805100000002</v>
      </c>
      <c r="G135" s="88">
        <v>234.36654799999999</v>
      </c>
      <c r="H135" s="88">
        <v>32.300362</v>
      </c>
      <c r="I135" s="88">
        <v>0.257498</v>
      </c>
      <c r="J135" s="88">
        <v>97.288380999999987</v>
      </c>
      <c r="K135" s="88">
        <v>2.9102740000000002</v>
      </c>
      <c r="L135" s="88">
        <v>1.7680210000000001</v>
      </c>
      <c r="M135" s="88">
        <v>5.0407950000000001</v>
      </c>
      <c r="N135" s="88">
        <v>0.352134</v>
      </c>
      <c r="O135" s="88">
        <v>21.9314</v>
      </c>
      <c r="P135" s="88">
        <v>46.471988999999994</v>
      </c>
      <c r="Q135" s="88">
        <v>419.11947400000008</v>
      </c>
      <c r="R135" s="88">
        <v>492.46339100000006</v>
      </c>
      <c r="S135" s="88">
        <v>0.31418900000000005</v>
      </c>
      <c r="U135" s="84" t="s">
        <v>542</v>
      </c>
    </row>
    <row r="136" spans="1:21" x14ac:dyDescent="0.15">
      <c r="B136" s="84" t="s">
        <v>344</v>
      </c>
      <c r="C136" s="88">
        <v>89.16844900000001</v>
      </c>
      <c r="D136" s="88">
        <v>66.186740999999998</v>
      </c>
      <c r="E136" s="88">
        <v>26.848627999999998</v>
      </c>
      <c r="F136" s="88">
        <v>174.93661</v>
      </c>
      <c r="G136" s="88">
        <v>219.07740899999999</v>
      </c>
      <c r="H136" s="88">
        <v>34.517513999999998</v>
      </c>
      <c r="I136" s="88">
        <v>0.42595299999999997</v>
      </c>
      <c r="J136" s="88">
        <v>100.094748</v>
      </c>
      <c r="K136" s="88">
        <v>2.2287439999999998</v>
      </c>
      <c r="L136" s="88">
        <v>1.7255819999999999</v>
      </c>
      <c r="M136" s="88">
        <v>5.6054919999999999</v>
      </c>
      <c r="N136" s="88">
        <v>0.25278600000000001</v>
      </c>
      <c r="O136" s="88">
        <v>23.320461999999999</v>
      </c>
      <c r="P136" s="88">
        <v>43.171222999999998</v>
      </c>
      <c r="Q136" s="88">
        <v>392.43738900000034</v>
      </c>
      <c r="R136" s="88">
        <v>548.98358699999994</v>
      </c>
      <c r="S136" s="88">
        <v>0.59085199999999993</v>
      </c>
      <c r="U136" s="84" t="s">
        <v>543</v>
      </c>
    </row>
    <row r="137" spans="1:21" x14ac:dyDescent="0.15">
      <c r="B137" s="84" t="s">
        <v>345</v>
      </c>
      <c r="C137" s="88">
        <v>60.044740000000019</v>
      </c>
      <c r="D137" s="88">
        <v>66.190262000000004</v>
      </c>
      <c r="E137" s="88">
        <v>21.459206999999999</v>
      </c>
      <c r="F137" s="88">
        <v>134.16645700000001</v>
      </c>
      <c r="G137" s="88">
        <v>165.08769300000006</v>
      </c>
      <c r="H137" s="88">
        <v>22.813367</v>
      </c>
      <c r="I137" s="88">
        <v>6.4638000000000001E-2</v>
      </c>
      <c r="J137" s="88">
        <v>57.204247000000002</v>
      </c>
      <c r="K137" s="88">
        <v>1.274119</v>
      </c>
      <c r="L137" s="88">
        <v>0.67305799999999993</v>
      </c>
      <c r="M137" s="88">
        <v>1.7878699999999998</v>
      </c>
      <c r="N137" s="88">
        <v>9.9455000000000002E-2</v>
      </c>
      <c r="O137" s="88">
        <v>17.278678000000003</v>
      </c>
      <c r="P137" s="88">
        <v>29.85659900000001</v>
      </c>
      <c r="Q137" s="88">
        <v>289.0034599999999</v>
      </c>
      <c r="R137" s="88">
        <v>495.04557899999998</v>
      </c>
      <c r="S137" s="88">
        <v>0.17400700000000002</v>
      </c>
      <c r="U137" s="84" t="s">
        <v>544</v>
      </c>
    </row>
    <row r="138" spans="1:21" x14ac:dyDescent="0.15">
      <c r="B138" s="84" t="s">
        <v>346</v>
      </c>
      <c r="C138" s="88">
        <v>78.711915999999988</v>
      </c>
      <c r="D138" s="88">
        <v>62.047472000000006</v>
      </c>
      <c r="E138" s="88">
        <v>22.693249999999999</v>
      </c>
      <c r="F138" s="88">
        <v>170.39740900000001</v>
      </c>
      <c r="G138" s="88">
        <v>221.85953599999996</v>
      </c>
      <c r="H138" s="88">
        <v>33.627285000000001</v>
      </c>
      <c r="I138" s="88">
        <v>0.17646699999999998</v>
      </c>
      <c r="J138" s="88">
        <v>91.748641000000006</v>
      </c>
      <c r="K138" s="88">
        <v>1.971514</v>
      </c>
      <c r="L138" s="88">
        <v>1.314476</v>
      </c>
      <c r="M138" s="88">
        <v>3.5478830000000001</v>
      </c>
      <c r="N138" s="88">
        <v>0.30547600000000003</v>
      </c>
      <c r="O138" s="88">
        <v>20.874398000000003</v>
      </c>
      <c r="P138" s="88">
        <v>43.420907</v>
      </c>
      <c r="Q138" s="88">
        <v>442.87490899999995</v>
      </c>
      <c r="R138" s="88">
        <v>657.84701899999982</v>
      </c>
      <c r="S138" s="88">
        <v>0.37594700000000003</v>
      </c>
      <c r="U138" s="84" t="s">
        <v>545</v>
      </c>
    </row>
    <row r="139" spans="1:21" x14ac:dyDescent="0.15">
      <c r="B139" s="84" t="s">
        <v>347</v>
      </c>
      <c r="C139" s="88">
        <v>82.587694999999997</v>
      </c>
      <c r="D139" s="88">
        <v>57.931496000000017</v>
      </c>
      <c r="E139" s="88">
        <v>21.374782</v>
      </c>
      <c r="F139" s="88">
        <v>164.61642399999999</v>
      </c>
      <c r="G139" s="88">
        <v>209.36173599999998</v>
      </c>
      <c r="H139" s="88">
        <v>36.352501000000004</v>
      </c>
      <c r="I139" s="88">
        <v>7.1864999999999998E-2</v>
      </c>
      <c r="J139" s="88">
        <v>83.695464999999999</v>
      </c>
      <c r="K139" s="88">
        <v>1.7001809999999999</v>
      </c>
      <c r="L139" s="88">
        <v>1.308818</v>
      </c>
      <c r="M139" s="88">
        <v>2.2234099999999999</v>
      </c>
      <c r="N139" s="88">
        <v>0.16511399999999998</v>
      </c>
      <c r="O139" s="88">
        <v>23.086551000000004</v>
      </c>
      <c r="P139" s="88">
        <v>40.091231999999998</v>
      </c>
      <c r="Q139" s="88">
        <v>429.71684899999991</v>
      </c>
      <c r="R139" s="88">
        <v>620.82935999999972</v>
      </c>
      <c r="S139" s="88">
        <v>0.32730700000000001</v>
      </c>
      <c r="U139" s="84" t="s">
        <v>546</v>
      </c>
    </row>
    <row r="140" spans="1:21" x14ac:dyDescent="0.15">
      <c r="B140" s="84" t="s">
        <v>348</v>
      </c>
      <c r="C140" s="88">
        <v>84.751310999999987</v>
      </c>
      <c r="D140" s="88">
        <v>65.766272999999998</v>
      </c>
      <c r="E140" s="88">
        <v>32.660712000000004</v>
      </c>
      <c r="F140" s="88">
        <v>169.32171299999999</v>
      </c>
      <c r="G140" s="88">
        <v>217.20635099999993</v>
      </c>
      <c r="H140" s="88">
        <v>38.602768999999995</v>
      </c>
      <c r="I140" s="88">
        <v>6.2532000000000004E-2</v>
      </c>
      <c r="J140" s="88">
        <v>82.364740999999995</v>
      </c>
      <c r="K140" s="88">
        <v>3.2069809999999999</v>
      </c>
      <c r="L140" s="88">
        <v>1.2692030000000001</v>
      </c>
      <c r="M140" s="88">
        <v>3.4002880000000002</v>
      </c>
      <c r="N140" s="88">
        <v>0.337173</v>
      </c>
      <c r="O140" s="88">
        <v>24.012933</v>
      </c>
      <c r="P140" s="88">
        <v>41.614005999999996</v>
      </c>
      <c r="Q140" s="88">
        <v>472.96378299999992</v>
      </c>
      <c r="R140" s="88">
        <v>635.116445</v>
      </c>
      <c r="S140" s="88">
        <v>1.8283170000000002</v>
      </c>
      <c r="U140" s="84" t="s">
        <v>547</v>
      </c>
    </row>
    <row r="141" spans="1:21" x14ac:dyDescent="0.15">
      <c r="B141" s="84" t="s">
        <v>349</v>
      </c>
      <c r="C141" s="88">
        <v>65.005662000000001</v>
      </c>
      <c r="D141" s="88">
        <v>48.089162000000002</v>
      </c>
      <c r="E141" s="88">
        <v>25.474920000000001</v>
      </c>
      <c r="F141" s="88">
        <v>113.761652</v>
      </c>
      <c r="G141" s="88">
        <v>168.75942600000002</v>
      </c>
      <c r="H141" s="88">
        <v>23.448716999999998</v>
      </c>
      <c r="I141" s="88">
        <v>1.3781E-2</v>
      </c>
      <c r="J141" s="88">
        <v>63.084649999999996</v>
      </c>
      <c r="K141" s="88">
        <v>1.4447640000000002</v>
      </c>
      <c r="L141" s="88">
        <v>0.75443400000000005</v>
      </c>
      <c r="M141" s="88">
        <v>1.9946919999999999</v>
      </c>
      <c r="N141" s="88">
        <v>0.118482</v>
      </c>
      <c r="O141" s="88">
        <v>20.019587999999999</v>
      </c>
      <c r="P141" s="88">
        <v>26.304697000000004</v>
      </c>
      <c r="Q141" s="88">
        <v>391.92397800000009</v>
      </c>
      <c r="R141" s="88">
        <v>484.49182400000029</v>
      </c>
      <c r="S141" s="88">
        <v>0.49270900000000001</v>
      </c>
      <c r="U141" s="84" t="s">
        <v>548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2023</v>
      </c>
      <c r="B143" s="84" t="s">
        <v>338</v>
      </c>
      <c r="C143" s="88">
        <v>86.744743</v>
      </c>
      <c r="D143" s="88">
        <v>65.308430999999999</v>
      </c>
      <c r="E143" s="88">
        <v>25.068989999999999</v>
      </c>
      <c r="F143" s="88">
        <v>152.37450200000001</v>
      </c>
      <c r="G143" s="88">
        <v>198.48313100000004</v>
      </c>
      <c r="H143" s="88">
        <v>42.483620999999999</v>
      </c>
      <c r="I143" s="88">
        <v>0.27512400000000004</v>
      </c>
      <c r="J143" s="88">
        <v>81.325304000000003</v>
      </c>
      <c r="K143" s="88">
        <v>4.8539150000000006</v>
      </c>
      <c r="L143" s="88">
        <v>1.198898</v>
      </c>
      <c r="M143" s="88">
        <v>7.3353619999999999</v>
      </c>
      <c r="N143" s="88">
        <v>0.76844500000000004</v>
      </c>
      <c r="O143" s="88">
        <v>21.729576000000002</v>
      </c>
      <c r="P143" s="88">
        <v>41.252139999999997</v>
      </c>
      <c r="Q143" s="88">
        <v>427.31026099999991</v>
      </c>
      <c r="R143" s="88">
        <v>548.62154999999984</v>
      </c>
      <c r="S143" s="88">
        <v>0.26472400000000007</v>
      </c>
      <c r="T143" s="87">
        <v>2023</v>
      </c>
      <c r="U143" s="84" t="s">
        <v>537</v>
      </c>
    </row>
    <row r="144" spans="1:21" x14ac:dyDescent="0.15">
      <c r="B144" s="84" t="s">
        <v>339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U144" s="84" t="s">
        <v>538</v>
      </c>
    </row>
    <row r="145" spans="1:21" x14ac:dyDescent="0.15">
      <c r="B145" s="84" t="s">
        <v>340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U145" s="84" t="s">
        <v>539</v>
      </c>
    </row>
    <row r="146" spans="1:21" x14ac:dyDescent="0.15">
      <c r="B146" s="84" t="s">
        <v>341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U146" s="84" t="s">
        <v>540</v>
      </c>
    </row>
    <row r="147" spans="1:21" x14ac:dyDescent="0.15">
      <c r="B147" s="84" t="s">
        <v>342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U147" s="84" t="s">
        <v>541</v>
      </c>
    </row>
    <row r="148" spans="1:21" x14ac:dyDescent="0.15">
      <c r="B148" s="84" t="s">
        <v>343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U148" s="84" t="s">
        <v>542</v>
      </c>
    </row>
    <row r="149" spans="1:21" x14ac:dyDescent="0.15">
      <c r="B149" s="84" t="s">
        <v>344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U149" s="84" t="s">
        <v>543</v>
      </c>
    </row>
    <row r="150" spans="1:21" x14ac:dyDescent="0.15">
      <c r="B150" s="84" t="s">
        <v>345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U150" s="84" t="s">
        <v>544</v>
      </c>
    </row>
    <row r="151" spans="1:21" x14ac:dyDescent="0.15">
      <c r="B151" s="84" t="s">
        <v>346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U151" s="84" t="s">
        <v>545</v>
      </c>
    </row>
    <row r="152" spans="1:21" x14ac:dyDescent="0.15">
      <c r="B152" s="84" t="s">
        <v>347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U152" s="84" t="s">
        <v>546</v>
      </c>
    </row>
    <row r="153" spans="1:21" x14ac:dyDescent="0.15">
      <c r="B153" s="84" t="s">
        <v>348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U153" s="84" t="s">
        <v>547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548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205" t="s">
        <v>680</v>
      </c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140"/>
      <c r="S158" s="140"/>
      <c r="T158" s="140"/>
      <c r="U158" s="140"/>
    </row>
    <row r="159" spans="1:21" s="85" customFormat="1" ht="11.25" customHeight="1" thickBot="1" x14ac:dyDescent="0.25">
      <c r="A159" s="199" t="s">
        <v>162</v>
      </c>
      <c r="B159" s="199" t="s">
        <v>163</v>
      </c>
      <c r="C159" s="235" t="s">
        <v>678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9" t="s">
        <v>534</v>
      </c>
      <c r="Q159" s="199" t="s">
        <v>521</v>
      </c>
    </row>
    <row r="160" spans="1:21" ht="20.25" customHeight="1" thickBot="1" x14ac:dyDescent="0.2">
      <c r="A160" s="200"/>
      <c r="B160" s="200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200"/>
      <c r="Q160" s="200"/>
      <c r="T160" s="84"/>
    </row>
    <row r="161" spans="1:17" x14ac:dyDescent="0.15">
      <c r="A161" s="87">
        <v>2022</v>
      </c>
      <c r="B161" s="84" t="s">
        <v>338</v>
      </c>
      <c r="C161" s="88">
        <v>650.21874100000002</v>
      </c>
      <c r="D161" s="88">
        <v>25.686354999999999</v>
      </c>
      <c r="E161" s="88">
        <v>8.0287399999999991</v>
      </c>
      <c r="F161" s="88">
        <v>154.53863000000001</v>
      </c>
      <c r="G161" s="88">
        <v>9.3835389999999972</v>
      </c>
      <c r="H161" s="88">
        <v>0.56993499999999986</v>
      </c>
      <c r="I161" s="88">
        <v>4.4300040000000003</v>
      </c>
      <c r="J161" s="88">
        <v>166.23261299999999</v>
      </c>
      <c r="K161" s="88">
        <v>6.2784450000000005</v>
      </c>
      <c r="L161" s="88">
        <v>9.5780840000000005</v>
      </c>
      <c r="M161" s="88">
        <v>0.52621499999999999</v>
      </c>
      <c r="N161" s="88">
        <v>0</v>
      </c>
      <c r="O161" s="88">
        <v>6.5795099999999991</v>
      </c>
      <c r="P161" s="87">
        <v>2022</v>
      </c>
      <c r="Q161" s="84" t="s">
        <v>537</v>
      </c>
    </row>
    <row r="162" spans="1:17" x14ac:dyDescent="0.15">
      <c r="B162" s="84" t="s">
        <v>339</v>
      </c>
      <c r="C162" s="88">
        <v>719.92514800000004</v>
      </c>
      <c r="D162" s="88">
        <v>21.441006000000005</v>
      </c>
      <c r="E162" s="88">
        <v>8.3376570000000001</v>
      </c>
      <c r="F162" s="88">
        <v>150.15096800000001</v>
      </c>
      <c r="G162" s="88">
        <v>11.010899999999994</v>
      </c>
      <c r="H162" s="88">
        <v>0.55959400000000004</v>
      </c>
      <c r="I162" s="88">
        <v>6.700588999999999</v>
      </c>
      <c r="J162" s="88">
        <v>170.84723600000001</v>
      </c>
      <c r="K162" s="88">
        <v>7.0713409999999985</v>
      </c>
      <c r="L162" s="88">
        <v>9.7850609999999989</v>
      </c>
      <c r="M162" s="88">
        <v>0.58644000000000007</v>
      </c>
      <c r="N162" s="88">
        <v>0</v>
      </c>
      <c r="O162" s="88">
        <v>6.6144560000000006</v>
      </c>
      <c r="P162" s="83"/>
      <c r="Q162" s="84" t="s">
        <v>538</v>
      </c>
    </row>
    <row r="163" spans="1:17" x14ac:dyDescent="0.15">
      <c r="B163" s="84" t="s">
        <v>340</v>
      </c>
      <c r="C163" s="88">
        <v>753.98846100000003</v>
      </c>
      <c r="D163" s="88">
        <v>43.878002000000002</v>
      </c>
      <c r="E163" s="88">
        <v>12.219045999999999</v>
      </c>
      <c r="F163" s="88">
        <v>180.16327100000004</v>
      </c>
      <c r="G163" s="88">
        <v>14.209684000000003</v>
      </c>
      <c r="H163" s="88">
        <v>0.803643</v>
      </c>
      <c r="I163" s="88">
        <v>6.3193920000000006</v>
      </c>
      <c r="J163" s="88">
        <v>183.54581999999994</v>
      </c>
      <c r="K163" s="88">
        <v>7.8180160000000001</v>
      </c>
      <c r="L163" s="88">
        <v>11.291839</v>
      </c>
      <c r="M163" s="88">
        <v>7.1015259999999998</v>
      </c>
      <c r="N163" s="88">
        <v>0</v>
      </c>
      <c r="O163" s="88">
        <v>9.5444669999999974</v>
      </c>
      <c r="P163" s="83"/>
      <c r="Q163" s="84" t="s">
        <v>539</v>
      </c>
    </row>
    <row r="164" spans="1:17" x14ac:dyDescent="0.15">
      <c r="B164" s="84" t="s">
        <v>341</v>
      </c>
      <c r="C164" s="88">
        <v>666.51661400000012</v>
      </c>
      <c r="D164" s="88">
        <v>31.978775000000002</v>
      </c>
      <c r="E164" s="88">
        <v>9.0615340000000018</v>
      </c>
      <c r="F164" s="88">
        <v>150.043803</v>
      </c>
      <c r="G164" s="88">
        <v>11.466517999999997</v>
      </c>
      <c r="H164" s="88">
        <v>0.64997000000000005</v>
      </c>
      <c r="I164" s="88">
        <v>5.8012309999999987</v>
      </c>
      <c r="J164" s="88">
        <v>161.31293799999997</v>
      </c>
      <c r="K164" s="88">
        <v>9.4767780000000013</v>
      </c>
      <c r="L164" s="88">
        <v>10.546418000000003</v>
      </c>
      <c r="M164" s="88">
        <v>0.61649599999999993</v>
      </c>
      <c r="N164" s="88">
        <v>0</v>
      </c>
      <c r="O164" s="88">
        <v>17.652829999999998</v>
      </c>
      <c r="P164" s="83"/>
      <c r="Q164" s="84" t="s">
        <v>540</v>
      </c>
    </row>
    <row r="165" spans="1:17" x14ac:dyDescent="0.15">
      <c r="B165" s="84" t="s">
        <v>342</v>
      </c>
      <c r="C165" s="88">
        <v>775.28237300000012</v>
      </c>
      <c r="D165" s="88">
        <v>39.429394000000002</v>
      </c>
      <c r="E165" s="88">
        <v>10.698248</v>
      </c>
      <c r="F165" s="88">
        <v>161.82262500000002</v>
      </c>
      <c r="G165" s="88">
        <v>12.446688000000002</v>
      </c>
      <c r="H165" s="88">
        <v>0.68013900000000005</v>
      </c>
      <c r="I165" s="88">
        <v>7.389386</v>
      </c>
      <c r="J165" s="88">
        <v>195.654954</v>
      </c>
      <c r="K165" s="88">
        <v>13.134388</v>
      </c>
      <c r="L165" s="88">
        <v>11.347297000000001</v>
      </c>
      <c r="M165" s="88">
        <v>1.2843140000000004</v>
      </c>
      <c r="N165" s="88">
        <v>0</v>
      </c>
      <c r="O165" s="88">
        <v>12.596456</v>
      </c>
      <c r="P165" s="83"/>
      <c r="Q165" s="84" t="s">
        <v>541</v>
      </c>
    </row>
    <row r="166" spans="1:17" x14ac:dyDescent="0.15">
      <c r="B166" s="84" t="s">
        <v>343</v>
      </c>
      <c r="C166" s="88">
        <v>926.51481999999987</v>
      </c>
      <c r="D166" s="88">
        <v>37.621629999999996</v>
      </c>
      <c r="E166" s="88">
        <v>12.100762</v>
      </c>
      <c r="F166" s="88">
        <v>152.989272</v>
      </c>
      <c r="G166" s="88">
        <v>12.629207000000001</v>
      </c>
      <c r="H166" s="88">
        <v>0.62929200000000007</v>
      </c>
      <c r="I166" s="88">
        <v>5.9197209999999991</v>
      </c>
      <c r="J166" s="88">
        <v>187.36186099999998</v>
      </c>
      <c r="K166" s="88">
        <v>9.4833529999999993</v>
      </c>
      <c r="L166" s="88">
        <v>10.813502999999999</v>
      </c>
      <c r="M166" s="88">
        <v>0.85245700000000002</v>
      </c>
      <c r="N166" s="88">
        <v>0</v>
      </c>
      <c r="O166" s="88">
        <v>14.261764999999999</v>
      </c>
      <c r="P166" s="83"/>
      <c r="Q166" s="84" t="s">
        <v>542</v>
      </c>
    </row>
    <row r="167" spans="1:17" x14ac:dyDescent="0.15">
      <c r="B167" s="84" t="s">
        <v>344</v>
      </c>
      <c r="C167" s="88">
        <v>848.07244000000003</v>
      </c>
      <c r="D167" s="88">
        <v>20.453065000000006</v>
      </c>
      <c r="E167" s="88">
        <v>14.443797</v>
      </c>
      <c r="F167" s="88">
        <v>166.058345</v>
      </c>
      <c r="G167" s="88">
        <v>9.6836599999999997</v>
      </c>
      <c r="H167" s="88">
        <v>0.80924600000000002</v>
      </c>
      <c r="I167" s="88">
        <v>6.8494729999999997</v>
      </c>
      <c r="J167" s="88">
        <v>188.67533899999998</v>
      </c>
      <c r="K167" s="88">
        <v>10.34296</v>
      </c>
      <c r="L167" s="88">
        <v>10.951195999999999</v>
      </c>
      <c r="M167" s="88">
        <v>3.5335759999999992</v>
      </c>
      <c r="N167" s="88">
        <v>0</v>
      </c>
      <c r="O167" s="88">
        <v>13.03073</v>
      </c>
      <c r="P167" s="83"/>
      <c r="Q167" s="84" t="s">
        <v>543</v>
      </c>
    </row>
    <row r="168" spans="1:17" x14ac:dyDescent="0.15">
      <c r="B168" s="84" t="s">
        <v>345</v>
      </c>
      <c r="C168" s="88">
        <v>495.215757</v>
      </c>
      <c r="D168" s="88">
        <v>21.66579299999999</v>
      </c>
      <c r="E168" s="88">
        <v>6.4214019999999996</v>
      </c>
      <c r="F168" s="88">
        <v>141.56570799999997</v>
      </c>
      <c r="G168" s="88">
        <v>10.124000000000004</v>
      </c>
      <c r="H168" s="88">
        <v>0.50629500000000005</v>
      </c>
      <c r="I168" s="88">
        <v>5.2187150000000004</v>
      </c>
      <c r="J168" s="88">
        <v>142.65091100000004</v>
      </c>
      <c r="K168" s="88">
        <v>8.5250480000000017</v>
      </c>
      <c r="L168" s="88">
        <v>8.5232550000000007</v>
      </c>
      <c r="M168" s="88">
        <v>0.35583300000000001</v>
      </c>
      <c r="N168" s="88">
        <v>0</v>
      </c>
      <c r="O168" s="88">
        <v>14.195789000000001</v>
      </c>
      <c r="P168" s="83"/>
      <c r="Q168" s="84" t="s">
        <v>544</v>
      </c>
    </row>
    <row r="169" spans="1:17" x14ac:dyDescent="0.15">
      <c r="B169" s="84" t="s">
        <v>346</v>
      </c>
      <c r="C169" s="88">
        <v>744.15756799999997</v>
      </c>
      <c r="D169" s="88">
        <v>38.756371999999999</v>
      </c>
      <c r="E169" s="88">
        <v>11.912373000000001</v>
      </c>
      <c r="F169" s="88">
        <v>207.27334900000005</v>
      </c>
      <c r="G169" s="88">
        <v>14.846685000000001</v>
      </c>
      <c r="H169" s="88">
        <v>0.95031299999999996</v>
      </c>
      <c r="I169" s="88">
        <v>4.3121700000000001</v>
      </c>
      <c r="J169" s="88">
        <v>191.70862200000005</v>
      </c>
      <c r="K169" s="88">
        <v>10.750821999999999</v>
      </c>
      <c r="L169" s="88">
        <v>10.631321999999999</v>
      </c>
      <c r="M169" s="88">
        <v>1.5611650000000001</v>
      </c>
      <c r="N169" s="88">
        <v>0</v>
      </c>
      <c r="O169" s="88">
        <v>13.695418999999999</v>
      </c>
      <c r="P169" s="83"/>
      <c r="Q169" s="84" t="s">
        <v>545</v>
      </c>
    </row>
    <row r="170" spans="1:17" x14ac:dyDescent="0.15">
      <c r="B170" s="84" t="s">
        <v>347</v>
      </c>
      <c r="C170" s="88">
        <v>871.003737</v>
      </c>
      <c r="D170" s="88">
        <v>20.062241</v>
      </c>
      <c r="E170" s="88">
        <v>9.5435389999999991</v>
      </c>
      <c r="F170" s="88">
        <v>181.00469599999997</v>
      </c>
      <c r="G170" s="88">
        <v>11.548044000000001</v>
      </c>
      <c r="H170" s="88">
        <v>0.88752000000000009</v>
      </c>
      <c r="I170" s="88">
        <v>5.3685970000000003</v>
      </c>
      <c r="J170" s="88">
        <v>199.51984299999998</v>
      </c>
      <c r="K170" s="88">
        <v>10.887232999999998</v>
      </c>
      <c r="L170" s="88">
        <v>10.726770999999998</v>
      </c>
      <c r="M170" s="88">
        <v>0.70851999999999993</v>
      </c>
      <c r="N170" s="88">
        <v>0</v>
      </c>
      <c r="O170" s="88">
        <v>11.875622000000002</v>
      </c>
      <c r="P170" s="83"/>
      <c r="Q170" s="84" t="s">
        <v>546</v>
      </c>
    </row>
    <row r="171" spans="1:17" x14ac:dyDescent="0.15">
      <c r="B171" s="84" t="s">
        <v>348</v>
      </c>
      <c r="C171" s="88">
        <v>1054.2752840000001</v>
      </c>
      <c r="D171" s="88">
        <v>33.160004000000015</v>
      </c>
      <c r="E171" s="88">
        <v>13.204072</v>
      </c>
      <c r="F171" s="88">
        <v>211.086185</v>
      </c>
      <c r="G171" s="88">
        <v>13.864476999999999</v>
      </c>
      <c r="H171" s="88">
        <v>1.237717</v>
      </c>
      <c r="I171" s="88">
        <v>6.8693559999999998</v>
      </c>
      <c r="J171" s="88">
        <v>223.81533899999999</v>
      </c>
      <c r="K171" s="88">
        <v>10.648026</v>
      </c>
      <c r="L171" s="88">
        <v>10.873952000000003</v>
      </c>
      <c r="M171" s="88">
        <v>0.41980899999999999</v>
      </c>
      <c r="N171" s="88">
        <v>0</v>
      </c>
      <c r="O171" s="88">
        <v>11.162662000000001</v>
      </c>
      <c r="P171" s="83"/>
      <c r="Q171" s="84" t="s">
        <v>547</v>
      </c>
    </row>
    <row r="172" spans="1:17" x14ac:dyDescent="0.15">
      <c r="B172" s="84" t="s">
        <v>349</v>
      </c>
      <c r="C172" s="88">
        <v>703.65455199999997</v>
      </c>
      <c r="D172" s="88">
        <v>17.622323999999999</v>
      </c>
      <c r="E172" s="88">
        <v>10.413886</v>
      </c>
      <c r="F172" s="88">
        <v>169.92801600000001</v>
      </c>
      <c r="G172" s="88">
        <v>14.738421999999996</v>
      </c>
      <c r="H172" s="88">
        <v>0.6871259999999999</v>
      </c>
      <c r="I172" s="88">
        <v>5.8746460000000003</v>
      </c>
      <c r="J172" s="88">
        <v>171.28547300000002</v>
      </c>
      <c r="K172" s="88">
        <v>7.5842489999999998</v>
      </c>
      <c r="L172" s="88">
        <v>9.1920050000000018</v>
      </c>
      <c r="M172" s="88">
        <v>0.45300200000000002</v>
      </c>
      <c r="N172" s="88">
        <v>0</v>
      </c>
      <c r="O172" s="88">
        <v>8.5019709999999993</v>
      </c>
      <c r="P172" s="83"/>
      <c r="Q172" s="84" t="s">
        <v>548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2023</v>
      </c>
      <c r="B174" s="84" t="s">
        <v>338</v>
      </c>
      <c r="C174" s="88">
        <v>706.0773630000001</v>
      </c>
      <c r="D174" s="88">
        <v>20.026123999999996</v>
      </c>
      <c r="E174" s="88">
        <v>10.941356000000001</v>
      </c>
      <c r="F174" s="88">
        <v>188.39918299999999</v>
      </c>
      <c r="G174" s="88">
        <v>9.1892589999999981</v>
      </c>
      <c r="H174" s="88">
        <v>0.70071600000000001</v>
      </c>
      <c r="I174" s="88">
        <v>4.4566150000000002</v>
      </c>
      <c r="J174" s="88">
        <v>200.96326500000001</v>
      </c>
      <c r="K174" s="88">
        <v>8.5234380000000005</v>
      </c>
      <c r="L174" s="88">
        <v>9.9325249999999983</v>
      </c>
      <c r="M174" s="88">
        <v>0.42835099999999998</v>
      </c>
      <c r="N174" s="88">
        <v>0</v>
      </c>
      <c r="O174" s="88">
        <v>9.8641049999999986</v>
      </c>
      <c r="P174" s="87">
        <v>2023</v>
      </c>
      <c r="Q174" s="84" t="s">
        <v>537</v>
      </c>
    </row>
    <row r="175" spans="1:17" x14ac:dyDescent="0.15">
      <c r="B175" s="84" t="s">
        <v>339</v>
      </c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3"/>
      <c r="Q175" s="84" t="s">
        <v>538</v>
      </c>
    </row>
    <row r="176" spans="1:17" x14ac:dyDescent="0.15">
      <c r="B176" s="84" t="s">
        <v>340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3"/>
      <c r="Q176" s="84" t="s">
        <v>539</v>
      </c>
    </row>
    <row r="177" spans="2:19" x14ac:dyDescent="0.15">
      <c r="B177" s="84" t="s">
        <v>341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3"/>
      <c r="Q177" s="84" t="s">
        <v>540</v>
      </c>
    </row>
    <row r="178" spans="2:19" x14ac:dyDescent="0.15">
      <c r="B178" s="84" t="s">
        <v>342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3"/>
      <c r="Q178" s="84" t="s">
        <v>541</v>
      </c>
    </row>
    <row r="179" spans="2:19" x14ac:dyDescent="0.15">
      <c r="B179" s="84" t="s">
        <v>343</v>
      </c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3"/>
      <c r="Q179" s="84" t="s">
        <v>542</v>
      </c>
      <c r="R179" s="89"/>
      <c r="S179" s="89"/>
    </row>
    <row r="180" spans="2:19" x14ac:dyDescent="0.15">
      <c r="B180" s="84" t="s">
        <v>344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3"/>
      <c r="Q180" s="84" t="s">
        <v>543</v>
      </c>
      <c r="R180" s="89"/>
      <c r="S180" s="89"/>
    </row>
    <row r="181" spans="2:19" x14ac:dyDescent="0.15">
      <c r="B181" s="84" t="s">
        <v>345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3"/>
      <c r="Q181" s="84" t="s">
        <v>544</v>
      </c>
      <c r="R181" s="89"/>
      <c r="S181" s="89"/>
    </row>
    <row r="182" spans="2:19" x14ac:dyDescent="0.15">
      <c r="B182" s="84" t="s">
        <v>346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3"/>
      <c r="Q182" s="84" t="s">
        <v>545</v>
      </c>
      <c r="R182" s="89"/>
      <c r="S182" s="89"/>
    </row>
    <row r="183" spans="2:19" x14ac:dyDescent="0.15">
      <c r="B183" s="84" t="s">
        <v>347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3"/>
      <c r="Q183" s="84" t="s">
        <v>546</v>
      </c>
      <c r="R183" s="89"/>
      <c r="S183" s="89"/>
    </row>
    <row r="184" spans="2:19" x14ac:dyDescent="0.15">
      <c r="B184" s="84" t="s">
        <v>348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3"/>
      <c r="Q184" s="84" t="s">
        <v>547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548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42.5703125" style="7" customWidth="1"/>
    <col min="2" max="2" width="12.28515625" style="7" customWidth="1"/>
    <col min="3" max="3" width="9.28515625" style="7" customWidth="1"/>
    <col min="4" max="4" width="12.28515625" style="7" customWidth="1"/>
    <col min="5" max="5" width="9.28515625" style="7" customWidth="1"/>
    <col min="6" max="6" width="11.7109375" style="7" customWidth="1"/>
    <col min="7" max="7" width="12.28515625" style="7" customWidth="1"/>
    <col min="8" max="8" width="9.28515625" style="7" customWidth="1"/>
    <col min="9" max="9" width="12.28515625" style="7" customWidth="1"/>
    <col min="10" max="10" width="9.28515625" style="7" customWidth="1"/>
    <col min="11" max="11" width="11.7109375" style="7" customWidth="1"/>
    <col min="12" max="12" width="2" style="7" customWidth="1"/>
    <col min="13" max="13" width="40.42578125" style="7" customWidth="1"/>
    <col min="14" max="16384" width="9.140625" style="7"/>
  </cols>
  <sheetData>
    <row r="1" spans="1:13" hidden="1" x14ac:dyDescent="0.2"/>
    <row r="2" spans="1:13" ht="25.5" customHeight="1" x14ac:dyDescent="0.2">
      <c r="A2" s="241" t="s">
        <v>681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x14ac:dyDescent="0.2">
      <c r="A3" s="141" t="s">
        <v>710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 t="s">
        <v>905</v>
      </c>
    </row>
    <row r="4" spans="1:13" ht="26.25" customHeight="1" x14ac:dyDescent="0.2">
      <c r="A4" s="242" t="s">
        <v>307</v>
      </c>
      <c r="B4" s="245" t="s">
        <v>682</v>
      </c>
      <c r="C4" s="246"/>
      <c r="D4" s="246"/>
      <c r="E4" s="246"/>
      <c r="F4" s="247"/>
      <c r="G4" s="245" t="s">
        <v>683</v>
      </c>
      <c r="H4" s="246"/>
      <c r="I4" s="246"/>
      <c r="J4" s="246"/>
      <c r="K4" s="247"/>
      <c r="L4" s="144"/>
      <c r="M4" s="238" t="s">
        <v>596</v>
      </c>
    </row>
    <row r="5" spans="1:13" ht="56.25" customHeight="1" x14ac:dyDescent="0.2">
      <c r="A5" s="243"/>
      <c r="B5" s="248">
        <v>2022</v>
      </c>
      <c r="C5" s="249"/>
      <c r="D5" s="248">
        <v>2023</v>
      </c>
      <c r="E5" s="249"/>
      <c r="F5" s="145" t="s">
        <v>684</v>
      </c>
      <c r="G5" s="248">
        <v>2022</v>
      </c>
      <c r="H5" s="249"/>
      <c r="I5" s="248">
        <v>2023</v>
      </c>
      <c r="J5" s="249"/>
      <c r="K5" s="145" t="s">
        <v>684</v>
      </c>
      <c r="L5" s="146"/>
      <c r="M5" s="239"/>
    </row>
    <row r="6" spans="1:13" ht="24" customHeight="1" x14ac:dyDescent="0.2">
      <c r="A6" s="244"/>
      <c r="B6" s="145" t="s">
        <v>685</v>
      </c>
      <c r="C6" s="147" t="s">
        <v>295</v>
      </c>
      <c r="D6" s="145" t="s">
        <v>685</v>
      </c>
      <c r="E6" s="148" t="s">
        <v>295</v>
      </c>
      <c r="F6" s="149"/>
      <c r="G6" s="145" t="s">
        <v>685</v>
      </c>
      <c r="H6" s="147" t="s">
        <v>295</v>
      </c>
      <c r="I6" s="145" t="s">
        <v>685</v>
      </c>
      <c r="J6" s="250" t="s">
        <v>295</v>
      </c>
      <c r="K6" s="251"/>
      <c r="L6" s="150"/>
      <c r="M6" s="240"/>
    </row>
    <row r="7" spans="1:13" x14ac:dyDescent="0.2">
      <c r="A7" s="151" t="s">
        <v>296</v>
      </c>
      <c r="B7" s="152">
        <f>SUM(B9:B25)</f>
        <v>7602.996806000001</v>
      </c>
      <c r="C7" s="152">
        <f>SUM(C9:C25)</f>
        <v>99.999999999999972</v>
      </c>
      <c r="D7" s="152">
        <f>SUM(D9:D25)</f>
        <v>8388.2722229999999</v>
      </c>
      <c r="E7" s="152">
        <f>SUM(E9:E25)</f>
        <v>100</v>
      </c>
      <c r="F7" s="152">
        <f>D7/B7*100-100</f>
        <v>10.328498578090802</v>
      </c>
      <c r="G7" s="152">
        <f>SUM(G9:G25)</f>
        <v>5612.41896</v>
      </c>
      <c r="H7" s="152">
        <f>SUM(H9:H25)</f>
        <v>100</v>
      </c>
      <c r="I7" s="152">
        <f>SUM(I9:I25)</f>
        <v>6425.0473030000003</v>
      </c>
      <c r="J7" s="152">
        <f>SUM(J9:J25)</f>
        <v>100</v>
      </c>
      <c r="K7" s="152">
        <f>I7/G7*100-100</f>
        <v>14.479110501045</v>
      </c>
      <c r="L7" s="152"/>
      <c r="M7" s="151" t="s">
        <v>296</v>
      </c>
    </row>
    <row r="8" spans="1:13" x14ac:dyDescent="0.2">
      <c r="M8" s="153"/>
    </row>
    <row r="9" spans="1:13" x14ac:dyDescent="0.2">
      <c r="A9" s="154" t="s">
        <v>297</v>
      </c>
      <c r="B9" s="42">
        <v>688.22003400000017</v>
      </c>
      <c r="C9" s="42">
        <f t="shared" ref="C9:C25" si="0">B9/$B$7*100</f>
        <v>9.0519574262727893</v>
      </c>
      <c r="D9" s="42">
        <v>817.85232000000019</v>
      </c>
      <c r="E9" s="42">
        <f>D9/$D$7*100</f>
        <v>9.7499496708930344</v>
      </c>
      <c r="F9" s="42">
        <f>D9/B9*100-100</f>
        <v>18.835878003516541</v>
      </c>
      <c r="G9" s="42">
        <v>402.29913800000003</v>
      </c>
      <c r="H9" s="42">
        <f>G9/$G$7*100</f>
        <v>7.1680168723540909</v>
      </c>
      <c r="I9" s="42">
        <v>490.16253300000005</v>
      </c>
      <c r="J9" s="42">
        <f>I9/$I$7*100</f>
        <v>7.6289326737117111</v>
      </c>
      <c r="K9" s="42">
        <f>I9/G9*100-100</f>
        <v>21.840314010317357</v>
      </c>
      <c r="L9" s="42"/>
      <c r="M9" s="154" t="s">
        <v>597</v>
      </c>
    </row>
    <row r="10" spans="1:13" x14ac:dyDescent="0.2">
      <c r="A10" s="154" t="s">
        <v>298</v>
      </c>
      <c r="B10" s="42">
        <v>276.01809600000001</v>
      </c>
      <c r="C10" s="42">
        <f t="shared" si="0"/>
        <v>3.6303855314285656</v>
      </c>
      <c r="D10" s="42">
        <v>350.22354999999999</v>
      </c>
      <c r="E10" s="42">
        <f t="shared" ref="E10:E25" si="1">D10/$D$7*100</f>
        <v>4.1751571800413663</v>
      </c>
      <c r="F10" s="42">
        <f t="shared" ref="F10:F25" si="2">D10/B10*100-100</f>
        <v>26.884271384873244</v>
      </c>
      <c r="G10" s="42">
        <v>257.43539399999997</v>
      </c>
      <c r="H10" s="42">
        <f t="shared" ref="H10:H25" si="3">G10/$G$7*100</f>
        <v>4.5868883958014415</v>
      </c>
      <c r="I10" s="42">
        <v>313.08666499999998</v>
      </c>
      <c r="J10" s="42">
        <f t="shared" ref="J10:J25" si="4">I10/$I$7*100</f>
        <v>4.872908326352908</v>
      </c>
      <c r="K10" s="42">
        <f t="shared" ref="K10:K25" si="5">I10/G10*100-100</f>
        <v>21.617567862482815</v>
      </c>
      <c r="L10" s="42"/>
      <c r="M10" s="154" t="s">
        <v>598</v>
      </c>
    </row>
    <row r="11" spans="1:13" x14ac:dyDescent="0.2">
      <c r="A11" s="154" t="s">
        <v>299</v>
      </c>
      <c r="B11" s="42">
        <v>1060.9430830000001</v>
      </c>
      <c r="C11" s="42">
        <f t="shared" si="0"/>
        <v>13.954275005912715</v>
      </c>
      <c r="D11" s="42">
        <v>1137.1391800000001</v>
      </c>
      <c r="E11" s="42">
        <f t="shared" si="1"/>
        <v>13.556298004755396</v>
      </c>
      <c r="F11" s="42">
        <f t="shared" si="2"/>
        <v>7.1819212756015531</v>
      </c>
      <c r="G11" s="42">
        <v>429.466701</v>
      </c>
      <c r="H11" s="42">
        <f t="shared" si="3"/>
        <v>7.6520784364252092</v>
      </c>
      <c r="I11" s="42">
        <v>505.02703800000006</v>
      </c>
      <c r="J11" s="42">
        <f t="shared" si="4"/>
        <v>7.8602851338416064</v>
      </c>
      <c r="K11" s="42">
        <f t="shared" si="5"/>
        <v>17.593991996133852</v>
      </c>
      <c r="L11" s="42"/>
      <c r="M11" s="154" t="s">
        <v>599</v>
      </c>
    </row>
    <row r="12" spans="1:13" x14ac:dyDescent="0.2">
      <c r="A12" s="154" t="s">
        <v>300</v>
      </c>
      <c r="B12" s="42">
        <v>878.07459099999983</v>
      </c>
      <c r="C12" s="42">
        <f t="shared" si="0"/>
        <v>11.549059054017439</v>
      </c>
      <c r="D12" s="42">
        <v>975.79941399999984</v>
      </c>
      <c r="E12" s="42">
        <f t="shared" si="1"/>
        <v>11.632901127414923</v>
      </c>
      <c r="F12" s="42">
        <f t="shared" si="2"/>
        <v>11.129444354915847</v>
      </c>
      <c r="G12" s="42">
        <v>354.75629300000008</v>
      </c>
      <c r="H12" s="42">
        <f t="shared" si="3"/>
        <v>6.3209160885594349</v>
      </c>
      <c r="I12" s="42">
        <v>365.31590399999993</v>
      </c>
      <c r="J12" s="42">
        <f t="shared" si="4"/>
        <v>5.6858087850874757</v>
      </c>
      <c r="K12" s="42">
        <f t="shared" si="5"/>
        <v>2.9765817290237067</v>
      </c>
      <c r="L12" s="42"/>
      <c r="M12" s="154" t="s">
        <v>600</v>
      </c>
    </row>
    <row r="13" spans="1:13" x14ac:dyDescent="0.2">
      <c r="A13" s="154" t="s">
        <v>357</v>
      </c>
      <c r="B13" s="42">
        <v>533.268913</v>
      </c>
      <c r="C13" s="42">
        <f t="shared" si="0"/>
        <v>7.0139305145987176</v>
      </c>
      <c r="D13" s="42">
        <v>490.21457300000003</v>
      </c>
      <c r="E13" s="42">
        <f t="shared" si="1"/>
        <v>5.8440470214577589</v>
      </c>
      <c r="F13" s="42">
        <f t="shared" si="2"/>
        <v>-8.0736639527307261</v>
      </c>
      <c r="G13" s="42">
        <v>438.11610100000001</v>
      </c>
      <c r="H13" s="42">
        <f t="shared" si="3"/>
        <v>7.8061902385134845</v>
      </c>
      <c r="I13" s="42">
        <v>462.46863599999995</v>
      </c>
      <c r="J13" s="42">
        <f t="shared" si="4"/>
        <v>7.1979024307581811</v>
      </c>
      <c r="K13" s="42">
        <f t="shared" si="5"/>
        <v>5.5584661107900928</v>
      </c>
      <c r="L13" s="42"/>
      <c r="M13" s="154" t="s">
        <v>601</v>
      </c>
    </row>
    <row r="14" spans="1:13" x14ac:dyDescent="0.2">
      <c r="A14" s="154" t="s">
        <v>358</v>
      </c>
      <c r="B14" s="42">
        <v>61.631385999999999</v>
      </c>
      <c r="C14" s="42">
        <f t="shared" si="0"/>
        <v>0.81061964870697856</v>
      </c>
      <c r="D14" s="42">
        <v>73.20750000000001</v>
      </c>
      <c r="E14" s="42">
        <f t="shared" si="1"/>
        <v>0.87273634014011436</v>
      </c>
      <c r="F14" s="42">
        <f t="shared" si="2"/>
        <v>18.782822765011332</v>
      </c>
      <c r="G14" s="42">
        <v>29.167607</v>
      </c>
      <c r="H14" s="42">
        <f t="shared" si="3"/>
        <v>0.51969760646664198</v>
      </c>
      <c r="I14" s="42">
        <v>37.653441999999998</v>
      </c>
      <c r="J14" s="42">
        <f t="shared" si="4"/>
        <v>0.58604147524982042</v>
      </c>
      <c r="K14" s="42">
        <f t="shared" si="5"/>
        <v>29.093353458855916</v>
      </c>
      <c r="L14" s="42"/>
      <c r="M14" s="154" t="s">
        <v>602</v>
      </c>
    </row>
    <row r="15" spans="1:13" x14ac:dyDescent="0.2">
      <c r="A15" s="154" t="s">
        <v>359</v>
      </c>
      <c r="B15" s="42">
        <v>117.02155499999999</v>
      </c>
      <c r="C15" s="42">
        <f t="shared" si="0"/>
        <v>1.539150390115263</v>
      </c>
      <c r="D15" s="42">
        <v>129.17326600000001</v>
      </c>
      <c r="E15" s="42">
        <f t="shared" si="1"/>
        <v>1.539926966673981</v>
      </c>
      <c r="F15" s="42">
        <f t="shared" si="2"/>
        <v>10.384164695128192</v>
      </c>
      <c r="G15" s="42">
        <v>166.321744</v>
      </c>
      <c r="H15" s="42">
        <f t="shared" si="3"/>
        <v>2.9634591641390937</v>
      </c>
      <c r="I15" s="42">
        <v>184.99957400000002</v>
      </c>
      <c r="J15" s="42">
        <f t="shared" si="4"/>
        <v>2.8793496028211267</v>
      </c>
      <c r="K15" s="42">
        <f t="shared" si="5"/>
        <v>11.229938762546894</v>
      </c>
      <c r="L15" s="42"/>
      <c r="M15" s="154" t="s">
        <v>603</v>
      </c>
    </row>
    <row r="16" spans="1:13" x14ac:dyDescent="0.2">
      <c r="A16" s="154" t="s">
        <v>360</v>
      </c>
      <c r="B16" s="42">
        <v>133.486414</v>
      </c>
      <c r="C16" s="42">
        <f t="shared" si="0"/>
        <v>1.755707879485856</v>
      </c>
      <c r="D16" s="42">
        <v>149.53706400000002</v>
      </c>
      <c r="E16" s="42">
        <f t="shared" si="1"/>
        <v>1.7826920732255309</v>
      </c>
      <c r="F16" s="42">
        <f t="shared" si="2"/>
        <v>12.024182475978435</v>
      </c>
      <c r="G16" s="42">
        <v>262.715484</v>
      </c>
      <c r="H16" s="42">
        <f t="shared" si="3"/>
        <v>4.680967081616445</v>
      </c>
      <c r="I16" s="42">
        <v>307.42440000000005</v>
      </c>
      <c r="J16" s="42">
        <f t="shared" si="4"/>
        <v>4.7847803370483613</v>
      </c>
      <c r="K16" s="42">
        <f t="shared" si="5"/>
        <v>17.017998071251881</v>
      </c>
      <c r="L16" s="42"/>
      <c r="M16" s="154" t="s">
        <v>604</v>
      </c>
    </row>
    <row r="17" spans="1:13" x14ac:dyDescent="0.2">
      <c r="A17" s="154" t="s">
        <v>301</v>
      </c>
      <c r="B17" s="42">
        <v>223.04598900000002</v>
      </c>
      <c r="C17" s="42">
        <f t="shared" si="0"/>
        <v>2.9336588544135709</v>
      </c>
      <c r="D17" s="42">
        <v>181.11574999999996</v>
      </c>
      <c r="E17" s="42">
        <f t="shared" si="1"/>
        <v>2.1591544144620682</v>
      </c>
      <c r="F17" s="42">
        <f t="shared" si="2"/>
        <v>-18.798920880841337</v>
      </c>
      <c r="G17" s="42">
        <v>216.59794300000001</v>
      </c>
      <c r="H17" s="42">
        <f t="shared" si="3"/>
        <v>3.8592618360052011</v>
      </c>
      <c r="I17" s="42">
        <v>210.63569799999999</v>
      </c>
      <c r="J17" s="42">
        <f t="shared" si="4"/>
        <v>3.2783524862400535</v>
      </c>
      <c r="K17" s="42">
        <f t="shared" si="5"/>
        <v>-2.7526784961203532</v>
      </c>
      <c r="L17" s="42"/>
      <c r="M17" s="154" t="s">
        <v>605</v>
      </c>
    </row>
    <row r="18" spans="1:13" x14ac:dyDescent="0.2">
      <c r="A18" s="154" t="s">
        <v>302</v>
      </c>
      <c r="B18" s="42">
        <v>191.01057800000001</v>
      </c>
      <c r="C18" s="42">
        <f t="shared" si="0"/>
        <v>2.5123064348687034</v>
      </c>
      <c r="D18" s="42">
        <v>245.21472400000002</v>
      </c>
      <c r="E18" s="42">
        <f t="shared" si="1"/>
        <v>2.9233043168012602</v>
      </c>
      <c r="F18" s="42">
        <f t="shared" si="2"/>
        <v>28.377562419605908</v>
      </c>
      <c r="G18" s="42">
        <v>277.57324599999998</v>
      </c>
      <c r="H18" s="42">
        <f t="shared" si="3"/>
        <v>4.945697175821671</v>
      </c>
      <c r="I18" s="42">
        <v>306.97937999999999</v>
      </c>
      <c r="J18" s="42">
        <f t="shared" si="4"/>
        <v>4.7778540067193651</v>
      </c>
      <c r="K18" s="42">
        <f t="shared" si="5"/>
        <v>10.594008761204606</v>
      </c>
      <c r="L18" s="42"/>
      <c r="M18" s="154" t="s">
        <v>606</v>
      </c>
    </row>
    <row r="19" spans="1:13" x14ac:dyDescent="0.2">
      <c r="A19" s="154" t="s">
        <v>303</v>
      </c>
      <c r="B19" s="42">
        <v>69.273882</v>
      </c>
      <c r="C19" s="42">
        <f t="shared" si="0"/>
        <v>0.911139170087927</v>
      </c>
      <c r="D19" s="42">
        <v>80.098070000000007</v>
      </c>
      <c r="E19" s="42">
        <f t="shared" si="1"/>
        <v>0.95488162365996221</v>
      </c>
      <c r="F19" s="42">
        <f t="shared" si="2"/>
        <v>15.62520778032912</v>
      </c>
      <c r="G19" s="42">
        <v>154.41876500000001</v>
      </c>
      <c r="H19" s="42">
        <f t="shared" si="3"/>
        <v>2.7513762978236396</v>
      </c>
      <c r="I19" s="42">
        <v>180.127712</v>
      </c>
      <c r="J19" s="42">
        <f t="shared" si="4"/>
        <v>2.8035235151637607</v>
      </c>
      <c r="K19" s="42">
        <f t="shared" si="5"/>
        <v>16.64884899189552</v>
      </c>
      <c r="L19" s="42"/>
      <c r="M19" s="154" t="s">
        <v>607</v>
      </c>
    </row>
    <row r="20" spans="1:13" x14ac:dyDescent="0.2">
      <c r="A20" s="154" t="s">
        <v>361</v>
      </c>
      <c r="B20" s="42">
        <v>117.382334</v>
      </c>
      <c r="C20" s="42">
        <f t="shared" si="0"/>
        <v>1.5438956111012208</v>
      </c>
      <c r="D20" s="42">
        <v>128.32133099999999</v>
      </c>
      <c r="E20" s="42">
        <f t="shared" si="1"/>
        <v>1.5297707035324</v>
      </c>
      <c r="F20" s="42">
        <f t="shared" si="2"/>
        <v>9.3191169635457953</v>
      </c>
      <c r="G20" s="42">
        <v>239.92656000000002</v>
      </c>
      <c r="H20" s="42">
        <f t="shared" si="3"/>
        <v>4.2749224836914168</v>
      </c>
      <c r="I20" s="42">
        <v>269.33674999999994</v>
      </c>
      <c r="J20" s="42">
        <f t="shared" si="4"/>
        <v>4.1919808103862595</v>
      </c>
      <c r="K20" s="42">
        <f t="shared" si="5"/>
        <v>12.257996780348094</v>
      </c>
      <c r="L20" s="42"/>
      <c r="M20" s="154" t="s">
        <v>608</v>
      </c>
    </row>
    <row r="21" spans="1:13" x14ac:dyDescent="0.2">
      <c r="A21" s="154" t="s">
        <v>304</v>
      </c>
      <c r="B21" s="42">
        <v>809.32041199999992</v>
      </c>
      <c r="C21" s="42">
        <f t="shared" si="0"/>
        <v>10.644755385946164</v>
      </c>
      <c r="D21" s="42">
        <v>727.29583999999977</v>
      </c>
      <c r="E21" s="42">
        <f t="shared" si="1"/>
        <v>8.6703890940235624</v>
      </c>
      <c r="F21" s="42">
        <f t="shared" si="2"/>
        <v>-10.134993604980295</v>
      </c>
      <c r="G21" s="42">
        <v>514.91856000000007</v>
      </c>
      <c r="H21" s="42">
        <f t="shared" si="3"/>
        <v>9.1746279753855013</v>
      </c>
      <c r="I21" s="42">
        <v>552.080018</v>
      </c>
      <c r="J21" s="42">
        <f t="shared" si="4"/>
        <v>8.5926218433010035</v>
      </c>
      <c r="K21" s="42">
        <f t="shared" si="5"/>
        <v>7.2169583477433576</v>
      </c>
      <c r="L21" s="42"/>
      <c r="M21" s="154" t="s">
        <v>609</v>
      </c>
    </row>
    <row r="22" spans="1:13" x14ac:dyDescent="0.2">
      <c r="A22" s="154" t="s">
        <v>362</v>
      </c>
      <c r="B22" s="42">
        <v>1347.9844910000002</v>
      </c>
      <c r="C22" s="42">
        <f t="shared" si="0"/>
        <v>17.729646945744094</v>
      </c>
      <c r="D22" s="42">
        <v>1469.6267760000001</v>
      </c>
      <c r="E22" s="42">
        <f t="shared" si="1"/>
        <v>17.520017673847015</v>
      </c>
      <c r="F22" s="42">
        <f t="shared" si="2"/>
        <v>9.024012205790271</v>
      </c>
      <c r="G22" s="42">
        <v>749.54402000000005</v>
      </c>
      <c r="H22" s="42">
        <f t="shared" si="3"/>
        <v>13.355097424872216</v>
      </c>
      <c r="I22" s="42">
        <v>975.93181099999993</v>
      </c>
      <c r="J22" s="42">
        <f t="shared" si="4"/>
        <v>15.189488341110193</v>
      </c>
      <c r="K22" s="42">
        <f t="shared" si="5"/>
        <v>30.203401662786916</v>
      </c>
      <c r="L22" s="42"/>
      <c r="M22" s="154" t="s">
        <v>610</v>
      </c>
    </row>
    <row r="23" spans="1:13" x14ac:dyDescent="0.2">
      <c r="A23" s="154" t="s">
        <v>363</v>
      </c>
      <c r="B23" s="42">
        <v>704.84313300000008</v>
      </c>
      <c r="C23" s="42">
        <f t="shared" si="0"/>
        <v>9.2705962002215259</v>
      </c>
      <c r="D23" s="42">
        <v>998.97038700000019</v>
      </c>
      <c r="E23" s="42">
        <f t="shared" si="1"/>
        <v>11.909131707253133</v>
      </c>
      <c r="F23" s="42">
        <f t="shared" si="2"/>
        <v>41.729462944203789</v>
      </c>
      <c r="G23" s="42">
        <v>684.28292599999997</v>
      </c>
      <c r="H23" s="42">
        <f t="shared" si="3"/>
        <v>12.192299450146535</v>
      </c>
      <c r="I23" s="42">
        <v>737.3095669999999</v>
      </c>
      <c r="J23" s="42">
        <f t="shared" si="4"/>
        <v>11.475550797201654</v>
      </c>
      <c r="K23" s="42">
        <f t="shared" si="5"/>
        <v>7.7492275468524525</v>
      </c>
      <c r="L23" s="42"/>
      <c r="M23" s="154" t="s">
        <v>611</v>
      </c>
    </row>
    <row r="24" spans="1:13" x14ac:dyDescent="0.2">
      <c r="A24" s="154" t="s">
        <v>325</v>
      </c>
      <c r="B24" s="42">
        <v>160.47005399999998</v>
      </c>
      <c r="C24" s="42">
        <f t="shared" si="0"/>
        <v>2.1106158281345455</v>
      </c>
      <c r="D24" s="42">
        <v>184.58732000000001</v>
      </c>
      <c r="E24" s="42">
        <f t="shared" si="1"/>
        <v>2.2005404103824353</v>
      </c>
      <c r="F24" s="42">
        <f t="shared" si="2"/>
        <v>15.029138084542581</v>
      </c>
      <c r="G24" s="42">
        <v>164.49210400000001</v>
      </c>
      <c r="H24" s="42">
        <f t="shared" si="3"/>
        <v>2.9308593170314574</v>
      </c>
      <c r="I24" s="42">
        <v>198.28915799999999</v>
      </c>
      <c r="J24" s="42">
        <f t="shared" si="4"/>
        <v>3.0861898543130462</v>
      </c>
      <c r="K24" s="42">
        <f t="shared" si="5"/>
        <v>20.546307803321653</v>
      </c>
      <c r="L24" s="42"/>
      <c r="M24" s="154" t="s">
        <v>612</v>
      </c>
    </row>
    <row r="25" spans="1:13" x14ac:dyDescent="0.2">
      <c r="A25" s="154" t="s">
        <v>305</v>
      </c>
      <c r="B25" s="42">
        <v>231.00186100000005</v>
      </c>
      <c r="C25" s="42">
        <f t="shared" si="0"/>
        <v>3.0383001189439143</v>
      </c>
      <c r="D25" s="42">
        <v>249.89515800000004</v>
      </c>
      <c r="E25" s="42">
        <f t="shared" si="1"/>
        <v>2.9791016714360636</v>
      </c>
      <c r="F25" s="42">
        <f t="shared" si="2"/>
        <v>8.1788505591303533</v>
      </c>
      <c r="G25" s="42">
        <v>270.38637399999993</v>
      </c>
      <c r="H25" s="42">
        <f t="shared" si="3"/>
        <v>4.8176441553465201</v>
      </c>
      <c r="I25" s="42">
        <v>328.21901700000001</v>
      </c>
      <c r="J25" s="42">
        <f t="shared" si="4"/>
        <v>5.1084295806934703</v>
      </c>
      <c r="K25" s="42">
        <f t="shared" si="5"/>
        <v>21.388889589532383</v>
      </c>
      <c r="L25" s="42"/>
      <c r="M25" s="154" t="s">
        <v>613</v>
      </c>
    </row>
    <row r="27" spans="1:13" x14ac:dyDescent="0.2">
      <c r="A27" s="155"/>
    </row>
    <row r="28" spans="1:13" x14ac:dyDescent="0.2">
      <c r="A28" s="155" t="s">
        <v>364</v>
      </c>
    </row>
    <row r="32" spans="1:13" x14ac:dyDescent="0.2">
      <c r="A32" s="190"/>
      <c r="B32" s="190"/>
    </row>
    <row r="34" spans="1:3" x14ac:dyDescent="0.2">
      <c r="A34" s="190"/>
      <c r="B34" s="190"/>
      <c r="C34" s="28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52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37.85546875" style="7" customWidth="1"/>
    <col min="2" max="2" width="12.85546875" style="180" customWidth="1"/>
    <col min="3" max="3" width="6.85546875" style="42" customWidth="1"/>
    <col min="4" max="4" width="12.85546875" style="7" customWidth="1"/>
    <col min="5" max="5" width="6.85546875" style="42" customWidth="1"/>
    <col min="6" max="6" width="12.85546875" style="7" customWidth="1"/>
    <col min="7" max="7" width="6.85546875" style="42" customWidth="1"/>
    <col min="8" max="8" width="12.85546875" style="7" customWidth="1"/>
    <col min="9" max="9" width="6.85546875" style="42" customWidth="1"/>
    <col min="10" max="11" width="10.7109375" style="7" customWidth="1"/>
    <col min="12" max="12" width="2.5703125" style="7" customWidth="1"/>
    <col min="13" max="13" width="37.85546875" style="155" customWidth="1"/>
    <col min="14" max="14" width="3.7109375" style="7" customWidth="1"/>
    <col min="15" max="16384" width="9.140625" style="7"/>
  </cols>
  <sheetData>
    <row r="1" spans="1:15" s="156" customFormat="1" ht="11.25" hidden="1" x14ac:dyDescent="0.2">
      <c r="B1" s="143"/>
      <c r="C1" s="157"/>
      <c r="E1" s="157"/>
      <c r="G1" s="157"/>
      <c r="I1" s="157"/>
    </row>
    <row r="2" spans="1:15" s="156" customFormat="1" ht="30" customHeight="1" x14ac:dyDescent="0.2">
      <c r="A2" s="241" t="s">
        <v>686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5" s="156" customFormat="1" ht="15" customHeight="1" x14ac:dyDescent="0.2">
      <c r="A3" s="141" t="s">
        <v>710</v>
      </c>
      <c r="B3" s="143"/>
      <c r="C3" s="157"/>
      <c r="D3" s="158"/>
      <c r="E3" s="159"/>
      <c r="F3" s="158"/>
      <c r="G3" s="159"/>
      <c r="H3" s="158"/>
      <c r="I3" s="159"/>
      <c r="J3" s="158"/>
      <c r="K3" s="160"/>
      <c r="L3" s="160"/>
      <c r="M3" s="143" t="s">
        <v>905</v>
      </c>
    </row>
    <row r="4" spans="1:15" s="162" customFormat="1" ht="33.75" customHeight="1" x14ac:dyDescent="0.2">
      <c r="A4" s="254" t="s">
        <v>306</v>
      </c>
      <c r="B4" s="245" t="s">
        <v>682</v>
      </c>
      <c r="C4" s="246"/>
      <c r="D4" s="246"/>
      <c r="E4" s="247"/>
      <c r="F4" s="245" t="s">
        <v>687</v>
      </c>
      <c r="G4" s="246"/>
      <c r="H4" s="246"/>
      <c r="I4" s="247"/>
      <c r="J4" s="245" t="s">
        <v>688</v>
      </c>
      <c r="K4" s="247"/>
      <c r="L4" s="161"/>
      <c r="M4" s="253" t="s">
        <v>614</v>
      </c>
    </row>
    <row r="5" spans="1:15" s="162" customFormat="1" ht="11.25" x14ac:dyDescent="0.2">
      <c r="A5" s="254"/>
      <c r="B5" s="250">
        <v>2022</v>
      </c>
      <c r="C5" s="251"/>
      <c r="D5" s="250">
        <v>2023</v>
      </c>
      <c r="E5" s="251"/>
      <c r="F5" s="250">
        <v>2022</v>
      </c>
      <c r="G5" s="251"/>
      <c r="H5" s="250">
        <v>2023</v>
      </c>
      <c r="I5" s="251"/>
      <c r="J5" s="149">
        <v>2022</v>
      </c>
      <c r="K5" s="163">
        <v>2023</v>
      </c>
      <c r="L5" s="164"/>
      <c r="M5" s="253"/>
    </row>
    <row r="6" spans="1:15" s="162" customFormat="1" ht="21" customHeight="1" x14ac:dyDescent="0.2">
      <c r="A6" s="254"/>
      <c r="B6" s="145" t="s">
        <v>689</v>
      </c>
      <c r="C6" s="165" t="s">
        <v>295</v>
      </c>
      <c r="D6" s="145" t="s">
        <v>689</v>
      </c>
      <c r="E6" s="165" t="s">
        <v>295</v>
      </c>
      <c r="F6" s="145" t="s">
        <v>689</v>
      </c>
      <c r="G6" s="165" t="s">
        <v>295</v>
      </c>
      <c r="H6" s="145" t="s">
        <v>689</v>
      </c>
      <c r="I6" s="165" t="s">
        <v>295</v>
      </c>
      <c r="J6" s="252" t="s">
        <v>689</v>
      </c>
      <c r="K6" s="247"/>
      <c r="L6" s="166"/>
      <c r="M6" s="253"/>
      <c r="N6" s="167"/>
    </row>
    <row r="7" spans="1:15" s="162" customFormat="1" ht="12.75" customHeight="1" x14ac:dyDescent="0.2">
      <c r="A7" s="168"/>
      <c r="B7" s="168"/>
      <c r="C7" s="169"/>
      <c r="D7" s="168"/>
      <c r="E7" s="169"/>
      <c r="F7" s="168"/>
      <c r="G7" s="169"/>
      <c r="H7" s="168"/>
      <c r="I7" s="169"/>
      <c r="J7" s="170"/>
      <c r="K7" s="170"/>
      <c r="L7" s="170"/>
      <c r="M7" s="168"/>
      <c r="N7" s="139"/>
    </row>
    <row r="8" spans="1:15" s="162" customFormat="1" ht="12.75" customHeight="1" x14ac:dyDescent="0.2">
      <c r="A8" s="171" t="s">
        <v>690</v>
      </c>
      <c r="B8" s="172">
        <v>5294298.2079999996</v>
      </c>
      <c r="C8" s="173"/>
      <c r="D8" s="172">
        <v>6099162.7360000014</v>
      </c>
      <c r="E8" s="173"/>
      <c r="F8" s="172">
        <v>4396757.358</v>
      </c>
      <c r="G8" s="173"/>
      <c r="H8" s="172">
        <v>4856683.5900000008</v>
      </c>
      <c r="I8" s="173"/>
      <c r="J8" s="174">
        <f>F8-B8</f>
        <v>-897540.84999999963</v>
      </c>
      <c r="K8" s="174">
        <f>H8-D8</f>
        <v>-1242479.1460000006</v>
      </c>
      <c r="L8" s="170"/>
      <c r="M8" s="171" t="s">
        <v>691</v>
      </c>
      <c r="N8" s="139"/>
      <c r="O8" s="175" t="str">
        <f>"(1) - UE28/EU28 (inclui GB REINO UNIDO) / (includes GB UNITED KINGDOM)"</f>
        <v>(1) - UE28/EU28 (inclui GB REINO UNIDO) / (includes GB UNITED KINGDOM)</v>
      </c>
    </row>
    <row r="9" spans="1:15" s="162" customFormat="1" ht="12.75" customHeight="1" x14ac:dyDescent="0.2">
      <c r="A9" s="171" t="s">
        <v>692</v>
      </c>
      <c r="B9" s="172">
        <v>5218869.3659999985</v>
      </c>
      <c r="C9" s="173"/>
      <c r="D9" s="172">
        <v>5995295.1230000006</v>
      </c>
      <c r="E9" s="173"/>
      <c r="F9" s="172">
        <v>4136879.790000001</v>
      </c>
      <c r="G9" s="173"/>
      <c r="H9" s="172">
        <v>4580252.6420000009</v>
      </c>
      <c r="I9" s="173"/>
      <c r="J9" s="174">
        <f>F9-B9</f>
        <v>-1081989.5759999976</v>
      </c>
      <c r="K9" s="174">
        <f>H9-D9</f>
        <v>-1415042.4809999997</v>
      </c>
      <c r="L9" s="170"/>
      <c r="M9" s="171" t="s">
        <v>693</v>
      </c>
      <c r="N9" s="139"/>
      <c r="O9" s="175" t="str">
        <f>"(2) - UE27/EU27 (exclui GB REINO UNIDO) / (excludes GB UNITED KINGDOM)"</f>
        <v>(2) - UE27/EU27 (exclui GB REINO UNIDO) / (excludes GB UNITED KINGDOM)</v>
      </c>
    </row>
    <row r="10" spans="1:15" s="162" customFormat="1" ht="12.75" customHeight="1" x14ac:dyDescent="0.2">
      <c r="A10" s="168"/>
      <c r="B10" s="172"/>
      <c r="C10" s="173"/>
      <c r="D10" s="176"/>
      <c r="E10" s="173"/>
      <c r="F10" s="172"/>
      <c r="G10" s="173"/>
      <c r="H10" s="176"/>
      <c r="I10" s="173"/>
      <c r="J10" s="125"/>
      <c r="K10" s="125"/>
      <c r="L10" s="170"/>
      <c r="M10" s="168"/>
      <c r="N10" s="139"/>
      <c r="O10" s="175"/>
    </row>
    <row r="11" spans="1:15" s="162" customFormat="1" ht="12.75" customHeight="1" x14ac:dyDescent="0.2">
      <c r="A11" s="171" t="s">
        <v>694</v>
      </c>
      <c r="B11" s="172">
        <v>2308698.5980000007</v>
      </c>
      <c r="C11" s="177"/>
      <c r="D11" s="172">
        <v>2289109.4869999974</v>
      </c>
      <c r="E11" s="173"/>
      <c r="F11" s="172">
        <v>1215661.6019999983</v>
      </c>
      <c r="G11" s="177"/>
      <c r="H11" s="172">
        <v>1568363.7129999991</v>
      </c>
      <c r="I11" s="173"/>
      <c r="J11" s="174">
        <f>F11-B11</f>
        <v>-1093036.9960000024</v>
      </c>
      <c r="K11" s="174">
        <f>H11-D11</f>
        <v>-720745.77399999835</v>
      </c>
      <c r="L11" s="170"/>
      <c r="M11" s="171" t="s">
        <v>695</v>
      </c>
      <c r="N11" s="139"/>
      <c r="O11" s="175"/>
    </row>
    <row r="12" spans="1:15" x14ac:dyDescent="0.2">
      <c r="A12" s="171" t="s">
        <v>696</v>
      </c>
      <c r="B12" s="172">
        <v>2384127.4400000013</v>
      </c>
      <c r="C12" s="177"/>
      <c r="D12" s="172">
        <v>2392977.0999999973</v>
      </c>
      <c r="E12" s="177"/>
      <c r="F12" s="172">
        <v>1475539.1699999985</v>
      </c>
      <c r="G12" s="177"/>
      <c r="H12" s="172">
        <v>1844794.6609999982</v>
      </c>
      <c r="I12" s="177"/>
      <c r="J12" s="174">
        <f>F12-B12</f>
        <v>-908588.27000000281</v>
      </c>
      <c r="K12" s="174">
        <f>H12-D12</f>
        <v>-548182.43899999908</v>
      </c>
      <c r="L12" s="174"/>
      <c r="M12" s="171" t="s">
        <v>697</v>
      </c>
      <c r="O12" s="84"/>
    </row>
    <row r="13" spans="1:15" x14ac:dyDescent="0.2">
      <c r="A13" s="155" t="s">
        <v>711</v>
      </c>
      <c r="B13" s="178">
        <v>30598.255999999998</v>
      </c>
      <c r="C13" s="179">
        <f>IF(B13=0,0,IF(OR(B13="x",B13="Ə"),"x",B13/$B$12*100))</f>
        <v>1.2834152858875691</v>
      </c>
      <c r="D13" s="178">
        <v>53953.591</v>
      </c>
      <c r="E13" s="179">
        <f>IF(D13=0,0,IF(OR(D13="x",D13="Ə"),"x",D13/$D$12*100))</f>
        <v>2.2546639079830753</v>
      </c>
      <c r="F13" s="178">
        <v>81798.916999999987</v>
      </c>
      <c r="G13" s="179">
        <f>IF(F13=0,0,IF(OR(F13="x",F13="Ə"),"x",F13/$F$12*100))</f>
        <v>5.543662863250189</v>
      </c>
      <c r="H13" s="178">
        <v>101822.15299999999</v>
      </c>
      <c r="I13" s="179">
        <f>IF(H13=0,0,IF(OR(H13="x",H13="Ə"),"x",H13/$H$12*100))</f>
        <v>5.5194301649163373</v>
      </c>
      <c r="J13" s="178">
        <v>51200.660999999993</v>
      </c>
      <c r="K13" s="178">
        <v>47868.561999999991</v>
      </c>
      <c r="L13" s="178"/>
      <c r="M13" s="155" t="s">
        <v>711</v>
      </c>
      <c r="O13" s="175" t="str">
        <f>"(3) - UE28/EU28 (exclui GB REINO UNIDO) / (excludes GB UNITED KINGDOM)"</f>
        <v>(3) - UE28/EU28 (exclui GB REINO UNIDO) / (excludes GB UNITED KINGDOM)</v>
      </c>
    </row>
    <row r="14" spans="1:15" x14ac:dyDescent="0.2">
      <c r="A14" s="155" t="s">
        <v>712</v>
      </c>
      <c r="B14" s="178">
        <v>29336.192999999999</v>
      </c>
      <c r="C14" s="179">
        <f t="shared" ref="C14:C77" si="0">IF(B14=0,0,IF(OR(B14="x",B14="Ə"),"x",B14/$B$12*100))</f>
        <v>1.2304792314290036</v>
      </c>
      <c r="D14" s="178">
        <v>44775.286999999997</v>
      </c>
      <c r="E14" s="179">
        <f t="shared" ref="E14:E77" si="1">IF(D14=0,0,IF(OR(D14="x",D14="Ə"),"x",D14/$D$12*100))</f>
        <v>1.87111222251145</v>
      </c>
      <c r="F14" s="178">
        <v>53668.212</v>
      </c>
      <c r="G14" s="179">
        <f t="shared" ref="G14:G77" si="2">IF(F14=0,0,IF(OR(F14="x",F14="Ə"),"x",F14/$F$12*100))</f>
        <v>3.6371933115133808</v>
      </c>
      <c r="H14" s="178">
        <v>69400.937999999995</v>
      </c>
      <c r="I14" s="179">
        <f t="shared" ref="I14:I77" si="3">IF(H14=0,0,IF(OR(H14="x",H14="Ə"),"x",H14/$H$12*100))</f>
        <v>3.7619871450831384</v>
      </c>
      <c r="J14" s="178">
        <v>24332.019</v>
      </c>
      <c r="K14" s="178">
        <v>24625.650999999998</v>
      </c>
      <c r="L14" s="178"/>
      <c r="M14" s="155" t="s">
        <v>906</v>
      </c>
      <c r="N14" s="139"/>
      <c r="O14" s="175" t="str">
        <f>"(4) - UE27/EU27 (inclui GB REINO UNIDO) / (includes GB UNITED KINGDOM)"</f>
        <v>(4) - UE27/EU27 (inclui GB REINO UNIDO) / (includes GB UNITED KINGDOM)</v>
      </c>
    </row>
    <row r="15" spans="1:15" x14ac:dyDescent="0.2">
      <c r="A15" s="155" t="s">
        <v>713</v>
      </c>
      <c r="B15" s="178">
        <v>132.249</v>
      </c>
      <c r="C15" s="179">
        <f t="shared" si="0"/>
        <v>5.547060856780371E-3</v>
      </c>
      <c r="D15" s="178">
        <v>673.54</v>
      </c>
      <c r="E15" s="179">
        <f t="shared" si="1"/>
        <v>2.8146529275186155E-2</v>
      </c>
      <c r="F15" s="178">
        <v>518.39499999999998</v>
      </c>
      <c r="G15" s="179">
        <f t="shared" si="2"/>
        <v>3.5132581400736419E-2</v>
      </c>
      <c r="H15" s="178">
        <v>592.822</v>
      </c>
      <c r="I15" s="179">
        <f t="shared" si="3"/>
        <v>3.2134850156095532E-2</v>
      </c>
      <c r="J15" s="178">
        <v>386.14599999999996</v>
      </c>
      <c r="K15" s="178">
        <v>-80.717999999999961</v>
      </c>
      <c r="L15" s="178"/>
      <c r="M15" s="155" t="s">
        <v>907</v>
      </c>
    </row>
    <row r="16" spans="1:15" x14ac:dyDescent="0.2">
      <c r="A16" s="155" t="s">
        <v>714</v>
      </c>
      <c r="B16" s="178">
        <v>17.027999999999999</v>
      </c>
      <c r="C16" s="179">
        <f t="shared" si="0"/>
        <v>7.1422356516311015E-4</v>
      </c>
      <c r="D16" s="178">
        <v>5.032</v>
      </c>
      <c r="E16" s="179">
        <f t="shared" si="1"/>
        <v>2.1028199559452559E-4</v>
      </c>
      <c r="F16" s="178">
        <v>0.95799999999999996</v>
      </c>
      <c r="G16" s="179">
        <f t="shared" si="2"/>
        <v>6.4925419770455896E-5</v>
      </c>
      <c r="H16" s="178">
        <v>21.385000000000002</v>
      </c>
      <c r="I16" s="179">
        <f t="shared" si="3"/>
        <v>1.1592076046234841E-3</v>
      </c>
      <c r="J16" s="178">
        <v>-16.07</v>
      </c>
      <c r="K16" s="178">
        <v>16.353000000000002</v>
      </c>
      <c r="L16" s="178"/>
      <c r="M16" s="155" t="s">
        <v>908</v>
      </c>
    </row>
    <row r="17" spans="1:18" x14ac:dyDescent="0.2">
      <c r="A17" s="155" t="s">
        <v>715</v>
      </c>
      <c r="B17" s="178">
        <v>1112.7860000000001</v>
      </c>
      <c r="C17" s="179">
        <f t="shared" si="0"/>
        <v>4.6674770036621849E-2</v>
      </c>
      <c r="D17" s="178">
        <v>8499.732</v>
      </c>
      <c r="E17" s="179">
        <f t="shared" si="1"/>
        <v>0.35519487420084417</v>
      </c>
      <c r="F17" s="178">
        <v>27611.351999999999</v>
      </c>
      <c r="G17" s="179">
        <f t="shared" si="2"/>
        <v>1.8712720449163018</v>
      </c>
      <c r="H17" s="178">
        <v>31807.008000000002</v>
      </c>
      <c r="I17" s="179">
        <f t="shared" si="3"/>
        <v>1.7241489620724804</v>
      </c>
      <c r="J17" s="178">
        <v>26498.565999999999</v>
      </c>
      <c r="K17" s="178">
        <v>23307.276000000002</v>
      </c>
      <c r="L17" s="178"/>
      <c r="M17" s="155" t="s">
        <v>909</v>
      </c>
    </row>
    <row r="18" spans="1:18" x14ac:dyDescent="0.2">
      <c r="A18" s="155" t="s">
        <v>716</v>
      </c>
      <c r="B18" s="178">
        <v>232444.23300000001</v>
      </c>
      <c r="C18" s="179">
        <f t="shared" si="0"/>
        <v>9.7496563774292149</v>
      </c>
      <c r="D18" s="178">
        <v>277915.87599999999</v>
      </c>
      <c r="E18" s="179">
        <f t="shared" si="1"/>
        <v>11.613812601884083</v>
      </c>
      <c r="F18" s="178">
        <v>139101.94200000001</v>
      </c>
      <c r="G18" s="179">
        <f t="shared" si="2"/>
        <v>9.4271941286384244</v>
      </c>
      <c r="H18" s="178">
        <v>205654.69600000003</v>
      </c>
      <c r="I18" s="179">
        <f t="shared" si="3"/>
        <v>11.147836685982268</v>
      </c>
      <c r="J18" s="178">
        <v>-93342.290999999997</v>
      </c>
      <c r="K18" s="178">
        <v>-72261.179999999964</v>
      </c>
      <c r="L18" s="178"/>
      <c r="M18" s="155" t="s">
        <v>910</v>
      </c>
    </row>
    <row r="19" spans="1:18" x14ac:dyDescent="0.2">
      <c r="A19" s="155" t="s">
        <v>717</v>
      </c>
      <c r="B19" s="178">
        <v>4384.4170000000004</v>
      </c>
      <c r="C19" s="179">
        <f t="shared" si="0"/>
        <v>0.18390027841800261</v>
      </c>
      <c r="D19" s="178">
        <v>2146.7829999999999</v>
      </c>
      <c r="E19" s="179">
        <f t="shared" si="1"/>
        <v>8.9711807104213503E-2</v>
      </c>
      <c r="F19" s="178">
        <v>8422.6790000000001</v>
      </c>
      <c r="G19" s="179">
        <f t="shared" si="2"/>
        <v>0.5708204276271438</v>
      </c>
      <c r="H19" s="178">
        <v>11449.893</v>
      </c>
      <c r="I19" s="179">
        <f t="shared" si="3"/>
        <v>0.62065948270868354</v>
      </c>
      <c r="J19" s="178">
        <v>4038.2619999999997</v>
      </c>
      <c r="K19" s="178">
        <v>9303.11</v>
      </c>
      <c r="L19" s="178"/>
      <c r="M19" s="155" t="s">
        <v>911</v>
      </c>
    </row>
    <row r="20" spans="1:18" x14ac:dyDescent="0.2">
      <c r="A20" s="155" t="s">
        <v>718</v>
      </c>
      <c r="B20" s="178">
        <v>2375.41</v>
      </c>
      <c r="C20" s="179">
        <f t="shared" si="0"/>
        <v>9.9634355116520051E-2</v>
      </c>
      <c r="D20" s="178">
        <v>81366.316999999995</v>
      </c>
      <c r="E20" s="179">
        <f t="shared" si="1"/>
        <v>3.4002129397728078</v>
      </c>
      <c r="F20" s="178">
        <v>94612.892999999996</v>
      </c>
      <c r="G20" s="179">
        <f t="shared" si="2"/>
        <v>6.4120895550336412</v>
      </c>
      <c r="H20" s="178">
        <v>130650.591</v>
      </c>
      <c r="I20" s="179">
        <f t="shared" si="3"/>
        <v>7.0821210491350248</v>
      </c>
      <c r="J20" s="178">
        <v>92237.482999999993</v>
      </c>
      <c r="K20" s="178">
        <v>49284.274000000005</v>
      </c>
      <c r="L20" s="178"/>
      <c r="M20" s="155" t="s">
        <v>912</v>
      </c>
    </row>
    <row r="21" spans="1:18" x14ac:dyDescent="0.2">
      <c r="A21" s="155" t="s">
        <v>719</v>
      </c>
      <c r="B21" s="178">
        <v>349.28199999999998</v>
      </c>
      <c r="C21" s="179">
        <f t="shared" si="0"/>
        <v>1.4650307451685544E-2</v>
      </c>
      <c r="D21" s="178">
        <v>75470.933999999994</v>
      </c>
      <c r="E21" s="179">
        <f t="shared" si="1"/>
        <v>3.1538510752986344</v>
      </c>
      <c r="F21" s="178">
        <v>723.83900000000006</v>
      </c>
      <c r="G21" s="179">
        <f t="shared" si="2"/>
        <v>4.9055898665163918E-2</v>
      </c>
      <c r="H21" s="178">
        <v>2107.0720000000001</v>
      </c>
      <c r="I21" s="179">
        <f t="shared" si="3"/>
        <v>0.11421715622582247</v>
      </c>
      <c r="J21" s="178">
        <v>374.55700000000007</v>
      </c>
      <c r="K21" s="178">
        <v>-73363.861999999994</v>
      </c>
      <c r="L21" s="178"/>
      <c r="M21" s="155" t="s">
        <v>913</v>
      </c>
    </row>
    <row r="22" spans="1:18" x14ac:dyDescent="0.2">
      <c r="A22" s="155" t="s">
        <v>720</v>
      </c>
      <c r="B22" s="178">
        <v>59640.264000000003</v>
      </c>
      <c r="C22" s="179">
        <f t="shared" si="0"/>
        <v>2.5015552020994298</v>
      </c>
      <c r="D22" s="178">
        <v>8301.5560000000005</v>
      </c>
      <c r="E22" s="179">
        <f t="shared" si="1"/>
        <v>0.34691330727736636</v>
      </c>
      <c r="F22" s="178">
        <v>9960.6149999999998</v>
      </c>
      <c r="G22" s="179">
        <f t="shared" si="2"/>
        <v>0.67504917541430021</v>
      </c>
      <c r="H22" s="178">
        <v>34825.514999999999</v>
      </c>
      <c r="I22" s="179">
        <f t="shared" si="3"/>
        <v>1.8877718879087777</v>
      </c>
      <c r="J22" s="178">
        <v>-49679.649000000005</v>
      </c>
      <c r="K22" s="178">
        <v>26523.958999999999</v>
      </c>
      <c r="L22" s="178"/>
      <c r="M22" s="155" t="s">
        <v>914</v>
      </c>
    </row>
    <row r="23" spans="1:18" x14ac:dyDescent="0.2">
      <c r="A23" s="155" t="s">
        <v>721</v>
      </c>
      <c r="B23" s="178">
        <v>420.95400000000001</v>
      </c>
      <c r="C23" s="179">
        <f t="shared" si="0"/>
        <v>1.7656522589245473E-2</v>
      </c>
      <c r="D23" s="178">
        <v>222.244</v>
      </c>
      <c r="E23" s="179">
        <f t="shared" si="1"/>
        <v>9.2873433682253061E-3</v>
      </c>
      <c r="F23" s="178">
        <v>479.57299999999998</v>
      </c>
      <c r="G23" s="179">
        <f t="shared" si="2"/>
        <v>3.2501543147783765E-2</v>
      </c>
      <c r="H23" s="178">
        <v>502.68799999999999</v>
      </c>
      <c r="I23" s="179">
        <f t="shared" si="3"/>
        <v>2.7248994732427863E-2</v>
      </c>
      <c r="J23" s="178">
        <v>58.618999999999971</v>
      </c>
      <c r="K23" s="178">
        <v>280.44399999999996</v>
      </c>
      <c r="L23" s="178"/>
      <c r="M23" s="155" t="s">
        <v>915</v>
      </c>
    </row>
    <row r="24" spans="1:18" x14ac:dyDescent="0.2">
      <c r="A24" s="155" t="s">
        <v>722</v>
      </c>
      <c r="B24" s="178" t="s">
        <v>723</v>
      </c>
      <c r="C24" s="179" t="str">
        <f t="shared" si="0"/>
        <v>x</v>
      </c>
      <c r="D24" s="178" t="s">
        <v>723</v>
      </c>
      <c r="E24" s="179" t="str">
        <f t="shared" si="1"/>
        <v>x</v>
      </c>
      <c r="F24" s="178">
        <v>459.375</v>
      </c>
      <c r="G24" s="179">
        <f t="shared" si="2"/>
        <v>3.1132687585650499E-2</v>
      </c>
      <c r="H24" s="178">
        <v>606.91499999999996</v>
      </c>
      <c r="I24" s="179">
        <f t="shared" si="3"/>
        <v>3.2898783416416257E-2</v>
      </c>
      <c r="J24" s="178">
        <v>459.375</v>
      </c>
      <c r="K24" s="178">
        <v>606.91499999999996</v>
      </c>
      <c r="L24" s="178"/>
      <c r="M24" s="155" t="s">
        <v>916</v>
      </c>
    </row>
    <row r="25" spans="1:18" x14ac:dyDescent="0.2">
      <c r="A25" s="155" t="s">
        <v>724</v>
      </c>
      <c r="B25" s="178">
        <v>0.94299999999999995</v>
      </c>
      <c r="C25" s="179">
        <f t="shared" si="0"/>
        <v>3.9553254753864975E-5</v>
      </c>
      <c r="D25" s="178" t="s">
        <v>725</v>
      </c>
      <c r="E25" s="179" t="str">
        <f t="shared" si="1"/>
        <v>x</v>
      </c>
      <c r="F25" s="178">
        <v>3545.0140000000001</v>
      </c>
      <c r="G25" s="179">
        <f t="shared" si="2"/>
        <v>0.24025211069117219</v>
      </c>
      <c r="H25" s="178">
        <v>1674.3030000000001</v>
      </c>
      <c r="I25" s="179">
        <f t="shared" si="3"/>
        <v>9.0758231005092962E-2</v>
      </c>
      <c r="J25" s="178">
        <v>3544.0709999999999</v>
      </c>
      <c r="K25" s="178">
        <v>1673.9780000000001</v>
      </c>
      <c r="L25" s="178"/>
      <c r="M25" s="155" t="s">
        <v>917</v>
      </c>
    </row>
    <row r="26" spans="1:18" x14ac:dyDescent="0.2">
      <c r="A26" s="155" t="s">
        <v>726</v>
      </c>
      <c r="B26" s="178">
        <v>12.852</v>
      </c>
      <c r="C26" s="179">
        <f t="shared" si="0"/>
        <v>5.3906514326264342E-4</v>
      </c>
      <c r="D26" s="178">
        <v>3.9409999999999998</v>
      </c>
      <c r="E26" s="179">
        <f t="shared" si="1"/>
        <v>1.6469025131916239E-4</v>
      </c>
      <c r="F26" s="178">
        <v>217.107</v>
      </c>
      <c r="G26" s="179">
        <f t="shared" si="2"/>
        <v>1.4713740198438801E-2</v>
      </c>
      <c r="H26" s="178">
        <v>248.44900000000001</v>
      </c>
      <c r="I26" s="179">
        <f t="shared" si="3"/>
        <v>1.3467569331826044E-2</v>
      </c>
      <c r="J26" s="178">
        <v>204.255</v>
      </c>
      <c r="K26" s="178">
        <v>244.50800000000001</v>
      </c>
      <c r="L26" s="178"/>
      <c r="M26" s="155" t="s">
        <v>918</v>
      </c>
    </row>
    <row r="27" spans="1:18" x14ac:dyDescent="0.2">
      <c r="A27" s="155" t="s">
        <v>727</v>
      </c>
      <c r="B27" s="178">
        <v>3184.41</v>
      </c>
      <c r="C27" s="179">
        <f t="shared" si="0"/>
        <v>0.1335671049530808</v>
      </c>
      <c r="D27" s="178">
        <v>976.05399999999997</v>
      </c>
      <c r="E27" s="179">
        <f t="shared" si="1"/>
        <v>4.0788271647062606E-2</v>
      </c>
      <c r="F27" s="178">
        <v>1923.9480000000001</v>
      </c>
      <c r="G27" s="179">
        <f t="shared" si="2"/>
        <v>0.13038949010076106</v>
      </c>
      <c r="H27" s="178">
        <v>4081.9009999999998</v>
      </c>
      <c r="I27" s="179">
        <f t="shared" si="3"/>
        <v>0.22126587236475115</v>
      </c>
      <c r="J27" s="178">
        <v>-1260.4619999999998</v>
      </c>
      <c r="K27" s="178">
        <v>3105.8469999999998</v>
      </c>
      <c r="L27" s="178"/>
      <c r="M27" s="155" t="s">
        <v>919</v>
      </c>
    </row>
    <row r="28" spans="1:18" x14ac:dyDescent="0.2">
      <c r="A28" s="155" t="s">
        <v>728</v>
      </c>
      <c r="B28" s="178" t="s">
        <v>723</v>
      </c>
      <c r="C28" s="179" t="str">
        <f t="shared" si="0"/>
        <v>x</v>
      </c>
      <c r="D28" s="178" t="s">
        <v>725</v>
      </c>
      <c r="E28" s="179" t="str">
        <f t="shared" si="1"/>
        <v>x</v>
      </c>
      <c r="F28" s="178">
        <v>4953.9870000000001</v>
      </c>
      <c r="G28" s="179">
        <f t="shared" si="2"/>
        <v>0.33574079907346716</v>
      </c>
      <c r="H28" s="178">
        <v>6765.6980000000003</v>
      </c>
      <c r="I28" s="179">
        <f t="shared" si="3"/>
        <v>0.36674531551021256</v>
      </c>
      <c r="J28" s="178">
        <v>4953.9870000000001</v>
      </c>
      <c r="K28" s="178">
        <v>6765.6940000000004</v>
      </c>
      <c r="L28" s="178"/>
      <c r="M28" s="155" t="s">
        <v>920</v>
      </c>
    </row>
    <row r="29" spans="1:18" x14ac:dyDescent="0.2">
      <c r="A29" s="155" t="s">
        <v>729</v>
      </c>
      <c r="B29" s="178">
        <v>122163.777</v>
      </c>
      <c r="C29" s="179">
        <f t="shared" si="0"/>
        <v>5.1240455921265662</v>
      </c>
      <c r="D29" s="178">
        <v>29690.375</v>
      </c>
      <c r="E29" s="179">
        <f t="shared" si="1"/>
        <v>1.2407295916036989</v>
      </c>
      <c r="F29" s="178">
        <v>5460.7860000000001</v>
      </c>
      <c r="G29" s="179">
        <f t="shared" si="2"/>
        <v>0.37008749825326603</v>
      </c>
      <c r="H29" s="178">
        <v>1699.492</v>
      </c>
      <c r="I29" s="179">
        <f t="shared" si="3"/>
        <v>9.212364042070488E-2</v>
      </c>
      <c r="J29" s="178">
        <v>-116702.99100000001</v>
      </c>
      <c r="K29" s="178">
        <v>-27990.883000000002</v>
      </c>
      <c r="L29" s="178"/>
      <c r="M29" s="155" t="s">
        <v>921</v>
      </c>
      <c r="R29" s="183"/>
    </row>
    <row r="30" spans="1:18" x14ac:dyDescent="0.2">
      <c r="A30" s="155" t="s">
        <v>730</v>
      </c>
      <c r="B30" s="178">
        <v>39849.678999999996</v>
      </c>
      <c r="C30" s="179">
        <f t="shared" si="0"/>
        <v>1.6714575878544469</v>
      </c>
      <c r="D30" s="178">
        <v>67142.137000000002</v>
      </c>
      <c r="E30" s="179">
        <f t="shared" si="1"/>
        <v>2.8057993952386791</v>
      </c>
      <c r="F30" s="178">
        <v>7681.0060000000003</v>
      </c>
      <c r="G30" s="179">
        <f t="shared" si="2"/>
        <v>0.52055588602232827</v>
      </c>
      <c r="H30" s="178">
        <v>10476.431</v>
      </c>
      <c r="I30" s="179">
        <f t="shared" si="3"/>
        <v>0.5678914418757639</v>
      </c>
      <c r="J30" s="178">
        <v>-32168.672999999995</v>
      </c>
      <c r="K30" s="178">
        <v>-56665.706000000006</v>
      </c>
      <c r="L30" s="178"/>
      <c r="M30" s="155" t="s">
        <v>922</v>
      </c>
    </row>
    <row r="31" spans="1:18" x14ac:dyDescent="0.2">
      <c r="A31" s="155" t="s">
        <v>731</v>
      </c>
      <c r="B31" s="178">
        <v>62.244999999999997</v>
      </c>
      <c r="C31" s="179">
        <f t="shared" si="0"/>
        <v>2.610808422220918E-3</v>
      </c>
      <c r="D31" s="178">
        <v>12595.206</v>
      </c>
      <c r="E31" s="179">
        <f t="shared" si="1"/>
        <v>0.52634043175757994</v>
      </c>
      <c r="F31" s="178">
        <v>661.12</v>
      </c>
      <c r="G31" s="179">
        <f t="shared" si="2"/>
        <v>4.4805316825306689E-2</v>
      </c>
      <c r="H31" s="178">
        <v>565.74800000000005</v>
      </c>
      <c r="I31" s="179">
        <f t="shared" si="3"/>
        <v>3.0667261346763001E-2</v>
      </c>
      <c r="J31" s="178">
        <v>598.875</v>
      </c>
      <c r="K31" s="178">
        <v>-12029.458000000001</v>
      </c>
      <c r="L31" s="178"/>
      <c r="M31" s="155" t="s">
        <v>923</v>
      </c>
    </row>
    <row r="32" spans="1:18" x14ac:dyDescent="0.2">
      <c r="A32" s="155" t="s">
        <v>732</v>
      </c>
      <c r="B32" s="178">
        <v>8090.3140000000003</v>
      </c>
      <c r="C32" s="179">
        <f t="shared" si="0"/>
        <v>0.33934066880250308</v>
      </c>
      <c r="D32" s="178">
        <v>88891.83199999998</v>
      </c>
      <c r="E32" s="179">
        <f t="shared" si="1"/>
        <v>3.7146963086274449</v>
      </c>
      <c r="F32" s="178">
        <v>144720.193</v>
      </c>
      <c r="G32" s="179">
        <f t="shared" si="2"/>
        <v>9.8079533191924781</v>
      </c>
      <c r="H32" s="178">
        <v>172427.236</v>
      </c>
      <c r="I32" s="179">
        <f t="shared" si="3"/>
        <v>9.3466898861542269</v>
      </c>
      <c r="J32" s="178">
        <v>136629.87899999999</v>
      </c>
      <c r="K32" s="178">
        <v>83535.404000000024</v>
      </c>
      <c r="L32" s="178"/>
      <c r="M32" s="155" t="s">
        <v>732</v>
      </c>
    </row>
    <row r="33" spans="1:13" x14ac:dyDescent="0.2">
      <c r="A33" s="155" t="s">
        <v>718</v>
      </c>
      <c r="B33" s="178">
        <v>2375.41</v>
      </c>
      <c r="C33" s="179">
        <f t="shared" si="0"/>
        <v>9.9634355116520051E-2</v>
      </c>
      <c r="D33" s="178">
        <v>81366.316999999995</v>
      </c>
      <c r="E33" s="179">
        <f t="shared" si="1"/>
        <v>3.4002129397728078</v>
      </c>
      <c r="F33" s="178">
        <v>94612.892999999996</v>
      </c>
      <c r="G33" s="179">
        <f t="shared" si="2"/>
        <v>6.4120895550336412</v>
      </c>
      <c r="H33" s="178">
        <v>130650.591</v>
      </c>
      <c r="I33" s="179">
        <f t="shared" si="3"/>
        <v>7.0821210491350248</v>
      </c>
      <c r="J33" s="178">
        <v>92237.482999999993</v>
      </c>
      <c r="K33" s="178">
        <v>49284.274000000005</v>
      </c>
      <c r="L33" s="178"/>
      <c r="M33" s="155" t="s">
        <v>912</v>
      </c>
    </row>
    <row r="34" spans="1:13" x14ac:dyDescent="0.2">
      <c r="A34" s="155" t="s">
        <v>733</v>
      </c>
      <c r="B34" s="178">
        <v>392.50599999999997</v>
      </c>
      <c r="C34" s="179">
        <f t="shared" si="0"/>
        <v>1.6463297784115087E-2</v>
      </c>
      <c r="D34" s="178">
        <v>943.77599999999995</v>
      </c>
      <c r="E34" s="179">
        <f t="shared" si="1"/>
        <v>3.9439407924129359E-2</v>
      </c>
      <c r="F34" s="178">
        <v>19029.657999999999</v>
      </c>
      <c r="G34" s="179">
        <f t="shared" si="2"/>
        <v>1.2896748786411423</v>
      </c>
      <c r="H34" s="178">
        <v>24373.655999999999</v>
      </c>
      <c r="I34" s="179">
        <f t="shared" si="3"/>
        <v>1.3212124099919011</v>
      </c>
      <c r="J34" s="178">
        <v>18637.151999999998</v>
      </c>
      <c r="K34" s="178">
        <v>23429.879999999997</v>
      </c>
      <c r="L34" s="178"/>
      <c r="M34" s="155" t="s">
        <v>924</v>
      </c>
    </row>
    <row r="35" spans="1:13" x14ac:dyDescent="0.2">
      <c r="A35" s="155" t="s">
        <v>734</v>
      </c>
      <c r="B35" s="178" t="s">
        <v>723</v>
      </c>
      <c r="C35" s="179" t="str">
        <f t="shared" si="0"/>
        <v>x</v>
      </c>
      <c r="D35" s="178" t="s">
        <v>723</v>
      </c>
      <c r="E35" s="179" t="str">
        <f t="shared" si="1"/>
        <v>x</v>
      </c>
      <c r="F35" s="178">
        <v>9541.6509999999998</v>
      </c>
      <c r="G35" s="179">
        <f t="shared" si="2"/>
        <v>0.64665521553047012</v>
      </c>
      <c r="H35" s="178">
        <v>5693.326</v>
      </c>
      <c r="I35" s="179">
        <f t="shared" si="3"/>
        <v>0.30861570235214408</v>
      </c>
      <c r="J35" s="178">
        <v>9541.6509999999998</v>
      </c>
      <c r="K35" s="178">
        <v>5693.326</v>
      </c>
      <c r="L35" s="178"/>
      <c r="M35" s="155" t="s">
        <v>925</v>
      </c>
    </row>
    <row r="36" spans="1:13" x14ac:dyDescent="0.2">
      <c r="A36" s="155" t="s">
        <v>735</v>
      </c>
      <c r="B36" s="178">
        <v>5322.3980000000001</v>
      </c>
      <c r="C36" s="179">
        <f t="shared" si="0"/>
        <v>0.22324301590186793</v>
      </c>
      <c r="D36" s="178">
        <v>6569.165</v>
      </c>
      <c r="E36" s="179">
        <f t="shared" si="1"/>
        <v>0.27451850667522093</v>
      </c>
      <c r="F36" s="178">
        <v>18077.330999999998</v>
      </c>
      <c r="G36" s="179">
        <f t="shared" si="2"/>
        <v>1.2251339285015401</v>
      </c>
      <c r="H36" s="178">
        <v>7948.9430000000002</v>
      </c>
      <c r="I36" s="179">
        <f t="shared" si="3"/>
        <v>0.4308849742491751</v>
      </c>
      <c r="J36" s="178">
        <v>12754.932999999997</v>
      </c>
      <c r="K36" s="178">
        <v>1379.7780000000002</v>
      </c>
      <c r="L36" s="178"/>
      <c r="M36" s="155" t="s">
        <v>926</v>
      </c>
    </row>
    <row r="37" spans="1:13" x14ac:dyDescent="0.2">
      <c r="A37" s="155" t="s">
        <v>736</v>
      </c>
      <c r="B37" s="178" t="s">
        <v>723</v>
      </c>
      <c r="C37" s="179" t="str">
        <f t="shared" si="0"/>
        <v>x</v>
      </c>
      <c r="D37" s="178">
        <v>12.574</v>
      </c>
      <c r="E37" s="179">
        <f t="shared" si="1"/>
        <v>5.2545425528727435E-4</v>
      </c>
      <c r="F37" s="178">
        <v>3458.66</v>
      </c>
      <c r="G37" s="179">
        <f t="shared" si="2"/>
        <v>0.23439974148568374</v>
      </c>
      <c r="H37" s="178">
        <v>3760.72</v>
      </c>
      <c r="I37" s="179">
        <f t="shared" si="3"/>
        <v>0.20385575042598217</v>
      </c>
      <c r="J37" s="178">
        <v>3458.66</v>
      </c>
      <c r="K37" s="178">
        <v>3748.1459999999997</v>
      </c>
      <c r="L37" s="178"/>
      <c r="M37" s="155" t="s">
        <v>927</v>
      </c>
    </row>
    <row r="38" spans="1:13" x14ac:dyDescent="0.2">
      <c r="A38" s="155" t="s">
        <v>737</v>
      </c>
      <c r="B38" s="178">
        <v>2382405.12</v>
      </c>
      <c r="C38" s="179">
        <f t="shared" si="0"/>
        <v>99.927758895304635</v>
      </c>
      <c r="D38" s="178">
        <v>2389899.3620000021</v>
      </c>
      <c r="E38" s="179">
        <f t="shared" si="1"/>
        <v>99.871384561097756</v>
      </c>
      <c r="F38" s="178">
        <v>1413572.7610000006</v>
      </c>
      <c r="G38" s="179">
        <f t="shared" si="2"/>
        <v>95.800422634663235</v>
      </c>
      <c r="H38" s="178">
        <v>1756430.5779999997</v>
      </c>
      <c r="I38" s="179">
        <f t="shared" si="3"/>
        <v>95.210085714791731</v>
      </c>
      <c r="J38" s="178">
        <v>-968832.35899999947</v>
      </c>
      <c r="K38" s="178">
        <v>-633468.78400000231</v>
      </c>
      <c r="L38" s="178"/>
      <c r="M38" s="155" t="s">
        <v>928</v>
      </c>
    </row>
    <row r="39" spans="1:13" x14ac:dyDescent="0.2">
      <c r="A39" s="155" t="s">
        <v>738</v>
      </c>
      <c r="B39" s="178">
        <v>397481.74799999996</v>
      </c>
      <c r="C39" s="179">
        <f t="shared" si="0"/>
        <v>16.672000889348421</v>
      </c>
      <c r="D39" s="178">
        <v>328447.20500000002</v>
      </c>
      <c r="E39" s="179">
        <f t="shared" si="1"/>
        <v>13.725463774810063</v>
      </c>
      <c r="F39" s="178">
        <v>460024.45800000004</v>
      </c>
      <c r="G39" s="179">
        <f t="shared" si="2"/>
        <v>31.176702547313639</v>
      </c>
      <c r="H39" s="178">
        <v>482766.26699999993</v>
      </c>
      <c r="I39" s="179">
        <f t="shared" si="3"/>
        <v>26.169105820065052</v>
      </c>
      <c r="J39" s="178">
        <v>62542.710000000079</v>
      </c>
      <c r="K39" s="178">
        <v>154319.06199999992</v>
      </c>
      <c r="L39" s="178"/>
      <c r="M39" s="155" t="s">
        <v>929</v>
      </c>
    </row>
    <row r="40" spans="1:13" x14ac:dyDescent="0.2">
      <c r="A40" s="155" t="s">
        <v>739</v>
      </c>
      <c r="B40" s="178">
        <v>38.957000000000001</v>
      </c>
      <c r="C40" s="179">
        <f t="shared" si="0"/>
        <v>1.6340150004732958E-3</v>
      </c>
      <c r="D40" s="178">
        <v>48.037999999999997</v>
      </c>
      <c r="E40" s="179">
        <f t="shared" si="1"/>
        <v>2.0074575724105363E-3</v>
      </c>
      <c r="F40" s="178">
        <v>1827.9870000000001</v>
      </c>
      <c r="G40" s="179">
        <f t="shared" si="2"/>
        <v>0.12388603685797117</v>
      </c>
      <c r="H40" s="178">
        <v>448.11599999999999</v>
      </c>
      <c r="I40" s="179">
        <f t="shared" si="3"/>
        <v>2.4290833525997525E-2</v>
      </c>
      <c r="J40" s="178">
        <v>1789.03</v>
      </c>
      <c r="K40" s="178">
        <v>400.07799999999997</v>
      </c>
      <c r="L40" s="178"/>
      <c r="M40" s="155" t="s">
        <v>930</v>
      </c>
    </row>
    <row r="41" spans="1:13" x14ac:dyDescent="0.2">
      <c r="A41" s="155" t="s">
        <v>740</v>
      </c>
      <c r="B41" s="178">
        <v>444.87799999999999</v>
      </c>
      <c r="C41" s="179">
        <f t="shared" si="0"/>
        <v>1.8659992437317016E-2</v>
      </c>
      <c r="D41" s="178">
        <v>148.43199999999999</v>
      </c>
      <c r="E41" s="179">
        <f t="shared" si="1"/>
        <v>6.2028174026404247E-3</v>
      </c>
      <c r="F41" s="178">
        <v>708.62300000000005</v>
      </c>
      <c r="G41" s="179">
        <f t="shared" si="2"/>
        <v>4.8024682394571798E-2</v>
      </c>
      <c r="H41" s="178">
        <v>631.63900000000001</v>
      </c>
      <c r="I41" s="179">
        <f t="shared" si="3"/>
        <v>3.4238986774691268E-2</v>
      </c>
      <c r="J41" s="178">
        <v>263.74500000000006</v>
      </c>
      <c r="K41" s="178">
        <v>483.20699999999999</v>
      </c>
      <c r="L41" s="178"/>
      <c r="M41" s="155" t="s">
        <v>931</v>
      </c>
    </row>
    <row r="42" spans="1:13" x14ac:dyDescent="0.2">
      <c r="A42" s="155" t="s">
        <v>741</v>
      </c>
      <c r="B42" s="178">
        <v>272.81</v>
      </c>
      <c r="C42" s="179">
        <f t="shared" si="0"/>
        <v>1.1442760794699794E-2</v>
      </c>
      <c r="D42" s="178">
        <v>1001.082</v>
      </c>
      <c r="E42" s="179">
        <f t="shared" si="1"/>
        <v>4.1834165483656371E-2</v>
      </c>
      <c r="F42" s="178">
        <v>257.88299999999998</v>
      </c>
      <c r="G42" s="179">
        <f t="shared" si="2"/>
        <v>1.7477204620735362E-2</v>
      </c>
      <c r="H42" s="178">
        <v>227.124</v>
      </c>
      <c r="I42" s="179">
        <f t="shared" si="3"/>
        <v>1.2311614121697647E-2</v>
      </c>
      <c r="J42" s="178">
        <v>-14.927000000000021</v>
      </c>
      <c r="K42" s="178">
        <v>-773.95799999999997</v>
      </c>
      <c r="L42" s="178"/>
      <c r="M42" s="155" t="s">
        <v>932</v>
      </c>
    </row>
    <row r="43" spans="1:13" x14ac:dyDescent="0.2">
      <c r="A43" s="155" t="s">
        <v>742</v>
      </c>
      <c r="B43" s="178">
        <v>442.51400000000001</v>
      </c>
      <c r="C43" s="179">
        <f t="shared" si="0"/>
        <v>1.8560836663999797E-2</v>
      </c>
      <c r="D43" s="178">
        <v>13.462</v>
      </c>
      <c r="E43" s="179">
        <f t="shared" si="1"/>
        <v>5.6256284274513178E-4</v>
      </c>
      <c r="F43" s="178">
        <v>331.45299999999997</v>
      </c>
      <c r="G43" s="179">
        <f t="shared" si="2"/>
        <v>2.2463178663023924E-2</v>
      </c>
      <c r="H43" s="178">
        <v>1709.538</v>
      </c>
      <c r="I43" s="179">
        <f t="shared" si="3"/>
        <v>9.2668199672332086E-2</v>
      </c>
      <c r="J43" s="178">
        <v>-111.06100000000004</v>
      </c>
      <c r="K43" s="178">
        <v>1696.076</v>
      </c>
      <c r="L43" s="178"/>
      <c r="M43" s="155" t="s">
        <v>933</v>
      </c>
    </row>
    <row r="44" spans="1:13" x14ac:dyDescent="0.2">
      <c r="A44" s="155" t="s">
        <v>712</v>
      </c>
      <c r="B44" s="178">
        <v>29336.192999999999</v>
      </c>
      <c r="C44" s="179">
        <f t="shared" si="0"/>
        <v>1.2304792314290036</v>
      </c>
      <c r="D44" s="178">
        <v>44775.286999999997</v>
      </c>
      <c r="E44" s="179">
        <f t="shared" si="1"/>
        <v>1.87111222251145</v>
      </c>
      <c r="F44" s="178">
        <v>53668.212</v>
      </c>
      <c r="G44" s="179">
        <f t="shared" si="2"/>
        <v>3.6371933115133808</v>
      </c>
      <c r="H44" s="178">
        <v>69400.937999999995</v>
      </c>
      <c r="I44" s="179">
        <f t="shared" si="3"/>
        <v>3.7619871450831384</v>
      </c>
      <c r="J44" s="178">
        <v>24332.019</v>
      </c>
      <c r="K44" s="178">
        <v>24625.650999999998</v>
      </c>
      <c r="L44" s="178"/>
      <c r="M44" s="155" t="s">
        <v>906</v>
      </c>
    </row>
    <row r="45" spans="1:13" x14ac:dyDescent="0.2">
      <c r="A45" s="155" t="s">
        <v>743</v>
      </c>
      <c r="B45" s="178" t="s">
        <v>723</v>
      </c>
      <c r="C45" s="179" t="str">
        <f t="shared" si="0"/>
        <v>x</v>
      </c>
      <c r="D45" s="178" t="s">
        <v>723</v>
      </c>
      <c r="E45" s="179" t="str">
        <f t="shared" si="1"/>
        <v>x</v>
      </c>
      <c r="F45" s="178">
        <v>207.94399999999999</v>
      </c>
      <c r="G45" s="179">
        <f t="shared" si="2"/>
        <v>1.4092746856730357E-2</v>
      </c>
      <c r="H45" s="178">
        <v>183.68799999999999</v>
      </c>
      <c r="I45" s="179">
        <f t="shared" si="3"/>
        <v>9.9570973335552267E-3</v>
      </c>
      <c r="J45" s="178">
        <v>207.94399999999999</v>
      </c>
      <c r="K45" s="178">
        <v>183.68799999999999</v>
      </c>
      <c r="L45" s="178"/>
      <c r="M45" s="155" t="s">
        <v>934</v>
      </c>
    </row>
    <row r="46" spans="1:13" x14ac:dyDescent="0.2">
      <c r="A46" s="155" t="s">
        <v>744</v>
      </c>
      <c r="B46" s="178">
        <v>75428.842000000004</v>
      </c>
      <c r="C46" s="179">
        <f t="shared" si="0"/>
        <v>3.1637923684146667</v>
      </c>
      <c r="D46" s="178">
        <v>103867.613</v>
      </c>
      <c r="E46" s="179">
        <f t="shared" si="1"/>
        <v>4.3405184696502159</v>
      </c>
      <c r="F46" s="178">
        <v>259877.568</v>
      </c>
      <c r="G46" s="179">
        <f t="shared" si="2"/>
        <v>17.6123801579595</v>
      </c>
      <c r="H46" s="178">
        <v>276430.94799999997</v>
      </c>
      <c r="I46" s="179">
        <f t="shared" si="3"/>
        <v>14.984374892442313</v>
      </c>
      <c r="J46" s="178">
        <v>184448.726</v>
      </c>
      <c r="K46" s="178">
        <v>172563.33499999996</v>
      </c>
      <c r="L46" s="178"/>
      <c r="M46" s="155" t="s">
        <v>935</v>
      </c>
    </row>
    <row r="47" spans="1:13" x14ac:dyDescent="0.2">
      <c r="A47" s="155" t="s">
        <v>745</v>
      </c>
      <c r="B47" s="178">
        <v>2.34</v>
      </c>
      <c r="C47" s="179">
        <f t="shared" si="0"/>
        <v>9.8149115720089122E-5</v>
      </c>
      <c r="D47" s="178" t="s">
        <v>723</v>
      </c>
      <c r="E47" s="179" t="str">
        <f t="shared" si="1"/>
        <v>x</v>
      </c>
      <c r="F47" s="178">
        <v>35882.813999999998</v>
      </c>
      <c r="G47" s="179">
        <f t="shared" si="2"/>
        <v>2.4318442186797409</v>
      </c>
      <c r="H47" s="178">
        <v>1123.6880000000001</v>
      </c>
      <c r="I47" s="179">
        <f t="shared" si="3"/>
        <v>6.0911277756565518E-2</v>
      </c>
      <c r="J47" s="178">
        <v>35880.474000000002</v>
      </c>
      <c r="K47" s="178">
        <v>1123.6880000000001</v>
      </c>
      <c r="L47" s="178"/>
      <c r="M47" s="155" t="s">
        <v>936</v>
      </c>
    </row>
    <row r="48" spans="1:13" x14ac:dyDescent="0.2">
      <c r="A48" s="155" t="s">
        <v>713</v>
      </c>
      <c r="B48" s="178">
        <v>132.249</v>
      </c>
      <c r="C48" s="179">
        <f t="shared" si="0"/>
        <v>5.547060856780371E-3</v>
      </c>
      <c r="D48" s="178">
        <v>673.54</v>
      </c>
      <c r="E48" s="179">
        <f t="shared" si="1"/>
        <v>2.8146529275186155E-2</v>
      </c>
      <c r="F48" s="178">
        <v>518.39499999999998</v>
      </c>
      <c r="G48" s="179">
        <f t="shared" si="2"/>
        <v>3.5132581400736419E-2</v>
      </c>
      <c r="H48" s="178">
        <v>592.822</v>
      </c>
      <c r="I48" s="179">
        <f t="shared" si="3"/>
        <v>3.2134850156095532E-2</v>
      </c>
      <c r="J48" s="178">
        <v>386.14599999999996</v>
      </c>
      <c r="K48" s="178">
        <v>-80.717999999999961</v>
      </c>
      <c r="L48" s="178"/>
      <c r="M48" s="155" t="s">
        <v>907</v>
      </c>
    </row>
    <row r="49" spans="1:13" x14ac:dyDescent="0.2">
      <c r="A49" s="155" t="s">
        <v>714</v>
      </c>
      <c r="B49" s="178">
        <v>17.027999999999999</v>
      </c>
      <c r="C49" s="179">
        <f t="shared" si="0"/>
        <v>7.1422356516311015E-4</v>
      </c>
      <c r="D49" s="178">
        <v>5.032</v>
      </c>
      <c r="E49" s="179">
        <f t="shared" si="1"/>
        <v>2.1028199559452559E-4</v>
      </c>
      <c r="F49" s="178">
        <v>0.95799999999999996</v>
      </c>
      <c r="G49" s="179">
        <f t="shared" si="2"/>
        <v>6.4925419770455896E-5</v>
      </c>
      <c r="H49" s="178">
        <v>21.385000000000002</v>
      </c>
      <c r="I49" s="179">
        <f t="shared" si="3"/>
        <v>1.1592076046234841E-3</v>
      </c>
      <c r="J49" s="178">
        <v>-16.07</v>
      </c>
      <c r="K49" s="178">
        <v>16.353000000000002</v>
      </c>
      <c r="L49" s="178"/>
      <c r="M49" s="155" t="s">
        <v>908</v>
      </c>
    </row>
    <row r="50" spans="1:13" x14ac:dyDescent="0.2">
      <c r="A50" s="155" t="s">
        <v>746</v>
      </c>
      <c r="B50" s="178">
        <v>2036.8030000000001</v>
      </c>
      <c r="C50" s="179">
        <f t="shared" si="0"/>
        <v>8.5431800575224245E-2</v>
      </c>
      <c r="D50" s="178">
        <v>15.912000000000001</v>
      </c>
      <c r="E50" s="179">
        <f t="shared" si="1"/>
        <v>6.6494576985295917E-4</v>
      </c>
      <c r="F50" s="178">
        <v>1043.402</v>
      </c>
      <c r="G50" s="179">
        <f t="shared" si="2"/>
        <v>7.0713270187195434E-2</v>
      </c>
      <c r="H50" s="178">
        <v>1856.7840000000001</v>
      </c>
      <c r="I50" s="179">
        <f t="shared" si="3"/>
        <v>0.10064990100272204</v>
      </c>
      <c r="J50" s="178">
        <v>-993.40100000000007</v>
      </c>
      <c r="K50" s="178">
        <v>1840.8720000000001</v>
      </c>
      <c r="L50" s="178"/>
      <c r="M50" s="155" t="s">
        <v>937</v>
      </c>
    </row>
    <row r="51" spans="1:13" x14ac:dyDescent="0.2">
      <c r="A51" s="155" t="s">
        <v>747</v>
      </c>
      <c r="B51" s="178" t="s">
        <v>723</v>
      </c>
      <c r="C51" s="179" t="str">
        <f t="shared" si="0"/>
        <v>x</v>
      </c>
      <c r="D51" s="178">
        <v>1.095</v>
      </c>
      <c r="E51" s="179">
        <f t="shared" si="1"/>
        <v>4.5758900074722875E-5</v>
      </c>
      <c r="F51" s="178">
        <v>31.274000000000001</v>
      </c>
      <c r="G51" s="179">
        <f t="shared" si="2"/>
        <v>2.1194964278718562E-3</v>
      </c>
      <c r="H51" s="178">
        <v>115.14100000000001</v>
      </c>
      <c r="I51" s="179">
        <f t="shared" si="3"/>
        <v>6.2413992426444964E-3</v>
      </c>
      <c r="J51" s="178">
        <v>31.274000000000001</v>
      </c>
      <c r="K51" s="178">
        <v>114.04600000000001</v>
      </c>
      <c r="L51" s="178"/>
      <c r="M51" s="155" t="s">
        <v>938</v>
      </c>
    </row>
    <row r="52" spans="1:13" x14ac:dyDescent="0.2">
      <c r="A52" s="155" t="s">
        <v>748</v>
      </c>
      <c r="B52" s="178">
        <v>60.469000000000001</v>
      </c>
      <c r="C52" s="179">
        <f t="shared" si="0"/>
        <v>2.5363157600333634E-3</v>
      </c>
      <c r="D52" s="178">
        <v>43.618000000000002</v>
      </c>
      <c r="E52" s="179">
        <f t="shared" si="1"/>
        <v>1.8227504141180479E-3</v>
      </c>
      <c r="F52" s="178">
        <v>1061.146</v>
      </c>
      <c r="G52" s="179">
        <f t="shared" si="2"/>
        <v>7.1915813661524219E-2</v>
      </c>
      <c r="H52" s="178">
        <v>1332.1079999999999</v>
      </c>
      <c r="I52" s="179">
        <f t="shared" si="3"/>
        <v>7.220901210099509E-2</v>
      </c>
      <c r="J52" s="178">
        <v>1000.6769999999999</v>
      </c>
      <c r="K52" s="178">
        <v>1288.49</v>
      </c>
      <c r="L52" s="178"/>
      <c r="M52" s="155" t="s">
        <v>939</v>
      </c>
    </row>
    <row r="53" spans="1:13" x14ac:dyDescent="0.2">
      <c r="A53" s="155" t="s">
        <v>715</v>
      </c>
      <c r="B53" s="178">
        <v>1112.7860000000001</v>
      </c>
      <c r="C53" s="179">
        <f t="shared" si="0"/>
        <v>4.6674770036621849E-2</v>
      </c>
      <c r="D53" s="178">
        <v>8499.732</v>
      </c>
      <c r="E53" s="179">
        <f t="shared" si="1"/>
        <v>0.35519487420084417</v>
      </c>
      <c r="F53" s="178">
        <v>27611.351999999999</v>
      </c>
      <c r="G53" s="179">
        <f t="shared" si="2"/>
        <v>1.8712720449163018</v>
      </c>
      <c r="H53" s="178">
        <v>31807.008000000002</v>
      </c>
      <c r="I53" s="179">
        <f t="shared" si="3"/>
        <v>1.7241489620724804</v>
      </c>
      <c r="J53" s="178">
        <v>26498.565999999999</v>
      </c>
      <c r="K53" s="178">
        <v>23307.276000000002</v>
      </c>
      <c r="L53" s="178"/>
      <c r="M53" s="155" t="s">
        <v>909</v>
      </c>
    </row>
    <row r="54" spans="1:13" x14ac:dyDescent="0.2">
      <c r="A54" s="155" t="s">
        <v>749</v>
      </c>
      <c r="B54" s="178">
        <v>105200.314</v>
      </c>
      <c r="C54" s="179">
        <f t="shared" si="0"/>
        <v>4.4125289711862017</v>
      </c>
      <c r="D54" s="178">
        <v>15289.299000000001</v>
      </c>
      <c r="E54" s="179">
        <f t="shared" si="1"/>
        <v>0.63892374899868531</v>
      </c>
      <c r="F54" s="178">
        <v>12502.924000000001</v>
      </c>
      <c r="G54" s="179">
        <f t="shared" si="2"/>
        <v>0.84734612636545681</v>
      </c>
      <c r="H54" s="178">
        <v>8170.3059999999996</v>
      </c>
      <c r="I54" s="179">
        <f t="shared" si="3"/>
        <v>0.44288430429276959</v>
      </c>
      <c r="J54" s="178">
        <v>-92697.39</v>
      </c>
      <c r="K54" s="178">
        <v>-7118.9930000000013</v>
      </c>
      <c r="L54" s="178"/>
      <c r="M54" s="155" t="s">
        <v>940</v>
      </c>
    </row>
    <row r="55" spans="1:13" x14ac:dyDescent="0.2">
      <c r="A55" s="155" t="s">
        <v>750</v>
      </c>
      <c r="B55" s="178">
        <v>47.113</v>
      </c>
      <c r="C55" s="179">
        <f t="shared" si="0"/>
        <v>1.9761108072310083E-3</v>
      </c>
      <c r="D55" s="178">
        <v>49.069000000000003</v>
      </c>
      <c r="E55" s="179">
        <f t="shared" si="1"/>
        <v>2.0505419796955039E-3</v>
      </c>
      <c r="F55" s="178">
        <v>68.108999999999995</v>
      </c>
      <c r="G55" s="179">
        <f t="shared" si="2"/>
        <v>4.615872040862193E-3</v>
      </c>
      <c r="H55" s="178">
        <v>81.331999999999994</v>
      </c>
      <c r="I55" s="179">
        <f t="shared" si="3"/>
        <v>4.4087291512385869E-3</v>
      </c>
      <c r="J55" s="178">
        <v>20.995999999999995</v>
      </c>
      <c r="K55" s="178">
        <v>32.262999999999991</v>
      </c>
      <c r="L55" s="178"/>
      <c r="M55" s="155" t="s">
        <v>941</v>
      </c>
    </row>
    <row r="56" spans="1:13" x14ac:dyDescent="0.2">
      <c r="A56" s="155" t="s">
        <v>751</v>
      </c>
      <c r="B56" s="178">
        <v>145396.14499999999</v>
      </c>
      <c r="C56" s="179">
        <f t="shared" si="0"/>
        <v>6.0985055815640417</v>
      </c>
      <c r="D56" s="178">
        <v>104656.713</v>
      </c>
      <c r="E56" s="179">
        <f t="shared" si="1"/>
        <v>4.3734941299689041</v>
      </c>
      <c r="F56" s="178">
        <v>58412.406000000003</v>
      </c>
      <c r="G56" s="179">
        <f t="shared" si="2"/>
        <v>3.9587160536036503</v>
      </c>
      <c r="H56" s="178">
        <v>82193.751000000004</v>
      </c>
      <c r="I56" s="179">
        <f t="shared" si="3"/>
        <v>4.4554417213808319</v>
      </c>
      <c r="J56" s="178">
        <v>-86983.738999999987</v>
      </c>
      <c r="K56" s="178">
        <v>-22462.962</v>
      </c>
      <c r="L56" s="178"/>
      <c r="M56" s="155" t="s">
        <v>942</v>
      </c>
    </row>
    <row r="57" spans="1:13" x14ac:dyDescent="0.2">
      <c r="A57" s="155" t="s">
        <v>752</v>
      </c>
      <c r="B57" s="178">
        <v>34272.595000000001</v>
      </c>
      <c r="C57" s="179">
        <f t="shared" si="0"/>
        <v>1.4375320054199778</v>
      </c>
      <c r="D57" s="178">
        <v>46860.237999999998</v>
      </c>
      <c r="E57" s="179">
        <f t="shared" si="1"/>
        <v>1.9582401352691612</v>
      </c>
      <c r="F57" s="178">
        <v>3645.2550000000001</v>
      </c>
      <c r="G57" s="179">
        <f t="shared" si="2"/>
        <v>0.2470456273959846</v>
      </c>
      <c r="H57" s="178">
        <v>2037.1220000000001</v>
      </c>
      <c r="I57" s="179">
        <f t="shared" si="3"/>
        <v>0.11042540631030165</v>
      </c>
      <c r="J57" s="178">
        <v>-30627.34</v>
      </c>
      <c r="K57" s="178">
        <v>-44823.115999999995</v>
      </c>
      <c r="L57" s="178"/>
      <c r="M57" s="155" t="s">
        <v>943</v>
      </c>
    </row>
    <row r="58" spans="1:13" x14ac:dyDescent="0.2">
      <c r="A58" s="155" t="s">
        <v>753</v>
      </c>
      <c r="B58" s="178" t="s">
        <v>725</v>
      </c>
      <c r="C58" s="179" t="str">
        <f t="shared" si="0"/>
        <v>x</v>
      </c>
      <c r="D58" s="178">
        <v>1.238</v>
      </c>
      <c r="E58" s="179">
        <f t="shared" si="1"/>
        <v>5.1734719901832797E-5</v>
      </c>
      <c r="F58" s="178">
        <v>3.387</v>
      </c>
      <c r="G58" s="179">
        <f t="shared" si="2"/>
        <v>2.2954321165191458E-4</v>
      </c>
      <c r="H58" s="178" t="s">
        <v>723</v>
      </c>
      <c r="I58" s="179" t="str">
        <f t="shared" si="3"/>
        <v>x</v>
      </c>
      <c r="J58" s="178">
        <v>3.214</v>
      </c>
      <c r="K58" s="178">
        <v>-1.238</v>
      </c>
      <c r="L58" s="178"/>
      <c r="M58" s="155" t="s">
        <v>944</v>
      </c>
    </row>
    <row r="59" spans="1:13" x14ac:dyDescent="0.2">
      <c r="A59" s="155" t="s">
        <v>754</v>
      </c>
      <c r="B59" s="178" t="s">
        <v>723</v>
      </c>
      <c r="C59" s="179" t="str">
        <f t="shared" si="0"/>
        <v>x</v>
      </c>
      <c r="D59" s="178">
        <v>2.74</v>
      </c>
      <c r="E59" s="179">
        <f t="shared" si="1"/>
        <v>1.1450172256140701E-4</v>
      </c>
      <c r="F59" s="178">
        <v>140.73099999999999</v>
      </c>
      <c r="G59" s="179">
        <f t="shared" si="2"/>
        <v>9.53759838174951E-3</v>
      </c>
      <c r="H59" s="178">
        <v>362.61500000000001</v>
      </c>
      <c r="I59" s="179">
        <f t="shared" si="3"/>
        <v>1.9656117163925398E-2</v>
      </c>
      <c r="J59" s="178">
        <v>140.73099999999999</v>
      </c>
      <c r="K59" s="178">
        <v>359.875</v>
      </c>
      <c r="L59" s="178"/>
      <c r="M59" s="155" t="s">
        <v>945</v>
      </c>
    </row>
    <row r="60" spans="1:13" x14ac:dyDescent="0.2">
      <c r="A60" s="155" t="s">
        <v>755</v>
      </c>
      <c r="B60" s="178">
        <v>3239.5390000000002</v>
      </c>
      <c r="C60" s="179">
        <f t="shared" si="0"/>
        <v>0.13587943939775293</v>
      </c>
      <c r="D60" s="178">
        <v>2495.0650000000001</v>
      </c>
      <c r="E60" s="179">
        <f t="shared" si="1"/>
        <v>0.10426614613236386</v>
      </c>
      <c r="F60" s="178">
        <v>2222.6350000000002</v>
      </c>
      <c r="G60" s="179">
        <f t="shared" si="2"/>
        <v>0.15063205675522681</v>
      </c>
      <c r="H60" s="178">
        <v>4040.2139999999999</v>
      </c>
      <c r="I60" s="179">
        <f t="shared" si="3"/>
        <v>0.2190061628761405</v>
      </c>
      <c r="J60" s="178">
        <v>-1016.904</v>
      </c>
      <c r="K60" s="178">
        <v>1545.1489999999999</v>
      </c>
      <c r="L60" s="178"/>
      <c r="M60" s="155" t="s">
        <v>946</v>
      </c>
    </row>
    <row r="61" spans="1:13" x14ac:dyDescent="0.2">
      <c r="A61" s="155" t="s">
        <v>756</v>
      </c>
      <c r="B61" s="178">
        <v>272921.18099999992</v>
      </c>
      <c r="C61" s="179">
        <f t="shared" si="0"/>
        <v>11.447424177962558</v>
      </c>
      <c r="D61" s="178">
        <v>357336.34299999999</v>
      </c>
      <c r="E61" s="179">
        <f t="shared" si="1"/>
        <v>14.932710513610866</v>
      </c>
      <c r="F61" s="178">
        <v>280869.67200000008</v>
      </c>
      <c r="G61" s="179">
        <f t="shared" si="2"/>
        <v>19.035053606879195</v>
      </c>
      <c r="H61" s="178">
        <v>388035.72300000017</v>
      </c>
      <c r="I61" s="179">
        <f t="shared" si="3"/>
        <v>21.034087489697072</v>
      </c>
      <c r="J61" s="178">
        <v>7948.4910000001546</v>
      </c>
      <c r="K61" s="178">
        <v>30699.380000000179</v>
      </c>
      <c r="L61" s="178"/>
      <c r="M61" s="155" t="s">
        <v>756</v>
      </c>
    </row>
    <row r="62" spans="1:13" x14ac:dyDescent="0.2">
      <c r="A62" s="155" t="s">
        <v>718</v>
      </c>
      <c r="B62" s="178">
        <v>2375.41</v>
      </c>
      <c r="C62" s="179">
        <f t="shared" si="0"/>
        <v>9.9634355116520051E-2</v>
      </c>
      <c r="D62" s="178">
        <v>81366.316999999995</v>
      </c>
      <c r="E62" s="179">
        <f t="shared" si="1"/>
        <v>3.4002129397728078</v>
      </c>
      <c r="F62" s="178">
        <v>94612.892999999996</v>
      </c>
      <c r="G62" s="179">
        <f t="shared" si="2"/>
        <v>6.4120895550336412</v>
      </c>
      <c r="H62" s="178">
        <v>130650.591</v>
      </c>
      <c r="I62" s="179">
        <f t="shared" si="3"/>
        <v>7.0821210491350248</v>
      </c>
      <c r="J62" s="178">
        <v>92237.482999999993</v>
      </c>
      <c r="K62" s="178">
        <v>49284.274000000005</v>
      </c>
      <c r="L62" s="178"/>
      <c r="M62" s="155" t="s">
        <v>912</v>
      </c>
    </row>
    <row r="63" spans="1:13" x14ac:dyDescent="0.2">
      <c r="A63" s="155" t="s">
        <v>757</v>
      </c>
      <c r="B63" s="178" t="s">
        <v>723</v>
      </c>
      <c r="C63" s="179" t="str">
        <f t="shared" si="0"/>
        <v>x</v>
      </c>
      <c r="D63" s="178">
        <v>0.70199999999999996</v>
      </c>
      <c r="E63" s="179">
        <f t="shared" si="1"/>
        <v>2.9335842787630553E-5</v>
      </c>
      <c r="F63" s="178">
        <v>330.87799999999999</v>
      </c>
      <c r="G63" s="179">
        <f t="shared" si="2"/>
        <v>2.2424209856794268E-2</v>
      </c>
      <c r="H63" s="178">
        <v>1712.7919999999999</v>
      </c>
      <c r="I63" s="179">
        <f t="shared" si="3"/>
        <v>9.2844587867115552E-2</v>
      </c>
      <c r="J63" s="178">
        <v>330.87799999999999</v>
      </c>
      <c r="K63" s="178">
        <v>1712.09</v>
      </c>
      <c r="L63" s="178"/>
      <c r="M63" s="155" t="s">
        <v>947</v>
      </c>
    </row>
    <row r="64" spans="1:13" x14ac:dyDescent="0.2">
      <c r="A64" s="155" t="s">
        <v>758</v>
      </c>
      <c r="B64" s="178" t="s">
        <v>723</v>
      </c>
      <c r="C64" s="179" t="str">
        <f t="shared" si="0"/>
        <v>x</v>
      </c>
      <c r="D64" s="178" t="s">
        <v>723</v>
      </c>
      <c r="E64" s="179" t="str">
        <f t="shared" si="1"/>
        <v>x</v>
      </c>
      <c r="F64" s="178" t="s">
        <v>723</v>
      </c>
      <c r="G64" s="179" t="str">
        <f t="shared" si="2"/>
        <v>x</v>
      </c>
      <c r="H64" s="178" t="s">
        <v>725</v>
      </c>
      <c r="I64" s="179" t="str">
        <f t="shared" si="3"/>
        <v>x</v>
      </c>
      <c r="J64" s="178" t="s">
        <v>723</v>
      </c>
      <c r="K64" s="178" t="s">
        <v>725</v>
      </c>
      <c r="L64" s="178"/>
      <c r="M64" s="155" t="s">
        <v>948</v>
      </c>
    </row>
    <row r="65" spans="1:13" x14ac:dyDescent="0.2">
      <c r="A65" s="155" t="s">
        <v>759</v>
      </c>
      <c r="B65" s="178">
        <v>3472.1959999999999</v>
      </c>
      <c r="C65" s="179">
        <f t="shared" si="0"/>
        <v>0.14563802008838916</v>
      </c>
      <c r="D65" s="178">
        <v>28.094000000000001</v>
      </c>
      <c r="E65" s="179">
        <f t="shared" si="1"/>
        <v>1.1740187568029812E-3</v>
      </c>
      <c r="F65" s="178">
        <v>687.30700000000002</v>
      </c>
      <c r="G65" s="179">
        <f t="shared" si="2"/>
        <v>4.6580057918760687E-2</v>
      </c>
      <c r="H65" s="178">
        <v>1093.68</v>
      </c>
      <c r="I65" s="179">
        <f t="shared" si="3"/>
        <v>5.9284646856423283E-2</v>
      </c>
      <c r="J65" s="178">
        <v>-2784.8890000000001</v>
      </c>
      <c r="K65" s="178">
        <v>1065.586</v>
      </c>
      <c r="L65" s="178"/>
      <c r="M65" s="155" t="s">
        <v>949</v>
      </c>
    </row>
    <row r="66" spans="1:13" x14ac:dyDescent="0.2">
      <c r="A66" s="155" t="s">
        <v>760</v>
      </c>
      <c r="B66" s="178" t="s">
        <v>723</v>
      </c>
      <c r="C66" s="179" t="str">
        <f t="shared" si="0"/>
        <v>x</v>
      </c>
      <c r="D66" s="178" t="s">
        <v>725</v>
      </c>
      <c r="E66" s="179" t="str">
        <f t="shared" si="1"/>
        <v>x</v>
      </c>
      <c r="F66" s="178">
        <v>0.96499999999999997</v>
      </c>
      <c r="G66" s="179">
        <f t="shared" si="2"/>
        <v>6.5399822628903908E-5</v>
      </c>
      <c r="H66" s="178">
        <v>17.088000000000001</v>
      </c>
      <c r="I66" s="179">
        <f t="shared" si="3"/>
        <v>9.2628195220042532E-4</v>
      </c>
      <c r="J66" s="178">
        <v>0.96499999999999997</v>
      </c>
      <c r="K66" s="178">
        <v>17.010999999999999</v>
      </c>
      <c r="L66" s="178"/>
      <c r="M66" s="155" t="s">
        <v>950</v>
      </c>
    </row>
    <row r="67" spans="1:13" x14ac:dyDescent="0.2">
      <c r="A67" s="155" t="s">
        <v>761</v>
      </c>
      <c r="B67" s="178">
        <v>200.53100000000001</v>
      </c>
      <c r="C67" s="179">
        <f t="shared" si="0"/>
        <v>8.4110856087458111E-3</v>
      </c>
      <c r="D67" s="178">
        <v>280.09699999999998</v>
      </c>
      <c r="E67" s="179">
        <f t="shared" si="1"/>
        <v>1.170495948331475E-2</v>
      </c>
      <c r="F67" s="178">
        <v>297.41699999999997</v>
      </c>
      <c r="G67" s="179">
        <f t="shared" si="2"/>
        <v>2.0156496421575871E-2</v>
      </c>
      <c r="H67" s="178">
        <v>403.66500000000002</v>
      </c>
      <c r="I67" s="179">
        <f t="shared" si="3"/>
        <v>2.1881297064313243E-2</v>
      </c>
      <c r="J67" s="178">
        <v>96.885999999999967</v>
      </c>
      <c r="K67" s="178">
        <v>123.56800000000004</v>
      </c>
      <c r="L67" s="178"/>
      <c r="M67" s="155" t="s">
        <v>951</v>
      </c>
    </row>
    <row r="68" spans="1:13" x14ac:dyDescent="0.2">
      <c r="A68" s="155" t="s">
        <v>762</v>
      </c>
      <c r="B68" s="178" t="s">
        <v>723</v>
      </c>
      <c r="C68" s="179" t="str">
        <f t="shared" si="0"/>
        <v>x</v>
      </c>
      <c r="D68" s="178">
        <v>385.25099999999998</v>
      </c>
      <c r="E68" s="179">
        <f t="shared" si="1"/>
        <v>1.6099234714782702E-2</v>
      </c>
      <c r="F68" s="178">
        <v>38.159999999999997</v>
      </c>
      <c r="G68" s="179">
        <f t="shared" si="2"/>
        <v>2.5861732969108529E-3</v>
      </c>
      <c r="H68" s="178" t="s">
        <v>723</v>
      </c>
      <c r="I68" s="179" t="str">
        <f t="shared" si="3"/>
        <v>x</v>
      </c>
      <c r="J68" s="178">
        <v>38.159999999999997</v>
      </c>
      <c r="K68" s="178">
        <v>-385.25099999999998</v>
      </c>
      <c r="L68" s="178"/>
      <c r="M68" s="155" t="s">
        <v>952</v>
      </c>
    </row>
    <row r="69" spans="1:13" x14ac:dyDescent="0.2">
      <c r="A69" s="155" t="s">
        <v>719</v>
      </c>
      <c r="B69" s="178">
        <v>349.28199999999998</v>
      </c>
      <c r="C69" s="179">
        <f t="shared" si="0"/>
        <v>1.4650307451685544E-2</v>
      </c>
      <c r="D69" s="178">
        <v>75470.933999999994</v>
      </c>
      <c r="E69" s="179">
        <f t="shared" si="1"/>
        <v>3.1538510752986344</v>
      </c>
      <c r="F69" s="178">
        <v>723.83900000000006</v>
      </c>
      <c r="G69" s="179">
        <f t="shared" si="2"/>
        <v>4.9055898665163918E-2</v>
      </c>
      <c r="H69" s="178">
        <v>2107.0720000000001</v>
      </c>
      <c r="I69" s="179">
        <f t="shared" si="3"/>
        <v>0.11421715622582247</v>
      </c>
      <c r="J69" s="178">
        <v>374.55700000000007</v>
      </c>
      <c r="K69" s="178">
        <v>-73363.861999999994</v>
      </c>
      <c r="L69" s="178"/>
      <c r="M69" s="155" t="s">
        <v>913</v>
      </c>
    </row>
    <row r="70" spans="1:13" x14ac:dyDescent="0.2">
      <c r="A70" s="155" t="s">
        <v>763</v>
      </c>
      <c r="B70" s="178">
        <v>1411.39</v>
      </c>
      <c r="C70" s="179">
        <f t="shared" si="0"/>
        <v>5.9199436083836154E-2</v>
      </c>
      <c r="D70" s="178">
        <v>890.66099999999994</v>
      </c>
      <c r="E70" s="179">
        <f t="shared" si="1"/>
        <v>3.7219787853381502E-2</v>
      </c>
      <c r="F70" s="178">
        <v>7152.8429999999998</v>
      </c>
      <c r="G70" s="179">
        <f t="shared" si="2"/>
        <v>0.48476130931854611</v>
      </c>
      <c r="H70" s="178">
        <v>6402.3590000000004</v>
      </c>
      <c r="I70" s="179">
        <f t="shared" si="3"/>
        <v>0.3470499527860465</v>
      </c>
      <c r="J70" s="178">
        <v>5741.4529999999995</v>
      </c>
      <c r="K70" s="178">
        <v>5511.6980000000003</v>
      </c>
      <c r="L70" s="178"/>
      <c r="M70" s="155" t="s">
        <v>953</v>
      </c>
    </row>
    <row r="71" spans="1:13" x14ac:dyDescent="0.2">
      <c r="A71" s="155" t="s">
        <v>764</v>
      </c>
      <c r="B71" s="178">
        <v>328.06700000000001</v>
      </c>
      <c r="C71" s="179">
        <f t="shared" si="0"/>
        <v>1.3760464079889951E-2</v>
      </c>
      <c r="D71" s="178">
        <v>1714.3530000000001</v>
      </c>
      <c r="E71" s="179">
        <f t="shared" si="1"/>
        <v>7.1641011524932768E-2</v>
      </c>
      <c r="F71" s="178">
        <v>1773.075</v>
      </c>
      <c r="G71" s="179">
        <f t="shared" si="2"/>
        <v>0.12016454974895731</v>
      </c>
      <c r="H71" s="178">
        <v>2737.0010000000002</v>
      </c>
      <c r="I71" s="179">
        <f t="shared" si="3"/>
        <v>0.14836344975740381</v>
      </c>
      <c r="J71" s="178">
        <v>1445.008</v>
      </c>
      <c r="K71" s="178">
        <v>1022.6480000000001</v>
      </c>
      <c r="L71" s="178"/>
      <c r="M71" s="155" t="s">
        <v>954</v>
      </c>
    </row>
    <row r="72" spans="1:13" x14ac:dyDescent="0.2">
      <c r="A72" s="155" t="s">
        <v>733</v>
      </c>
      <c r="B72" s="178">
        <v>392.50599999999997</v>
      </c>
      <c r="C72" s="179">
        <f t="shared" si="0"/>
        <v>1.6463297784115087E-2</v>
      </c>
      <c r="D72" s="178">
        <v>943.77599999999995</v>
      </c>
      <c r="E72" s="179">
        <f t="shared" si="1"/>
        <v>3.9439407924129359E-2</v>
      </c>
      <c r="F72" s="178">
        <v>19029.657999999999</v>
      </c>
      <c r="G72" s="179">
        <f t="shared" si="2"/>
        <v>1.2896748786411423</v>
      </c>
      <c r="H72" s="178">
        <v>24373.655999999999</v>
      </c>
      <c r="I72" s="179">
        <f t="shared" si="3"/>
        <v>1.3212124099919011</v>
      </c>
      <c r="J72" s="178">
        <v>18637.151999999998</v>
      </c>
      <c r="K72" s="178">
        <v>23429.879999999997</v>
      </c>
      <c r="L72" s="178"/>
      <c r="M72" s="155" t="s">
        <v>955</v>
      </c>
    </row>
    <row r="73" spans="1:13" x14ac:dyDescent="0.2">
      <c r="A73" s="155" t="s">
        <v>765</v>
      </c>
      <c r="B73" s="178">
        <v>1.5</v>
      </c>
      <c r="C73" s="179">
        <f t="shared" si="0"/>
        <v>6.291609982056996E-5</v>
      </c>
      <c r="D73" s="178">
        <v>1.02</v>
      </c>
      <c r="E73" s="179">
        <f t="shared" si="1"/>
        <v>4.2624728836728156E-5</v>
      </c>
      <c r="F73" s="178">
        <v>142.417</v>
      </c>
      <c r="G73" s="179">
        <f t="shared" si="2"/>
        <v>9.6518616987985584E-3</v>
      </c>
      <c r="H73" s="178">
        <v>52.780999999999999</v>
      </c>
      <c r="I73" s="179">
        <f t="shared" si="3"/>
        <v>2.8610772307520274E-3</v>
      </c>
      <c r="J73" s="178">
        <v>140.917</v>
      </c>
      <c r="K73" s="178">
        <v>51.760999999999996</v>
      </c>
      <c r="L73" s="178"/>
      <c r="M73" s="155" t="s">
        <v>956</v>
      </c>
    </row>
    <row r="74" spans="1:13" x14ac:dyDescent="0.2">
      <c r="A74" s="155" t="s">
        <v>720</v>
      </c>
      <c r="B74" s="178">
        <v>59640.264000000003</v>
      </c>
      <c r="C74" s="179">
        <f t="shared" si="0"/>
        <v>2.5015552020994298</v>
      </c>
      <c r="D74" s="178">
        <v>8301.5560000000005</v>
      </c>
      <c r="E74" s="179">
        <f t="shared" si="1"/>
        <v>0.34691330727736636</v>
      </c>
      <c r="F74" s="178">
        <v>9960.6149999999998</v>
      </c>
      <c r="G74" s="179">
        <f t="shared" si="2"/>
        <v>0.67504917541430021</v>
      </c>
      <c r="H74" s="178">
        <v>34825.514999999999</v>
      </c>
      <c r="I74" s="179">
        <f t="shared" si="3"/>
        <v>1.8877718879087777</v>
      </c>
      <c r="J74" s="178">
        <v>-49679.649000000005</v>
      </c>
      <c r="K74" s="178">
        <v>26523.958999999999</v>
      </c>
      <c r="L74" s="178"/>
      <c r="M74" s="155" t="s">
        <v>914</v>
      </c>
    </row>
    <row r="75" spans="1:13" x14ac:dyDescent="0.2">
      <c r="A75" s="155" t="s">
        <v>766</v>
      </c>
      <c r="B75" s="178">
        <v>34375.989000000001</v>
      </c>
      <c r="C75" s="179">
        <f t="shared" si="0"/>
        <v>1.4418687702365434</v>
      </c>
      <c r="D75" s="178">
        <v>20777.102999999999</v>
      </c>
      <c r="E75" s="179">
        <f t="shared" si="1"/>
        <v>0.86825331508605008</v>
      </c>
      <c r="F75" s="178">
        <v>13333.093999999999</v>
      </c>
      <c r="G75" s="179">
        <f t="shared" si="2"/>
        <v>0.90360827222228279</v>
      </c>
      <c r="H75" s="178">
        <v>7842.308</v>
      </c>
      <c r="I75" s="179">
        <f t="shared" si="3"/>
        <v>0.42510465613278398</v>
      </c>
      <c r="J75" s="178">
        <v>-21042.895000000004</v>
      </c>
      <c r="K75" s="178">
        <v>-12934.794999999998</v>
      </c>
      <c r="L75" s="178"/>
      <c r="M75" s="155" t="s">
        <v>957</v>
      </c>
    </row>
    <row r="76" spans="1:13" x14ac:dyDescent="0.2">
      <c r="A76" s="155" t="s">
        <v>767</v>
      </c>
      <c r="B76" s="178">
        <v>2727.3130000000001</v>
      </c>
      <c r="C76" s="179">
        <f t="shared" si="0"/>
        <v>0.11439459796662541</v>
      </c>
      <c r="D76" s="178">
        <v>398.596</v>
      </c>
      <c r="E76" s="179">
        <f t="shared" si="1"/>
        <v>1.6656908250396563E-2</v>
      </c>
      <c r="F76" s="178">
        <v>120.25</v>
      </c>
      <c r="G76" s="179">
        <f t="shared" si="2"/>
        <v>8.1495633897675588E-3</v>
      </c>
      <c r="H76" s="178">
        <v>0.53300000000000003</v>
      </c>
      <c r="I76" s="179">
        <f t="shared" si="3"/>
        <v>2.8892104431345194E-5</v>
      </c>
      <c r="J76" s="178">
        <v>-2607.0630000000001</v>
      </c>
      <c r="K76" s="178">
        <v>-398.06299999999999</v>
      </c>
      <c r="L76" s="178"/>
      <c r="M76" s="155" t="s">
        <v>958</v>
      </c>
    </row>
    <row r="77" spans="1:13" x14ac:dyDescent="0.2">
      <c r="A77" s="155" t="s">
        <v>721</v>
      </c>
      <c r="B77" s="178">
        <v>420.95400000000001</v>
      </c>
      <c r="C77" s="179">
        <f t="shared" si="0"/>
        <v>1.7656522589245473E-2</v>
      </c>
      <c r="D77" s="178">
        <v>222.244</v>
      </c>
      <c r="E77" s="179">
        <f t="shared" si="1"/>
        <v>9.2873433682253061E-3</v>
      </c>
      <c r="F77" s="178">
        <v>479.57299999999998</v>
      </c>
      <c r="G77" s="179">
        <f t="shared" si="2"/>
        <v>3.2501543147783765E-2</v>
      </c>
      <c r="H77" s="178">
        <v>502.68799999999999</v>
      </c>
      <c r="I77" s="179">
        <f t="shared" si="3"/>
        <v>2.7248994732427863E-2</v>
      </c>
      <c r="J77" s="178">
        <v>58.618999999999971</v>
      </c>
      <c r="K77" s="178">
        <v>280.44399999999996</v>
      </c>
      <c r="L77" s="178"/>
      <c r="M77" s="155" t="s">
        <v>915</v>
      </c>
    </row>
    <row r="78" spans="1:13" x14ac:dyDescent="0.2">
      <c r="A78" s="155" t="s">
        <v>768</v>
      </c>
      <c r="B78" s="178">
        <v>548.67200000000003</v>
      </c>
      <c r="C78" s="179">
        <f t="shared" ref="C78:C141" si="4">IF(B78=0,0,IF(OR(B78="x",B78="Ə"),"x",B78/$B$12*100))</f>
        <v>2.3013534880501174E-2</v>
      </c>
      <c r="D78" s="178">
        <v>75557.413</v>
      </c>
      <c r="E78" s="179">
        <f t="shared" ref="E78:E141" si="5">IF(D78=0,0,IF(OR(D78="x",D78="Ə"),"x",D78/$D$12*100))</f>
        <v>3.1574649418918419</v>
      </c>
      <c r="F78" s="178">
        <v>2500.7579999999998</v>
      </c>
      <c r="G78" s="179">
        <f t="shared" ref="G78:G141" si="6">IF(F78=0,0,IF(OR(F78="x",F78="Ə"),"x",F78/$F$12*100))</f>
        <v>0.16948096335524609</v>
      </c>
      <c r="H78" s="178">
        <v>1559.9590000000001</v>
      </c>
      <c r="I78" s="179">
        <f t="shared" ref="I78:I141" si="7">IF(H78=0,0,IF(OR(H78="x",H78="Ə"),"x",H78/$H$12*100))</f>
        <v>8.4560034402658191E-2</v>
      </c>
      <c r="J78" s="178">
        <v>1952.0859999999998</v>
      </c>
      <c r="K78" s="178">
        <v>-73997.453999999998</v>
      </c>
      <c r="L78" s="178"/>
      <c r="M78" s="155" t="s">
        <v>959</v>
      </c>
    </row>
    <row r="79" spans="1:13" x14ac:dyDescent="0.2">
      <c r="A79" s="155" t="s">
        <v>769</v>
      </c>
      <c r="B79" s="178">
        <v>516.73900000000003</v>
      </c>
      <c r="C79" s="179">
        <f t="shared" si="4"/>
        <v>2.1674135003454335E-2</v>
      </c>
      <c r="D79" s="178">
        <v>475.42</v>
      </c>
      <c r="E79" s="179">
        <f t="shared" si="5"/>
        <v>1.9867302532899315E-2</v>
      </c>
      <c r="F79" s="178">
        <v>259.17399999999998</v>
      </c>
      <c r="G79" s="179">
        <f t="shared" si="6"/>
        <v>1.7564698062200561E-2</v>
      </c>
      <c r="H79" s="178">
        <v>336.358</v>
      </c>
      <c r="I79" s="179">
        <f t="shared" si="7"/>
        <v>1.8232815126300948E-2</v>
      </c>
      <c r="J79" s="178">
        <v>-257.56500000000005</v>
      </c>
      <c r="K79" s="178">
        <v>-139.06200000000001</v>
      </c>
      <c r="L79" s="178"/>
      <c r="M79" s="155" t="s">
        <v>960</v>
      </c>
    </row>
    <row r="80" spans="1:13" x14ac:dyDescent="0.2">
      <c r="A80" s="155" t="s">
        <v>770</v>
      </c>
      <c r="B80" s="178" t="s">
        <v>723</v>
      </c>
      <c r="C80" s="179" t="str">
        <f t="shared" si="4"/>
        <v>x</v>
      </c>
      <c r="D80" s="178" t="s">
        <v>723</v>
      </c>
      <c r="E80" s="179" t="str">
        <f t="shared" si="5"/>
        <v>x</v>
      </c>
      <c r="F80" s="178">
        <v>1247.3230000000001</v>
      </c>
      <c r="G80" s="179">
        <f t="shared" si="6"/>
        <v>8.4533370943992048E-2</v>
      </c>
      <c r="H80" s="178">
        <v>1901.672</v>
      </c>
      <c r="I80" s="179">
        <f t="shared" si="7"/>
        <v>0.10308312573764555</v>
      </c>
      <c r="J80" s="178">
        <v>1247.3230000000001</v>
      </c>
      <c r="K80" s="178">
        <v>1901.672</v>
      </c>
      <c r="L80" s="178"/>
      <c r="M80" s="155" t="s">
        <v>961</v>
      </c>
    </row>
    <row r="81" spans="1:13" x14ac:dyDescent="0.2">
      <c r="A81" s="155" t="s">
        <v>722</v>
      </c>
      <c r="B81" s="178" t="s">
        <v>723</v>
      </c>
      <c r="C81" s="179" t="str">
        <f t="shared" si="4"/>
        <v>x</v>
      </c>
      <c r="D81" s="178" t="s">
        <v>723</v>
      </c>
      <c r="E81" s="179" t="str">
        <f t="shared" si="5"/>
        <v>x</v>
      </c>
      <c r="F81" s="178">
        <v>459.375</v>
      </c>
      <c r="G81" s="179">
        <f t="shared" si="6"/>
        <v>3.1132687585650499E-2</v>
      </c>
      <c r="H81" s="178">
        <v>606.91499999999996</v>
      </c>
      <c r="I81" s="179">
        <f t="shared" si="7"/>
        <v>3.2898783416416257E-2</v>
      </c>
      <c r="J81" s="178">
        <v>459.375</v>
      </c>
      <c r="K81" s="178">
        <v>606.91499999999996</v>
      </c>
      <c r="L81" s="178"/>
      <c r="M81" s="155" t="s">
        <v>916</v>
      </c>
    </row>
    <row r="82" spans="1:13" x14ac:dyDescent="0.2">
      <c r="A82" s="155" t="s">
        <v>734</v>
      </c>
      <c r="B82" s="178" t="s">
        <v>723</v>
      </c>
      <c r="C82" s="179" t="str">
        <f t="shared" si="4"/>
        <v>x</v>
      </c>
      <c r="D82" s="178" t="s">
        <v>723</v>
      </c>
      <c r="E82" s="179" t="str">
        <f t="shared" si="5"/>
        <v>x</v>
      </c>
      <c r="F82" s="178">
        <v>9541.6509999999998</v>
      </c>
      <c r="G82" s="179">
        <f t="shared" si="6"/>
        <v>0.64665521553047012</v>
      </c>
      <c r="H82" s="178">
        <v>5693.326</v>
      </c>
      <c r="I82" s="179">
        <f t="shared" si="7"/>
        <v>0.30861570235214408</v>
      </c>
      <c r="J82" s="178">
        <v>9541.6509999999998</v>
      </c>
      <c r="K82" s="178">
        <v>5693.326</v>
      </c>
      <c r="L82" s="178"/>
      <c r="M82" s="155" t="s">
        <v>925</v>
      </c>
    </row>
    <row r="83" spans="1:13" x14ac:dyDescent="0.2">
      <c r="A83" s="155" t="s">
        <v>771</v>
      </c>
      <c r="B83" s="178">
        <v>317.64299999999997</v>
      </c>
      <c r="C83" s="179">
        <f t="shared" si="4"/>
        <v>1.3323239130203534E-2</v>
      </c>
      <c r="D83" s="178">
        <v>376.08600000000001</v>
      </c>
      <c r="E83" s="179">
        <f t="shared" si="5"/>
        <v>1.571623898949975E-2</v>
      </c>
      <c r="F83" s="178">
        <v>717.08900000000006</v>
      </c>
      <c r="G83" s="179">
        <f t="shared" si="6"/>
        <v>4.8598438765946203E-2</v>
      </c>
      <c r="H83" s="178">
        <v>700.29600000000005</v>
      </c>
      <c r="I83" s="179">
        <f t="shared" si="7"/>
        <v>3.7960647588842988E-2</v>
      </c>
      <c r="J83" s="178">
        <v>399.44600000000008</v>
      </c>
      <c r="K83" s="178">
        <v>324.21000000000004</v>
      </c>
      <c r="L83" s="178"/>
      <c r="M83" s="155" t="s">
        <v>962</v>
      </c>
    </row>
    <row r="84" spans="1:13" x14ac:dyDescent="0.2">
      <c r="A84" s="155" t="s">
        <v>772</v>
      </c>
      <c r="B84" s="178" t="s">
        <v>723</v>
      </c>
      <c r="C84" s="179" t="str">
        <f t="shared" si="4"/>
        <v>x</v>
      </c>
      <c r="D84" s="178" t="s">
        <v>723</v>
      </c>
      <c r="E84" s="179" t="str">
        <f t="shared" si="5"/>
        <v>x</v>
      </c>
      <c r="F84" s="178">
        <v>7.4390000000000001</v>
      </c>
      <c r="G84" s="179">
        <f t="shared" si="6"/>
        <v>5.041546948563898E-4</v>
      </c>
      <c r="H84" s="178">
        <v>32.5</v>
      </c>
      <c r="I84" s="179">
        <f t="shared" si="7"/>
        <v>1.7617136848381214E-3</v>
      </c>
      <c r="J84" s="178">
        <v>7.4390000000000001</v>
      </c>
      <c r="K84" s="178">
        <v>32.5</v>
      </c>
      <c r="L84" s="178"/>
      <c r="M84" s="155" t="s">
        <v>963</v>
      </c>
    </row>
    <row r="85" spans="1:13" x14ac:dyDescent="0.2">
      <c r="A85" s="155" t="s">
        <v>773</v>
      </c>
      <c r="B85" s="178">
        <v>14.236000000000001</v>
      </c>
      <c r="C85" s="179">
        <f t="shared" si="4"/>
        <v>5.9711573136375597E-4</v>
      </c>
      <c r="D85" s="178">
        <v>9.5839999999999996</v>
      </c>
      <c r="E85" s="179">
        <f t="shared" si="5"/>
        <v>4.0050529526588488E-4</v>
      </c>
      <c r="F85" s="178">
        <v>637.97</v>
      </c>
      <c r="G85" s="179">
        <f t="shared" si="6"/>
        <v>4.3236398800582207E-2</v>
      </c>
      <c r="H85" s="178">
        <v>173.18</v>
      </c>
      <c r="I85" s="179">
        <f t="shared" si="7"/>
        <v>9.3874946443158747E-3</v>
      </c>
      <c r="J85" s="178">
        <v>623.73400000000004</v>
      </c>
      <c r="K85" s="178">
        <v>163.596</v>
      </c>
      <c r="L85" s="178"/>
      <c r="M85" s="155" t="s">
        <v>964</v>
      </c>
    </row>
    <row r="86" spans="1:13" x14ac:dyDescent="0.2">
      <c r="A86" s="155" t="s">
        <v>728</v>
      </c>
      <c r="B86" s="178" t="s">
        <v>723</v>
      </c>
      <c r="C86" s="179" t="str">
        <f t="shared" si="4"/>
        <v>x</v>
      </c>
      <c r="D86" s="178" t="s">
        <v>725</v>
      </c>
      <c r="E86" s="179" t="str">
        <f t="shared" si="5"/>
        <v>x</v>
      </c>
      <c r="F86" s="178">
        <v>4953.9870000000001</v>
      </c>
      <c r="G86" s="179">
        <f t="shared" si="6"/>
        <v>0.33574079907346716</v>
      </c>
      <c r="H86" s="178">
        <v>6765.6980000000003</v>
      </c>
      <c r="I86" s="179">
        <f t="shared" si="7"/>
        <v>0.36674531551021256</v>
      </c>
      <c r="J86" s="178">
        <v>4953.9870000000001</v>
      </c>
      <c r="K86" s="178">
        <v>6765.6940000000004</v>
      </c>
      <c r="L86" s="178"/>
      <c r="M86" s="155" t="s">
        <v>920</v>
      </c>
    </row>
    <row r="87" spans="1:13" x14ac:dyDescent="0.2">
      <c r="A87" s="155" t="s">
        <v>774</v>
      </c>
      <c r="B87" s="178">
        <v>19542.975999999999</v>
      </c>
      <c r="C87" s="179">
        <f t="shared" si="4"/>
        <v>0.81971188587133537</v>
      </c>
      <c r="D87" s="178">
        <v>26791.987000000001</v>
      </c>
      <c r="E87" s="179">
        <f t="shared" si="5"/>
        <v>1.119609000855045</v>
      </c>
      <c r="F87" s="178">
        <v>51483.826000000001</v>
      </c>
      <c r="G87" s="179">
        <f t="shared" si="6"/>
        <v>3.4891534597485507</v>
      </c>
      <c r="H87" s="178">
        <v>70743.604999999996</v>
      </c>
      <c r="I87" s="179">
        <f t="shared" si="7"/>
        <v>3.8347685244086938</v>
      </c>
      <c r="J87" s="178">
        <v>31940.850000000002</v>
      </c>
      <c r="K87" s="178">
        <v>43951.617999999995</v>
      </c>
      <c r="L87" s="178"/>
      <c r="M87" s="155" t="s">
        <v>965</v>
      </c>
    </row>
    <row r="88" spans="1:13" x14ac:dyDescent="0.2">
      <c r="A88" s="155" t="s">
        <v>775</v>
      </c>
      <c r="B88" s="178">
        <v>618.16200000000003</v>
      </c>
      <c r="C88" s="179">
        <f t="shared" si="4"/>
        <v>2.5928228064855448E-2</v>
      </c>
      <c r="D88" s="178">
        <v>1137.3420000000001</v>
      </c>
      <c r="E88" s="179">
        <f t="shared" si="5"/>
        <v>4.7528327788845172E-2</v>
      </c>
      <c r="F88" s="178">
        <v>307.28699999999998</v>
      </c>
      <c r="G88" s="179">
        <f t="shared" si="6"/>
        <v>2.0825404451987561E-2</v>
      </c>
      <c r="H88" s="178">
        <v>161.19999999999999</v>
      </c>
      <c r="I88" s="179">
        <f t="shared" si="7"/>
        <v>8.738099876797082E-3</v>
      </c>
      <c r="J88" s="178">
        <v>-310.87500000000006</v>
      </c>
      <c r="K88" s="178">
        <v>-976.14200000000005</v>
      </c>
      <c r="L88" s="178"/>
      <c r="M88" s="155" t="s">
        <v>966</v>
      </c>
    </row>
    <row r="89" spans="1:13" x14ac:dyDescent="0.2">
      <c r="A89" s="155" t="s">
        <v>776</v>
      </c>
      <c r="B89" s="178">
        <v>1.2649999999999999</v>
      </c>
      <c r="C89" s="179">
        <f t="shared" si="4"/>
        <v>5.3059244182013993E-5</v>
      </c>
      <c r="D89" s="178" t="s">
        <v>723</v>
      </c>
      <c r="E89" s="179" t="str">
        <f t="shared" si="5"/>
        <v>x</v>
      </c>
      <c r="F89" s="178">
        <v>1298.913</v>
      </c>
      <c r="G89" s="179">
        <f t="shared" si="6"/>
        <v>8.8029720010753848E-2</v>
      </c>
      <c r="H89" s="178">
        <v>1120.403</v>
      </c>
      <c r="I89" s="179">
        <f t="shared" si="7"/>
        <v>6.0733209157959558E-2</v>
      </c>
      <c r="J89" s="178">
        <v>1297.6479999999999</v>
      </c>
      <c r="K89" s="178">
        <v>1120.403</v>
      </c>
      <c r="L89" s="178"/>
      <c r="M89" s="155" t="s">
        <v>967</v>
      </c>
    </row>
    <row r="90" spans="1:13" x14ac:dyDescent="0.2">
      <c r="A90" s="155" t="s">
        <v>777</v>
      </c>
      <c r="B90" s="178">
        <v>1612.461</v>
      </c>
      <c r="C90" s="179">
        <f t="shared" si="4"/>
        <v>6.7633171488517371E-2</v>
      </c>
      <c r="D90" s="178" t="s">
        <v>723</v>
      </c>
      <c r="E90" s="179" t="str">
        <f t="shared" si="5"/>
        <v>x</v>
      </c>
      <c r="F90" s="178">
        <v>711.33199999999999</v>
      </c>
      <c r="G90" s="179">
        <f t="shared" si="6"/>
        <v>4.8208276300791171E-2</v>
      </c>
      <c r="H90" s="178">
        <v>850.32899999999995</v>
      </c>
      <c r="I90" s="179">
        <f t="shared" si="7"/>
        <v>4.609342264352969E-2</v>
      </c>
      <c r="J90" s="178">
        <v>-901.12900000000002</v>
      </c>
      <c r="K90" s="178">
        <v>850.32899999999995</v>
      </c>
      <c r="L90" s="178"/>
      <c r="M90" s="155" t="s">
        <v>968</v>
      </c>
    </row>
    <row r="91" spans="1:13" x14ac:dyDescent="0.2">
      <c r="A91" s="155" t="s">
        <v>778</v>
      </c>
      <c r="B91" s="178">
        <v>552.46500000000003</v>
      </c>
      <c r="C91" s="179">
        <f t="shared" si="4"/>
        <v>2.3172628724914122E-2</v>
      </c>
      <c r="D91" s="178">
        <v>5099.9809999999998</v>
      </c>
      <c r="E91" s="179">
        <f t="shared" si="5"/>
        <v>0.21312285019359378</v>
      </c>
      <c r="F91" s="178">
        <v>1575.1130000000001</v>
      </c>
      <c r="G91" s="179">
        <f t="shared" si="6"/>
        <v>0.10674830136837381</v>
      </c>
      <c r="H91" s="178">
        <v>1111.4010000000001</v>
      </c>
      <c r="I91" s="179">
        <f t="shared" si="7"/>
        <v>6.0245241570546872E-2</v>
      </c>
      <c r="J91" s="178">
        <v>1022.648</v>
      </c>
      <c r="K91" s="178">
        <v>-3988.58</v>
      </c>
      <c r="L91" s="178"/>
      <c r="M91" s="155" t="s">
        <v>969</v>
      </c>
    </row>
    <row r="92" spans="1:13" x14ac:dyDescent="0.2">
      <c r="A92" s="155" t="s">
        <v>779</v>
      </c>
      <c r="B92" s="178" t="s">
        <v>723</v>
      </c>
      <c r="C92" s="179" t="str">
        <f t="shared" si="4"/>
        <v>x</v>
      </c>
      <c r="D92" s="178">
        <v>724.61800000000005</v>
      </c>
      <c r="E92" s="179">
        <f t="shared" si="5"/>
        <v>3.0281025255110082E-2</v>
      </c>
      <c r="F92" s="178">
        <v>160.48599999999999</v>
      </c>
      <c r="G92" s="179">
        <f t="shared" si="6"/>
        <v>1.0876431020126708E-2</v>
      </c>
      <c r="H92" s="178">
        <v>140.59100000000001</v>
      </c>
      <c r="I92" s="179">
        <f t="shared" si="7"/>
        <v>7.6209565743100413E-3</v>
      </c>
      <c r="J92" s="178">
        <v>160.48599999999999</v>
      </c>
      <c r="K92" s="178">
        <v>-584.02700000000004</v>
      </c>
      <c r="L92" s="178"/>
      <c r="M92" s="155" t="s">
        <v>970</v>
      </c>
    </row>
    <row r="93" spans="1:13" x14ac:dyDescent="0.2">
      <c r="A93" s="155" t="s">
        <v>735</v>
      </c>
      <c r="B93" s="178">
        <v>5322.3980000000001</v>
      </c>
      <c r="C93" s="179">
        <f t="shared" si="4"/>
        <v>0.22324301590186793</v>
      </c>
      <c r="D93" s="178">
        <v>6569.165</v>
      </c>
      <c r="E93" s="179">
        <f t="shared" si="5"/>
        <v>0.27451850667522093</v>
      </c>
      <c r="F93" s="178">
        <v>18077.330999999998</v>
      </c>
      <c r="G93" s="179">
        <f t="shared" si="6"/>
        <v>1.2251339285015401</v>
      </c>
      <c r="H93" s="178">
        <v>7948.9430000000002</v>
      </c>
      <c r="I93" s="179">
        <f t="shared" si="7"/>
        <v>0.4308849742491751</v>
      </c>
      <c r="J93" s="178">
        <v>12754.932999999997</v>
      </c>
      <c r="K93" s="178">
        <v>1379.7780000000002</v>
      </c>
      <c r="L93" s="178"/>
      <c r="M93" s="155" t="s">
        <v>926</v>
      </c>
    </row>
    <row r="94" spans="1:13" x14ac:dyDescent="0.2">
      <c r="A94" s="155" t="s">
        <v>780</v>
      </c>
      <c r="B94" s="178">
        <v>750.59</v>
      </c>
      <c r="C94" s="179">
        <f t="shared" si="4"/>
        <v>3.1482796909547736E-2</v>
      </c>
      <c r="D94" s="178">
        <v>1534.579</v>
      </c>
      <c r="E94" s="179">
        <f t="shared" si="5"/>
        <v>6.412844485640927E-2</v>
      </c>
      <c r="F94" s="178">
        <v>209.24100000000001</v>
      </c>
      <c r="G94" s="179">
        <f t="shared" si="6"/>
        <v>1.4180646929217082E-2</v>
      </c>
      <c r="H94" s="178">
        <v>104.249</v>
      </c>
      <c r="I94" s="179">
        <f t="shared" si="7"/>
        <v>5.6509812286365943E-3</v>
      </c>
      <c r="J94" s="178">
        <v>-541.34900000000005</v>
      </c>
      <c r="K94" s="178">
        <v>-1430.33</v>
      </c>
      <c r="L94" s="178"/>
      <c r="M94" s="155" t="s">
        <v>971</v>
      </c>
    </row>
    <row r="95" spans="1:13" x14ac:dyDescent="0.2">
      <c r="A95" s="155" t="s">
        <v>781</v>
      </c>
      <c r="B95" s="178">
        <v>1.083</v>
      </c>
      <c r="C95" s="179">
        <f t="shared" si="4"/>
        <v>4.5425424070451511E-5</v>
      </c>
      <c r="D95" s="178" t="s">
        <v>723</v>
      </c>
      <c r="E95" s="179" t="str">
        <f t="shared" si="5"/>
        <v>x</v>
      </c>
      <c r="F95" s="178">
        <v>136.208</v>
      </c>
      <c r="G95" s="179">
        <f t="shared" si="6"/>
        <v>9.2310663633551754E-3</v>
      </c>
      <c r="H95" s="178">
        <v>233.78100000000001</v>
      </c>
      <c r="I95" s="179">
        <f t="shared" si="7"/>
        <v>1.267246729092741E-2</v>
      </c>
      <c r="J95" s="178">
        <v>135.125</v>
      </c>
      <c r="K95" s="178">
        <v>233.78100000000001</v>
      </c>
      <c r="L95" s="178"/>
      <c r="M95" s="155" t="s">
        <v>972</v>
      </c>
    </row>
    <row r="96" spans="1:13" x14ac:dyDescent="0.2">
      <c r="A96" s="155" t="s">
        <v>729</v>
      </c>
      <c r="B96" s="178">
        <v>122163.777</v>
      </c>
      <c r="C96" s="179">
        <f t="shared" si="4"/>
        <v>5.1240455921265662</v>
      </c>
      <c r="D96" s="178">
        <v>29690.375</v>
      </c>
      <c r="E96" s="179">
        <f t="shared" si="5"/>
        <v>1.2407295916036989</v>
      </c>
      <c r="F96" s="178">
        <v>5460.7860000000001</v>
      </c>
      <c r="G96" s="179">
        <f t="shared" si="6"/>
        <v>0.37008749825326603</v>
      </c>
      <c r="H96" s="178">
        <v>1699.492</v>
      </c>
      <c r="I96" s="179">
        <f t="shared" si="7"/>
        <v>9.212364042070488E-2</v>
      </c>
      <c r="J96" s="178">
        <v>-116702.99100000001</v>
      </c>
      <c r="K96" s="178">
        <v>-27990.883000000002</v>
      </c>
      <c r="L96" s="178"/>
      <c r="M96" s="155" t="s">
        <v>921</v>
      </c>
    </row>
    <row r="97" spans="1:14" x14ac:dyDescent="0.2">
      <c r="A97" s="155" t="s">
        <v>782</v>
      </c>
      <c r="B97" s="178">
        <v>0.89500000000000002</v>
      </c>
      <c r="C97" s="179">
        <f t="shared" si="4"/>
        <v>3.7539939559606739E-5</v>
      </c>
      <c r="D97" s="178" t="s">
        <v>725</v>
      </c>
      <c r="E97" s="179" t="str">
        <f t="shared" si="5"/>
        <v>x</v>
      </c>
      <c r="F97" s="178">
        <v>1374.5060000000001</v>
      </c>
      <c r="G97" s="179">
        <f t="shared" si="6"/>
        <v>9.3152796479133895E-2</v>
      </c>
      <c r="H97" s="178">
        <v>788.29899999999998</v>
      </c>
      <c r="I97" s="179">
        <f t="shared" si="7"/>
        <v>4.2730988801360198E-2</v>
      </c>
      <c r="J97" s="178">
        <v>1373.6110000000001</v>
      </c>
      <c r="K97" s="178">
        <v>788.12900000000002</v>
      </c>
      <c r="L97" s="178"/>
      <c r="M97" s="155" t="s">
        <v>973</v>
      </c>
    </row>
    <row r="98" spans="1:14" x14ac:dyDescent="0.2">
      <c r="A98" s="155" t="s">
        <v>783</v>
      </c>
      <c r="B98" s="178" t="s">
        <v>723</v>
      </c>
      <c r="C98" s="179" t="str">
        <f t="shared" si="4"/>
        <v>x</v>
      </c>
      <c r="D98" s="178">
        <v>374.85500000000002</v>
      </c>
      <c r="E98" s="179">
        <f t="shared" si="5"/>
        <v>1.5664796792246798E-2</v>
      </c>
      <c r="F98" s="178">
        <v>1156.8420000000001</v>
      </c>
      <c r="G98" s="179">
        <f t="shared" si="6"/>
        <v>7.8401307367530024E-2</v>
      </c>
      <c r="H98" s="178">
        <v>941.93700000000001</v>
      </c>
      <c r="I98" s="179">
        <f t="shared" si="7"/>
        <v>5.1059178558626628E-2</v>
      </c>
      <c r="J98" s="178">
        <v>1156.8420000000001</v>
      </c>
      <c r="K98" s="178">
        <v>567.08199999999999</v>
      </c>
      <c r="L98" s="178"/>
      <c r="M98" s="155" t="s">
        <v>974</v>
      </c>
    </row>
    <row r="99" spans="1:14" x14ac:dyDescent="0.2">
      <c r="A99" s="155" t="s">
        <v>784</v>
      </c>
      <c r="B99" s="178">
        <v>2.3639999999999999</v>
      </c>
      <c r="C99" s="179">
        <f t="shared" si="4"/>
        <v>9.9155773317218253E-5</v>
      </c>
      <c r="D99" s="178" t="s">
        <v>723</v>
      </c>
      <c r="E99" s="179" t="str">
        <f t="shared" si="5"/>
        <v>x</v>
      </c>
      <c r="F99" s="178">
        <v>1148.2360000000001</v>
      </c>
      <c r="G99" s="179">
        <f t="shared" si="6"/>
        <v>7.781806293898666E-2</v>
      </c>
      <c r="H99" s="178">
        <v>212.95400000000001</v>
      </c>
      <c r="I99" s="179">
        <f t="shared" si="7"/>
        <v>1.1543506955108225E-2</v>
      </c>
      <c r="J99" s="178">
        <v>1145.8720000000001</v>
      </c>
      <c r="K99" s="178">
        <v>212.95400000000001</v>
      </c>
      <c r="L99" s="178"/>
      <c r="M99" s="155" t="s">
        <v>975</v>
      </c>
    </row>
    <row r="100" spans="1:14" x14ac:dyDescent="0.2">
      <c r="A100" s="155" t="s">
        <v>785</v>
      </c>
      <c r="B100" s="178">
        <v>1248.4549999999999</v>
      </c>
      <c r="C100" s="179">
        <f t="shared" si="4"/>
        <v>5.2365279600993117E-2</v>
      </c>
      <c r="D100" s="178">
        <v>60.734000000000002</v>
      </c>
      <c r="E100" s="179">
        <f t="shared" si="5"/>
        <v>2.5380100795782822E-3</v>
      </c>
      <c r="F100" s="178">
        <v>267.30399999999997</v>
      </c>
      <c r="G100" s="179">
        <f t="shared" si="6"/>
        <v>1.8115683096369462E-2</v>
      </c>
      <c r="H100" s="178">
        <v>114.254</v>
      </c>
      <c r="I100" s="179">
        <f t="shared" si="7"/>
        <v>6.1933180106921457E-3</v>
      </c>
      <c r="J100" s="178">
        <v>-981.15099999999995</v>
      </c>
      <c r="K100" s="178">
        <v>53.52</v>
      </c>
      <c r="L100" s="178"/>
      <c r="M100" s="155" t="s">
        <v>976</v>
      </c>
    </row>
    <row r="101" spans="1:14" x14ac:dyDescent="0.2">
      <c r="A101" s="155" t="s">
        <v>786</v>
      </c>
      <c r="B101" s="178">
        <v>1421.164</v>
      </c>
      <c r="C101" s="179">
        <f t="shared" si="4"/>
        <v>5.9609397390266987E-2</v>
      </c>
      <c r="D101" s="178">
        <v>1283.143</v>
      </c>
      <c r="E101" s="179">
        <f t="shared" si="5"/>
        <v>5.3621198464456746E-2</v>
      </c>
      <c r="F101" s="178">
        <v>2555.8440000000001</v>
      </c>
      <c r="G101" s="179">
        <f t="shared" si="6"/>
        <v>0.17321424276388425</v>
      </c>
      <c r="H101" s="178">
        <v>3103.6080000000002</v>
      </c>
      <c r="I101" s="179">
        <f t="shared" si="7"/>
        <v>0.16823595956840223</v>
      </c>
      <c r="J101" s="178">
        <v>1134.68</v>
      </c>
      <c r="K101" s="178">
        <v>1820.4650000000001</v>
      </c>
      <c r="L101" s="178"/>
      <c r="M101" s="155" t="s">
        <v>977</v>
      </c>
    </row>
    <row r="102" spans="1:14" x14ac:dyDescent="0.2">
      <c r="A102" s="155" t="s">
        <v>787</v>
      </c>
      <c r="B102" s="178" t="s">
        <v>723</v>
      </c>
      <c r="C102" s="179" t="str">
        <f t="shared" si="4"/>
        <v>x</v>
      </c>
      <c r="D102" s="178" t="s">
        <v>723</v>
      </c>
      <c r="E102" s="179" t="str">
        <f t="shared" si="5"/>
        <v>x</v>
      </c>
      <c r="F102" s="178" t="s">
        <v>723</v>
      </c>
      <c r="G102" s="179" t="str">
        <f t="shared" si="6"/>
        <v>x</v>
      </c>
      <c r="H102" s="178">
        <v>160.72300000000001</v>
      </c>
      <c r="I102" s="179">
        <f t="shared" si="7"/>
        <v>8.7122433405611519E-3</v>
      </c>
      <c r="J102" s="178" t="s">
        <v>723</v>
      </c>
      <c r="K102" s="178">
        <v>160.72300000000001</v>
      </c>
      <c r="L102" s="178"/>
      <c r="M102" s="155" t="s">
        <v>978</v>
      </c>
    </row>
    <row r="103" spans="1:14" x14ac:dyDescent="0.2">
      <c r="A103" s="155" t="s">
        <v>736</v>
      </c>
      <c r="B103" s="178" t="s">
        <v>723</v>
      </c>
      <c r="C103" s="179" t="str">
        <f t="shared" si="4"/>
        <v>x</v>
      </c>
      <c r="D103" s="178">
        <v>12.574</v>
      </c>
      <c r="E103" s="179">
        <f t="shared" si="5"/>
        <v>5.2545425528727435E-4</v>
      </c>
      <c r="F103" s="178">
        <v>3458.66</v>
      </c>
      <c r="G103" s="179">
        <f t="shared" si="6"/>
        <v>0.23439974148568374</v>
      </c>
      <c r="H103" s="178">
        <v>3760.72</v>
      </c>
      <c r="I103" s="179">
        <f t="shared" si="7"/>
        <v>0.20385575042598217</v>
      </c>
      <c r="J103" s="178">
        <v>3458.66</v>
      </c>
      <c r="K103" s="178">
        <v>3748.1459999999997</v>
      </c>
      <c r="L103" s="178"/>
      <c r="M103" s="155" t="s">
        <v>927</v>
      </c>
      <c r="N103" s="65"/>
    </row>
    <row r="104" spans="1:14" x14ac:dyDescent="0.2">
      <c r="A104" s="155" t="s">
        <v>788</v>
      </c>
      <c r="B104" s="178">
        <v>77.644999999999996</v>
      </c>
      <c r="C104" s="179">
        <f t="shared" si="4"/>
        <v>3.2567470470454365E-3</v>
      </c>
      <c r="D104" s="178">
        <v>76.561999999999998</v>
      </c>
      <c r="E104" s="179">
        <f t="shared" si="5"/>
        <v>3.1994455776446868E-3</v>
      </c>
      <c r="F104" s="178">
        <v>417.14</v>
      </c>
      <c r="G104" s="179">
        <f t="shared" si="6"/>
        <v>2.8270344053285986E-2</v>
      </c>
      <c r="H104" s="178">
        <v>284.51900000000001</v>
      </c>
      <c r="I104" s="179">
        <f t="shared" si="7"/>
        <v>1.5422800489121768E-2</v>
      </c>
      <c r="J104" s="178">
        <v>339.495</v>
      </c>
      <c r="K104" s="178">
        <v>207.95699999999999</v>
      </c>
      <c r="L104" s="178"/>
      <c r="M104" s="155" t="s">
        <v>979</v>
      </c>
    </row>
    <row r="105" spans="1:14" x14ac:dyDescent="0.2">
      <c r="A105" s="155" t="s">
        <v>789</v>
      </c>
      <c r="B105" s="178" t="s">
        <v>723</v>
      </c>
      <c r="C105" s="179" t="str">
        <f t="shared" si="4"/>
        <v>x</v>
      </c>
      <c r="D105" s="178" t="s">
        <v>723</v>
      </c>
      <c r="E105" s="179" t="str">
        <f t="shared" si="5"/>
        <v>x</v>
      </c>
      <c r="F105" s="178">
        <v>27.699000000000002</v>
      </c>
      <c r="G105" s="179">
        <f t="shared" si="6"/>
        <v>1.8772121108787663E-3</v>
      </c>
      <c r="H105" s="178">
        <v>5</v>
      </c>
      <c r="I105" s="179">
        <f t="shared" si="7"/>
        <v>2.7103287459048021E-4</v>
      </c>
      <c r="J105" s="178">
        <v>27.699000000000002</v>
      </c>
      <c r="K105" s="178">
        <v>5</v>
      </c>
      <c r="L105" s="178"/>
      <c r="M105" s="155" t="s">
        <v>980</v>
      </c>
    </row>
    <row r="106" spans="1:14" x14ac:dyDescent="0.2">
      <c r="A106" s="155" t="s">
        <v>790</v>
      </c>
      <c r="B106" s="178" t="s">
        <v>723</v>
      </c>
      <c r="C106" s="179" t="str">
        <f t="shared" si="4"/>
        <v>x</v>
      </c>
      <c r="D106" s="178" t="s">
        <v>725</v>
      </c>
      <c r="E106" s="179" t="str">
        <f t="shared" si="5"/>
        <v>x</v>
      </c>
      <c r="F106" s="178">
        <v>560.61199999999997</v>
      </c>
      <c r="G106" s="179">
        <f t="shared" si="6"/>
        <v>3.7993705040036352E-2</v>
      </c>
      <c r="H106" s="178">
        <v>486.25299999999999</v>
      </c>
      <c r="I106" s="179">
        <f t="shared" si="7"/>
        <v>2.6358109673648957E-2</v>
      </c>
      <c r="J106" s="178">
        <v>560.61199999999997</v>
      </c>
      <c r="K106" s="178">
        <v>486.24799999999999</v>
      </c>
      <c r="L106" s="178"/>
      <c r="M106" s="155" t="s">
        <v>981</v>
      </c>
    </row>
    <row r="107" spans="1:14" x14ac:dyDescent="0.2">
      <c r="A107" s="155" t="s">
        <v>791</v>
      </c>
      <c r="B107" s="178">
        <v>2476.5320000000002</v>
      </c>
      <c r="C107" s="179">
        <f t="shared" si="4"/>
        <v>0.10387582301389052</v>
      </c>
      <c r="D107" s="178">
        <v>3338.3440000000001</v>
      </c>
      <c r="E107" s="179">
        <f t="shared" si="5"/>
        <v>0.13950588996442984</v>
      </c>
      <c r="F107" s="178">
        <v>8124.2759999999998</v>
      </c>
      <c r="G107" s="179">
        <f t="shared" si="6"/>
        <v>0.55059710817436369</v>
      </c>
      <c r="H107" s="178">
        <v>9547.5580000000009</v>
      </c>
      <c r="I107" s="179">
        <f t="shared" si="7"/>
        <v>0.51754041801186734</v>
      </c>
      <c r="J107" s="178">
        <v>5647.7439999999997</v>
      </c>
      <c r="K107" s="178">
        <v>6209.2140000000009</v>
      </c>
      <c r="L107" s="178"/>
      <c r="M107" s="155" t="s">
        <v>982</v>
      </c>
    </row>
    <row r="108" spans="1:14" x14ac:dyDescent="0.2">
      <c r="A108" s="155" t="s">
        <v>792</v>
      </c>
      <c r="B108" s="178">
        <v>788.79399999999998</v>
      </c>
      <c r="C108" s="179">
        <f t="shared" si="4"/>
        <v>3.3085228027911112E-2</v>
      </c>
      <c r="D108" s="178">
        <v>1678.0409999999999</v>
      </c>
      <c r="E108" s="179">
        <f t="shared" si="5"/>
        <v>7.0123571178345237E-2</v>
      </c>
      <c r="F108" s="178">
        <v>212.49299999999999</v>
      </c>
      <c r="G108" s="179">
        <f t="shared" si="6"/>
        <v>1.4401040942884641E-2</v>
      </c>
      <c r="H108" s="178">
        <v>83.894999999999996</v>
      </c>
      <c r="I108" s="179">
        <f t="shared" si="7"/>
        <v>4.5476606027536675E-3</v>
      </c>
      <c r="J108" s="178">
        <v>-576.30099999999993</v>
      </c>
      <c r="K108" s="178">
        <v>-1594.146</v>
      </c>
      <c r="L108" s="178"/>
      <c r="M108" s="155" t="s">
        <v>983</v>
      </c>
    </row>
    <row r="109" spans="1:14" x14ac:dyDescent="0.2">
      <c r="A109" s="155" t="s">
        <v>793</v>
      </c>
      <c r="B109" s="178">
        <v>1434.268</v>
      </c>
      <c r="C109" s="179">
        <f t="shared" si="4"/>
        <v>6.0159032438299488E-2</v>
      </c>
      <c r="D109" s="178">
        <v>2329.748</v>
      </c>
      <c r="E109" s="179">
        <f t="shared" si="5"/>
        <v>9.735772231167622E-2</v>
      </c>
      <c r="F109" s="178">
        <v>203.34</v>
      </c>
      <c r="G109" s="179">
        <f t="shared" si="6"/>
        <v>1.3780725319545412E-2</v>
      </c>
      <c r="H109" s="178">
        <v>280.32600000000002</v>
      </c>
      <c r="I109" s="179">
        <f t="shared" si="7"/>
        <v>1.5195512320490193E-2</v>
      </c>
      <c r="J109" s="178">
        <v>-1230.9280000000001</v>
      </c>
      <c r="K109" s="178">
        <v>-2049.422</v>
      </c>
      <c r="L109" s="178"/>
      <c r="M109" s="155" t="s">
        <v>984</v>
      </c>
    </row>
    <row r="110" spans="1:14" x14ac:dyDescent="0.2">
      <c r="A110" s="155" t="s">
        <v>794</v>
      </c>
      <c r="B110" s="178" t="s">
        <v>723</v>
      </c>
      <c r="C110" s="179" t="str">
        <f t="shared" si="4"/>
        <v>x</v>
      </c>
      <c r="D110" s="178" t="s">
        <v>723</v>
      </c>
      <c r="E110" s="179" t="str">
        <f t="shared" si="5"/>
        <v>x</v>
      </c>
      <c r="F110" s="178">
        <v>19.152999999999999</v>
      </c>
      <c r="G110" s="179">
        <f t="shared" si="6"/>
        <v>1.29803399255067E-3</v>
      </c>
      <c r="H110" s="178">
        <v>17127.557000000001</v>
      </c>
      <c r="I110" s="179">
        <f t="shared" si="7"/>
        <v>0.92842620168446033</v>
      </c>
      <c r="J110" s="178">
        <v>19.152999999999999</v>
      </c>
      <c r="K110" s="178">
        <v>17127.557000000001</v>
      </c>
      <c r="L110" s="178"/>
      <c r="M110" s="155" t="s">
        <v>985</v>
      </c>
    </row>
    <row r="111" spans="1:14" x14ac:dyDescent="0.2">
      <c r="A111" s="155" t="s">
        <v>795</v>
      </c>
      <c r="B111" s="178" t="s">
        <v>723</v>
      </c>
      <c r="C111" s="179" t="str">
        <f t="shared" si="4"/>
        <v>x</v>
      </c>
      <c r="D111" s="178" t="s">
        <v>723</v>
      </c>
      <c r="E111" s="179" t="str">
        <f t="shared" si="5"/>
        <v>x</v>
      </c>
      <c r="F111" s="178">
        <v>22.79</v>
      </c>
      <c r="G111" s="179">
        <f t="shared" si="6"/>
        <v>1.5445201634328705E-3</v>
      </c>
      <c r="H111" s="178" t="s">
        <v>723</v>
      </c>
      <c r="I111" s="179" t="str">
        <f t="shared" si="7"/>
        <v>x</v>
      </c>
      <c r="J111" s="178">
        <v>22.79</v>
      </c>
      <c r="K111" s="178" t="s">
        <v>723</v>
      </c>
      <c r="L111" s="178"/>
      <c r="M111" s="155" t="s">
        <v>986</v>
      </c>
    </row>
    <row r="112" spans="1:14" x14ac:dyDescent="0.2">
      <c r="A112" s="155" t="s">
        <v>796</v>
      </c>
      <c r="B112" s="178">
        <v>6528.0969999999998</v>
      </c>
      <c r="C112" s="179">
        <f t="shared" si="4"/>
        <v>0.27381493499357551</v>
      </c>
      <c r="D112" s="178">
        <v>8886.6460000000006</v>
      </c>
      <c r="E112" s="179">
        <f t="shared" si="5"/>
        <v>0.37136360393921075</v>
      </c>
      <c r="F112" s="178">
        <v>12545.701999999999</v>
      </c>
      <c r="G112" s="179">
        <f t="shared" si="6"/>
        <v>0.8502452700052695</v>
      </c>
      <c r="H112" s="178">
        <v>36486.137000000002</v>
      </c>
      <c r="I112" s="179">
        <f t="shared" si="7"/>
        <v>1.977788518762416</v>
      </c>
      <c r="J112" s="178">
        <v>6017.6049999999996</v>
      </c>
      <c r="K112" s="178">
        <v>27599.491000000002</v>
      </c>
      <c r="L112" s="178"/>
      <c r="M112" s="155" t="s">
        <v>987</v>
      </c>
    </row>
    <row r="113" spans="1:13" x14ac:dyDescent="0.2">
      <c r="A113" s="155" t="s">
        <v>797</v>
      </c>
      <c r="B113" s="178">
        <v>16.507000000000001</v>
      </c>
      <c r="C113" s="179">
        <f t="shared" si="4"/>
        <v>6.9237070649209897E-4</v>
      </c>
      <c r="D113" s="178" t="s">
        <v>725</v>
      </c>
      <c r="E113" s="179" t="str">
        <f t="shared" si="5"/>
        <v>x</v>
      </c>
      <c r="F113" s="178">
        <v>150.18700000000001</v>
      </c>
      <c r="G113" s="179">
        <f t="shared" si="6"/>
        <v>1.0178448871675847E-2</v>
      </c>
      <c r="H113" s="178">
        <v>19.016999999999999</v>
      </c>
      <c r="I113" s="179">
        <f t="shared" si="7"/>
        <v>1.0308464352174326E-3</v>
      </c>
      <c r="J113" s="178">
        <v>133.68</v>
      </c>
      <c r="K113" s="178">
        <v>19.010999999999999</v>
      </c>
      <c r="L113" s="178"/>
      <c r="M113" s="155" t="s">
        <v>988</v>
      </c>
    </row>
    <row r="114" spans="1:13" x14ac:dyDescent="0.2">
      <c r="A114" s="155" t="s">
        <v>798</v>
      </c>
      <c r="B114" s="178">
        <v>1268.5909999999999</v>
      </c>
      <c r="C114" s="179">
        <f t="shared" si="4"/>
        <v>5.3209865324984437E-2</v>
      </c>
      <c r="D114" s="178">
        <v>548.17999999999995</v>
      </c>
      <c r="E114" s="179">
        <f t="shared" si="5"/>
        <v>2.2907866523252586E-2</v>
      </c>
      <c r="F114" s="178">
        <v>196.61500000000001</v>
      </c>
      <c r="G114" s="179">
        <f t="shared" si="6"/>
        <v>1.3324959716250719E-2</v>
      </c>
      <c r="H114" s="178">
        <v>27.187999999999999</v>
      </c>
      <c r="I114" s="179">
        <f t="shared" si="7"/>
        <v>1.4737683588731951E-3</v>
      </c>
      <c r="J114" s="178">
        <v>-1071.9759999999999</v>
      </c>
      <c r="K114" s="178">
        <v>-520.99199999999996</v>
      </c>
      <c r="L114" s="178"/>
      <c r="M114" s="155" t="s">
        <v>989</v>
      </c>
    </row>
    <row r="115" spans="1:13" x14ac:dyDescent="0.2">
      <c r="A115" s="155" t="s">
        <v>799</v>
      </c>
      <c r="B115" s="178">
        <v>593311.46499999997</v>
      </c>
      <c r="C115" s="179">
        <f t="shared" si="4"/>
        <v>24.885895571085729</v>
      </c>
      <c r="D115" s="178">
        <v>721949.96900000004</v>
      </c>
      <c r="E115" s="179">
        <f t="shared" si="5"/>
        <v>30.169531041479708</v>
      </c>
      <c r="F115" s="178">
        <v>433134.14600000001</v>
      </c>
      <c r="G115" s="179">
        <f t="shared" si="6"/>
        <v>29.354296707690953</v>
      </c>
      <c r="H115" s="178">
        <v>572481.94000000006</v>
      </c>
      <c r="I115" s="179">
        <f t="shared" si="7"/>
        <v>31.03228516986697</v>
      </c>
      <c r="J115" s="178">
        <v>-160177.31899999996</v>
      </c>
      <c r="K115" s="178">
        <v>-149468.02899999998</v>
      </c>
      <c r="L115" s="178"/>
      <c r="M115" s="155" t="s">
        <v>799</v>
      </c>
    </row>
    <row r="116" spans="1:13" x14ac:dyDescent="0.2">
      <c r="A116" s="155" t="s">
        <v>800</v>
      </c>
      <c r="B116" s="178">
        <v>1.2829999999999999</v>
      </c>
      <c r="C116" s="179">
        <f t="shared" si="4"/>
        <v>5.3814237379860834E-5</v>
      </c>
      <c r="D116" s="178">
        <v>2.1669999999999998</v>
      </c>
      <c r="E116" s="179">
        <f t="shared" si="5"/>
        <v>9.0556654303127349E-5</v>
      </c>
      <c r="F116" s="178">
        <v>11.15</v>
      </c>
      <c r="G116" s="179">
        <f t="shared" si="6"/>
        <v>7.5565598167075514E-4</v>
      </c>
      <c r="H116" s="178" t="s">
        <v>723</v>
      </c>
      <c r="I116" s="179" t="str">
        <f t="shared" si="7"/>
        <v>x</v>
      </c>
      <c r="J116" s="178">
        <v>9.8670000000000009</v>
      </c>
      <c r="K116" s="178">
        <v>-2.1669999999999998</v>
      </c>
      <c r="L116" s="178"/>
      <c r="M116" s="155" t="s">
        <v>990</v>
      </c>
    </row>
    <row r="117" spans="1:13" x14ac:dyDescent="0.2">
      <c r="A117" s="155" t="s">
        <v>801</v>
      </c>
      <c r="B117" s="178">
        <v>9310.3490000000002</v>
      </c>
      <c r="C117" s="179">
        <f t="shared" si="4"/>
        <v>0.39051389803222913</v>
      </c>
      <c r="D117" s="178">
        <v>9170.2189999999991</v>
      </c>
      <c r="E117" s="179">
        <f t="shared" si="5"/>
        <v>0.38321382181216901</v>
      </c>
      <c r="F117" s="178">
        <v>10116.403</v>
      </c>
      <c r="G117" s="179">
        <f t="shared" si="6"/>
        <v>0.68560721434457139</v>
      </c>
      <c r="H117" s="178">
        <v>3711.8780000000002</v>
      </c>
      <c r="I117" s="179">
        <f t="shared" si="7"/>
        <v>0.20120819289383254</v>
      </c>
      <c r="J117" s="178">
        <v>806.05400000000009</v>
      </c>
      <c r="K117" s="178">
        <v>-5458.3409999999985</v>
      </c>
      <c r="L117" s="178"/>
      <c r="M117" s="155" t="s">
        <v>991</v>
      </c>
    </row>
    <row r="118" spans="1:13" x14ac:dyDescent="0.2">
      <c r="A118" s="155" t="s">
        <v>802</v>
      </c>
      <c r="B118" s="178" t="s">
        <v>723</v>
      </c>
      <c r="C118" s="179" t="str">
        <f t="shared" si="4"/>
        <v>x</v>
      </c>
      <c r="D118" s="178">
        <v>22.632000000000001</v>
      </c>
      <c r="E118" s="179">
        <f t="shared" si="5"/>
        <v>9.4576751277728594E-4</v>
      </c>
      <c r="F118" s="178">
        <v>78.284000000000006</v>
      </c>
      <c r="G118" s="179">
        <f t="shared" si="6"/>
        <v>5.3054504815348335E-3</v>
      </c>
      <c r="H118" s="178">
        <v>146.34299999999999</v>
      </c>
      <c r="I118" s="179">
        <f t="shared" si="7"/>
        <v>7.9327527932389289E-3</v>
      </c>
      <c r="J118" s="178">
        <v>78.284000000000006</v>
      </c>
      <c r="K118" s="178">
        <v>123.71099999999998</v>
      </c>
      <c r="L118" s="178"/>
      <c r="M118" s="155" t="s">
        <v>992</v>
      </c>
    </row>
    <row r="119" spans="1:13" x14ac:dyDescent="0.2">
      <c r="A119" s="155" t="s">
        <v>803</v>
      </c>
      <c r="B119" s="178" t="s">
        <v>723</v>
      </c>
      <c r="C119" s="179" t="str">
        <f t="shared" si="4"/>
        <v>x</v>
      </c>
      <c r="D119" s="178" t="s">
        <v>723</v>
      </c>
      <c r="E119" s="179" t="str">
        <f t="shared" si="5"/>
        <v>x</v>
      </c>
      <c r="F119" s="178">
        <v>22.899000000000001</v>
      </c>
      <c r="G119" s="179">
        <f t="shared" si="6"/>
        <v>1.5519072936572755E-3</v>
      </c>
      <c r="H119" s="178">
        <v>258.38</v>
      </c>
      <c r="I119" s="179">
        <f t="shared" si="7"/>
        <v>1.4005894827337655E-2</v>
      </c>
      <c r="J119" s="178">
        <v>22.899000000000001</v>
      </c>
      <c r="K119" s="178">
        <v>258.38</v>
      </c>
      <c r="L119" s="178"/>
      <c r="M119" s="155" t="s">
        <v>993</v>
      </c>
    </row>
    <row r="120" spans="1:13" x14ac:dyDescent="0.2">
      <c r="A120" s="155" t="s">
        <v>804</v>
      </c>
      <c r="B120" s="178" t="s">
        <v>723</v>
      </c>
      <c r="C120" s="179" t="str">
        <f t="shared" si="4"/>
        <v>x</v>
      </c>
      <c r="D120" s="178" t="s">
        <v>725</v>
      </c>
      <c r="E120" s="179" t="str">
        <f t="shared" si="5"/>
        <v>x</v>
      </c>
      <c r="F120" s="178">
        <v>635.94299999999998</v>
      </c>
      <c r="G120" s="179">
        <f t="shared" si="6"/>
        <v>4.3099025287143045E-2</v>
      </c>
      <c r="H120" s="178">
        <v>433.54</v>
      </c>
      <c r="I120" s="179">
        <f t="shared" si="7"/>
        <v>2.350071848999136E-2</v>
      </c>
      <c r="J120" s="178">
        <v>635.94299999999998</v>
      </c>
      <c r="K120" s="178">
        <v>433.505</v>
      </c>
      <c r="L120" s="178"/>
      <c r="M120" s="155" t="s">
        <v>994</v>
      </c>
    </row>
    <row r="121" spans="1:13" x14ac:dyDescent="0.2">
      <c r="A121" s="155" t="s">
        <v>805</v>
      </c>
      <c r="B121" s="178" t="s">
        <v>725</v>
      </c>
      <c r="C121" s="179" t="str">
        <f t="shared" si="4"/>
        <v>x</v>
      </c>
      <c r="D121" s="178">
        <v>8.6999999999999993</v>
      </c>
      <c r="E121" s="179">
        <f t="shared" si="5"/>
        <v>3.6356386360738717E-4</v>
      </c>
      <c r="F121" s="178">
        <v>35.494999999999997</v>
      </c>
      <c r="G121" s="179">
        <f t="shared" si="6"/>
        <v>2.4055613515160043E-3</v>
      </c>
      <c r="H121" s="178">
        <v>63.383000000000003</v>
      </c>
      <c r="I121" s="179">
        <f t="shared" si="7"/>
        <v>3.4357753380336816E-3</v>
      </c>
      <c r="J121" s="178">
        <v>35.420999999999999</v>
      </c>
      <c r="K121" s="178">
        <v>54.683000000000007</v>
      </c>
      <c r="L121" s="178"/>
      <c r="M121" s="155" t="s">
        <v>995</v>
      </c>
    </row>
    <row r="122" spans="1:13" x14ac:dyDescent="0.2">
      <c r="A122" s="155" t="s">
        <v>806</v>
      </c>
      <c r="B122" s="178">
        <v>73.058999999999997</v>
      </c>
      <c r="C122" s="179">
        <f t="shared" si="4"/>
        <v>3.0643915578606805E-3</v>
      </c>
      <c r="D122" s="178">
        <v>226.714</v>
      </c>
      <c r="E122" s="179">
        <f t="shared" si="5"/>
        <v>9.4741399740097907E-3</v>
      </c>
      <c r="F122" s="178">
        <v>253.05699999999999</v>
      </c>
      <c r="G122" s="179">
        <f t="shared" si="6"/>
        <v>1.7150137735753926E-2</v>
      </c>
      <c r="H122" s="178">
        <v>273.97199999999998</v>
      </c>
      <c r="I122" s="179">
        <f t="shared" si="7"/>
        <v>1.4851083743460608E-2</v>
      </c>
      <c r="J122" s="178">
        <v>179.99799999999999</v>
      </c>
      <c r="K122" s="178">
        <v>47.257999999999981</v>
      </c>
      <c r="L122" s="178"/>
      <c r="M122" s="155" t="s">
        <v>996</v>
      </c>
    </row>
    <row r="123" spans="1:13" x14ac:dyDescent="0.2">
      <c r="A123" s="155" t="s">
        <v>807</v>
      </c>
      <c r="B123" s="178">
        <v>4.4950000000000001</v>
      </c>
      <c r="C123" s="179">
        <f t="shared" si="4"/>
        <v>1.8853857912897465E-4</v>
      </c>
      <c r="D123" s="178" t="s">
        <v>723</v>
      </c>
      <c r="E123" s="179" t="str">
        <f t="shared" si="5"/>
        <v>x</v>
      </c>
      <c r="F123" s="178">
        <v>258.41399999999999</v>
      </c>
      <c r="G123" s="179">
        <f t="shared" si="6"/>
        <v>1.7513191466140492E-2</v>
      </c>
      <c r="H123" s="178">
        <v>297.57</v>
      </c>
      <c r="I123" s="179">
        <f t="shared" si="7"/>
        <v>1.6130250498377838E-2</v>
      </c>
      <c r="J123" s="178">
        <v>253.91899999999998</v>
      </c>
      <c r="K123" s="178">
        <v>297.57</v>
      </c>
      <c r="L123" s="178"/>
      <c r="M123" s="155" t="s">
        <v>997</v>
      </c>
    </row>
    <row r="124" spans="1:13" x14ac:dyDescent="0.2">
      <c r="A124" s="155" t="s">
        <v>808</v>
      </c>
      <c r="B124" s="178">
        <v>162190.29699999999</v>
      </c>
      <c r="C124" s="179">
        <f t="shared" si="4"/>
        <v>6.802920610653258</v>
      </c>
      <c r="D124" s="178">
        <v>323620.527</v>
      </c>
      <c r="E124" s="179">
        <f t="shared" si="5"/>
        <v>13.52376196997457</v>
      </c>
      <c r="F124" s="178">
        <v>50738.620999999999</v>
      </c>
      <c r="G124" s="179">
        <f t="shared" si="6"/>
        <v>3.43864954801573</v>
      </c>
      <c r="H124" s="178">
        <v>105203.26300000001</v>
      </c>
      <c r="I124" s="179">
        <f t="shared" si="7"/>
        <v>5.7027085574376617</v>
      </c>
      <c r="J124" s="178">
        <v>-111451.67599999999</v>
      </c>
      <c r="K124" s="178">
        <v>-218417.264</v>
      </c>
      <c r="L124" s="178"/>
      <c r="M124" s="155" t="s">
        <v>998</v>
      </c>
    </row>
    <row r="125" spans="1:13" x14ac:dyDescent="0.2">
      <c r="A125" s="155" t="s">
        <v>809</v>
      </c>
      <c r="B125" s="178">
        <v>1</v>
      </c>
      <c r="C125" s="179">
        <f t="shared" si="4"/>
        <v>4.1944066547046638E-5</v>
      </c>
      <c r="D125" s="178">
        <v>5.7720000000000002</v>
      </c>
      <c r="E125" s="179">
        <f t="shared" si="5"/>
        <v>2.4120581847607343E-4</v>
      </c>
      <c r="F125" s="178">
        <v>91.296999999999997</v>
      </c>
      <c r="G125" s="179">
        <f t="shared" si="6"/>
        <v>6.1873653953896796E-3</v>
      </c>
      <c r="H125" s="178">
        <v>91.215999999999994</v>
      </c>
      <c r="I125" s="179">
        <f t="shared" si="7"/>
        <v>4.9445069377290485E-3</v>
      </c>
      <c r="J125" s="178">
        <v>90.296999999999997</v>
      </c>
      <c r="K125" s="178">
        <v>85.443999999999988</v>
      </c>
      <c r="L125" s="178"/>
      <c r="M125" s="155" t="s">
        <v>999</v>
      </c>
    </row>
    <row r="126" spans="1:13" x14ac:dyDescent="0.2">
      <c r="A126" s="155" t="s">
        <v>810</v>
      </c>
      <c r="B126" s="178">
        <v>446.19600000000003</v>
      </c>
      <c r="C126" s="179">
        <f t="shared" si="4"/>
        <v>1.8715274717026022E-2</v>
      </c>
      <c r="D126" s="178">
        <v>348.923</v>
      </c>
      <c r="E126" s="179">
        <f t="shared" si="5"/>
        <v>1.4581125744997744E-2</v>
      </c>
      <c r="F126" s="178" t="s">
        <v>723</v>
      </c>
      <c r="G126" s="179" t="str">
        <f t="shared" si="6"/>
        <v>x</v>
      </c>
      <c r="H126" s="178">
        <v>19.853000000000002</v>
      </c>
      <c r="I126" s="179">
        <f t="shared" si="7"/>
        <v>1.076163131848961E-3</v>
      </c>
      <c r="J126" s="178">
        <v>-446.19600000000003</v>
      </c>
      <c r="K126" s="178">
        <v>-329.07</v>
      </c>
      <c r="L126" s="178"/>
      <c r="M126" s="155" t="s">
        <v>1000</v>
      </c>
    </row>
    <row r="127" spans="1:13" x14ac:dyDescent="0.2">
      <c r="A127" s="155" t="s">
        <v>811</v>
      </c>
      <c r="B127" s="178">
        <v>42116.94</v>
      </c>
      <c r="C127" s="179">
        <f t="shared" si="4"/>
        <v>1.7665557341179705</v>
      </c>
      <c r="D127" s="178">
        <v>32495.507000000001</v>
      </c>
      <c r="E127" s="179">
        <f t="shared" si="5"/>
        <v>1.3579531120460802</v>
      </c>
      <c r="F127" s="178">
        <v>26932.55</v>
      </c>
      <c r="G127" s="179">
        <f t="shared" si="6"/>
        <v>1.8252683864705557</v>
      </c>
      <c r="H127" s="178">
        <v>29593.438999999998</v>
      </c>
      <c r="I127" s="179">
        <f t="shared" si="7"/>
        <v>1.6041589682376054</v>
      </c>
      <c r="J127" s="178">
        <v>-15184.390000000003</v>
      </c>
      <c r="K127" s="178">
        <v>-2902.0680000000029</v>
      </c>
      <c r="L127" s="178"/>
      <c r="M127" s="155" t="s">
        <v>1001</v>
      </c>
    </row>
    <row r="128" spans="1:13" x14ac:dyDescent="0.2">
      <c r="A128" s="155" t="s">
        <v>812</v>
      </c>
      <c r="B128" s="178">
        <v>2449.6979999999999</v>
      </c>
      <c r="C128" s="179">
        <f t="shared" si="4"/>
        <v>0.10275029593216706</v>
      </c>
      <c r="D128" s="178">
        <v>7373.1469999999999</v>
      </c>
      <c r="E128" s="179">
        <f t="shared" si="5"/>
        <v>0.30811607014542713</v>
      </c>
      <c r="F128" s="178">
        <v>8794.9279999999999</v>
      </c>
      <c r="G128" s="179">
        <f t="shared" si="6"/>
        <v>0.59604842614920273</v>
      </c>
      <c r="H128" s="178">
        <v>6515.634</v>
      </c>
      <c r="I128" s="179">
        <f t="shared" si="7"/>
        <v>0.35319020255989381</v>
      </c>
      <c r="J128" s="178">
        <v>6345.23</v>
      </c>
      <c r="K128" s="178">
        <v>-857.51299999999992</v>
      </c>
      <c r="L128" s="178"/>
      <c r="M128" s="155" t="s">
        <v>1002</v>
      </c>
    </row>
    <row r="129" spans="1:13" x14ac:dyDescent="0.2">
      <c r="A129" s="155" t="s">
        <v>813</v>
      </c>
      <c r="B129" s="178">
        <v>2293.6909999999998</v>
      </c>
      <c r="C129" s="179">
        <f t="shared" si="4"/>
        <v>9.6206727942361944E-2</v>
      </c>
      <c r="D129" s="178">
        <v>3740.8739999999998</v>
      </c>
      <c r="E129" s="179">
        <f t="shared" si="5"/>
        <v>0.15632719594349664</v>
      </c>
      <c r="F129" s="178">
        <v>3906.058</v>
      </c>
      <c r="G129" s="179">
        <f t="shared" si="6"/>
        <v>0.26472072578052969</v>
      </c>
      <c r="H129" s="178">
        <v>5936.2179999999998</v>
      </c>
      <c r="I129" s="179">
        <f t="shared" si="7"/>
        <v>0.32178204574715025</v>
      </c>
      <c r="J129" s="178">
        <v>1612.3670000000002</v>
      </c>
      <c r="K129" s="178">
        <v>2195.3440000000001</v>
      </c>
      <c r="L129" s="178"/>
      <c r="M129" s="155" t="s">
        <v>1003</v>
      </c>
    </row>
    <row r="130" spans="1:13" x14ac:dyDescent="0.2">
      <c r="A130" s="155" t="s">
        <v>814</v>
      </c>
      <c r="B130" s="178">
        <v>5288.1869999999999</v>
      </c>
      <c r="C130" s="179">
        <f t="shared" si="4"/>
        <v>0.22180806744122694</v>
      </c>
      <c r="D130" s="178">
        <v>6868.3370000000004</v>
      </c>
      <c r="E130" s="179">
        <f t="shared" si="5"/>
        <v>0.28702059037673233</v>
      </c>
      <c r="F130" s="178">
        <v>750.72500000000002</v>
      </c>
      <c r="G130" s="179">
        <f t="shared" si="6"/>
        <v>5.087801227262579E-2</v>
      </c>
      <c r="H130" s="178">
        <v>998.74099999999999</v>
      </c>
      <c r="I130" s="179">
        <f t="shared" si="7"/>
        <v>5.4138328840274155E-2</v>
      </c>
      <c r="J130" s="178">
        <v>-4537.4619999999995</v>
      </c>
      <c r="K130" s="178">
        <v>-5869.5960000000005</v>
      </c>
      <c r="L130" s="178"/>
      <c r="M130" s="155" t="s">
        <v>1004</v>
      </c>
    </row>
    <row r="131" spans="1:13" x14ac:dyDescent="0.2">
      <c r="A131" s="155" t="s">
        <v>815</v>
      </c>
      <c r="B131" s="178">
        <v>370.60700000000003</v>
      </c>
      <c r="C131" s="179">
        <f t="shared" si="4"/>
        <v>1.5544764670801315E-2</v>
      </c>
      <c r="D131" s="178">
        <v>1861.588</v>
      </c>
      <c r="E131" s="179">
        <f t="shared" si="5"/>
        <v>7.7793807554614791E-2</v>
      </c>
      <c r="F131" s="178">
        <v>3291.8629999999998</v>
      </c>
      <c r="G131" s="179">
        <f t="shared" si="6"/>
        <v>0.22309560240274767</v>
      </c>
      <c r="H131" s="178">
        <v>3037.16</v>
      </c>
      <c r="I131" s="179">
        <f t="shared" si="7"/>
        <v>0.16463404107824459</v>
      </c>
      <c r="J131" s="178">
        <v>2921.2559999999999</v>
      </c>
      <c r="K131" s="178">
        <v>1175.5719999999999</v>
      </c>
      <c r="L131" s="178"/>
      <c r="M131" s="155" t="s">
        <v>1005</v>
      </c>
    </row>
    <row r="132" spans="1:13" x14ac:dyDescent="0.2">
      <c r="A132" s="155" t="s">
        <v>816</v>
      </c>
      <c r="B132" s="178" t="s">
        <v>723</v>
      </c>
      <c r="C132" s="179" t="str">
        <f t="shared" si="4"/>
        <v>x</v>
      </c>
      <c r="D132" s="178">
        <v>77.247</v>
      </c>
      <c r="E132" s="179">
        <f t="shared" si="5"/>
        <v>3.2280710082850392E-3</v>
      </c>
      <c r="F132" s="178">
        <v>12.417</v>
      </c>
      <c r="G132" s="179">
        <f t="shared" si="6"/>
        <v>8.4152289904984448E-4</v>
      </c>
      <c r="H132" s="178">
        <v>251.54599999999999</v>
      </c>
      <c r="I132" s="179">
        <f t="shared" si="7"/>
        <v>1.3635447094347388E-2</v>
      </c>
      <c r="J132" s="178">
        <v>12.417</v>
      </c>
      <c r="K132" s="178">
        <v>174.29899999999998</v>
      </c>
      <c r="L132" s="178"/>
      <c r="M132" s="155" t="s">
        <v>1006</v>
      </c>
    </row>
    <row r="133" spans="1:13" x14ac:dyDescent="0.2">
      <c r="A133" s="155" t="s">
        <v>817</v>
      </c>
      <c r="B133" s="178">
        <v>440.26400000000001</v>
      </c>
      <c r="C133" s="179">
        <f t="shared" si="4"/>
        <v>1.8466462514268943E-2</v>
      </c>
      <c r="D133" s="178">
        <v>388.24</v>
      </c>
      <c r="E133" s="179">
        <f t="shared" si="5"/>
        <v>1.6224141885854255E-2</v>
      </c>
      <c r="F133" s="178">
        <v>3713.6669999999999</v>
      </c>
      <c r="G133" s="179">
        <f t="shared" si="6"/>
        <v>0.25168203430343389</v>
      </c>
      <c r="H133" s="178">
        <v>3250.7579999999998</v>
      </c>
      <c r="I133" s="179">
        <f t="shared" si="7"/>
        <v>0.17621245706760005</v>
      </c>
      <c r="J133" s="178">
        <v>3273.4029999999998</v>
      </c>
      <c r="K133" s="178">
        <v>2862.518</v>
      </c>
      <c r="L133" s="178"/>
      <c r="M133" s="155" t="s">
        <v>1007</v>
      </c>
    </row>
    <row r="134" spans="1:13" x14ac:dyDescent="0.2">
      <c r="A134" s="155" t="s">
        <v>818</v>
      </c>
      <c r="B134" s="178">
        <v>5167.0320000000002</v>
      </c>
      <c r="C134" s="179">
        <f t="shared" si="4"/>
        <v>0.21672633405871952</v>
      </c>
      <c r="D134" s="178">
        <v>3480.2139999999999</v>
      </c>
      <c r="E134" s="179">
        <f t="shared" si="5"/>
        <v>0.14543448827822061</v>
      </c>
      <c r="F134" s="178">
        <v>1279.191</v>
      </c>
      <c r="G134" s="179">
        <f t="shared" si="6"/>
        <v>8.6693123842995046E-2</v>
      </c>
      <c r="H134" s="178">
        <v>1378.836</v>
      </c>
      <c r="I134" s="179">
        <f t="shared" si="7"/>
        <v>7.4741976933767884E-2</v>
      </c>
      <c r="J134" s="178">
        <v>-3887.8410000000003</v>
      </c>
      <c r="K134" s="178">
        <v>-2101.3779999999997</v>
      </c>
      <c r="L134" s="178"/>
      <c r="M134" s="155" t="s">
        <v>1008</v>
      </c>
    </row>
    <row r="135" spans="1:13" x14ac:dyDescent="0.2">
      <c r="A135" s="155" t="s">
        <v>819</v>
      </c>
      <c r="B135" s="178" t="s">
        <v>723</v>
      </c>
      <c r="C135" s="179" t="str">
        <f t="shared" si="4"/>
        <v>x</v>
      </c>
      <c r="D135" s="178">
        <v>21.530999999999999</v>
      </c>
      <c r="E135" s="179">
        <f t="shared" si="5"/>
        <v>8.9975787900352345E-4</v>
      </c>
      <c r="F135" s="178" t="s">
        <v>723</v>
      </c>
      <c r="G135" s="179" t="str">
        <f t="shared" si="6"/>
        <v>x</v>
      </c>
      <c r="H135" s="178" t="s">
        <v>723</v>
      </c>
      <c r="I135" s="179" t="str">
        <f t="shared" si="7"/>
        <v>x</v>
      </c>
      <c r="J135" s="178" t="s">
        <v>723</v>
      </c>
      <c r="K135" s="178">
        <v>-21.530999999999999</v>
      </c>
      <c r="L135" s="178"/>
      <c r="M135" s="155" t="s">
        <v>1009</v>
      </c>
    </row>
    <row r="136" spans="1:13" x14ac:dyDescent="0.2">
      <c r="A136" s="155" t="s">
        <v>820</v>
      </c>
      <c r="B136" s="178" t="s">
        <v>723</v>
      </c>
      <c r="C136" s="179" t="str">
        <f t="shared" si="4"/>
        <v>x</v>
      </c>
      <c r="D136" s="178" t="s">
        <v>723</v>
      </c>
      <c r="E136" s="179" t="str">
        <f t="shared" si="5"/>
        <v>x</v>
      </c>
      <c r="F136" s="178" t="s">
        <v>723</v>
      </c>
      <c r="G136" s="179" t="str">
        <f t="shared" si="6"/>
        <v>x</v>
      </c>
      <c r="H136" s="178" t="s">
        <v>725</v>
      </c>
      <c r="I136" s="179" t="str">
        <f t="shared" si="7"/>
        <v>x</v>
      </c>
      <c r="J136" s="178" t="s">
        <v>723</v>
      </c>
      <c r="K136" s="178" t="s">
        <v>725</v>
      </c>
      <c r="L136" s="178"/>
      <c r="M136" s="155" t="s">
        <v>1010</v>
      </c>
    </row>
    <row r="137" spans="1:13" x14ac:dyDescent="0.2">
      <c r="A137" s="155" t="s">
        <v>821</v>
      </c>
      <c r="B137" s="178" t="s">
        <v>723</v>
      </c>
      <c r="C137" s="179" t="str">
        <f t="shared" si="4"/>
        <v>x</v>
      </c>
      <c r="D137" s="178" t="s">
        <v>723</v>
      </c>
      <c r="E137" s="179" t="str">
        <f t="shared" si="5"/>
        <v>x</v>
      </c>
      <c r="F137" s="178">
        <v>17.033000000000001</v>
      </c>
      <c r="G137" s="179">
        <f t="shared" si="6"/>
        <v>1.154357698277845E-3</v>
      </c>
      <c r="H137" s="178">
        <v>93.927000000000007</v>
      </c>
      <c r="I137" s="179">
        <f t="shared" si="7"/>
        <v>5.0914609623320074E-3</v>
      </c>
      <c r="J137" s="178">
        <v>17.033000000000001</v>
      </c>
      <c r="K137" s="178">
        <v>93.927000000000007</v>
      </c>
      <c r="L137" s="178"/>
      <c r="M137" s="155" t="s">
        <v>1011</v>
      </c>
    </row>
    <row r="138" spans="1:13" x14ac:dyDescent="0.2">
      <c r="A138" s="155" t="s">
        <v>822</v>
      </c>
      <c r="B138" s="178">
        <v>335.38200000000001</v>
      </c>
      <c r="C138" s="179">
        <f t="shared" si="4"/>
        <v>1.4067284926681597E-2</v>
      </c>
      <c r="D138" s="178">
        <v>205.86600000000001</v>
      </c>
      <c r="E138" s="179">
        <f t="shared" si="5"/>
        <v>8.6029239477469401E-3</v>
      </c>
      <c r="F138" s="178">
        <v>1899.624</v>
      </c>
      <c r="G138" s="179">
        <f t="shared" si="6"/>
        <v>0.12874100793949114</v>
      </c>
      <c r="H138" s="178">
        <v>740.16200000000003</v>
      </c>
      <c r="I138" s="179">
        <f t="shared" si="7"/>
        <v>4.0121646904527804E-2</v>
      </c>
      <c r="J138" s="178">
        <v>1564.242</v>
      </c>
      <c r="K138" s="178">
        <v>534.29600000000005</v>
      </c>
      <c r="L138" s="178"/>
      <c r="M138" s="155" t="s">
        <v>1012</v>
      </c>
    </row>
    <row r="139" spans="1:13" x14ac:dyDescent="0.2">
      <c r="A139" s="155" t="s">
        <v>823</v>
      </c>
      <c r="B139" s="178">
        <v>2237.806</v>
      </c>
      <c r="C139" s="179">
        <f t="shared" si="4"/>
        <v>9.3862683783380252E-2</v>
      </c>
      <c r="D139" s="178" t="s">
        <v>723</v>
      </c>
      <c r="E139" s="179" t="str">
        <f t="shared" si="5"/>
        <v>x</v>
      </c>
      <c r="F139" s="178">
        <v>5.9329999999999998</v>
      </c>
      <c r="G139" s="179">
        <f t="shared" si="6"/>
        <v>4.0209030845314705E-4</v>
      </c>
      <c r="H139" s="178">
        <v>12.355</v>
      </c>
      <c r="I139" s="179">
        <f t="shared" si="7"/>
        <v>6.6972223311307668E-4</v>
      </c>
      <c r="J139" s="178">
        <v>-2231.873</v>
      </c>
      <c r="K139" s="178">
        <v>12.355</v>
      </c>
      <c r="L139" s="178"/>
      <c r="M139" s="155" t="s">
        <v>1013</v>
      </c>
    </row>
    <row r="140" spans="1:13" x14ac:dyDescent="0.2">
      <c r="A140" s="155" t="s">
        <v>824</v>
      </c>
      <c r="B140" s="178">
        <v>420.72800000000001</v>
      </c>
      <c r="C140" s="179">
        <f t="shared" si="4"/>
        <v>1.7647043230205838E-2</v>
      </c>
      <c r="D140" s="178">
        <v>431.46800000000002</v>
      </c>
      <c r="E140" s="179">
        <f t="shared" si="5"/>
        <v>1.8030594609534729E-2</v>
      </c>
      <c r="F140" s="178">
        <v>371.39299999999997</v>
      </c>
      <c r="G140" s="179">
        <f t="shared" si="6"/>
        <v>2.516998582965441E-2</v>
      </c>
      <c r="H140" s="178">
        <v>1375.6759999999999</v>
      </c>
      <c r="I140" s="179">
        <f t="shared" si="7"/>
        <v>7.4570684157026682E-2</v>
      </c>
      <c r="J140" s="178">
        <v>-49.335000000000036</v>
      </c>
      <c r="K140" s="178">
        <v>944.20799999999986</v>
      </c>
      <c r="L140" s="178"/>
      <c r="M140" s="155" t="s">
        <v>1014</v>
      </c>
    </row>
    <row r="141" spans="1:13" x14ac:dyDescent="0.2">
      <c r="A141" s="155" t="s">
        <v>825</v>
      </c>
      <c r="B141" s="178">
        <v>18.006</v>
      </c>
      <c r="C141" s="179">
        <f t="shared" si="4"/>
        <v>7.552448622461218E-4</v>
      </c>
      <c r="D141" s="178">
        <v>5.6890000000000001</v>
      </c>
      <c r="E141" s="179">
        <f t="shared" si="5"/>
        <v>2.3773733563935931E-4</v>
      </c>
      <c r="F141" s="178">
        <v>49.61</v>
      </c>
      <c r="G141" s="179">
        <f t="shared" si="6"/>
        <v>3.3621608296579512E-3</v>
      </c>
      <c r="H141" s="178">
        <v>143.94</v>
      </c>
      <c r="I141" s="179">
        <f t="shared" si="7"/>
        <v>7.8024943937107447E-3</v>
      </c>
      <c r="J141" s="178">
        <v>31.603999999999999</v>
      </c>
      <c r="K141" s="178">
        <v>138.251</v>
      </c>
      <c r="L141" s="178"/>
      <c r="M141" s="155" t="s">
        <v>1015</v>
      </c>
    </row>
    <row r="142" spans="1:13" x14ac:dyDescent="0.2">
      <c r="A142" s="155" t="s">
        <v>826</v>
      </c>
      <c r="B142" s="178" t="s">
        <v>725</v>
      </c>
      <c r="C142" s="179" t="str">
        <f t="shared" ref="C142:C205" si="8">IF(B142=0,0,IF(OR(B142="x",B142="Ə"),"x",B142/$B$12*100))</f>
        <v>x</v>
      </c>
      <c r="D142" s="178">
        <v>74.135000000000005</v>
      </c>
      <c r="E142" s="179">
        <f t="shared" ref="E142:E205" si="9">IF(D142=0,0,IF(OR(D142="x",D142="Ə"),"x",D142/$D$12*100))</f>
        <v>3.0980237963831782E-3</v>
      </c>
      <c r="F142" s="178">
        <v>27.175999999999998</v>
      </c>
      <c r="G142" s="179">
        <f t="shared" ref="G142:G205" si="10">IF(F142=0,0,IF(OR(F142="x",F142="Ə"),"x",F142/$F$12*100))</f>
        <v>1.8417674401690078E-3</v>
      </c>
      <c r="H142" s="178">
        <v>35.456000000000003</v>
      </c>
      <c r="I142" s="179">
        <f t="shared" ref="I142:I205" si="11">IF(H142=0,0,IF(OR(H142="x",H142="Ə"),"x",H142/$H$12*100))</f>
        <v>1.9219483202960134E-3</v>
      </c>
      <c r="J142" s="178">
        <v>26.762999999999998</v>
      </c>
      <c r="K142" s="178">
        <v>-38.679000000000002</v>
      </c>
      <c r="L142" s="178"/>
      <c r="M142" s="155" t="s">
        <v>1016</v>
      </c>
    </row>
    <row r="143" spans="1:13" x14ac:dyDescent="0.2">
      <c r="A143" s="155" t="s">
        <v>827</v>
      </c>
      <c r="B143" s="178" t="s">
        <v>723</v>
      </c>
      <c r="C143" s="179" t="str">
        <f t="shared" si="8"/>
        <v>x</v>
      </c>
      <c r="D143" s="178" t="s">
        <v>723</v>
      </c>
      <c r="E143" s="179" t="str">
        <f t="shared" si="9"/>
        <v>x</v>
      </c>
      <c r="F143" s="178">
        <v>26.190999999999999</v>
      </c>
      <c r="G143" s="179">
        <f t="shared" si="10"/>
        <v>1.7750121808016812E-3</v>
      </c>
      <c r="H143" s="178">
        <v>9.2100000000000009</v>
      </c>
      <c r="I143" s="179">
        <f t="shared" si="11"/>
        <v>4.9924255499566455E-4</v>
      </c>
      <c r="J143" s="178">
        <v>26.190999999999999</v>
      </c>
      <c r="K143" s="178">
        <v>9.2100000000000009</v>
      </c>
      <c r="L143" s="178"/>
      <c r="M143" s="155" t="s">
        <v>1017</v>
      </c>
    </row>
    <row r="144" spans="1:13" x14ac:dyDescent="0.2">
      <c r="A144" s="155" t="s">
        <v>828</v>
      </c>
      <c r="B144" s="178" t="s">
        <v>725</v>
      </c>
      <c r="C144" s="179" t="str">
        <f t="shared" si="8"/>
        <v>x</v>
      </c>
      <c r="D144" s="178" t="s">
        <v>723</v>
      </c>
      <c r="E144" s="179" t="str">
        <f t="shared" si="9"/>
        <v>x</v>
      </c>
      <c r="F144" s="178" t="s">
        <v>723</v>
      </c>
      <c r="G144" s="179" t="str">
        <f t="shared" si="10"/>
        <v>x</v>
      </c>
      <c r="H144" s="178">
        <v>198.005</v>
      </c>
      <c r="I144" s="179">
        <f t="shared" si="11"/>
        <v>1.0733172866657608E-2</v>
      </c>
      <c r="J144" s="178" t="s">
        <v>725</v>
      </c>
      <c r="K144" s="178">
        <v>198.005</v>
      </c>
      <c r="L144" s="178"/>
      <c r="M144" s="155" t="s">
        <v>1018</v>
      </c>
    </row>
    <row r="145" spans="1:13" x14ac:dyDescent="0.2">
      <c r="A145" s="155" t="s">
        <v>829</v>
      </c>
      <c r="B145" s="178">
        <v>6765.2139999999999</v>
      </c>
      <c r="C145" s="179">
        <f t="shared" si="8"/>
        <v>0.28376058622101158</v>
      </c>
      <c r="D145" s="178">
        <v>7479.6279999999997</v>
      </c>
      <c r="E145" s="179">
        <f t="shared" si="9"/>
        <v>0.31256579931333267</v>
      </c>
      <c r="F145" s="178">
        <v>25077.098999999998</v>
      </c>
      <c r="G145" s="179">
        <f t="shared" si="10"/>
        <v>1.699521063883382</v>
      </c>
      <c r="H145" s="178">
        <v>22680.499</v>
      </c>
      <c r="I145" s="179">
        <f t="shared" si="11"/>
        <v>1.2294321682233025</v>
      </c>
      <c r="J145" s="178">
        <v>18311.884999999998</v>
      </c>
      <c r="K145" s="178">
        <v>15200.870999999999</v>
      </c>
      <c r="L145" s="178"/>
      <c r="M145" s="155" t="s">
        <v>1019</v>
      </c>
    </row>
    <row r="146" spans="1:13" x14ac:dyDescent="0.2">
      <c r="A146" s="155" t="s">
        <v>830</v>
      </c>
      <c r="B146" s="178">
        <v>181.17</v>
      </c>
      <c r="C146" s="179">
        <f t="shared" si="8"/>
        <v>7.5990065363284384E-3</v>
      </c>
      <c r="D146" s="178">
        <v>135.54499999999999</v>
      </c>
      <c r="E146" s="179">
        <f t="shared" si="9"/>
        <v>5.6642832060532526E-3</v>
      </c>
      <c r="F146" s="178">
        <v>409.505</v>
      </c>
      <c r="G146" s="179">
        <f t="shared" si="10"/>
        <v>2.775290607839305E-2</v>
      </c>
      <c r="H146" s="178">
        <v>195.04900000000001</v>
      </c>
      <c r="I146" s="179">
        <f t="shared" si="11"/>
        <v>1.0572938231199716E-2</v>
      </c>
      <c r="J146" s="178">
        <v>228.33500000000001</v>
      </c>
      <c r="K146" s="178">
        <v>59.504000000000019</v>
      </c>
      <c r="L146" s="178"/>
      <c r="M146" s="155" t="s">
        <v>1020</v>
      </c>
    </row>
    <row r="147" spans="1:13" x14ac:dyDescent="0.2">
      <c r="A147" s="155" t="s">
        <v>831</v>
      </c>
      <c r="B147" s="178">
        <v>405.77800000000002</v>
      </c>
      <c r="C147" s="179">
        <f t="shared" si="8"/>
        <v>1.701997943532749E-2</v>
      </c>
      <c r="D147" s="178">
        <v>63.841000000000001</v>
      </c>
      <c r="E147" s="179">
        <f t="shared" si="9"/>
        <v>2.6678483467309434E-3</v>
      </c>
      <c r="F147" s="178">
        <v>956.78700000000003</v>
      </c>
      <c r="G147" s="179">
        <f t="shared" si="10"/>
        <v>6.4843212532270558E-2</v>
      </c>
      <c r="H147" s="178">
        <v>31662.248</v>
      </c>
      <c r="I147" s="179">
        <f t="shared" si="11"/>
        <v>1.7163020182873368</v>
      </c>
      <c r="J147" s="178">
        <v>551.00900000000001</v>
      </c>
      <c r="K147" s="178">
        <v>31598.406999999999</v>
      </c>
      <c r="L147" s="178"/>
      <c r="M147" s="155" t="s">
        <v>1021</v>
      </c>
    </row>
    <row r="148" spans="1:13" x14ac:dyDescent="0.2">
      <c r="A148" s="155" t="s">
        <v>832</v>
      </c>
      <c r="B148" s="178">
        <v>3998.8879999999999</v>
      </c>
      <c r="C148" s="179">
        <f t="shared" si="8"/>
        <v>0.16772962438618624</v>
      </c>
      <c r="D148" s="178">
        <v>5849.393</v>
      </c>
      <c r="E148" s="179">
        <f t="shared" si="9"/>
        <v>0.24443999067103511</v>
      </c>
      <c r="F148" s="178">
        <v>2064.3159999999998</v>
      </c>
      <c r="G148" s="179">
        <f t="shared" si="10"/>
        <v>0.13990248730570817</v>
      </c>
      <c r="H148" s="178">
        <v>1882.6990000000001</v>
      </c>
      <c r="I148" s="179">
        <f t="shared" si="11"/>
        <v>0.1020546643917245</v>
      </c>
      <c r="J148" s="178">
        <v>-1934.5720000000001</v>
      </c>
      <c r="K148" s="178">
        <v>-3966.694</v>
      </c>
      <c r="L148" s="178"/>
      <c r="M148" s="155" t="s">
        <v>1022</v>
      </c>
    </row>
    <row r="149" spans="1:13" x14ac:dyDescent="0.2">
      <c r="A149" s="155" t="s">
        <v>833</v>
      </c>
      <c r="B149" s="178">
        <v>2240.0169999999998</v>
      </c>
      <c r="C149" s="179">
        <f t="shared" si="8"/>
        <v>9.3955422114515769E-2</v>
      </c>
      <c r="D149" s="178">
        <v>645.55100000000004</v>
      </c>
      <c r="E149" s="179">
        <f t="shared" si="9"/>
        <v>2.6976898358116373E-2</v>
      </c>
      <c r="F149" s="178">
        <v>815.31700000000001</v>
      </c>
      <c r="G149" s="179">
        <f t="shared" si="10"/>
        <v>5.5255530763036326E-2</v>
      </c>
      <c r="H149" s="178">
        <v>844.87800000000004</v>
      </c>
      <c r="I149" s="179">
        <f t="shared" si="11"/>
        <v>4.5797942603651151E-2</v>
      </c>
      <c r="J149" s="178">
        <v>-1424.6999999999998</v>
      </c>
      <c r="K149" s="178">
        <v>199.327</v>
      </c>
      <c r="L149" s="178"/>
      <c r="M149" s="155" t="s">
        <v>1023</v>
      </c>
    </row>
    <row r="150" spans="1:13" x14ac:dyDescent="0.2">
      <c r="A150" s="155" t="s">
        <v>834</v>
      </c>
      <c r="B150" s="178" t="s">
        <v>723</v>
      </c>
      <c r="C150" s="179" t="str">
        <f t="shared" si="8"/>
        <v>x</v>
      </c>
      <c r="D150" s="178">
        <v>18.312000000000001</v>
      </c>
      <c r="E150" s="179">
        <f t="shared" si="9"/>
        <v>7.6523924946879016E-4</v>
      </c>
      <c r="F150" s="178">
        <v>22.146999999999998</v>
      </c>
      <c r="G150" s="179">
        <f t="shared" si="10"/>
        <v>1.5009428722925749E-3</v>
      </c>
      <c r="H150" s="178">
        <v>77.552999999999997</v>
      </c>
      <c r="I150" s="179">
        <f t="shared" si="11"/>
        <v>4.2038825046231028E-3</v>
      </c>
      <c r="J150" s="178">
        <v>22.146999999999998</v>
      </c>
      <c r="K150" s="178">
        <v>59.241</v>
      </c>
      <c r="L150" s="178"/>
      <c r="M150" s="155" t="s">
        <v>1024</v>
      </c>
    </row>
    <row r="151" spans="1:13" x14ac:dyDescent="0.2">
      <c r="A151" s="155" t="s">
        <v>835</v>
      </c>
      <c r="B151" s="178">
        <v>97.870999999999995</v>
      </c>
      <c r="C151" s="179">
        <f t="shared" si="8"/>
        <v>4.1051077370260021E-3</v>
      </c>
      <c r="D151" s="178">
        <v>30.617999999999999</v>
      </c>
      <c r="E151" s="179">
        <f t="shared" si="9"/>
        <v>1.2794940661989634E-3</v>
      </c>
      <c r="F151" s="178">
        <v>651.49</v>
      </c>
      <c r="G151" s="179">
        <f t="shared" si="10"/>
        <v>4.4152674035756075E-2</v>
      </c>
      <c r="H151" s="178">
        <v>920.97799999999995</v>
      </c>
      <c r="I151" s="179">
        <f t="shared" si="11"/>
        <v>4.992306295491826E-2</v>
      </c>
      <c r="J151" s="178">
        <v>553.61900000000003</v>
      </c>
      <c r="K151" s="178">
        <v>890.3599999999999</v>
      </c>
      <c r="L151" s="178"/>
      <c r="M151" s="155" t="s">
        <v>1025</v>
      </c>
    </row>
    <row r="152" spans="1:13" x14ac:dyDescent="0.2">
      <c r="A152" s="155" t="s">
        <v>836</v>
      </c>
      <c r="B152" s="178" t="s">
        <v>723</v>
      </c>
      <c r="C152" s="179" t="str">
        <f t="shared" si="8"/>
        <v>x</v>
      </c>
      <c r="D152" s="178" t="s">
        <v>723</v>
      </c>
      <c r="E152" s="179" t="str">
        <f t="shared" si="9"/>
        <v>x</v>
      </c>
      <c r="F152" s="178">
        <v>31.646999999999998</v>
      </c>
      <c r="G152" s="179">
        <f t="shared" si="10"/>
        <v>2.1447753230434425E-3</v>
      </c>
      <c r="H152" s="178">
        <v>81.933000000000007</v>
      </c>
      <c r="I152" s="179">
        <f t="shared" si="11"/>
        <v>4.4413073027643633E-3</v>
      </c>
      <c r="J152" s="178">
        <v>31.646999999999998</v>
      </c>
      <c r="K152" s="178">
        <v>81.933000000000007</v>
      </c>
      <c r="L152" s="178"/>
      <c r="M152" s="155" t="s">
        <v>1026</v>
      </c>
    </row>
    <row r="153" spans="1:13" x14ac:dyDescent="0.2">
      <c r="A153" s="155" t="s">
        <v>837</v>
      </c>
      <c r="B153" s="178" t="s">
        <v>723</v>
      </c>
      <c r="C153" s="179" t="str">
        <f t="shared" si="8"/>
        <v>x</v>
      </c>
      <c r="D153" s="178" t="s">
        <v>723</v>
      </c>
      <c r="E153" s="179" t="str">
        <f t="shared" si="9"/>
        <v>x</v>
      </c>
      <c r="F153" s="178" t="s">
        <v>725</v>
      </c>
      <c r="G153" s="179" t="str">
        <f t="shared" si="10"/>
        <v>x</v>
      </c>
      <c r="H153" s="178">
        <v>6.4039999999999999</v>
      </c>
      <c r="I153" s="179">
        <f t="shared" si="11"/>
        <v>3.4713890577548704E-4</v>
      </c>
      <c r="J153" s="178" t="s">
        <v>725</v>
      </c>
      <c r="K153" s="178">
        <v>6.4039999999999999</v>
      </c>
      <c r="L153" s="178"/>
      <c r="M153" s="155" t="s">
        <v>1027</v>
      </c>
    </row>
    <row r="154" spans="1:13" x14ac:dyDescent="0.2">
      <c r="A154" s="155" t="s">
        <v>838</v>
      </c>
      <c r="B154" s="178">
        <v>4249.4089999999997</v>
      </c>
      <c r="C154" s="179">
        <f t="shared" si="8"/>
        <v>0.17823749388161891</v>
      </c>
      <c r="D154" s="178">
        <v>2098.61</v>
      </c>
      <c r="E154" s="179">
        <f t="shared" si="9"/>
        <v>8.7698708023574587E-2</v>
      </c>
      <c r="F154" s="178">
        <v>6007.1509999999998</v>
      </c>
      <c r="G154" s="179">
        <f t="shared" si="10"/>
        <v>0.40711565793268678</v>
      </c>
      <c r="H154" s="178">
        <v>64.335999999999999</v>
      </c>
      <c r="I154" s="179">
        <f t="shared" si="11"/>
        <v>3.4874342039306274E-3</v>
      </c>
      <c r="J154" s="178">
        <v>1757.7420000000002</v>
      </c>
      <c r="K154" s="178">
        <v>-2034.2740000000001</v>
      </c>
      <c r="L154" s="178"/>
      <c r="M154" s="155" t="s">
        <v>1028</v>
      </c>
    </row>
    <row r="155" spans="1:13" x14ac:dyDescent="0.2">
      <c r="A155" s="155" t="s">
        <v>839</v>
      </c>
      <c r="B155" s="178">
        <v>335566.38799999998</v>
      </c>
      <c r="C155" s="179">
        <f t="shared" si="8"/>
        <v>14.075018909224072</v>
      </c>
      <c r="D155" s="178">
        <v>285804.85200000001</v>
      </c>
      <c r="E155" s="179">
        <f t="shared" si="9"/>
        <v>11.943484624236493</v>
      </c>
      <c r="F155" s="178">
        <v>280648.03200000001</v>
      </c>
      <c r="G155" s="179">
        <f t="shared" si="10"/>
        <v>19.020032656943989</v>
      </c>
      <c r="H155" s="178">
        <v>348632.75799999997</v>
      </c>
      <c r="I155" s="179">
        <f t="shared" si="11"/>
        <v>18.898187715429447</v>
      </c>
      <c r="J155" s="178">
        <v>-54918.355999999971</v>
      </c>
      <c r="K155" s="178">
        <v>62827.905999999959</v>
      </c>
      <c r="L155" s="178"/>
      <c r="M155" s="155" t="s">
        <v>1029</v>
      </c>
    </row>
    <row r="156" spans="1:13" x14ac:dyDescent="0.2">
      <c r="A156" s="155" t="s">
        <v>840</v>
      </c>
      <c r="B156" s="178">
        <v>6578.44</v>
      </c>
      <c r="C156" s="179">
        <f t="shared" si="8"/>
        <v>0.2759265251357535</v>
      </c>
      <c r="D156" s="178">
        <v>16798.816999999999</v>
      </c>
      <c r="E156" s="179">
        <f t="shared" si="9"/>
        <v>0.70200492098315592</v>
      </c>
      <c r="F156" s="178">
        <v>2469.44</v>
      </c>
      <c r="G156" s="179">
        <f t="shared" si="10"/>
        <v>0.1673584849665497</v>
      </c>
      <c r="H156" s="178">
        <v>795.71699999999998</v>
      </c>
      <c r="I156" s="179">
        <f t="shared" si="11"/>
        <v>4.3133093174102632E-2</v>
      </c>
      <c r="J156" s="178">
        <v>-4109</v>
      </c>
      <c r="K156" s="178">
        <v>-16003.099999999999</v>
      </c>
      <c r="L156" s="178"/>
      <c r="M156" s="155" t="s">
        <v>1030</v>
      </c>
    </row>
    <row r="157" spans="1:13" x14ac:dyDescent="0.2">
      <c r="A157" s="155" t="s">
        <v>731</v>
      </c>
      <c r="B157" s="178">
        <v>62.244999999999997</v>
      </c>
      <c r="C157" s="179">
        <f t="shared" si="8"/>
        <v>2.610808422220918E-3</v>
      </c>
      <c r="D157" s="178">
        <v>12595.206</v>
      </c>
      <c r="E157" s="179">
        <f t="shared" si="9"/>
        <v>0.52634043175757994</v>
      </c>
      <c r="F157" s="178">
        <v>661.12</v>
      </c>
      <c r="G157" s="179">
        <f t="shared" si="10"/>
        <v>4.4805316825306689E-2</v>
      </c>
      <c r="H157" s="178">
        <v>565.74800000000005</v>
      </c>
      <c r="I157" s="179">
        <f t="shared" si="11"/>
        <v>3.0667261346763001E-2</v>
      </c>
      <c r="J157" s="178">
        <v>598.875</v>
      </c>
      <c r="K157" s="178">
        <v>-12029.458000000001</v>
      </c>
      <c r="L157" s="178"/>
      <c r="M157" s="155" t="s">
        <v>923</v>
      </c>
    </row>
    <row r="158" spans="1:13" x14ac:dyDescent="0.2">
      <c r="A158" s="155" t="s">
        <v>841</v>
      </c>
      <c r="B158" s="178" t="s">
        <v>723</v>
      </c>
      <c r="C158" s="179" t="str">
        <f t="shared" si="8"/>
        <v>x</v>
      </c>
      <c r="D158" s="178" t="s">
        <v>725</v>
      </c>
      <c r="E158" s="179" t="str">
        <f t="shared" si="9"/>
        <v>x</v>
      </c>
      <c r="F158" s="178" t="s">
        <v>723</v>
      </c>
      <c r="G158" s="179" t="str">
        <f t="shared" si="10"/>
        <v>x</v>
      </c>
      <c r="H158" s="178" t="s">
        <v>725</v>
      </c>
      <c r="I158" s="179" t="str">
        <f t="shared" si="11"/>
        <v>x</v>
      </c>
      <c r="J158" s="178" t="s">
        <v>723</v>
      </c>
      <c r="K158" s="178" t="s">
        <v>725</v>
      </c>
      <c r="L158" s="178"/>
      <c r="M158" s="155" t="s">
        <v>1031</v>
      </c>
    </row>
    <row r="159" spans="1:13" x14ac:dyDescent="0.2">
      <c r="A159" s="155" t="s">
        <v>842</v>
      </c>
      <c r="B159" s="178" t="s">
        <v>725</v>
      </c>
      <c r="C159" s="179" t="str">
        <f t="shared" si="8"/>
        <v>x</v>
      </c>
      <c r="D159" s="178" t="s">
        <v>725</v>
      </c>
      <c r="E159" s="179" t="str">
        <f t="shared" si="9"/>
        <v>x</v>
      </c>
      <c r="F159" s="178" t="s">
        <v>725</v>
      </c>
      <c r="G159" s="179" t="str">
        <f t="shared" si="10"/>
        <v>x</v>
      </c>
      <c r="H159" s="178" t="s">
        <v>725</v>
      </c>
      <c r="I159" s="179" t="str">
        <f t="shared" si="11"/>
        <v>x</v>
      </c>
      <c r="J159" s="178" t="s">
        <v>725</v>
      </c>
      <c r="K159" s="178" t="s">
        <v>725</v>
      </c>
      <c r="L159" s="178"/>
      <c r="M159" s="155" t="s">
        <v>1032</v>
      </c>
    </row>
    <row r="160" spans="1:13" x14ac:dyDescent="0.2">
      <c r="A160" s="155" t="s">
        <v>843</v>
      </c>
      <c r="B160" s="178">
        <v>1115333.1680000001</v>
      </c>
      <c r="C160" s="179">
        <f t="shared" si="8"/>
        <v>46.781608620720348</v>
      </c>
      <c r="D160" s="178">
        <v>972721.66899999976</v>
      </c>
      <c r="E160" s="179">
        <f t="shared" si="9"/>
        <v>40.649017034053557</v>
      </c>
      <c r="F160" s="178">
        <v>227703.28399999996</v>
      </c>
      <c r="G160" s="179">
        <f t="shared" si="10"/>
        <v>15.431869829656925</v>
      </c>
      <c r="H160" s="178">
        <v>281951.80300000013</v>
      </c>
      <c r="I160" s="179">
        <f t="shared" si="11"/>
        <v>15.283641532611764</v>
      </c>
      <c r="J160" s="178">
        <v>-887629.88400000008</v>
      </c>
      <c r="K160" s="178">
        <v>-690769.86599999969</v>
      </c>
      <c r="L160" s="178"/>
      <c r="M160" s="155" t="s">
        <v>843</v>
      </c>
    </row>
    <row r="161" spans="1:13" x14ac:dyDescent="0.2">
      <c r="A161" s="155" t="s">
        <v>717</v>
      </c>
      <c r="B161" s="178">
        <v>4384.4170000000004</v>
      </c>
      <c r="C161" s="179">
        <f t="shared" si="8"/>
        <v>0.18390027841800261</v>
      </c>
      <c r="D161" s="178">
        <v>2146.7829999999999</v>
      </c>
      <c r="E161" s="179">
        <f t="shared" si="9"/>
        <v>8.9711807104213503E-2</v>
      </c>
      <c r="F161" s="178">
        <v>8422.6790000000001</v>
      </c>
      <c r="G161" s="179">
        <f t="shared" si="10"/>
        <v>0.5708204276271438</v>
      </c>
      <c r="H161" s="178">
        <v>11449.893</v>
      </c>
      <c r="I161" s="179">
        <f t="shared" si="11"/>
        <v>0.62065948270868354</v>
      </c>
      <c r="J161" s="178">
        <v>4038.2619999999997</v>
      </c>
      <c r="K161" s="178">
        <v>9303.11</v>
      </c>
      <c r="L161" s="178"/>
      <c r="M161" s="155" t="s">
        <v>911</v>
      </c>
    </row>
    <row r="162" spans="1:13" x14ac:dyDescent="0.2">
      <c r="A162" s="155" t="s">
        <v>844</v>
      </c>
      <c r="B162" s="178">
        <v>6.4390000000000001</v>
      </c>
      <c r="C162" s="179">
        <f t="shared" si="8"/>
        <v>2.7007784449643331E-4</v>
      </c>
      <c r="D162" s="178">
        <v>1.0289999999999999</v>
      </c>
      <c r="E162" s="179">
        <f t="shared" si="9"/>
        <v>4.3000829385287515E-5</v>
      </c>
      <c r="F162" s="178" t="s">
        <v>723</v>
      </c>
      <c r="G162" s="179" t="str">
        <f t="shared" si="10"/>
        <v>x</v>
      </c>
      <c r="H162" s="178">
        <v>37.826000000000001</v>
      </c>
      <c r="I162" s="179">
        <f t="shared" si="11"/>
        <v>2.050417902851901E-3</v>
      </c>
      <c r="J162" s="178">
        <v>-6.4390000000000001</v>
      </c>
      <c r="K162" s="178">
        <v>36.796999999999997</v>
      </c>
      <c r="L162" s="178"/>
      <c r="M162" s="155" t="s">
        <v>1033</v>
      </c>
    </row>
    <row r="163" spans="1:13" x14ac:dyDescent="0.2">
      <c r="A163" s="155" t="s">
        <v>845</v>
      </c>
      <c r="B163" s="178">
        <v>69.831000000000003</v>
      </c>
      <c r="C163" s="179">
        <f t="shared" si="8"/>
        <v>2.9289961110468138E-3</v>
      </c>
      <c r="D163" s="178">
        <v>2.84</v>
      </c>
      <c r="E163" s="179">
        <f t="shared" si="9"/>
        <v>1.1868061754539996E-4</v>
      </c>
      <c r="F163" s="178">
        <v>275.69299999999998</v>
      </c>
      <c r="G163" s="179">
        <f t="shared" si="10"/>
        <v>1.8684221036300939E-2</v>
      </c>
      <c r="H163" s="178">
        <v>280.69400000000002</v>
      </c>
      <c r="I163" s="179">
        <f t="shared" si="11"/>
        <v>1.5215460340060053E-2</v>
      </c>
      <c r="J163" s="178">
        <v>205.86199999999997</v>
      </c>
      <c r="K163" s="178">
        <v>277.85400000000004</v>
      </c>
      <c r="L163" s="178"/>
      <c r="M163" s="155" t="s">
        <v>1034</v>
      </c>
    </row>
    <row r="164" spans="1:13" x14ac:dyDescent="0.2">
      <c r="A164" s="155" t="s">
        <v>846</v>
      </c>
      <c r="B164" s="178">
        <v>124475.815</v>
      </c>
      <c r="C164" s="179">
        <f t="shared" si="8"/>
        <v>5.2210218678578659</v>
      </c>
      <c r="D164" s="178">
        <v>77041.231</v>
      </c>
      <c r="E164" s="179">
        <f t="shared" si="9"/>
        <v>3.2194721378654263</v>
      </c>
      <c r="F164" s="178">
        <v>64.861999999999995</v>
      </c>
      <c r="G164" s="179">
        <f t="shared" si="10"/>
        <v>4.3958168863792385E-3</v>
      </c>
      <c r="H164" s="178">
        <v>305.08</v>
      </c>
      <c r="I164" s="179">
        <f t="shared" si="11"/>
        <v>1.6537341876012739E-2</v>
      </c>
      <c r="J164" s="178">
        <v>-124410.95300000001</v>
      </c>
      <c r="K164" s="178">
        <v>-76736.150999999998</v>
      </c>
      <c r="L164" s="178"/>
      <c r="M164" s="155" t="s">
        <v>1035</v>
      </c>
    </row>
    <row r="165" spans="1:13" x14ac:dyDescent="0.2">
      <c r="A165" s="155" t="s">
        <v>847</v>
      </c>
      <c r="B165" s="178">
        <v>8770.2360000000008</v>
      </c>
      <c r="C165" s="179">
        <f t="shared" si="8"/>
        <v>0.36785936241730416</v>
      </c>
      <c r="D165" s="178">
        <v>10983.328</v>
      </c>
      <c r="E165" s="179">
        <f t="shared" si="9"/>
        <v>0.45898174286749388</v>
      </c>
      <c r="F165" s="178">
        <v>3253.2040000000002</v>
      </c>
      <c r="G165" s="179">
        <f t="shared" si="10"/>
        <v>0.22047561095921317</v>
      </c>
      <c r="H165" s="178">
        <v>1652.617</v>
      </c>
      <c r="I165" s="179">
        <f t="shared" si="11"/>
        <v>8.9582707221419131E-2</v>
      </c>
      <c r="J165" s="178">
        <v>-5517.0320000000011</v>
      </c>
      <c r="K165" s="178">
        <v>-9330.7109999999993</v>
      </c>
      <c r="L165" s="178"/>
      <c r="M165" s="155" t="s">
        <v>1036</v>
      </c>
    </row>
    <row r="166" spans="1:13" x14ac:dyDescent="0.2">
      <c r="A166" s="155" t="s">
        <v>848</v>
      </c>
      <c r="B166" s="178">
        <v>5.1289999999999996</v>
      </c>
      <c r="C166" s="179">
        <f t="shared" si="8"/>
        <v>2.1513111731980223E-4</v>
      </c>
      <c r="D166" s="178">
        <v>19.965</v>
      </c>
      <c r="E166" s="179">
        <f t="shared" si="9"/>
        <v>8.3431638355419382E-4</v>
      </c>
      <c r="F166" s="178">
        <v>292.19600000000003</v>
      </c>
      <c r="G166" s="179">
        <f t="shared" si="10"/>
        <v>1.980265966101058E-2</v>
      </c>
      <c r="H166" s="178">
        <v>398.68799999999999</v>
      </c>
      <c r="I166" s="179">
        <f t="shared" si="11"/>
        <v>2.1611510940945874E-2</v>
      </c>
      <c r="J166" s="178">
        <v>287.06700000000001</v>
      </c>
      <c r="K166" s="178">
        <v>378.72300000000001</v>
      </c>
      <c r="L166" s="178"/>
      <c r="M166" s="155" t="s">
        <v>1037</v>
      </c>
    </row>
    <row r="167" spans="1:13" x14ac:dyDescent="0.2">
      <c r="A167" s="155" t="s">
        <v>849</v>
      </c>
      <c r="B167" s="178" t="s">
        <v>723</v>
      </c>
      <c r="C167" s="179" t="str">
        <f t="shared" si="8"/>
        <v>x</v>
      </c>
      <c r="D167" s="178" t="s">
        <v>725</v>
      </c>
      <c r="E167" s="179" t="str">
        <f t="shared" si="9"/>
        <v>x</v>
      </c>
      <c r="F167" s="178">
        <v>5.5519999999999996</v>
      </c>
      <c r="G167" s="179">
        <f t="shared" si="10"/>
        <v>3.7626923858619115E-4</v>
      </c>
      <c r="H167" s="178">
        <v>4.2779999999999996</v>
      </c>
      <c r="I167" s="179">
        <f t="shared" si="11"/>
        <v>2.3189572749961483E-4</v>
      </c>
      <c r="J167" s="178">
        <v>5.5519999999999996</v>
      </c>
      <c r="K167" s="178">
        <v>4.1609999999999996</v>
      </c>
      <c r="L167" s="178"/>
      <c r="M167" s="155" t="s">
        <v>1038</v>
      </c>
    </row>
    <row r="168" spans="1:13" x14ac:dyDescent="0.2">
      <c r="A168" s="155" t="s">
        <v>850</v>
      </c>
      <c r="B168" s="178" t="s">
        <v>723</v>
      </c>
      <c r="C168" s="179" t="str">
        <f t="shared" si="8"/>
        <v>x</v>
      </c>
      <c r="D168" s="178" t="s">
        <v>723</v>
      </c>
      <c r="E168" s="179" t="str">
        <f t="shared" si="9"/>
        <v>x</v>
      </c>
      <c r="F168" s="178">
        <v>32.195999999999998</v>
      </c>
      <c r="G168" s="179">
        <f t="shared" si="10"/>
        <v>2.1819820615131503E-3</v>
      </c>
      <c r="H168" s="178">
        <v>1.7150000000000001</v>
      </c>
      <c r="I168" s="179">
        <f t="shared" si="11"/>
        <v>9.2964275984534718E-5</v>
      </c>
      <c r="J168" s="178">
        <v>32.195999999999998</v>
      </c>
      <c r="K168" s="178">
        <v>1.7150000000000001</v>
      </c>
      <c r="L168" s="178"/>
      <c r="M168" s="155" t="s">
        <v>1039</v>
      </c>
    </row>
    <row r="169" spans="1:13" x14ac:dyDescent="0.2">
      <c r="A169" s="155" t="s">
        <v>851</v>
      </c>
      <c r="B169" s="178">
        <v>444288.571</v>
      </c>
      <c r="C169" s="179">
        <f t="shared" si="8"/>
        <v>18.635269388116253</v>
      </c>
      <c r="D169" s="178">
        <v>421181.15899999999</v>
      </c>
      <c r="E169" s="179">
        <f t="shared" si="9"/>
        <v>17.600718326974398</v>
      </c>
      <c r="F169" s="178">
        <v>43672.703000000001</v>
      </c>
      <c r="G169" s="179">
        <f t="shared" si="10"/>
        <v>2.9597793056215544</v>
      </c>
      <c r="H169" s="178">
        <v>59096.065999999999</v>
      </c>
      <c r="I169" s="179">
        <f t="shared" si="11"/>
        <v>3.2033953289937487</v>
      </c>
      <c r="J169" s="178">
        <v>-400615.86800000002</v>
      </c>
      <c r="K169" s="178">
        <v>-362085.09299999999</v>
      </c>
      <c r="L169" s="178"/>
      <c r="M169" s="155" t="s">
        <v>1040</v>
      </c>
    </row>
    <row r="170" spans="1:13" x14ac:dyDescent="0.2">
      <c r="A170" s="155" t="s">
        <v>852</v>
      </c>
      <c r="B170" s="178">
        <v>30.029</v>
      </c>
      <c r="C170" s="179">
        <f t="shared" si="8"/>
        <v>1.2595383743412634E-3</v>
      </c>
      <c r="D170" s="178">
        <v>55.832000000000001</v>
      </c>
      <c r="E170" s="179">
        <f t="shared" si="9"/>
        <v>2.3331606474629478E-3</v>
      </c>
      <c r="F170" s="178">
        <v>760.4</v>
      </c>
      <c r="G170" s="179">
        <f t="shared" si="10"/>
        <v>5.1533704794837862E-2</v>
      </c>
      <c r="H170" s="178">
        <v>763.55100000000004</v>
      </c>
      <c r="I170" s="179">
        <f t="shared" si="11"/>
        <v>4.1389484485287155E-2</v>
      </c>
      <c r="J170" s="178">
        <v>730.37099999999998</v>
      </c>
      <c r="K170" s="178">
        <v>707.71900000000005</v>
      </c>
      <c r="L170" s="178"/>
      <c r="M170" s="155" t="s">
        <v>1041</v>
      </c>
    </row>
    <row r="171" spans="1:13" x14ac:dyDescent="0.2">
      <c r="A171" s="155" t="s">
        <v>853</v>
      </c>
      <c r="B171" s="178">
        <v>13243.393</v>
      </c>
      <c r="C171" s="179">
        <f t="shared" si="8"/>
        <v>0.5554817573006916</v>
      </c>
      <c r="D171" s="178">
        <v>11163.790999999999</v>
      </c>
      <c r="E171" s="179">
        <f t="shared" si="9"/>
        <v>0.46652310212245707</v>
      </c>
      <c r="F171" s="178">
        <v>11491.744000000001</v>
      </c>
      <c r="G171" s="179">
        <f t="shared" si="10"/>
        <v>0.77881660030753452</v>
      </c>
      <c r="H171" s="178">
        <v>10277.799000000001</v>
      </c>
      <c r="I171" s="179">
        <f t="shared" si="11"/>
        <v>0.55712428148663273</v>
      </c>
      <c r="J171" s="178">
        <v>-1751.6489999999994</v>
      </c>
      <c r="K171" s="178">
        <v>-885.99199999999837</v>
      </c>
      <c r="L171" s="178"/>
      <c r="M171" s="155" t="s">
        <v>1042</v>
      </c>
    </row>
    <row r="172" spans="1:13" x14ac:dyDescent="0.2">
      <c r="A172" s="155" t="s">
        <v>854</v>
      </c>
      <c r="B172" s="178">
        <v>9492.9429999999993</v>
      </c>
      <c r="C172" s="179">
        <f t="shared" si="8"/>
        <v>0.39817263291932053</v>
      </c>
      <c r="D172" s="178">
        <v>11738.05</v>
      </c>
      <c r="E172" s="179">
        <f t="shared" si="9"/>
        <v>0.49052078266858518</v>
      </c>
      <c r="F172" s="178">
        <v>810.197</v>
      </c>
      <c r="G172" s="179">
        <f t="shared" si="10"/>
        <v>5.4908538958000068E-2</v>
      </c>
      <c r="H172" s="178">
        <v>1991.528</v>
      </c>
      <c r="I172" s="179">
        <f t="shared" si="11"/>
        <v>0.10795391173348598</v>
      </c>
      <c r="J172" s="178">
        <v>-8682.7459999999992</v>
      </c>
      <c r="K172" s="178">
        <v>-9746.521999999999</v>
      </c>
      <c r="L172" s="178"/>
      <c r="M172" s="155" t="s">
        <v>1043</v>
      </c>
    </row>
    <row r="173" spans="1:13" x14ac:dyDescent="0.2">
      <c r="A173" s="155" t="s">
        <v>855</v>
      </c>
      <c r="B173" s="178">
        <v>6842.9930000000004</v>
      </c>
      <c r="C173" s="179">
        <f t="shared" si="8"/>
        <v>0.28702295377297432</v>
      </c>
      <c r="D173" s="178">
        <v>5376.05</v>
      </c>
      <c r="E173" s="179">
        <f t="shared" si="9"/>
        <v>0.22465948378695336</v>
      </c>
      <c r="F173" s="178">
        <v>32557.761999999999</v>
      </c>
      <c r="G173" s="179">
        <f t="shared" si="10"/>
        <v>2.2064993367814174</v>
      </c>
      <c r="H173" s="178">
        <v>45733.521000000001</v>
      </c>
      <c r="I173" s="179">
        <f t="shared" si="11"/>
        <v>2.4790575323548185</v>
      </c>
      <c r="J173" s="178">
        <v>25714.769</v>
      </c>
      <c r="K173" s="178">
        <v>40357.470999999998</v>
      </c>
      <c r="L173" s="178"/>
      <c r="M173" s="155" t="s">
        <v>1044</v>
      </c>
    </row>
    <row r="174" spans="1:13" x14ac:dyDescent="0.2">
      <c r="A174" s="155" t="s">
        <v>856</v>
      </c>
      <c r="B174" s="178">
        <v>138074.318</v>
      </c>
      <c r="C174" s="179">
        <f t="shared" si="8"/>
        <v>5.7913983826300797</v>
      </c>
      <c r="D174" s="178">
        <v>82056.232999999993</v>
      </c>
      <c r="E174" s="179">
        <f t="shared" si="9"/>
        <v>3.4290438048905725</v>
      </c>
      <c r="F174" s="178">
        <v>10363.181</v>
      </c>
      <c r="G174" s="179">
        <f t="shared" si="10"/>
        <v>0.70233181271629752</v>
      </c>
      <c r="H174" s="178">
        <v>8904.5190000000002</v>
      </c>
      <c r="I174" s="179">
        <f t="shared" si="11"/>
        <v>0.4826834762831097</v>
      </c>
      <c r="J174" s="178">
        <v>-127711.137</v>
      </c>
      <c r="K174" s="178">
        <v>-73151.713999999993</v>
      </c>
      <c r="L174" s="178"/>
      <c r="M174" s="155" t="s">
        <v>1045</v>
      </c>
    </row>
    <row r="175" spans="1:13" x14ac:dyDescent="0.2">
      <c r="A175" s="155" t="s">
        <v>724</v>
      </c>
      <c r="B175" s="178">
        <v>0.94299999999999995</v>
      </c>
      <c r="C175" s="179">
        <f t="shared" si="8"/>
        <v>3.9553254753864975E-5</v>
      </c>
      <c r="D175" s="178" t="s">
        <v>725</v>
      </c>
      <c r="E175" s="179" t="str">
        <f t="shared" si="9"/>
        <v>x</v>
      </c>
      <c r="F175" s="178">
        <v>3545.0140000000001</v>
      </c>
      <c r="G175" s="179">
        <f t="shared" si="10"/>
        <v>0.24025211069117219</v>
      </c>
      <c r="H175" s="178">
        <v>1674.3030000000001</v>
      </c>
      <c r="I175" s="179">
        <f t="shared" si="11"/>
        <v>9.0758231005092962E-2</v>
      </c>
      <c r="J175" s="178">
        <v>3544.0709999999999</v>
      </c>
      <c r="K175" s="178">
        <v>1673.9780000000001</v>
      </c>
      <c r="L175" s="178"/>
      <c r="M175" s="155" t="s">
        <v>917</v>
      </c>
    </row>
    <row r="176" spans="1:13" x14ac:dyDescent="0.2">
      <c r="A176" s="155" t="s">
        <v>726</v>
      </c>
      <c r="B176" s="178">
        <v>12.852</v>
      </c>
      <c r="C176" s="179">
        <f t="shared" si="8"/>
        <v>5.3906514326264342E-4</v>
      </c>
      <c r="D176" s="178">
        <v>3.9409999999999998</v>
      </c>
      <c r="E176" s="179">
        <f t="shared" si="9"/>
        <v>1.6469025131916239E-4</v>
      </c>
      <c r="F176" s="178">
        <v>217.107</v>
      </c>
      <c r="G176" s="179">
        <f t="shared" si="10"/>
        <v>1.4713740198438801E-2</v>
      </c>
      <c r="H176" s="178">
        <v>248.44900000000001</v>
      </c>
      <c r="I176" s="179">
        <f t="shared" si="11"/>
        <v>1.3467569331826044E-2</v>
      </c>
      <c r="J176" s="178">
        <v>204.255</v>
      </c>
      <c r="K176" s="178">
        <v>244.50800000000001</v>
      </c>
      <c r="L176" s="178"/>
      <c r="M176" s="155" t="s">
        <v>918</v>
      </c>
    </row>
    <row r="177" spans="1:13" x14ac:dyDescent="0.2">
      <c r="A177" s="155" t="s">
        <v>857</v>
      </c>
      <c r="B177" s="178">
        <v>2635.779</v>
      </c>
      <c r="C177" s="179">
        <f t="shared" si="8"/>
        <v>0.11055528977930804</v>
      </c>
      <c r="D177" s="178">
        <v>4.4580000000000002</v>
      </c>
      <c r="E177" s="179">
        <f t="shared" si="9"/>
        <v>1.8629513838640602E-4</v>
      </c>
      <c r="F177" s="178">
        <v>7643.4549999999999</v>
      </c>
      <c r="G177" s="179">
        <f t="shared" si="10"/>
        <v>0.51801098577410232</v>
      </c>
      <c r="H177" s="178">
        <v>8631.5370000000003</v>
      </c>
      <c r="I177" s="179">
        <f t="shared" si="11"/>
        <v>0.46788605704881803</v>
      </c>
      <c r="J177" s="178">
        <v>5007.6759999999995</v>
      </c>
      <c r="K177" s="178">
        <v>8627.0789999999997</v>
      </c>
      <c r="L177" s="178"/>
      <c r="M177" s="155" t="s">
        <v>1046</v>
      </c>
    </row>
    <row r="178" spans="1:13" x14ac:dyDescent="0.2">
      <c r="A178" s="155" t="s">
        <v>858</v>
      </c>
      <c r="B178" s="178">
        <v>76117.422000000006</v>
      </c>
      <c r="C178" s="179">
        <f t="shared" si="8"/>
        <v>3.1926742137576318</v>
      </c>
      <c r="D178" s="178">
        <v>38409.315000000002</v>
      </c>
      <c r="E178" s="179">
        <f t="shared" si="9"/>
        <v>1.6050849379210543</v>
      </c>
      <c r="F178" s="178">
        <v>11563.133</v>
      </c>
      <c r="G178" s="179">
        <f t="shared" si="10"/>
        <v>0.78365476397349798</v>
      </c>
      <c r="H178" s="178">
        <v>53049.188000000002</v>
      </c>
      <c r="I178" s="179">
        <f t="shared" si="11"/>
        <v>2.8756147836661619</v>
      </c>
      <c r="J178" s="178">
        <v>-64554.289000000004</v>
      </c>
      <c r="K178" s="178">
        <v>14639.873</v>
      </c>
      <c r="L178" s="178"/>
      <c r="M178" s="155" t="s">
        <v>1047</v>
      </c>
    </row>
    <row r="179" spans="1:13" x14ac:dyDescent="0.2">
      <c r="A179" s="155" t="s">
        <v>859</v>
      </c>
      <c r="B179" s="178" t="s">
        <v>723</v>
      </c>
      <c r="C179" s="179" t="str">
        <f t="shared" si="8"/>
        <v>x</v>
      </c>
      <c r="D179" s="178" t="s">
        <v>725</v>
      </c>
      <c r="E179" s="179" t="str">
        <f t="shared" si="9"/>
        <v>x</v>
      </c>
      <c r="F179" s="178">
        <v>0.75900000000000001</v>
      </c>
      <c r="G179" s="179">
        <f t="shared" si="10"/>
        <v>5.143882422314826E-5</v>
      </c>
      <c r="H179" s="178">
        <v>74.298000000000002</v>
      </c>
      <c r="I179" s="179">
        <f t="shared" si="11"/>
        <v>4.0274401032646999E-3</v>
      </c>
      <c r="J179" s="178">
        <v>0.75900000000000001</v>
      </c>
      <c r="K179" s="178">
        <v>74.094000000000008</v>
      </c>
      <c r="L179" s="178"/>
      <c r="M179" s="155" t="s">
        <v>1048</v>
      </c>
    </row>
    <row r="180" spans="1:13" x14ac:dyDescent="0.2">
      <c r="A180" s="155" t="s">
        <v>860</v>
      </c>
      <c r="B180" s="178">
        <v>1015.542</v>
      </c>
      <c r="C180" s="179">
        <f t="shared" si="8"/>
        <v>4.2595961229320842E-2</v>
      </c>
      <c r="D180" s="178">
        <v>1097.6949999999999</v>
      </c>
      <c r="E180" s="179">
        <f t="shared" si="9"/>
        <v>4.587152129454148E-2</v>
      </c>
      <c r="F180" s="178">
        <v>60.57</v>
      </c>
      <c r="G180" s="179">
        <f t="shared" si="10"/>
        <v>4.104940162313689E-3</v>
      </c>
      <c r="H180" s="178">
        <v>532.94000000000005</v>
      </c>
      <c r="I180" s="179">
        <f t="shared" si="11"/>
        <v>2.8888852036850113E-2</v>
      </c>
      <c r="J180" s="178">
        <v>-954.97199999999998</v>
      </c>
      <c r="K180" s="178">
        <v>-564.75499999999988</v>
      </c>
      <c r="L180" s="178"/>
      <c r="M180" s="155" t="s">
        <v>1049</v>
      </c>
    </row>
    <row r="181" spans="1:13" x14ac:dyDescent="0.2">
      <c r="A181" s="155" t="s">
        <v>861</v>
      </c>
      <c r="B181" s="178" t="s">
        <v>723</v>
      </c>
      <c r="C181" s="179" t="str">
        <f t="shared" si="8"/>
        <v>x</v>
      </c>
      <c r="D181" s="178" t="s">
        <v>725</v>
      </c>
      <c r="E181" s="179" t="str">
        <f t="shared" si="9"/>
        <v>x</v>
      </c>
      <c r="F181" s="178" t="s">
        <v>723</v>
      </c>
      <c r="G181" s="179" t="str">
        <f t="shared" si="10"/>
        <v>x</v>
      </c>
      <c r="H181" s="178" t="s">
        <v>723</v>
      </c>
      <c r="I181" s="179" t="str">
        <f t="shared" si="11"/>
        <v>x</v>
      </c>
      <c r="J181" s="178" t="s">
        <v>723</v>
      </c>
      <c r="K181" s="178" t="s">
        <v>725</v>
      </c>
      <c r="L181" s="178"/>
      <c r="M181" s="155" t="s">
        <v>1050</v>
      </c>
    </row>
    <row r="182" spans="1:13" x14ac:dyDescent="0.2">
      <c r="A182" s="155" t="s">
        <v>862</v>
      </c>
      <c r="B182" s="178">
        <v>46637.946000000004</v>
      </c>
      <c r="C182" s="179">
        <f t="shared" si="8"/>
        <v>1.9561851106415677</v>
      </c>
      <c r="D182" s="178">
        <v>52468.11</v>
      </c>
      <c r="E182" s="179">
        <f t="shared" si="9"/>
        <v>2.1925872169859066</v>
      </c>
      <c r="F182" s="178">
        <v>17547.594000000001</v>
      </c>
      <c r="G182" s="179">
        <f t="shared" si="10"/>
        <v>1.1892326789264442</v>
      </c>
      <c r="H182" s="178">
        <v>17624.978999999999</v>
      </c>
      <c r="I182" s="179">
        <f t="shared" si="11"/>
        <v>0.95538974459336945</v>
      </c>
      <c r="J182" s="178">
        <v>-29090.352000000003</v>
      </c>
      <c r="K182" s="178">
        <v>-34843.131000000001</v>
      </c>
      <c r="L182" s="178"/>
      <c r="M182" s="155" t="s">
        <v>1051</v>
      </c>
    </row>
    <row r="183" spans="1:13" x14ac:dyDescent="0.2">
      <c r="A183" s="155" t="s">
        <v>727</v>
      </c>
      <c r="B183" s="178">
        <v>3184.41</v>
      </c>
      <c r="C183" s="179">
        <f t="shared" si="8"/>
        <v>0.1335671049530808</v>
      </c>
      <c r="D183" s="178">
        <v>976.05399999999997</v>
      </c>
      <c r="E183" s="179">
        <f t="shared" si="9"/>
        <v>4.0788271647062606E-2</v>
      </c>
      <c r="F183" s="178">
        <v>1923.9480000000001</v>
      </c>
      <c r="G183" s="179">
        <f t="shared" si="10"/>
        <v>0.13038949010076106</v>
      </c>
      <c r="H183" s="178">
        <v>4081.9009999999998</v>
      </c>
      <c r="I183" s="179">
        <f t="shared" si="11"/>
        <v>0.22126587236475115</v>
      </c>
      <c r="J183" s="178">
        <v>-1260.4619999999998</v>
      </c>
      <c r="K183" s="178">
        <v>3105.8469999999998</v>
      </c>
      <c r="L183" s="178"/>
      <c r="M183" s="155" t="s">
        <v>919</v>
      </c>
    </row>
    <row r="184" spans="1:13" x14ac:dyDescent="0.2">
      <c r="A184" s="155" t="s">
        <v>863</v>
      </c>
      <c r="B184" s="178">
        <v>4.5709999999999997</v>
      </c>
      <c r="C184" s="179">
        <f t="shared" si="8"/>
        <v>1.9172632818655015E-4</v>
      </c>
      <c r="D184" s="178">
        <v>43.079000000000001</v>
      </c>
      <c r="E184" s="179">
        <f t="shared" si="9"/>
        <v>1.8002261701543258E-3</v>
      </c>
      <c r="F184" s="178">
        <v>138.80799999999999</v>
      </c>
      <c r="G184" s="179">
        <f t="shared" si="10"/>
        <v>9.4072731393501485E-3</v>
      </c>
      <c r="H184" s="178">
        <v>958.21400000000006</v>
      </c>
      <c r="I184" s="179">
        <f t="shared" si="11"/>
        <v>5.1941498978568486E-2</v>
      </c>
      <c r="J184" s="178">
        <v>134.23699999999999</v>
      </c>
      <c r="K184" s="178">
        <v>915.1350000000001</v>
      </c>
      <c r="L184" s="178"/>
      <c r="M184" s="155" t="s">
        <v>1052</v>
      </c>
    </row>
    <row r="185" spans="1:13" x14ac:dyDescent="0.2">
      <c r="A185" s="155" t="s">
        <v>864</v>
      </c>
      <c r="B185" s="178">
        <v>1095.395</v>
      </c>
      <c r="C185" s="179">
        <f t="shared" si="8"/>
        <v>4.5945320775302154E-2</v>
      </c>
      <c r="D185" s="178">
        <v>1791.7370000000001</v>
      </c>
      <c r="E185" s="179">
        <f t="shared" si="9"/>
        <v>7.4874807619345882E-2</v>
      </c>
      <c r="F185" s="178" t="s">
        <v>725</v>
      </c>
      <c r="G185" s="179" t="str">
        <f t="shared" si="10"/>
        <v>x</v>
      </c>
      <c r="H185" s="178">
        <v>2.8780000000000001</v>
      </c>
      <c r="I185" s="179">
        <f t="shared" si="11"/>
        <v>1.5600652261428042E-4</v>
      </c>
      <c r="J185" s="178">
        <v>-1095.0170000000001</v>
      </c>
      <c r="K185" s="178">
        <v>-1788.8590000000002</v>
      </c>
      <c r="L185" s="178"/>
      <c r="M185" s="155" t="s">
        <v>1053</v>
      </c>
    </row>
    <row r="186" spans="1:13" x14ac:dyDescent="0.2">
      <c r="A186" s="155" t="s">
        <v>865</v>
      </c>
      <c r="B186" s="178">
        <v>1770.0619999999999</v>
      </c>
      <c r="C186" s="179">
        <f t="shared" si="8"/>
        <v>7.4243598320398466E-2</v>
      </c>
      <c r="D186" s="178">
        <v>1592.0119999999999</v>
      </c>
      <c r="E186" s="179">
        <f t="shared" si="9"/>
        <v>6.6528509612565942E-2</v>
      </c>
      <c r="F186" s="178">
        <v>2604.6930000000002</v>
      </c>
      <c r="G186" s="179">
        <f t="shared" si="10"/>
        <v>0.17652482922564522</v>
      </c>
      <c r="H186" s="178">
        <v>1325.961</v>
      </c>
      <c r="I186" s="179">
        <f t="shared" si="11"/>
        <v>7.1875804284973546E-2</v>
      </c>
      <c r="J186" s="178">
        <v>834.63100000000031</v>
      </c>
      <c r="K186" s="178">
        <v>-266.05099999999993</v>
      </c>
      <c r="L186" s="178"/>
      <c r="M186" s="155" t="s">
        <v>1054</v>
      </c>
    </row>
    <row r="187" spans="1:13" x14ac:dyDescent="0.2">
      <c r="A187" s="155" t="s">
        <v>866</v>
      </c>
      <c r="B187" s="178">
        <v>1827.8</v>
      </c>
      <c r="C187" s="179">
        <f t="shared" si="8"/>
        <v>7.6665364834691843E-2</v>
      </c>
      <c r="D187" s="178">
        <v>1973.9059999999999</v>
      </c>
      <c r="E187" s="179">
        <f t="shared" si="9"/>
        <v>8.2487458822736004E-2</v>
      </c>
      <c r="F187" s="178">
        <v>612</v>
      </c>
      <c r="G187" s="179">
        <f t="shared" si="10"/>
        <v>4.1476364195740099E-2</v>
      </c>
      <c r="H187" s="178">
        <v>2152.1669999999999</v>
      </c>
      <c r="I187" s="179">
        <f t="shared" si="11"/>
        <v>0.11666160172175399</v>
      </c>
      <c r="J187" s="178">
        <v>-1215.8</v>
      </c>
      <c r="K187" s="178">
        <v>178.26099999999997</v>
      </c>
      <c r="L187" s="178"/>
      <c r="M187" s="155" t="s">
        <v>1055</v>
      </c>
    </row>
    <row r="188" spans="1:13" x14ac:dyDescent="0.2">
      <c r="A188" s="155" t="s">
        <v>867</v>
      </c>
      <c r="B188" s="178">
        <v>421.87700000000001</v>
      </c>
      <c r="C188" s="179">
        <f t="shared" si="8"/>
        <v>1.7695236962668396E-2</v>
      </c>
      <c r="D188" s="178">
        <v>2376.9830000000002</v>
      </c>
      <c r="E188" s="179">
        <f t="shared" si="9"/>
        <v>9.9331623357365298E-2</v>
      </c>
      <c r="F188" s="178">
        <v>27.326000000000001</v>
      </c>
      <c r="G188" s="179">
        <f t="shared" si="10"/>
        <v>1.8519332157071796E-3</v>
      </c>
      <c r="H188" s="178" t="s">
        <v>723</v>
      </c>
      <c r="I188" s="179" t="str">
        <f t="shared" si="11"/>
        <v>x</v>
      </c>
      <c r="J188" s="178">
        <v>-394.55099999999999</v>
      </c>
      <c r="K188" s="178">
        <v>-2376.9830000000002</v>
      </c>
      <c r="L188" s="178"/>
      <c r="M188" s="155" t="s">
        <v>1056</v>
      </c>
    </row>
    <row r="189" spans="1:13" x14ac:dyDescent="0.2">
      <c r="A189" s="155" t="s">
        <v>868</v>
      </c>
      <c r="B189" s="178">
        <v>66.478999999999999</v>
      </c>
      <c r="C189" s="179">
        <f t="shared" si="8"/>
        <v>2.7883995999811134E-3</v>
      </c>
      <c r="D189" s="178">
        <v>26.411000000000001</v>
      </c>
      <c r="E189" s="179">
        <f t="shared" si="9"/>
        <v>1.1036879542223798E-3</v>
      </c>
      <c r="F189" s="178">
        <v>11.137</v>
      </c>
      <c r="G189" s="179">
        <f t="shared" si="10"/>
        <v>7.5477494779078015E-4</v>
      </c>
      <c r="H189" s="178">
        <v>50.887</v>
      </c>
      <c r="I189" s="179">
        <f t="shared" si="11"/>
        <v>2.7584099778571536E-3</v>
      </c>
      <c r="J189" s="178">
        <v>-55.341999999999999</v>
      </c>
      <c r="K189" s="178">
        <v>24.475999999999999</v>
      </c>
      <c r="L189" s="178"/>
      <c r="M189" s="155" t="s">
        <v>1057</v>
      </c>
    </row>
    <row r="190" spans="1:13" x14ac:dyDescent="0.2">
      <c r="A190" s="155" t="s">
        <v>869</v>
      </c>
      <c r="B190" s="178">
        <v>6.0540000000000003</v>
      </c>
      <c r="C190" s="179">
        <f t="shared" si="8"/>
        <v>2.5392937887582038E-4</v>
      </c>
      <c r="D190" s="178">
        <v>32.783000000000001</v>
      </c>
      <c r="E190" s="179">
        <f t="shared" si="9"/>
        <v>1.3699671426024109E-3</v>
      </c>
      <c r="F190" s="178">
        <v>1636.84</v>
      </c>
      <c r="G190" s="179">
        <f t="shared" si="10"/>
        <v>0.11093165354600526</v>
      </c>
      <c r="H190" s="178">
        <v>1505.8119999999999</v>
      </c>
      <c r="I190" s="179">
        <f t="shared" si="11"/>
        <v>8.1624910990568039E-2</v>
      </c>
      <c r="J190" s="178">
        <v>1630.7859999999998</v>
      </c>
      <c r="K190" s="178">
        <v>1473.029</v>
      </c>
      <c r="L190" s="178"/>
      <c r="M190" s="155" t="s">
        <v>1058</v>
      </c>
    </row>
    <row r="191" spans="1:13" x14ac:dyDescent="0.2">
      <c r="A191" s="155" t="s">
        <v>870</v>
      </c>
      <c r="B191" s="178">
        <v>15.981</v>
      </c>
      <c r="C191" s="179">
        <f t="shared" si="8"/>
        <v>6.7030812748835233E-4</v>
      </c>
      <c r="D191" s="178">
        <v>21.364000000000001</v>
      </c>
      <c r="E191" s="179">
        <f t="shared" si="9"/>
        <v>8.9277912438025524E-4</v>
      </c>
      <c r="F191" s="178">
        <v>147.768</v>
      </c>
      <c r="G191" s="179">
        <f t="shared" si="10"/>
        <v>1.00145087981636E-2</v>
      </c>
      <c r="H191" s="178">
        <v>71.206999999999994</v>
      </c>
      <c r="I191" s="179">
        <f t="shared" si="11"/>
        <v>3.8598875801928645E-3</v>
      </c>
      <c r="J191" s="178">
        <v>131.78700000000001</v>
      </c>
      <c r="K191" s="178">
        <v>49.842999999999989</v>
      </c>
      <c r="L191" s="178"/>
      <c r="M191" s="155" t="s">
        <v>1059</v>
      </c>
    </row>
    <row r="192" spans="1:13" x14ac:dyDescent="0.2">
      <c r="A192" s="155" t="s">
        <v>871</v>
      </c>
      <c r="B192" s="178">
        <v>8613.9570000000003</v>
      </c>
      <c r="C192" s="179">
        <f t="shared" si="8"/>
        <v>0.36130438564139827</v>
      </c>
      <c r="D192" s="178">
        <v>9016.4330000000009</v>
      </c>
      <c r="E192" s="179">
        <f t="shared" si="9"/>
        <v>0.37678726637208565</v>
      </c>
      <c r="F192" s="178">
        <v>1934.191</v>
      </c>
      <c r="G192" s="179">
        <f t="shared" si="10"/>
        <v>0.13108367702634435</v>
      </c>
      <c r="H192" s="178">
        <v>2137.913</v>
      </c>
      <c r="I192" s="179">
        <f t="shared" si="11"/>
        <v>0.11588894120287146</v>
      </c>
      <c r="J192" s="178">
        <v>-6679.7660000000005</v>
      </c>
      <c r="K192" s="178">
        <v>-6878.52</v>
      </c>
      <c r="L192" s="178"/>
      <c r="M192" s="155" t="s">
        <v>1060</v>
      </c>
    </row>
    <row r="193" spans="1:13" x14ac:dyDescent="0.2">
      <c r="A193" s="155" t="s">
        <v>872</v>
      </c>
      <c r="B193" s="178">
        <v>9.9</v>
      </c>
      <c r="C193" s="179">
        <f t="shared" si="8"/>
        <v>4.1524625881576177E-4</v>
      </c>
      <c r="D193" s="178">
        <v>6.0309999999999997</v>
      </c>
      <c r="E193" s="179">
        <f t="shared" si="9"/>
        <v>2.5202915648461516E-4</v>
      </c>
      <c r="F193" s="178">
        <v>47.86</v>
      </c>
      <c r="G193" s="179">
        <f t="shared" si="10"/>
        <v>3.2435601150459493E-3</v>
      </c>
      <c r="H193" s="178" t="s">
        <v>725</v>
      </c>
      <c r="I193" s="179" t="str">
        <f t="shared" si="11"/>
        <v>x</v>
      </c>
      <c r="J193" s="178">
        <v>37.96</v>
      </c>
      <c r="K193" s="178">
        <v>-6.0249999999999995</v>
      </c>
      <c r="L193" s="178"/>
      <c r="M193" s="155" t="s">
        <v>1061</v>
      </c>
    </row>
    <row r="194" spans="1:13" x14ac:dyDescent="0.2">
      <c r="A194" s="155" t="s">
        <v>873</v>
      </c>
      <c r="B194" s="178">
        <v>130.703</v>
      </c>
      <c r="C194" s="179">
        <f t="shared" si="8"/>
        <v>5.4822153298986374E-3</v>
      </c>
      <c r="D194" s="178">
        <v>129.74</v>
      </c>
      <c r="E194" s="179">
        <f t="shared" si="9"/>
        <v>5.4216983522324619E-3</v>
      </c>
      <c r="F194" s="178">
        <v>376.28199999999998</v>
      </c>
      <c r="G194" s="179">
        <f t="shared" si="10"/>
        <v>2.5501322340361884E-2</v>
      </c>
      <c r="H194" s="178">
        <v>347.28199999999998</v>
      </c>
      <c r="I194" s="179">
        <f t="shared" si="11"/>
        <v>1.8824967750706228E-2</v>
      </c>
      <c r="J194" s="178">
        <v>245.57899999999998</v>
      </c>
      <c r="K194" s="178">
        <v>217.54199999999997</v>
      </c>
      <c r="L194" s="178"/>
      <c r="M194" s="155" t="s">
        <v>1062</v>
      </c>
    </row>
    <row r="195" spans="1:13" x14ac:dyDescent="0.2">
      <c r="A195" s="155" t="s">
        <v>874</v>
      </c>
      <c r="B195" s="178">
        <v>3003.0520000000001</v>
      </c>
      <c r="C195" s="179">
        <f t="shared" si="8"/>
        <v>0.12596021293224149</v>
      </c>
      <c r="D195" s="178">
        <v>5845.8819999999996</v>
      </c>
      <c r="E195" s="179">
        <f t="shared" si="9"/>
        <v>0.24429326966814707</v>
      </c>
      <c r="F195" s="178">
        <v>592.67200000000003</v>
      </c>
      <c r="G195" s="179">
        <f t="shared" si="10"/>
        <v>4.0166470131728228E-2</v>
      </c>
      <c r="H195" s="178">
        <v>522.99599999999998</v>
      </c>
      <c r="I195" s="179">
        <f t="shared" si="11"/>
        <v>2.8349821855864561E-2</v>
      </c>
      <c r="J195" s="178">
        <v>-2410.38</v>
      </c>
      <c r="K195" s="178">
        <v>-5322.8859999999995</v>
      </c>
      <c r="L195" s="178"/>
      <c r="M195" s="155" t="s">
        <v>1063</v>
      </c>
    </row>
    <row r="196" spans="1:13" x14ac:dyDescent="0.2">
      <c r="A196" s="155" t="s">
        <v>875</v>
      </c>
      <c r="B196" s="178">
        <v>16466.388999999999</v>
      </c>
      <c r="C196" s="179">
        <f t="shared" si="8"/>
        <v>0.69066731600555675</v>
      </c>
      <c r="D196" s="178">
        <v>22148.392</v>
      </c>
      <c r="E196" s="179">
        <f t="shared" si="9"/>
        <v>0.92555804232309724</v>
      </c>
      <c r="F196" s="178">
        <v>2380.4949999999999</v>
      </c>
      <c r="G196" s="179">
        <f t="shared" si="10"/>
        <v>0.16133051893159855</v>
      </c>
      <c r="H196" s="178">
        <v>1624.8969999999999</v>
      </c>
      <c r="I196" s="179">
        <f t="shared" si="11"/>
        <v>8.8080100964689517E-2</v>
      </c>
      <c r="J196" s="178">
        <v>-14085.894</v>
      </c>
      <c r="K196" s="178">
        <v>-20523.494999999999</v>
      </c>
      <c r="L196" s="178"/>
      <c r="M196" s="155" t="s">
        <v>1064</v>
      </c>
    </row>
    <row r="197" spans="1:13" x14ac:dyDescent="0.2">
      <c r="A197" s="155" t="s">
        <v>876</v>
      </c>
      <c r="B197" s="178" t="s">
        <v>723</v>
      </c>
      <c r="C197" s="179" t="str">
        <f t="shared" si="8"/>
        <v>x</v>
      </c>
      <c r="D197" s="178" t="s">
        <v>723</v>
      </c>
      <c r="E197" s="179" t="str">
        <f t="shared" si="9"/>
        <v>x</v>
      </c>
      <c r="F197" s="178">
        <v>918.40499999999997</v>
      </c>
      <c r="G197" s="179">
        <f t="shared" si="10"/>
        <v>6.2241993887563213E-2</v>
      </c>
      <c r="H197" s="178">
        <v>1884.106</v>
      </c>
      <c r="I197" s="179">
        <f t="shared" si="11"/>
        <v>0.10213093304263428</v>
      </c>
      <c r="J197" s="178">
        <v>918.40499999999997</v>
      </c>
      <c r="K197" s="178">
        <v>1884.106</v>
      </c>
      <c r="L197" s="178"/>
      <c r="M197" s="155" t="s">
        <v>1065</v>
      </c>
    </row>
    <row r="198" spans="1:13" x14ac:dyDescent="0.2">
      <c r="A198" s="155" t="s">
        <v>877</v>
      </c>
      <c r="B198" s="178">
        <v>25993.642</v>
      </c>
      <c r="C198" s="179">
        <f t="shared" si="8"/>
        <v>1.0902790498481065</v>
      </c>
      <c r="D198" s="178">
        <v>4332.7139999999999</v>
      </c>
      <c r="E198" s="179">
        <f t="shared" si="9"/>
        <v>0.18105956801676057</v>
      </c>
      <c r="F198" s="178">
        <v>29287.905999999999</v>
      </c>
      <c r="G198" s="179">
        <f t="shared" si="10"/>
        <v>1.9848951891937934</v>
      </c>
      <c r="H198" s="178">
        <v>2251.87</v>
      </c>
      <c r="I198" s="179">
        <f t="shared" si="11"/>
        <v>0.12206615986081293</v>
      </c>
      <c r="J198" s="178">
        <v>3294.2639999999992</v>
      </c>
      <c r="K198" s="178">
        <v>-2080.8440000000001</v>
      </c>
      <c r="L198" s="178"/>
      <c r="M198" s="155" t="s">
        <v>1066</v>
      </c>
    </row>
    <row r="199" spans="1:13" x14ac:dyDescent="0.2">
      <c r="A199" s="155" t="s">
        <v>730</v>
      </c>
      <c r="B199" s="178">
        <v>39849.678999999996</v>
      </c>
      <c r="C199" s="179">
        <f t="shared" si="8"/>
        <v>1.6714575878544469</v>
      </c>
      <c r="D199" s="178">
        <v>67142.137000000002</v>
      </c>
      <c r="E199" s="179">
        <f t="shared" si="9"/>
        <v>2.8057993952386791</v>
      </c>
      <c r="F199" s="178">
        <v>7681.0060000000003</v>
      </c>
      <c r="G199" s="179">
        <f t="shared" si="10"/>
        <v>0.52055588602232827</v>
      </c>
      <c r="H199" s="178">
        <v>10476.431</v>
      </c>
      <c r="I199" s="179">
        <f t="shared" si="11"/>
        <v>0.5678914418757639</v>
      </c>
      <c r="J199" s="178">
        <v>-32168.672999999995</v>
      </c>
      <c r="K199" s="178">
        <v>-56665.706000000006</v>
      </c>
      <c r="L199" s="178"/>
      <c r="M199" s="155" t="s">
        <v>922</v>
      </c>
    </row>
    <row r="200" spans="1:13" x14ac:dyDescent="0.2">
      <c r="A200" s="155" t="s">
        <v>878</v>
      </c>
      <c r="B200" s="178">
        <v>7461.86</v>
      </c>
      <c r="C200" s="179">
        <f t="shared" si="8"/>
        <v>0.31298075240474543</v>
      </c>
      <c r="D200" s="178">
        <v>19535.226999999999</v>
      </c>
      <c r="E200" s="179">
        <f t="shared" si="9"/>
        <v>0.8163566212146377</v>
      </c>
      <c r="F200" s="178">
        <v>5033.973</v>
      </c>
      <c r="G200" s="179">
        <f t="shared" si="10"/>
        <v>0.34116159722144179</v>
      </c>
      <c r="H200" s="178">
        <v>4720.085</v>
      </c>
      <c r="I200" s="179">
        <f t="shared" si="11"/>
        <v>0.25585964117228138</v>
      </c>
      <c r="J200" s="178">
        <v>-2427.8869999999997</v>
      </c>
      <c r="K200" s="178">
        <v>-14815.142</v>
      </c>
      <c r="L200" s="178"/>
      <c r="M200" s="155" t="s">
        <v>1067</v>
      </c>
    </row>
    <row r="201" spans="1:13" x14ac:dyDescent="0.2">
      <c r="A201" s="155" t="s">
        <v>879</v>
      </c>
      <c r="B201" s="178" t="s">
        <v>723</v>
      </c>
      <c r="C201" s="179" t="str">
        <f t="shared" si="8"/>
        <v>x</v>
      </c>
      <c r="D201" s="178">
        <v>56.543999999999997</v>
      </c>
      <c r="E201" s="179">
        <f t="shared" si="9"/>
        <v>2.3629143797489773E-3</v>
      </c>
      <c r="F201" s="178">
        <v>278.839</v>
      </c>
      <c r="G201" s="179">
        <f t="shared" si="10"/>
        <v>1.8897431235254857E-2</v>
      </c>
      <c r="H201" s="178">
        <v>587.12099999999998</v>
      </c>
      <c r="I201" s="179">
        <f t="shared" si="11"/>
        <v>3.1825818472487472E-2</v>
      </c>
      <c r="J201" s="178">
        <v>278.839</v>
      </c>
      <c r="K201" s="178">
        <v>530.577</v>
      </c>
      <c r="L201" s="178"/>
      <c r="M201" s="155" t="s">
        <v>1068</v>
      </c>
    </row>
    <row r="202" spans="1:13" x14ac:dyDescent="0.2">
      <c r="A202" s="155" t="s">
        <v>880</v>
      </c>
      <c r="B202" s="178">
        <v>16502.636999999999</v>
      </c>
      <c r="C202" s="179">
        <f t="shared" si="8"/>
        <v>0.69218770452975409</v>
      </c>
      <c r="D202" s="178">
        <v>23756.05</v>
      </c>
      <c r="E202" s="179">
        <f t="shared" si="9"/>
        <v>0.99274038184485858</v>
      </c>
      <c r="F202" s="178">
        <v>3279.0970000000002</v>
      </c>
      <c r="G202" s="179">
        <f t="shared" si="10"/>
        <v>0.2222304271326124</v>
      </c>
      <c r="H202" s="178">
        <v>3292.453</v>
      </c>
      <c r="I202" s="179">
        <f t="shared" si="11"/>
        <v>0.17847260020881006</v>
      </c>
      <c r="J202" s="178">
        <v>-13223.539999999999</v>
      </c>
      <c r="K202" s="178">
        <v>-20463.596999999998</v>
      </c>
      <c r="L202" s="178"/>
      <c r="M202" s="155" t="s">
        <v>1069</v>
      </c>
    </row>
    <row r="203" spans="1:13" x14ac:dyDescent="0.2">
      <c r="A203" s="155" t="s">
        <v>881</v>
      </c>
      <c r="B203" s="178" t="s">
        <v>723</v>
      </c>
      <c r="C203" s="179" t="str">
        <f t="shared" si="8"/>
        <v>x</v>
      </c>
      <c r="D203" s="178">
        <v>32</v>
      </c>
      <c r="E203" s="179">
        <f t="shared" si="9"/>
        <v>1.337246394877746E-3</v>
      </c>
      <c r="F203" s="178" t="s">
        <v>725</v>
      </c>
      <c r="G203" s="179" t="str">
        <f t="shared" si="10"/>
        <v>x</v>
      </c>
      <c r="H203" s="178" t="s">
        <v>723</v>
      </c>
      <c r="I203" s="179" t="str">
        <f t="shared" si="11"/>
        <v>x</v>
      </c>
      <c r="J203" s="178" t="s">
        <v>725</v>
      </c>
      <c r="K203" s="178">
        <v>-32</v>
      </c>
      <c r="L203" s="178"/>
      <c r="M203" s="155" t="s">
        <v>1070</v>
      </c>
    </row>
    <row r="204" spans="1:13" x14ac:dyDescent="0.2">
      <c r="A204" s="155" t="s">
        <v>882</v>
      </c>
      <c r="B204" s="178">
        <v>138.97</v>
      </c>
      <c r="C204" s="179">
        <f t="shared" si="8"/>
        <v>5.8289669280430717E-3</v>
      </c>
      <c r="D204" s="178" t="s">
        <v>723</v>
      </c>
      <c r="E204" s="179" t="str">
        <f t="shared" si="9"/>
        <v>x</v>
      </c>
      <c r="F204" s="178">
        <v>324.678</v>
      </c>
      <c r="G204" s="179">
        <f t="shared" si="10"/>
        <v>2.2004024467883177E-2</v>
      </c>
      <c r="H204" s="178">
        <v>356.25599999999997</v>
      </c>
      <c r="I204" s="179">
        <f t="shared" si="11"/>
        <v>1.9311417554021222E-2</v>
      </c>
      <c r="J204" s="178">
        <v>185.708</v>
      </c>
      <c r="K204" s="178">
        <v>356.25599999999997</v>
      </c>
      <c r="L204" s="178"/>
      <c r="M204" s="155" t="s">
        <v>1071</v>
      </c>
    </row>
    <row r="205" spans="1:13" x14ac:dyDescent="0.2">
      <c r="A205" s="155" t="s">
        <v>883</v>
      </c>
      <c r="B205" s="178">
        <v>66.927999999999997</v>
      </c>
      <c r="C205" s="179">
        <f t="shared" si="8"/>
        <v>2.8072324858607373E-3</v>
      </c>
      <c r="D205" s="178" t="s">
        <v>725</v>
      </c>
      <c r="E205" s="179" t="str">
        <f t="shared" si="9"/>
        <v>x</v>
      </c>
      <c r="F205" s="178" t="s">
        <v>723</v>
      </c>
      <c r="G205" s="179" t="str">
        <f t="shared" si="10"/>
        <v>x</v>
      </c>
      <c r="H205" s="178">
        <v>28.716000000000001</v>
      </c>
      <c r="I205" s="179">
        <f t="shared" si="11"/>
        <v>1.5565960053480462E-3</v>
      </c>
      <c r="J205" s="178">
        <v>-66.927999999999997</v>
      </c>
      <c r="K205" s="178">
        <v>28.715</v>
      </c>
      <c r="L205" s="178"/>
      <c r="M205" s="155" t="s">
        <v>1072</v>
      </c>
    </row>
    <row r="206" spans="1:13" x14ac:dyDescent="0.2">
      <c r="A206" s="155" t="s">
        <v>884</v>
      </c>
      <c r="B206" s="178">
        <v>55486.214999999997</v>
      </c>
      <c r="C206" s="179">
        <f t="shared" ref="C206:C226" si="12">IF(B206=0,0,IF(OR(B206="x",B206="Ə"),"x",B206/$B$12*100))</f>
        <v>2.3273174944037374</v>
      </c>
      <c r="D206" s="178">
        <v>48624.417999999998</v>
      </c>
      <c r="E206" s="179">
        <f t="shared" ref="E206:E226" si="13">IF(D206=0,0,IF(OR(D206="x",D206="Ə"),"x",D206/$D$12*100))</f>
        <v>2.0319633647977682</v>
      </c>
      <c r="F206" s="178">
        <v>13312.919</v>
      </c>
      <c r="G206" s="179">
        <f t="shared" ref="G206:G226" si="14">IF(F206=0,0,IF(OR(F206="x",F206="Ə"),"x",F206/$F$12*100))</f>
        <v>0.90224097541239878</v>
      </c>
      <c r="H206" s="178">
        <v>17654.822</v>
      </c>
      <c r="I206" s="179">
        <f t="shared" ref="I206:I226" si="15">IF(H206=0,0,IF(OR(H206="x",H206="Ə"),"x",H206/$H$12*100))</f>
        <v>0.9570074314086503</v>
      </c>
      <c r="J206" s="178">
        <v>-42173.295999999995</v>
      </c>
      <c r="K206" s="178">
        <v>-30969.595999999998</v>
      </c>
      <c r="L206" s="178"/>
      <c r="M206" s="155" t="s">
        <v>1073</v>
      </c>
    </row>
    <row r="207" spans="1:13" x14ac:dyDescent="0.2">
      <c r="A207" s="155" t="s">
        <v>885</v>
      </c>
      <c r="B207" s="178">
        <v>1124.992</v>
      </c>
      <c r="C207" s="179">
        <f t="shared" si="12"/>
        <v>4.718673931289509E-2</v>
      </c>
      <c r="D207" s="178">
        <v>527.42499999999995</v>
      </c>
      <c r="E207" s="179">
        <f t="shared" si="13"/>
        <v>2.2040536869324848E-2</v>
      </c>
      <c r="F207" s="178">
        <v>75.382999999999996</v>
      </c>
      <c r="G207" s="179">
        <f t="shared" si="14"/>
        <v>5.108844382626594E-3</v>
      </c>
      <c r="H207" s="178">
        <v>906.68799999999999</v>
      </c>
      <c r="I207" s="179">
        <f t="shared" si="15"/>
        <v>4.9148450999338664E-2</v>
      </c>
      <c r="J207" s="178">
        <v>-1049.6089999999999</v>
      </c>
      <c r="K207" s="178">
        <v>379.26300000000003</v>
      </c>
      <c r="L207" s="178"/>
      <c r="M207" s="155" t="s">
        <v>1074</v>
      </c>
    </row>
    <row r="208" spans="1:13" x14ac:dyDescent="0.2">
      <c r="A208" s="155" t="s">
        <v>886</v>
      </c>
      <c r="B208" s="178">
        <v>55912.326999999997</v>
      </c>
      <c r="C208" s="179">
        <f t="shared" si="12"/>
        <v>2.3451903644882326</v>
      </c>
      <c r="D208" s="178">
        <v>48983.849000000002</v>
      </c>
      <c r="E208" s="179">
        <f t="shared" si="13"/>
        <v>2.0469836088276838</v>
      </c>
      <c r="F208" s="178">
        <v>2239.5610000000001</v>
      </c>
      <c r="G208" s="179">
        <f t="shared" si="14"/>
        <v>0.15177916286695409</v>
      </c>
      <c r="H208" s="178">
        <v>2220.3359999999998</v>
      </c>
      <c r="I208" s="179">
        <f t="shared" si="15"/>
        <v>0.12035680972734569</v>
      </c>
      <c r="J208" s="178">
        <v>-53672.765999999996</v>
      </c>
      <c r="K208" s="178">
        <v>-46763.512999999999</v>
      </c>
      <c r="L208" s="178"/>
      <c r="M208" s="155" t="s">
        <v>1075</v>
      </c>
    </row>
    <row r="209" spans="1:13" x14ac:dyDescent="0.2">
      <c r="A209" s="155" t="s">
        <v>887</v>
      </c>
      <c r="B209" s="178">
        <v>74.69</v>
      </c>
      <c r="C209" s="179">
        <f t="shared" si="12"/>
        <v>3.1328023303989132E-3</v>
      </c>
      <c r="D209" s="178" t="s">
        <v>723</v>
      </c>
      <c r="E209" s="179" t="str">
        <f t="shared" si="13"/>
        <v>x</v>
      </c>
      <c r="F209" s="178">
        <v>256.99799999999999</v>
      </c>
      <c r="G209" s="179">
        <f t="shared" si="14"/>
        <v>1.7417226545060151E-2</v>
      </c>
      <c r="H209" s="178">
        <v>57.329000000000001</v>
      </c>
      <c r="I209" s="179">
        <f t="shared" si="15"/>
        <v>3.1076087334795284E-3</v>
      </c>
      <c r="J209" s="178">
        <v>182.30799999999999</v>
      </c>
      <c r="K209" s="178">
        <v>57.329000000000001</v>
      </c>
      <c r="L209" s="178"/>
      <c r="M209" s="155" t="s">
        <v>1076</v>
      </c>
    </row>
    <row r="210" spans="1:13" x14ac:dyDescent="0.2">
      <c r="A210" s="155" t="s">
        <v>888</v>
      </c>
      <c r="B210" s="178">
        <v>3357.5580000000004</v>
      </c>
      <c r="C210" s="179">
        <f t="shared" si="12"/>
        <v>0.14082963618756883</v>
      </c>
      <c r="D210" s="178">
        <v>9444.1759999999995</v>
      </c>
      <c r="E210" s="179">
        <f t="shared" si="13"/>
        <v>0.39466219714346662</v>
      </c>
      <c r="F210" s="178">
        <v>11841.200999999999</v>
      </c>
      <c r="G210" s="179">
        <f t="shared" si="14"/>
        <v>0.80249994312248663</v>
      </c>
      <c r="H210" s="178">
        <v>31194.845000000001</v>
      </c>
      <c r="I210" s="179">
        <f t="shared" si="15"/>
        <v>1.690965702550894</v>
      </c>
      <c r="J210" s="178">
        <v>8483.6429999999982</v>
      </c>
      <c r="K210" s="178">
        <v>21750.669000000002</v>
      </c>
      <c r="L210" s="178"/>
      <c r="M210" s="155" t="s">
        <v>1077</v>
      </c>
    </row>
    <row r="211" spans="1:13" x14ac:dyDescent="0.2">
      <c r="A211" s="155" t="s">
        <v>889</v>
      </c>
      <c r="B211" s="178" t="s">
        <v>723</v>
      </c>
      <c r="C211" s="179" t="str">
        <f t="shared" si="12"/>
        <v>x</v>
      </c>
      <c r="D211" s="178" t="s">
        <v>725</v>
      </c>
      <c r="E211" s="179" t="str">
        <f t="shared" si="13"/>
        <v>x</v>
      </c>
      <c r="F211" s="178" t="s">
        <v>725</v>
      </c>
      <c r="G211" s="179" t="str">
        <f t="shared" si="14"/>
        <v>x</v>
      </c>
      <c r="H211" s="178" t="s">
        <v>723</v>
      </c>
      <c r="I211" s="179" t="str">
        <f t="shared" si="15"/>
        <v>x</v>
      </c>
      <c r="J211" s="178" t="s">
        <v>725</v>
      </c>
      <c r="K211" s="178" t="s">
        <v>725</v>
      </c>
      <c r="L211" s="178"/>
      <c r="M211" s="155" t="s">
        <v>1078</v>
      </c>
    </row>
    <row r="212" spans="1:13" x14ac:dyDescent="0.2">
      <c r="A212" s="155" t="s">
        <v>890</v>
      </c>
      <c r="B212" s="178">
        <v>1623.5050000000001</v>
      </c>
      <c r="C212" s="179">
        <f t="shared" si="12"/>
        <v>6.8096401759462952E-2</v>
      </c>
      <c r="D212" s="178">
        <v>8129.0659999999998</v>
      </c>
      <c r="E212" s="179">
        <f t="shared" si="13"/>
        <v>0.33970513131947688</v>
      </c>
      <c r="F212" s="178">
        <v>9310.4179999999997</v>
      </c>
      <c r="G212" s="179">
        <f t="shared" si="14"/>
        <v>0.63098413036368317</v>
      </c>
      <c r="H212" s="178">
        <v>27606.800999999999</v>
      </c>
      <c r="I212" s="179">
        <f t="shared" si="15"/>
        <v>1.4964701266554687</v>
      </c>
      <c r="J212" s="178">
        <v>7686.9129999999996</v>
      </c>
      <c r="K212" s="178">
        <v>19477.735000000001</v>
      </c>
      <c r="L212" s="178"/>
      <c r="M212" s="155" t="s">
        <v>1079</v>
      </c>
    </row>
    <row r="213" spans="1:13" x14ac:dyDescent="0.2">
      <c r="A213" s="155" t="s">
        <v>891</v>
      </c>
      <c r="B213" s="178">
        <v>8.7899999999999991</v>
      </c>
      <c r="C213" s="179">
        <f t="shared" si="12"/>
        <v>3.6868834494853994E-4</v>
      </c>
      <c r="D213" s="178" t="s">
        <v>723</v>
      </c>
      <c r="E213" s="179" t="str">
        <f t="shared" si="13"/>
        <v>x</v>
      </c>
      <c r="F213" s="178">
        <v>1.44</v>
      </c>
      <c r="G213" s="179">
        <f t="shared" si="14"/>
        <v>9.7591445166447278E-5</v>
      </c>
      <c r="H213" s="178">
        <v>1.0609999999999999</v>
      </c>
      <c r="I213" s="179">
        <f t="shared" si="15"/>
        <v>5.7513175988099896E-5</v>
      </c>
      <c r="J213" s="178">
        <v>-7.35</v>
      </c>
      <c r="K213" s="178">
        <v>1.0609999999999999</v>
      </c>
      <c r="L213" s="178"/>
      <c r="M213" s="155" t="s">
        <v>1080</v>
      </c>
    </row>
    <row r="214" spans="1:13" x14ac:dyDescent="0.2">
      <c r="A214" s="155" t="s">
        <v>892</v>
      </c>
      <c r="B214" s="178" t="s">
        <v>723</v>
      </c>
      <c r="C214" s="179" t="str">
        <f t="shared" si="12"/>
        <v>x</v>
      </c>
      <c r="D214" s="178" t="s">
        <v>725</v>
      </c>
      <c r="E214" s="179" t="str">
        <f t="shared" si="13"/>
        <v>x</v>
      </c>
      <c r="F214" s="178" t="s">
        <v>723</v>
      </c>
      <c r="G214" s="179" t="str">
        <f t="shared" si="14"/>
        <v>x</v>
      </c>
      <c r="H214" s="178" t="s">
        <v>723</v>
      </c>
      <c r="I214" s="179" t="str">
        <f t="shared" si="15"/>
        <v>x</v>
      </c>
      <c r="J214" s="178" t="s">
        <v>723</v>
      </c>
      <c r="K214" s="178" t="s">
        <v>725</v>
      </c>
      <c r="L214" s="178"/>
      <c r="M214" s="155" t="s">
        <v>1081</v>
      </c>
    </row>
    <row r="215" spans="1:13" x14ac:dyDescent="0.2">
      <c r="A215" s="155" t="s">
        <v>893</v>
      </c>
      <c r="B215" s="178" t="s">
        <v>723</v>
      </c>
      <c r="C215" s="179" t="str">
        <f t="shared" si="12"/>
        <v>x</v>
      </c>
      <c r="D215" s="178" t="s">
        <v>723</v>
      </c>
      <c r="E215" s="179" t="str">
        <f t="shared" si="13"/>
        <v>x</v>
      </c>
      <c r="F215" s="178">
        <v>0.57599999999999996</v>
      </c>
      <c r="G215" s="179">
        <f t="shared" si="14"/>
        <v>3.9036578066578915E-5</v>
      </c>
      <c r="H215" s="178" t="s">
        <v>725</v>
      </c>
      <c r="I215" s="179" t="str">
        <f t="shared" si="15"/>
        <v>x</v>
      </c>
      <c r="J215" s="178">
        <v>0.57599999999999996</v>
      </c>
      <c r="K215" s="178" t="s">
        <v>725</v>
      </c>
      <c r="L215" s="178"/>
      <c r="M215" s="155" t="s">
        <v>1082</v>
      </c>
    </row>
    <row r="216" spans="1:13" x14ac:dyDescent="0.2">
      <c r="A216" s="155" t="s">
        <v>894</v>
      </c>
      <c r="B216" s="178">
        <v>8.9949999999999992</v>
      </c>
      <c r="C216" s="179">
        <f t="shared" si="12"/>
        <v>3.7728687859068448E-4</v>
      </c>
      <c r="D216" s="178" t="s">
        <v>723</v>
      </c>
      <c r="E216" s="179" t="str">
        <f t="shared" si="13"/>
        <v>x</v>
      </c>
      <c r="F216" s="178">
        <v>309.67899999999997</v>
      </c>
      <c r="G216" s="179">
        <f t="shared" si="14"/>
        <v>2.0987514685902934E-2</v>
      </c>
      <c r="H216" s="178" t="s">
        <v>723</v>
      </c>
      <c r="I216" s="179" t="str">
        <f t="shared" si="15"/>
        <v>x</v>
      </c>
      <c r="J216" s="178">
        <v>300.68399999999997</v>
      </c>
      <c r="K216" s="178" t="s">
        <v>723</v>
      </c>
      <c r="L216" s="178"/>
      <c r="M216" s="155" t="s">
        <v>1083</v>
      </c>
    </row>
    <row r="217" spans="1:13" x14ac:dyDescent="0.2">
      <c r="A217" s="155" t="s">
        <v>895</v>
      </c>
      <c r="B217" s="178" t="s">
        <v>723</v>
      </c>
      <c r="C217" s="179" t="str">
        <f t="shared" si="12"/>
        <v>x</v>
      </c>
      <c r="D217" s="178" t="s">
        <v>723</v>
      </c>
      <c r="E217" s="179" t="str">
        <f t="shared" si="13"/>
        <v>x</v>
      </c>
      <c r="F217" s="178">
        <v>207.179</v>
      </c>
      <c r="G217" s="179">
        <f t="shared" si="14"/>
        <v>1.4040901401485683E-2</v>
      </c>
      <c r="H217" s="178">
        <v>108.85599999999999</v>
      </c>
      <c r="I217" s="179">
        <f t="shared" si="15"/>
        <v>5.9007109192842624E-3</v>
      </c>
      <c r="J217" s="178">
        <v>207.179</v>
      </c>
      <c r="K217" s="178">
        <v>108.85599999999999</v>
      </c>
      <c r="L217" s="178"/>
      <c r="M217" s="155" t="s">
        <v>1084</v>
      </c>
    </row>
    <row r="218" spans="1:13" x14ac:dyDescent="0.2">
      <c r="A218" s="155" t="s">
        <v>896</v>
      </c>
      <c r="B218" s="178">
        <v>1456.7380000000001</v>
      </c>
      <c r="C218" s="179">
        <f t="shared" si="12"/>
        <v>6.1101515613611629E-2</v>
      </c>
      <c r="D218" s="178">
        <v>1314.953</v>
      </c>
      <c r="E218" s="179">
        <f t="shared" si="13"/>
        <v>5.4950504958864901E-2</v>
      </c>
      <c r="F218" s="178">
        <v>1842.951</v>
      </c>
      <c r="G218" s="179">
        <f t="shared" si="14"/>
        <v>0.12490017462565917</v>
      </c>
      <c r="H218" s="178">
        <v>3157.59</v>
      </c>
      <c r="I218" s="179">
        <f t="shared" si="15"/>
        <v>0.17116213889563089</v>
      </c>
      <c r="J218" s="178">
        <v>386.21299999999997</v>
      </c>
      <c r="K218" s="178">
        <v>1842.6370000000002</v>
      </c>
      <c r="L218" s="178"/>
      <c r="M218" s="155" t="s">
        <v>1085</v>
      </c>
    </row>
    <row r="219" spans="1:13" x14ac:dyDescent="0.2">
      <c r="A219" s="155" t="s">
        <v>897</v>
      </c>
      <c r="B219" s="178" t="s">
        <v>723</v>
      </c>
      <c r="C219" s="179" t="str">
        <f t="shared" si="12"/>
        <v>x</v>
      </c>
      <c r="D219" s="178" t="s">
        <v>723</v>
      </c>
      <c r="E219" s="179" t="str">
        <f t="shared" si="13"/>
        <v>x</v>
      </c>
      <c r="F219" s="178">
        <v>168.19800000000001</v>
      </c>
      <c r="G219" s="179">
        <f t="shared" si="14"/>
        <v>1.1399087426462571E-2</v>
      </c>
      <c r="H219" s="178">
        <v>280.16300000000001</v>
      </c>
      <c r="I219" s="179">
        <f t="shared" si="15"/>
        <v>1.5186676648778541E-2</v>
      </c>
      <c r="J219" s="178">
        <v>168.19800000000001</v>
      </c>
      <c r="K219" s="178">
        <v>280.16300000000001</v>
      </c>
      <c r="L219" s="178"/>
      <c r="M219" s="155" t="s">
        <v>1086</v>
      </c>
    </row>
    <row r="220" spans="1:13" x14ac:dyDescent="0.2">
      <c r="A220" s="155" t="s">
        <v>898</v>
      </c>
      <c r="B220" s="178">
        <v>258.12299999999999</v>
      </c>
      <c r="C220" s="179">
        <f t="shared" si="12"/>
        <v>1.082672828932332E-2</v>
      </c>
      <c r="D220" s="178" t="s">
        <v>723</v>
      </c>
      <c r="E220" s="179" t="str">
        <f t="shared" si="13"/>
        <v>x</v>
      </c>
      <c r="F220" s="178" t="s">
        <v>725</v>
      </c>
      <c r="G220" s="179" t="str">
        <f t="shared" si="14"/>
        <v>x</v>
      </c>
      <c r="H220" s="178" t="s">
        <v>723</v>
      </c>
      <c r="I220" s="179" t="str">
        <f t="shared" si="15"/>
        <v>x</v>
      </c>
      <c r="J220" s="178">
        <v>-258.02299999999997</v>
      </c>
      <c r="K220" s="178" t="s">
        <v>723</v>
      </c>
      <c r="L220" s="178"/>
      <c r="M220" s="155" t="s">
        <v>1087</v>
      </c>
    </row>
    <row r="221" spans="1:13" x14ac:dyDescent="0.2">
      <c r="A221" s="155" t="s">
        <v>899</v>
      </c>
      <c r="B221" s="178">
        <v>1.355</v>
      </c>
      <c r="C221" s="179">
        <f t="shared" si="12"/>
        <v>5.6834210171248194E-5</v>
      </c>
      <c r="D221" s="178" t="s">
        <v>723</v>
      </c>
      <c r="E221" s="179" t="str">
        <f t="shared" si="13"/>
        <v>x</v>
      </c>
      <c r="F221" s="178" t="s">
        <v>725</v>
      </c>
      <c r="G221" s="179" t="str">
        <f t="shared" si="14"/>
        <v>x</v>
      </c>
      <c r="H221" s="178" t="s">
        <v>725</v>
      </c>
      <c r="I221" s="179" t="str">
        <f t="shared" si="15"/>
        <v>x</v>
      </c>
      <c r="J221" s="178">
        <v>-1.333</v>
      </c>
      <c r="K221" s="178" t="s">
        <v>725</v>
      </c>
      <c r="L221" s="178"/>
      <c r="M221" s="155" t="s">
        <v>1088</v>
      </c>
    </row>
    <row r="222" spans="1:13" x14ac:dyDescent="0.2">
      <c r="A222" s="155" t="s">
        <v>900</v>
      </c>
      <c r="B222" s="178" t="s">
        <v>723</v>
      </c>
      <c r="C222" s="179" t="str">
        <f t="shared" si="12"/>
        <v>x</v>
      </c>
      <c r="D222" s="178" t="s">
        <v>725</v>
      </c>
      <c r="E222" s="179" t="str">
        <f t="shared" si="13"/>
        <v>x</v>
      </c>
      <c r="F222" s="178" t="s">
        <v>723</v>
      </c>
      <c r="G222" s="179" t="str">
        <f t="shared" si="14"/>
        <v>x</v>
      </c>
      <c r="H222" s="178">
        <v>40</v>
      </c>
      <c r="I222" s="179">
        <f t="shared" si="15"/>
        <v>2.1682629967238417E-3</v>
      </c>
      <c r="J222" s="178" t="s">
        <v>723</v>
      </c>
      <c r="K222" s="178">
        <v>39.945999999999998</v>
      </c>
      <c r="L222" s="178"/>
      <c r="M222" s="155" t="s">
        <v>1089</v>
      </c>
    </row>
    <row r="223" spans="1:13" x14ac:dyDescent="0.2">
      <c r="A223" s="155" t="s">
        <v>901</v>
      </c>
      <c r="B223" s="178" t="s">
        <v>725</v>
      </c>
      <c r="C223" s="179" t="str">
        <f t="shared" si="12"/>
        <v>x</v>
      </c>
      <c r="D223" s="178" t="s">
        <v>723</v>
      </c>
      <c r="E223" s="179" t="str">
        <f t="shared" si="13"/>
        <v>x</v>
      </c>
      <c r="F223" s="178">
        <v>0.56799999999999995</v>
      </c>
      <c r="G223" s="179">
        <f t="shared" si="14"/>
        <v>3.849440337120976E-5</v>
      </c>
      <c r="H223" s="178" t="s">
        <v>723</v>
      </c>
      <c r="I223" s="179" t="str">
        <f t="shared" si="15"/>
        <v>x</v>
      </c>
      <c r="J223" s="178">
        <v>0.5159999999999999</v>
      </c>
      <c r="K223" s="178" t="s">
        <v>723</v>
      </c>
      <c r="L223" s="178"/>
      <c r="M223" s="155" t="s">
        <v>1090</v>
      </c>
    </row>
    <row r="224" spans="1:13" x14ac:dyDescent="0.2">
      <c r="A224" s="155" t="s">
        <v>902</v>
      </c>
      <c r="B224" s="178">
        <v>1722.32</v>
      </c>
      <c r="C224" s="179">
        <f t="shared" si="12"/>
        <v>7.2241104695309366E-2</v>
      </c>
      <c r="D224" s="178">
        <v>3077.7379999999998</v>
      </c>
      <c r="E224" s="179">
        <f t="shared" si="13"/>
        <v>0.12861543890244514</v>
      </c>
      <c r="F224" s="178">
        <v>61966.409</v>
      </c>
      <c r="G224" s="179">
        <f t="shared" si="14"/>
        <v>4.1995773653369071</v>
      </c>
      <c r="H224" s="178">
        <v>88364.082999999999</v>
      </c>
      <c r="I224" s="179">
        <f t="shared" si="15"/>
        <v>4.7899142852083569</v>
      </c>
      <c r="J224" s="178">
        <v>60244.089</v>
      </c>
      <c r="K224" s="178">
        <v>85286.345000000001</v>
      </c>
      <c r="L224" s="178"/>
      <c r="M224" s="155" t="s">
        <v>1091</v>
      </c>
    </row>
    <row r="225" spans="1:13" x14ac:dyDescent="0.2">
      <c r="A225" s="155" t="s">
        <v>903</v>
      </c>
      <c r="B225" s="178" t="s">
        <v>723</v>
      </c>
      <c r="C225" s="179" t="str">
        <f t="shared" si="12"/>
        <v>x</v>
      </c>
      <c r="D225" s="178" t="s">
        <v>723</v>
      </c>
      <c r="E225" s="179" t="str">
        <f t="shared" si="13"/>
        <v>x</v>
      </c>
      <c r="F225" s="178">
        <v>60238.400000000001</v>
      </c>
      <c r="G225" s="179">
        <f t="shared" si="14"/>
        <v>4.082467021190638</v>
      </c>
      <c r="H225" s="178">
        <v>85406.914000000004</v>
      </c>
      <c r="I225" s="179">
        <f t="shared" si="15"/>
        <v>4.6296162822643865</v>
      </c>
      <c r="J225" s="178">
        <v>60238.400000000001</v>
      </c>
      <c r="K225" s="178">
        <v>85406.914000000004</v>
      </c>
      <c r="L225" s="178"/>
      <c r="M225" s="155" t="s">
        <v>1092</v>
      </c>
    </row>
    <row r="226" spans="1:13" x14ac:dyDescent="0.2">
      <c r="A226" s="155" t="s">
        <v>904</v>
      </c>
      <c r="B226" s="178">
        <v>1722.32</v>
      </c>
      <c r="C226" s="179">
        <f t="shared" si="12"/>
        <v>7.2241104695309366E-2</v>
      </c>
      <c r="D226" s="178">
        <v>3077.7379999999998</v>
      </c>
      <c r="E226" s="179">
        <f t="shared" si="13"/>
        <v>0.12861543890244514</v>
      </c>
      <c r="F226" s="178">
        <v>1728.009</v>
      </c>
      <c r="G226" s="179">
        <f t="shared" si="14"/>
        <v>0.11711034414626903</v>
      </c>
      <c r="H226" s="178">
        <v>2957.1689999999999</v>
      </c>
      <c r="I226" s="179">
        <f t="shared" si="15"/>
        <v>0.16029800294397115</v>
      </c>
      <c r="J226" s="178">
        <v>5.6890000000000782</v>
      </c>
      <c r="K226" s="178">
        <v>-120.56899999999996</v>
      </c>
      <c r="L226" s="178"/>
      <c r="M226" s="155" t="s">
        <v>1093</v>
      </c>
    </row>
    <row r="227" spans="1:13" x14ac:dyDescent="0.2">
      <c r="A227" s="155"/>
      <c r="B227" s="178"/>
      <c r="C227" s="179"/>
      <c r="D227" s="178"/>
      <c r="E227" s="179"/>
      <c r="F227" s="178"/>
      <c r="G227" s="179"/>
      <c r="H227" s="178"/>
      <c r="I227" s="179"/>
      <c r="J227" s="178"/>
      <c r="K227" s="178"/>
      <c r="L227" s="178"/>
    </row>
    <row r="228" spans="1:13" x14ac:dyDescent="0.2">
      <c r="A228" s="155"/>
      <c r="B228" s="178"/>
      <c r="C228" s="179"/>
      <c r="D228" s="178"/>
      <c r="E228" s="179"/>
      <c r="F228" s="178"/>
      <c r="G228" s="179"/>
      <c r="H228" s="178"/>
      <c r="I228" s="179"/>
      <c r="J228" s="178"/>
      <c r="K228" s="178"/>
      <c r="L228" s="178"/>
    </row>
    <row r="229" spans="1:13" x14ac:dyDescent="0.2">
      <c r="A229" s="155"/>
      <c r="B229" s="178"/>
      <c r="C229" s="179"/>
      <c r="D229" s="178"/>
      <c r="E229" s="179"/>
      <c r="F229" s="178"/>
      <c r="G229" s="179"/>
      <c r="H229" s="178"/>
      <c r="I229" s="179"/>
      <c r="J229" s="178"/>
      <c r="K229" s="178"/>
      <c r="L229" s="178"/>
    </row>
    <row r="230" spans="1:13" x14ac:dyDescent="0.2">
      <c r="A230" s="155"/>
      <c r="B230" s="178"/>
      <c r="C230" s="179"/>
      <c r="D230" s="178"/>
      <c r="E230" s="179"/>
      <c r="F230" s="178"/>
      <c r="G230" s="179"/>
      <c r="H230" s="178"/>
      <c r="I230" s="179"/>
      <c r="J230" s="178"/>
      <c r="K230" s="178"/>
      <c r="L230" s="178"/>
    </row>
    <row r="231" spans="1:13" x14ac:dyDescent="0.2">
      <c r="A231" s="155"/>
      <c r="B231" s="178"/>
      <c r="C231" s="179"/>
      <c r="D231" s="178"/>
      <c r="E231" s="179"/>
      <c r="F231" s="178"/>
      <c r="G231" s="179"/>
      <c r="H231" s="178"/>
      <c r="I231" s="179"/>
      <c r="J231" s="178"/>
      <c r="K231" s="178"/>
      <c r="L231" s="178"/>
    </row>
    <row r="232" spans="1:13" x14ac:dyDescent="0.2">
      <c r="A232" s="155"/>
      <c r="B232" s="178"/>
      <c r="C232" s="179"/>
      <c r="D232" s="178"/>
      <c r="E232" s="179"/>
      <c r="F232" s="178"/>
      <c r="G232" s="179"/>
      <c r="H232" s="178"/>
      <c r="I232" s="179"/>
      <c r="J232" s="178"/>
      <c r="K232" s="178"/>
      <c r="L232" s="178"/>
    </row>
    <row r="233" spans="1:13" x14ac:dyDescent="0.2">
      <c r="A233" s="155"/>
      <c r="B233" s="178"/>
      <c r="C233" s="179"/>
      <c r="D233" s="178"/>
      <c r="E233" s="179"/>
      <c r="F233" s="178"/>
      <c r="G233" s="179"/>
      <c r="H233" s="178"/>
      <c r="I233" s="179"/>
      <c r="J233" s="178"/>
      <c r="K233" s="178"/>
      <c r="L233" s="178"/>
    </row>
    <row r="234" spans="1:13" x14ac:dyDescent="0.2">
      <c r="A234" s="155"/>
      <c r="B234" s="178"/>
      <c r="C234" s="179"/>
      <c r="D234" s="178"/>
      <c r="E234" s="179"/>
      <c r="F234" s="178"/>
      <c r="G234" s="179"/>
      <c r="H234" s="178"/>
      <c r="I234" s="179"/>
      <c r="J234" s="178"/>
      <c r="K234" s="178"/>
      <c r="L234" s="178"/>
    </row>
    <row r="235" spans="1:13" x14ac:dyDescent="0.2">
      <c r="A235" s="155"/>
      <c r="B235" s="178"/>
      <c r="C235" s="179"/>
      <c r="D235" s="178"/>
      <c r="E235" s="179"/>
      <c r="F235" s="178"/>
      <c r="G235" s="179"/>
      <c r="H235" s="178"/>
      <c r="I235" s="179"/>
      <c r="J235" s="178"/>
      <c r="K235" s="178"/>
      <c r="L235" s="178"/>
    </row>
    <row r="236" spans="1:13" x14ac:dyDescent="0.2">
      <c r="A236" s="155"/>
      <c r="B236" s="178"/>
      <c r="C236" s="179"/>
      <c r="D236" s="178"/>
      <c r="E236" s="179"/>
      <c r="F236" s="178"/>
      <c r="G236" s="179"/>
      <c r="H236" s="178"/>
      <c r="I236" s="179"/>
      <c r="J236" s="178"/>
      <c r="K236" s="178"/>
      <c r="L236" s="178"/>
    </row>
    <row r="237" spans="1:13" x14ac:dyDescent="0.2">
      <c r="A237" s="155"/>
      <c r="B237" s="178"/>
      <c r="C237" s="179"/>
      <c r="D237" s="178"/>
      <c r="E237" s="179"/>
      <c r="F237" s="178"/>
      <c r="G237" s="179"/>
      <c r="H237" s="178"/>
      <c r="I237" s="179"/>
      <c r="J237" s="178"/>
      <c r="K237" s="178"/>
      <c r="L237" s="178"/>
    </row>
    <row r="238" spans="1:13" x14ac:dyDescent="0.2">
      <c r="A238" s="155"/>
      <c r="B238" s="178"/>
      <c r="C238" s="179"/>
      <c r="D238" s="178"/>
      <c r="E238" s="179"/>
      <c r="F238" s="178"/>
      <c r="G238" s="179"/>
      <c r="H238" s="178"/>
      <c r="I238" s="179"/>
      <c r="J238" s="178"/>
      <c r="K238" s="178"/>
      <c r="L238" s="178"/>
    </row>
    <row r="239" spans="1:13" x14ac:dyDescent="0.2">
      <c r="A239" s="155"/>
      <c r="B239" s="178"/>
      <c r="C239" s="179"/>
      <c r="D239" s="178"/>
      <c r="E239" s="179"/>
      <c r="F239" s="178"/>
      <c r="G239" s="179"/>
      <c r="H239" s="178"/>
      <c r="I239" s="179"/>
      <c r="J239" s="178"/>
      <c r="K239" s="178"/>
      <c r="L239" s="178"/>
    </row>
    <row r="240" spans="1:13" x14ac:dyDescent="0.2">
      <c r="A240" s="155"/>
      <c r="B240" s="178"/>
      <c r="C240" s="179"/>
      <c r="D240" s="178"/>
      <c r="E240" s="179"/>
      <c r="F240" s="178"/>
      <c r="G240" s="179"/>
      <c r="H240" s="178"/>
      <c r="I240" s="179"/>
      <c r="J240" s="178"/>
      <c r="K240" s="178"/>
      <c r="L240" s="178"/>
    </row>
    <row r="241" spans="1:12" x14ac:dyDescent="0.2">
      <c r="A241" s="155"/>
      <c r="B241" s="178"/>
      <c r="C241" s="179"/>
      <c r="D241" s="178"/>
      <c r="E241" s="179"/>
      <c r="F241" s="178"/>
      <c r="G241" s="179"/>
      <c r="H241" s="178"/>
      <c r="I241" s="179"/>
      <c r="J241" s="178"/>
      <c r="K241" s="178"/>
      <c r="L241" s="178"/>
    </row>
    <row r="242" spans="1:12" x14ac:dyDescent="0.2">
      <c r="A242" s="155"/>
      <c r="B242" s="178"/>
      <c r="C242" s="179"/>
      <c r="D242" s="178"/>
      <c r="E242" s="179"/>
      <c r="F242" s="178"/>
      <c r="G242" s="179"/>
      <c r="H242" s="178"/>
      <c r="I242" s="179"/>
      <c r="J242" s="178"/>
      <c r="K242" s="178"/>
      <c r="L242" s="178"/>
    </row>
    <row r="243" spans="1:12" x14ac:dyDescent="0.2">
      <c r="A243" s="155"/>
      <c r="B243" s="178"/>
      <c r="C243" s="179"/>
      <c r="D243" s="178"/>
      <c r="E243" s="179"/>
      <c r="F243" s="178"/>
      <c r="G243" s="179"/>
      <c r="H243" s="178"/>
      <c r="I243" s="179"/>
      <c r="J243" s="178"/>
      <c r="K243" s="178"/>
      <c r="L243" s="178"/>
    </row>
    <row r="244" spans="1:12" x14ac:dyDescent="0.2">
      <c r="A244" s="155"/>
      <c r="B244" s="178"/>
      <c r="C244" s="179"/>
      <c r="D244" s="178"/>
      <c r="E244" s="179"/>
      <c r="F244" s="178"/>
      <c r="G244" s="179"/>
      <c r="H244" s="178"/>
      <c r="I244" s="179"/>
      <c r="J244" s="178"/>
      <c r="K244" s="178"/>
      <c r="L244" s="178"/>
    </row>
    <row r="245" spans="1:12" x14ac:dyDescent="0.2">
      <c r="A245" s="155"/>
      <c r="B245" s="178"/>
      <c r="C245" s="179"/>
      <c r="D245" s="178"/>
      <c r="E245" s="179"/>
      <c r="F245" s="178"/>
      <c r="G245" s="179"/>
      <c r="H245" s="178"/>
      <c r="I245" s="179"/>
      <c r="J245" s="178"/>
      <c r="K245" s="178"/>
      <c r="L245" s="178"/>
    </row>
    <row r="246" spans="1:12" x14ac:dyDescent="0.2">
      <c r="A246" s="155"/>
      <c r="B246" s="178"/>
      <c r="C246" s="179"/>
      <c r="D246" s="178"/>
      <c r="E246" s="179"/>
      <c r="F246" s="178"/>
      <c r="G246" s="179"/>
      <c r="H246" s="178"/>
      <c r="I246" s="179"/>
      <c r="J246" s="178"/>
      <c r="K246" s="178"/>
      <c r="L246" s="178"/>
    </row>
    <row r="247" spans="1:12" x14ac:dyDescent="0.2">
      <c r="A247" s="155"/>
      <c r="B247" s="178"/>
      <c r="C247" s="179"/>
      <c r="D247" s="178"/>
      <c r="E247" s="179"/>
      <c r="F247" s="178"/>
      <c r="G247" s="179"/>
      <c r="H247" s="178"/>
      <c r="I247" s="179"/>
      <c r="J247" s="178"/>
      <c r="K247" s="178"/>
      <c r="L247" s="178"/>
    </row>
    <row r="248" spans="1:12" x14ac:dyDescent="0.2">
      <c r="A248" s="155"/>
      <c r="B248" s="178"/>
      <c r="C248" s="179"/>
      <c r="D248" s="178"/>
      <c r="E248" s="179"/>
      <c r="F248" s="178"/>
      <c r="G248" s="179"/>
      <c r="H248" s="178"/>
      <c r="I248" s="179"/>
      <c r="J248" s="178"/>
      <c r="K248" s="178"/>
      <c r="L248" s="178"/>
    </row>
    <row r="249" spans="1:12" x14ac:dyDescent="0.2">
      <c r="A249" s="155"/>
      <c r="B249" s="178"/>
      <c r="C249" s="179"/>
      <c r="D249" s="178"/>
      <c r="E249" s="179"/>
      <c r="F249" s="178"/>
      <c r="G249" s="179"/>
      <c r="H249" s="178"/>
      <c r="I249" s="179"/>
      <c r="J249" s="178"/>
      <c r="K249" s="178"/>
      <c r="L249" s="178"/>
    </row>
    <row r="250" spans="1:12" x14ac:dyDescent="0.2">
      <c r="A250" s="155"/>
      <c r="B250" s="178"/>
      <c r="C250" s="179"/>
      <c r="D250" s="178"/>
      <c r="E250" s="179"/>
      <c r="F250" s="178"/>
      <c r="G250" s="179"/>
      <c r="H250" s="178"/>
      <c r="I250" s="179"/>
      <c r="J250" s="178"/>
      <c r="K250" s="178"/>
      <c r="L250" s="178"/>
    </row>
    <row r="251" spans="1:12" x14ac:dyDescent="0.2">
      <c r="A251" s="155"/>
      <c r="B251" s="178"/>
      <c r="C251" s="179"/>
      <c r="D251" s="178"/>
      <c r="E251" s="179"/>
      <c r="F251" s="178"/>
      <c r="G251" s="179"/>
      <c r="H251" s="178"/>
      <c r="I251" s="179"/>
      <c r="J251" s="178"/>
      <c r="K251" s="178"/>
      <c r="L251" s="178"/>
    </row>
    <row r="252" spans="1:12" x14ac:dyDescent="0.2">
      <c r="A252" s="155"/>
      <c r="B252" s="178"/>
      <c r="C252" s="179"/>
      <c r="D252" s="178"/>
      <c r="E252" s="179"/>
      <c r="F252" s="178"/>
      <c r="G252" s="179"/>
      <c r="H252" s="178"/>
      <c r="I252" s="179"/>
      <c r="J252" s="178"/>
      <c r="K252" s="178"/>
      <c r="L252" s="178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6" t="s">
        <v>1</v>
      </c>
      <c r="B2" s="257"/>
      <c r="C2" s="257"/>
      <c r="D2" s="257"/>
      <c r="E2" s="257"/>
      <c r="F2" s="258"/>
    </row>
    <row r="3" spans="1:9" ht="18" customHeight="1" thickBot="1" x14ac:dyDescent="0.25">
      <c r="A3" s="256" t="s">
        <v>2</v>
      </c>
      <c r="B3" s="258"/>
      <c r="C3" s="256" t="s">
        <v>2</v>
      </c>
      <c r="D3" s="258"/>
      <c r="E3" s="256" t="s">
        <v>2</v>
      </c>
      <c r="F3" s="258"/>
      <c r="H3" s="255" t="s">
        <v>189</v>
      </c>
      <c r="I3" s="255"/>
    </row>
    <row r="4" spans="1:9" ht="18" customHeight="1" thickBot="1" x14ac:dyDescent="0.25">
      <c r="A4" s="6" t="s">
        <v>3</v>
      </c>
      <c r="B4" s="6" t="s">
        <v>4</v>
      </c>
      <c r="C4" s="6" t="s">
        <v>3</v>
      </c>
      <c r="D4" s="6" t="s">
        <v>4</v>
      </c>
      <c r="E4" s="6" t="s">
        <v>3</v>
      </c>
      <c r="F4" s="6" t="s">
        <v>4</v>
      </c>
    </row>
    <row r="5" spans="1:9" ht="9.75" customHeight="1" x14ac:dyDescent="0.2">
      <c r="A5" s="1" t="s">
        <v>5</v>
      </c>
      <c r="B5" s="2" t="s">
        <v>6</v>
      </c>
      <c r="C5" s="1">
        <v>35</v>
      </c>
      <c r="D5" s="2" t="s">
        <v>312</v>
      </c>
      <c r="E5" s="1">
        <v>67</v>
      </c>
      <c r="F5" s="2" t="s">
        <v>7</v>
      </c>
    </row>
    <row r="6" spans="1:9" ht="9.75" customHeight="1" x14ac:dyDescent="0.2">
      <c r="A6" s="1" t="s">
        <v>8</v>
      </c>
      <c r="B6" s="3" t="s">
        <v>9</v>
      </c>
      <c r="C6" s="1"/>
      <c r="D6" s="2" t="s">
        <v>10</v>
      </c>
      <c r="E6" s="1"/>
      <c r="F6" s="2" t="s">
        <v>11</v>
      </c>
    </row>
    <row r="7" spans="1:9" ht="9.75" customHeight="1" x14ac:dyDescent="0.2">
      <c r="A7" s="1" t="s">
        <v>12</v>
      </c>
      <c r="B7" s="2" t="s">
        <v>13</v>
      </c>
      <c r="C7" s="1">
        <v>36</v>
      </c>
      <c r="D7" s="2" t="s">
        <v>14</v>
      </c>
      <c r="E7" s="1">
        <v>68</v>
      </c>
      <c r="F7" s="2" t="s">
        <v>15</v>
      </c>
    </row>
    <row r="8" spans="1:9" ht="9.75" customHeight="1" x14ac:dyDescent="0.2">
      <c r="A8" s="1" t="s">
        <v>16</v>
      </c>
      <c r="B8" s="3" t="s">
        <v>17</v>
      </c>
      <c r="C8" s="1"/>
      <c r="D8" s="2" t="s">
        <v>18</v>
      </c>
      <c r="E8" s="1"/>
      <c r="F8" s="2" t="s">
        <v>19</v>
      </c>
    </row>
    <row r="9" spans="1:9" ht="9.75" customHeight="1" x14ac:dyDescent="0.2">
      <c r="A9" s="1"/>
      <c r="B9" s="2" t="s">
        <v>20</v>
      </c>
      <c r="C9" s="1">
        <v>37</v>
      </c>
      <c r="D9" s="2" t="s">
        <v>21</v>
      </c>
      <c r="E9" s="1">
        <v>69</v>
      </c>
      <c r="F9" s="2" t="s">
        <v>22</v>
      </c>
    </row>
    <row r="10" spans="1:9" ht="9.75" customHeight="1" x14ac:dyDescent="0.2">
      <c r="A10" s="1" t="s">
        <v>23</v>
      </c>
      <c r="B10" s="3" t="s">
        <v>24</v>
      </c>
      <c r="C10" s="1"/>
      <c r="D10" s="2" t="s">
        <v>25</v>
      </c>
      <c r="E10" s="1">
        <v>70</v>
      </c>
      <c r="F10" s="2" t="s">
        <v>26</v>
      </c>
    </row>
    <row r="11" spans="1:9" ht="9.75" customHeight="1" x14ac:dyDescent="0.2">
      <c r="A11" s="1" t="s">
        <v>27</v>
      </c>
      <c r="B11" s="3" t="s">
        <v>28</v>
      </c>
      <c r="C11" s="1">
        <v>38</v>
      </c>
      <c r="D11" s="2" t="s">
        <v>29</v>
      </c>
      <c r="E11" s="1">
        <v>71</v>
      </c>
      <c r="F11" s="2" t="s">
        <v>30</v>
      </c>
    </row>
    <row r="12" spans="1:9" ht="9.75" customHeight="1" x14ac:dyDescent="0.2">
      <c r="A12" s="1"/>
      <c r="B12" s="3" t="s">
        <v>31</v>
      </c>
      <c r="C12" s="1">
        <v>39</v>
      </c>
      <c r="D12" s="2" t="s">
        <v>32</v>
      </c>
      <c r="E12" s="1"/>
      <c r="F12" s="2" t="s">
        <v>33</v>
      </c>
    </row>
    <row r="13" spans="1:9" ht="9.75" customHeight="1" x14ac:dyDescent="0.2">
      <c r="A13" s="1" t="s">
        <v>34</v>
      </c>
      <c r="B13" s="3" t="s">
        <v>35</v>
      </c>
      <c r="C13" s="1">
        <v>40</v>
      </c>
      <c r="D13" s="2" t="s">
        <v>36</v>
      </c>
      <c r="E13" s="1">
        <v>72</v>
      </c>
      <c r="F13" s="2" t="s">
        <v>37</v>
      </c>
    </row>
    <row r="14" spans="1:9" ht="9.75" customHeight="1" x14ac:dyDescent="0.2">
      <c r="A14" s="1"/>
      <c r="B14" s="3" t="s">
        <v>38</v>
      </c>
      <c r="C14" s="1">
        <v>41</v>
      </c>
      <c r="D14" s="2" t="s">
        <v>313</v>
      </c>
      <c r="E14" s="1">
        <v>73</v>
      </c>
      <c r="F14" s="2" t="s">
        <v>39</v>
      </c>
    </row>
    <row r="15" spans="1:9" ht="9.75" customHeight="1" x14ac:dyDescent="0.2">
      <c r="A15" s="1" t="s">
        <v>40</v>
      </c>
      <c r="B15" s="3" t="s">
        <v>41</v>
      </c>
      <c r="C15" s="1"/>
      <c r="D15" s="2" t="s">
        <v>42</v>
      </c>
      <c r="E15" s="1"/>
      <c r="F15" s="2" t="s">
        <v>43</v>
      </c>
    </row>
    <row r="16" spans="1:9" ht="9.75" customHeight="1" x14ac:dyDescent="0.2">
      <c r="A16" s="1"/>
      <c r="B16" s="3" t="s">
        <v>44</v>
      </c>
      <c r="C16" s="1">
        <v>42</v>
      </c>
      <c r="D16" s="2" t="s">
        <v>45</v>
      </c>
      <c r="E16" s="1">
        <v>74</v>
      </c>
      <c r="F16" s="2" t="s">
        <v>46</v>
      </c>
    </row>
    <row r="17" spans="1:6" ht="9.75" customHeight="1" x14ac:dyDescent="0.2">
      <c r="A17" s="1" t="s">
        <v>47</v>
      </c>
      <c r="B17" s="2" t="s">
        <v>48</v>
      </c>
      <c r="C17" s="1"/>
      <c r="D17" s="2" t="s">
        <v>49</v>
      </c>
      <c r="E17" s="1">
        <v>75</v>
      </c>
      <c r="F17" s="2" t="s">
        <v>50</v>
      </c>
    </row>
    <row r="18" spans="1:6" ht="9.75" customHeight="1" x14ac:dyDescent="0.2">
      <c r="A18" s="1">
        <v>10</v>
      </c>
      <c r="B18" s="2" t="s">
        <v>51</v>
      </c>
      <c r="C18" s="1">
        <v>43</v>
      </c>
      <c r="D18" s="2" t="s">
        <v>52</v>
      </c>
      <c r="E18" s="1">
        <v>76</v>
      </c>
      <c r="F18" s="2" t="s">
        <v>53</v>
      </c>
    </row>
    <row r="19" spans="1:6" ht="9.75" customHeight="1" x14ac:dyDescent="0.2">
      <c r="A19" s="1">
        <v>11</v>
      </c>
      <c r="B19" s="2" t="s">
        <v>54</v>
      </c>
      <c r="C19" s="1"/>
      <c r="D19" s="2" t="s">
        <v>55</v>
      </c>
      <c r="E19" s="1">
        <v>78</v>
      </c>
      <c r="F19" s="2" t="s">
        <v>56</v>
      </c>
    </row>
    <row r="20" spans="1:6" ht="9.75" customHeight="1" x14ac:dyDescent="0.2">
      <c r="A20" s="1"/>
      <c r="B20" s="2" t="s">
        <v>57</v>
      </c>
      <c r="C20" s="1">
        <v>44</v>
      </c>
      <c r="D20" s="2" t="s">
        <v>58</v>
      </c>
      <c r="E20" s="1">
        <v>79</v>
      </c>
      <c r="F20" s="2" t="s">
        <v>59</v>
      </c>
    </row>
    <row r="21" spans="1:6" ht="9.75" customHeight="1" x14ac:dyDescent="0.2">
      <c r="A21" s="1">
        <v>12</v>
      </c>
      <c r="B21" s="2" t="s">
        <v>60</v>
      </c>
      <c r="C21" s="1"/>
      <c r="D21" s="2" t="s">
        <v>61</v>
      </c>
      <c r="E21" s="1">
        <v>80</v>
      </c>
      <c r="F21" s="2" t="s">
        <v>62</v>
      </c>
    </row>
    <row r="22" spans="1:6" ht="9.75" customHeight="1" x14ac:dyDescent="0.2">
      <c r="A22" s="1"/>
      <c r="B22" s="2" t="s">
        <v>63</v>
      </c>
      <c r="C22" s="1">
        <v>45</v>
      </c>
      <c r="D22" s="2" t="s">
        <v>64</v>
      </c>
      <c r="E22" s="1">
        <v>81</v>
      </c>
      <c r="F22" s="2" t="s">
        <v>65</v>
      </c>
    </row>
    <row r="23" spans="1:6" ht="9.75" customHeight="1" x14ac:dyDescent="0.2">
      <c r="A23" s="1">
        <v>13</v>
      </c>
      <c r="B23" s="2" t="s">
        <v>66</v>
      </c>
      <c r="C23" s="1">
        <v>46</v>
      </c>
      <c r="D23" s="2" t="s">
        <v>67</v>
      </c>
      <c r="E23" s="1"/>
      <c r="F23" s="2" t="s">
        <v>68</v>
      </c>
    </row>
    <row r="24" spans="1:6" ht="9.75" customHeight="1" x14ac:dyDescent="0.2">
      <c r="A24" s="1"/>
      <c r="B24" s="2" t="s">
        <v>311</v>
      </c>
      <c r="C24" s="1">
        <v>47</v>
      </c>
      <c r="D24" s="2" t="s">
        <v>69</v>
      </c>
      <c r="E24" s="1">
        <v>82</v>
      </c>
      <c r="F24" s="2" t="s">
        <v>70</v>
      </c>
    </row>
    <row r="25" spans="1:6" ht="9.75" customHeight="1" x14ac:dyDescent="0.2">
      <c r="A25" s="1">
        <v>14</v>
      </c>
      <c r="B25" s="2" t="s">
        <v>71</v>
      </c>
      <c r="C25" s="1"/>
      <c r="D25" s="2" t="s">
        <v>72</v>
      </c>
      <c r="E25" s="1"/>
      <c r="F25" s="2" t="s">
        <v>73</v>
      </c>
    </row>
    <row r="26" spans="1:6" ht="9.75" customHeight="1" x14ac:dyDescent="0.2">
      <c r="A26" s="1"/>
      <c r="B26" s="2" t="s">
        <v>74</v>
      </c>
      <c r="C26" s="1">
        <v>48</v>
      </c>
      <c r="D26" s="2" t="s">
        <v>75</v>
      </c>
      <c r="E26" s="1">
        <v>83</v>
      </c>
      <c r="F26" s="2" t="s">
        <v>76</v>
      </c>
    </row>
    <row r="27" spans="1:6" ht="9.75" customHeight="1" x14ac:dyDescent="0.2">
      <c r="A27" s="1">
        <v>15</v>
      </c>
      <c r="B27" s="2" t="s">
        <v>77</v>
      </c>
      <c r="C27" s="1"/>
      <c r="D27" s="2" t="s">
        <v>78</v>
      </c>
      <c r="E27" s="1">
        <v>84</v>
      </c>
      <c r="F27" s="2" t="s">
        <v>315</v>
      </c>
    </row>
    <row r="28" spans="1:6" ht="9.75" customHeight="1" x14ac:dyDescent="0.2">
      <c r="A28" s="1"/>
      <c r="B28" s="2" t="s">
        <v>79</v>
      </c>
      <c r="C28" s="1">
        <v>49</v>
      </c>
      <c r="D28" s="2" t="s">
        <v>80</v>
      </c>
      <c r="E28" s="1"/>
      <c r="F28" s="2" t="s">
        <v>81</v>
      </c>
    </row>
    <row r="29" spans="1:6" ht="9.75" customHeight="1" x14ac:dyDescent="0.2">
      <c r="A29" s="1">
        <v>16</v>
      </c>
      <c r="B29" s="2" t="s">
        <v>82</v>
      </c>
      <c r="C29" s="1"/>
      <c r="D29" s="2" t="s">
        <v>83</v>
      </c>
      <c r="E29" s="1">
        <v>85</v>
      </c>
      <c r="F29" s="2" t="s">
        <v>84</v>
      </c>
    </row>
    <row r="30" spans="1:6" ht="9.75" customHeight="1" x14ac:dyDescent="0.2">
      <c r="A30" s="1"/>
      <c r="B30" s="2" t="s">
        <v>85</v>
      </c>
      <c r="C30" s="1">
        <v>50</v>
      </c>
      <c r="D30" s="2" t="s">
        <v>86</v>
      </c>
      <c r="E30" s="1"/>
      <c r="F30" s="2" t="s">
        <v>316</v>
      </c>
    </row>
    <row r="31" spans="1:6" ht="9.75" customHeight="1" x14ac:dyDescent="0.2">
      <c r="A31" s="1">
        <v>17</v>
      </c>
      <c r="B31" s="2" t="s">
        <v>87</v>
      </c>
      <c r="C31" s="1">
        <v>51</v>
      </c>
      <c r="D31" s="2" t="s">
        <v>88</v>
      </c>
      <c r="E31" s="1">
        <v>86</v>
      </c>
      <c r="F31" s="2" t="s">
        <v>89</v>
      </c>
    </row>
    <row r="32" spans="1:6" ht="9.75" customHeight="1" x14ac:dyDescent="0.2">
      <c r="A32" s="1">
        <v>18</v>
      </c>
      <c r="B32" s="2" t="s">
        <v>90</v>
      </c>
      <c r="C32" s="1"/>
      <c r="D32" s="2" t="s">
        <v>91</v>
      </c>
      <c r="E32" s="1"/>
      <c r="F32" s="2" t="s">
        <v>92</v>
      </c>
    </row>
    <row r="33" spans="1:6" ht="9.75" customHeight="1" x14ac:dyDescent="0.2">
      <c r="A33" s="1">
        <v>19</v>
      </c>
      <c r="B33" s="2" t="s">
        <v>93</v>
      </c>
      <c r="C33" s="1">
        <v>52</v>
      </c>
      <c r="D33" s="2" t="s">
        <v>94</v>
      </c>
      <c r="E33" s="1">
        <v>87</v>
      </c>
      <c r="F33" s="2" t="s">
        <v>317</v>
      </c>
    </row>
    <row r="34" spans="1:6" ht="9.75" customHeight="1" x14ac:dyDescent="0.2">
      <c r="A34" s="1"/>
      <c r="B34" s="2" t="s">
        <v>95</v>
      </c>
      <c r="C34" s="1">
        <v>53</v>
      </c>
      <c r="D34" s="2" t="s">
        <v>96</v>
      </c>
      <c r="E34" s="1"/>
      <c r="F34" s="2" t="s">
        <v>97</v>
      </c>
    </row>
    <row r="35" spans="1:6" ht="9.75" customHeight="1" x14ac:dyDescent="0.2">
      <c r="A35" s="1">
        <v>20</v>
      </c>
      <c r="B35" s="2" t="s">
        <v>98</v>
      </c>
      <c r="C35" s="1"/>
      <c r="D35" s="2" t="s">
        <v>99</v>
      </c>
      <c r="E35" s="1">
        <v>88</v>
      </c>
      <c r="F35" s="2" t="s">
        <v>100</v>
      </c>
    </row>
    <row r="36" spans="1:6" ht="9.75" customHeight="1" x14ac:dyDescent="0.2">
      <c r="A36" s="1"/>
      <c r="B36" s="2" t="s">
        <v>101</v>
      </c>
      <c r="C36" s="1">
        <v>54</v>
      </c>
      <c r="D36" s="2" t="s">
        <v>102</v>
      </c>
      <c r="E36" s="1"/>
      <c r="F36" s="2" t="s">
        <v>103</v>
      </c>
    </row>
    <row r="37" spans="1:6" ht="9.75" customHeight="1" x14ac:dyDescent="0.2">
      <c r="A37" s="1">
        <v>21</v>
      </c>
      <c r="B37" s="2" t="s">
        <v>104</v>
      </c>
      <c r="C37" s="1">
        <v>55</v>
      </c>
      <c r="D37" s="2" t="s">
        <v>105</v>
      </c>
      <c r="E37" s="1">
        <v>89</v>
      </c>
      <c r="F37" s="2" t="s">
        <v>106</v>
      </c>
    </row>
    <row r="38" spans="1:6" ht="9.75" customHeight="1" x14ac:dyDescent="0.2">
      <c r="A38" s="1">
        <v>22</v>
      </c>
      <c r="B38" s="2" t="s">
        <v>107</v>
      </c>
      <c r="C38" s="1"/>
      <c r="D38" s="2" t="s">
        <v>108</v>
      </c>
      <c r="E38" s="1">
        <v>90</v>
      </c>
      <c r="F38" s="2" t="s">
        <v>318</v>
      </c>
    </row>
    <row r="39" spans="1:6" ht="9.75" customHeight="1" x14ac:dyDescent="0.2">
      <c r="A39" s="1"/>
      <c r="B39" s="2" t="s">
        <v>109</v>
      </c>
      <c r="C39" s="1">
        <v>56</v>
      </c>
      <c r="D39" s="2" t="s">
        <v>110</v>
      </c>
      <c r="E39" s="1"/>
      <c r="F39" s="2" t="s">
        <v>111</v>
      </c>
    </row>
    <row r="40" spans="1:6" ht="9.75" customHeight="1" x14ac:dyDescent="0.2">
      <c r="A40" s="1">
        <v>23</v>
      </c>
      <c r="B40" s="2" t="s">
        <v>112</v>
      </c>
      <c r="C40" s="1"/>
      <c r="D40" s="2" t="s">
        <v>113</v>
      </c>
      <c r="E40" s="1">
        <v>91</v>
      </c>
      <c r="F40" s="2" t="s">
        <v>114</v>
      </c>
    </row>
    <row r="41" spans="1:6" ht="9.75" customHeight="1" x14ac:dyDescent="0.2">
      <c r="A41" s="1"/>
      <c r="B41" s="2" t="s">
        <v>115</v>
      </c>
      <c r="C41" s="1">
        <v>57</v>
      </c>
      <c r="D41" s="2" t="s">
        <v>116</v>
      </c>
      <c r="E41" s="1"/>
      <c r="F41" s="2" t="s">
        <v>117</v>
      </c>
    </row>
    <row r="42" spans="1:6" ht="9.75" customHeight="1" x14ac:dyDescent="0.2">
      <c r="A42" s="1">
        <v>24</v>
      </c>
      <c r="B42" s="2" t="s">
        <v>118</v>
      </c>
      <c r="C42" s="1"/>
      <c r="D42" s="2" t="s">
        <v>119</v>
      </c>
      <c r="E42" s="1">
        <v>92</v>
      </c>
      <c r="F42" s="2" t="s">
        <v>120</v>
      </c>
    </row>
    <row r="43" spans="1:6" ht="9.75" customHeight="1" x14ac:dyDescent="0.2">
      <c r="A43" s="1"/>
      <c r="B43" s="2" t="s">
        <v>314</v>
      </c>
      <c r="C43" s="1">
        <v>58</v>
      </c>
      <c r="D43" s="2" t="s">
        <v>121</v>
      </c>
      <c r="E43" s="1"/>
      <c r="F43" s="2" t="s">
        <v>122</v>
      </c>
    </row>
    <row r="44" spans="1:6" ht="9.75" customHeight="1" x14ac:dyDescent="0.2">
      <c r="A44" s="1">
        <v>25</v>
      </c>
      <c r="B44" s="2" t="s">
        <v>123</v>
      </c>
      <c r="C44" s="1"/>
      <c r="D44" s="2" t="s">
        <v>124</v>
      </c>
      <c r="E44" s="1">
        <v>93</v>
      </c>
      <c r="F44" s="2" t="s">
        <v>125</v>
      </c>
    </row>
    <row r="45" spans="1:6" ht="9.75" customHeight="1" x14ac:dyDescent="0.2">
      <c r="A45" s="1"/>
      <c r="B45" s="2" t="s">
        <v>126</v>
      </c>
      <c r="C45" s="1">
        <v>59</v>
      </c>
      <c r="D45" s="2" t="s">
        <v>127</v>
      </c>
      <c r="E45" s="1"/>
      <c r="F45" s="2" t="s">
        <v>128</v>
      </c>
    </row>
    <row r="46" spans="1:6" ht="9.75" customHeight="1" x14ac:dyDescent="0.2">
      <c r="A46" s="1">
        <v>26</v>
      </c>
      <c r="B46" s="2" t="s">
        <v>129</v>
      </c>
      <c r="C46" s="1"/>
      <c r="D46" s="2" t="s">
        <v>130</v>
      </c>
      <c r="E46" s="1">
        <v>94</v>
      </c>
      <c r="F46" s="2" t="s">
        <v>131</v>
      </c>
    </row>
    <row r="47" spans="1:6" ht="9.75" customHeight="1" x14ac:dyDescent="0.2">
      <c r="A47" s="1">
        <v>27</v>
      </c>
      <c r="B47" s="2" t="s">
        <v>132</v>
      </c>
      <c r="C47" s="1">
        <v>60</v>
      </c>
      <c r="D47" s="2" t="s">
        <v>133</v>
      </c>
      <c r="E47" s="1"/>
      <c r="F47" s="2" t="s">
        <v>134</v>
      </c>
    </row>
    <row r="48" spans="1:6" ht="9.75" customHeight="1" x14ac:dyDescent="0.2">
      <c r="A48" s="1"/>
      <c r="B48" s="2" t="s">
        <v>135</v>
      </c>
      <c r="C48" s="1">
        <v>61</v>
      </c>
      <c r="D48" s="2" t="s">
        <v>136</v>
      </c>
      <c r="E48" s="1">
        <v>95</v>
      </c>
      <c r="F48" s="2" t="s">
        <v>137</v>
      </c>
    </row>
    <row r="49" spans="1:6" ht="9.75" customHeight="1" x14ac:dyDescent="0.2">
      <c r="A49" s="1">
        <v>28</v>
      </c>
      <c r="B49" s="2" t="s">
        <v>138</v>
      </c>
      <c r="C49" s="1"/>
      <c r="D49" s="2" t="s">
        <v>139</v>
      </c>
      <c r="E49" s="1"/>
      <c r="F49" s="2" t="s">
        <v>140</v>
      </c>
    </row>
    <row r="50" spans="1:6" ht="9.75" customHeight="1" x14ac:dyDescent="0.2">
      <c r="A50" s="1">
        <v>29</v>
      </c>
      <c r="B50" s="2" t="s">
        <v>141</v>
      </c>
      <c r="C50" s="1">
        <v>62</v>
      </c>
      <c r="D50" s="2" t="s">
        <v>142</v>
      </c>
      <c r="E50" s="1">
        <v>96</v>
      </c>
      <c r="F50" s="2" t="s">
        <v>143</v>
      </c>
    </row>
    <row r="51" spans="1:6" ht="9.75" customHeight="1" x14ac:dyDescent="0.2">
      <c r="A51" s="1">
        <v>30</v>
      </c>
      <c r="B51" s="2" t="s">
        <v>144</v>
      </c>
      <c r="C51" s="1"/>
      <c r="D51" s="2" t="s">
        <v>319</v>
      </c>
      <c r="E51" s="1">
        <v>97</v>
      </c>
      <c r="F51" s="2" t="s">
        <v>321</v>
      </c>
    </row>
    <row r="52" spans="1:6" ht="9.75" customHeight="1" x14ac:dyDescent="0.2">
      <c r="A52" s="1">
        <v>31</v>
      </c>
      <c r="B52" s="2" t="s">
        <v>145</v>
      </c>
      <c r="C52" s="1">
        <v>63</v>
      </c>
      <c r="D52" s="2" t="s">
        <v>146</v>
      </c>
      <c r="E52" s="1"/>
      <c r="F52" s="2" t="s">
        <v>147</v>
      </c>
    </row>
    <row r="53" spans="1:6" ht="9.75" customHeight="1" x14ac:dyDescent="0.2">
      <c r="A53" s="1">
        <v>32</v>
      </c>
      <c r="B53" s="2" t="s">
        <v>320</v>
      </c>
      <c r="C53" s="1"/>
      <c r="D53" s="2" t="s">
        <v>148</v>
      </c>
      <c r="E53" s="1">
        <v>98</v>
      </c>
      <c r="F53" s="2" t="s">
        <v>149</v>
      </c>
    </row>
    <row r="54" spans="1:6" ht="9.75" customHeight="1" x14ac:dyDescent="0.2">
      <c r="A54" s="1"/>
      <c r="B54" s="2" t="s">
        <v>150</v>
      </c>
      <c r="C54" s="1">
        <v>64</v>
      </c>
      <c r="D54" s="2" t="s">
        <v>151</v>
      </c>
      <c r="E54" s="1"/>
      <c r="F54" s="2" t="s">
        <v>152</v>
      </c>
    </row>
    <row r="55" spans="1:6" ht="9.75" customHeight="1" x14ac:dyDescent="0.2">
      <c r="A55" s="1">
        <v>33</v>
      </c>
      <c r="B55" s="2" t="s">
        <v>153</v>
      </c>
      <c r="C55" s="1">
        <v>65</v>
      </c>
      <c r="D55" s="2" t="s">
        <v>154</v>
      </c>
      <c r="E55" s="1">
        <v>99</v>
      </c>
      <c r="F55" s="2" t="s">
        <v>155</v>
      </c>
    </row>
    <row r="56" spans="1:6" ht="9.75" customHeight="1" x14ac:dyDescent="0.2">
      <c r="A56" s="1"/>
      <c r="B56" s="2" t="s">
        <v>156</v>
      </c>
      <c r="C56" s="1"/>
      <c r="D56" s="2" t="s">
        <v>157</v>
      </c>
      <c r="E56" s="4"/>
      <c r="F56" s="4"/>
    </row>
    <row r="57" spans="1:6" ht="9.75" customHeight="1" x14ac:dyDescent="0.2">
      <c r="A57" s="1">
        <v>34</v>
      </c>
      <c r="B57" s="2" t="s">
        <v>158</v>
      </c>
      <c r="C57" s="1">
        <v>66</v>
      </c>
      <c r="D57" s="2" t="s">
        <v>159</v>
      </c>
      <c r="E57" s="4"/>
      <c r="F57" s="4"/>
    </row>
    <row r="58" spans="1:6" ht="9.75" customHeight="1" x14ac:dyDescent="0.2">
      <c r="A58" s="1"/>
      <c r="B58" s="2" t="s">
        <v>160</v>
      </c>
      <c r="C58" s="1"/>
      <c r="D58" s="2" t="s">
        <v>161</v>
      </c>
      <c r="E58" s="4"/>
      <c r="F58" s="4"/>
    </row>
    <row r="59" spans="1:6" x14ac:dyDescent="0.2">
      <c r="A59" s="1"/>
      <c r="B59" s="2"/>
      <c r="C59" s="1"/>
      <c r="D59" s="2"/>
      <c r="E59" s="4"/>
      <c r="F59" s="4"/>
    </row>
    <row r="60" spans="1:6" x14ac:dyDescent="0.2">
      <c r="A60" s="1"/>
      <c r="B60" s="2"/>
      <c r="C60" s="1"/>
      <c r="D60" s="2"/>
      <c r="E60" s="4"/>
      <c r="F60" s="4"/>
    </row>
    <row r="61" spans="1:6" x14ac:dyDescent="0.2">
      <c r="A61" s="1"/>
      <c r="B61" s="2"/>
      <c r="C61" s="1"/>
      <c r="D61" s="2"/>
      <c r="E61" s="4"/>
      <c r="F61" s="4"/>
    </row>
    <row r="62" spans="1:6" x14ac:dyDescent="0.2">
      <c r="A62" s="1"/>
      <c r="B62" s="2"/>
      <c r="C62" s="1"/>
      <c r="D62" s="2"/>
      <c r="E62" s="4"/>
      <c r="F62" s="4"/>
    </row>
    <row r="63" spans="1:6" x14ac:dyDescent="0.2">
      <c r="A63" s="1"/>
      <c r="B63" s="2"/>
      <c r="C63" s="1"/>
      <c r="D63" s="2"/>
      <c r="E63" s="4"/>
      <c r="F63" s="4"/>
    </row>
    <row r="64" spans="1:6" x14ac:dyDescent="0.2">
      <c r="A64" s="1"/>
      <c r="B64" s="2"/>
      <c r="C64" s="1"/>
      <c r="D64" s="2"/>
      <c r="E64" s="4"/>
      <c r="F64" s="4"/>
    </row>
    <row r="65" spans="1:6" x14ac:dyDescent="0.2">
      <c r="A65" s="1"/>
      <c r="B65" s="2"/>
      <c r="C65" s="1"/>
      <c r="D65" s="2"/>
      <c r="E65" s="4"/>
      <c r="F65" s="4"/>
    </row>
    <row r="66" spans="1:6" x14ac:dyDescent="0.2">
      <c r="A66" s="1"/>
      <c r="B66" s="2"/>
      <c r="C66" s="1"/>
      <c r="D66" s="2"/>
      <c r="E66" s="4"/>
      <c r="F66" s="4"/>
    </row>
    <row r="67" spans="1:6" x14ac:dyDescent="0.2">
      <c r="A67" s="1"/>
      <c r="B67" s="2"/>
      <c r="C67" s="1"/>
      <c r="D67" s="2"/>
      <c r="E67" s="4"/>
      <c r="F67" s="4"/>
    </row>
    <row r="68" spans="1:6" x14ac:dyDescent="0.2">
      <c r="A68" s="1"/>
      <c r="B68" s="2"/>
      <c r="C68" s="1"/>
      <c r="D68" s="2"/>
      <c r="E68" s="4"/>
      <c r="F68" s="4"/>
    </row>
    <row r="69" spans="1:6" x14ac:dyDescent="0.2">
      <c r="A69" s="1"/>
      <c r="B69" s="2"/>
      <c r="C69" s="1"/>
      <c r="D69" s="2"/>
      <c r="E69" s="4"/>
      <c r="F69" s="4"/>
    </row>
    <row r="70" spans="1:6" x14ac:dyDescent="0.2">
      <c r="A70" s="1"/>
      <c r="B70" s="2"/>
      <c r="C70" s="1"/>
      <c r="D70" s="2"/>
      <c r="E70" s="4"/>
      <c r="F70" s="4"/>
    </row>
    <row r="71" spans="1:6" x14ac:dyDescent="0.2">
      <c r="A71" s="1"/>
      <c r="B71" s="2"/>
      <c r="C71" s="1"/>
      <c r="D71" s="2"/>
      <c r="E71" s="4"/>
      <c r="F71" s="4"/>
    </row>
    <row r="72" spans="1:6" x14ac:dyDescent="0.2">
      <c r="A72" s="1"/>
      <c r="B72" s="2"/>
      <c r="C72" s="1"/>
      <c r="D72" s="2"/>
      <c r="E72" s="4"/>
      <c r="F72" s="4"/>
    </row>
    <row r="73" spans="1:6" x14ac:dyDescent="0.2">
      <c r="A73" s="1"/>
      <c r="B73" s="2"/>
      <c r="C73" s="1"/>
      <c r="D73" s="2"/>
      <c r="E73" s="4"/>
      <c r="F73" s="4"/>
    </row>
    <row r="74" spans="1:6" x14ac:dyDescent="0.2">
      <c r="A74" s="1"/>
      <c r="B74" s="2"/>
      <c r="C74" s="1"/>
      <c r="D74" s="2"/>
      <c r="E74" s="4"/>
      <c r="F74" s="4"/>
    </row>
    <row r="75" spans="1:6" x14ac:dyDescent="0.2">
      <c r="A75" s="1"/>
      <c r="B75" s="2"/>
      <c r="C75" s="1"/>
      <c r="D75" s="2"/>
      <c r="E75" s="4"/>
      <c r="F75" s="4"/>
    </row>
    <row r="76" spans="1:6" x14ac:dyDescent="0.2">
      <c r="A76" s="1"/>
      <c r="B76" s="2"/>
      <c r="C76" s="1"/>
      <c r="D76" s="2"/>
      <c r="E76" s="4"/>
      <c r="F76" s="4"/>
    </row>
    <row r="77" spans="1:6" x14ac:dyDescent="0.2">
      <c r="A77" s="1"/>
      <c r="B77" s="2"/>
      <c r="C77" s="1"/>
      <c r="D77" s="2"/>
      <c r="E77" s="4"/>
      <c r="F77" s="4"/>
    </row>
    <row r="78" spans="1:6" x14ac:dyDescent="0.2">
      <c r="A78" s="1"/>
      <c r="B78" s="2"/>
      <c r="C78" s="1"/>
      <c r="D78" s="2"/>
      <c r="E78" s="4"/>
      <c r="F78" s="4"/>
    </row>
    <row r="79" spans="1:6" x14ac:dyDescent="0.2">
      <c r="A79" s="1"/>
      <c r="B79" s="2"/>
      <c r="C79" s="1"/>
      <c r="D79" s="2"/>
      <c r="E79" s="4"/>
      <c r="F79" s="4"/>
    </row>
    <row r="80" spans="1:6" x14ac:dyDescent="0.2">
      <c r="A80" s="1"/>
      <c r="B80" s="2"/>
      <c r="C80" s="1"/>
      <c r="D80" s="2"/>
      <c r="E80" s="4"/>
      <c r="F80" s="4"/>
    </row>
    <row r="81" spans="1:6" x14ac:dyDescent="0.2">
      <c r="A81" s="1"/>
      <c r="B81" s="2"/>
      <c r="C81" s="1"/>
      <c r="D81" s="2"/>
      <c r="E81" s="4"/>
      <c r="F81" s="4"/>
    </row>
    <row r="82" spans="1:6" x14ac:dyDescent="0.2">
      <c r="A82" s="1"/>
      <c r="B82" s="2"/>
      <c r="C82" s="1"/>
      <c r="D82" s="2"/>
      <c r="E82" s="4"/>
      <c r="F82" s="4"/>
    </row>
    <row r="83" spans="1:6" x14ac:dyDescent="0.2">
      <c r="A83" s="1"/>
      <c r="B83" s="2"/>
      <c r="C83" s="1"/>
      <c r="D83" s="2"/>
      <c r="E83" s="4"/>
      <c r="F83" s="4"/>
    </row>
    <row r="84" spans="1:6" x14ac:dyDescent="0.2">
      <c r="A84" s="1"/>
      <c r="B84" s="2"/>
      <c r="C84" s="1"/>
      <c r="D84" s="2"/>
      <c r="E84" s="4"/>
      <c r="F84" s="4"/>
    </row>
    <row r="85" spans="1:6" x14ac:dyDescent="0.2">
      <c r="A85" s="1"/>
      <c r="B85" s="2"/>
      <c r="C85" s="1"/>
      <c r="D85" s="2"/>
      <c r="E85" s="4"/>
      <c r="F85" s="4"/>
    </row>
    <row r="86" spans="1:6" x14ac:dyDescent="0.2">
      <c r="A86" s="1"/>
      <c r="B86" s="2"/>
      <c r="C86" s="1"/>
      <c r="D86" s="2"/>
      <c r="E86" s="4"/>
      <c r="F86" s="4"/>
    </row>
    <row r="87" spans="1:6" x14ac:dyDescent="0.2">
      <c r="A87" s="1"/>
      <c r="B87" s="2"/>
      <c r="C87" s="1"/>
      <c r="D87" s="2"/>
    </row>
    <row r="88" spans="1:6" x14ac:dyDescent="0.2">
      <c r="A88" s="1"/>
      <c r="B88" s="2"/>
      <c r="C88" s="1"/>
      <c r="D88" s="2"/>
    </row>
    <row r="89" spans="1:6" x14ac:dyDescent="0.2">
      <c r="A89" s="1"/>
      <c r="B89" s="2"/>
      <c r="C89" s="1"/>
      <c r="D89" s="2"/>
    </row>
    <row r="90" spans="1:6" x14ac:dyDescent="0.2">
      <c r="A90" s="1"/>
      <c r="B90" s="2"/>
      <c r="C90" s="1"/>
      <c r="D90" s="2"/>
    </row>
    <row r="91" spans="1:6" x14ac:dyDescent="0.2">
      <c r="A91" s="1"/>
      <c r="B91" s="2"/>
      <c r="C91" s="1"/>
      <c r="D91" s="2"/>
    </row>
    <row r="92" spans="1:6" x14ac:dyDescent="0.2">
      <c r="A92" s="1"/>
      <c r="B92" s="2"/>
      <c r="C92" s="1"/>
      <c r="D92" s="2"/>
    </row>
    <row r="93" spans="1:6" x14ac:dyDescent="0.2">
      <c r="A93" s="1"/>
      <c r="B93" s="2"/>
      <c r="C93" s="1"/>
      <c r="D93" s="2"/>
    </row>
    <row r="94" spans="1:6" x14ac:dyDescent="0.2">
      <c r="A94" s="1"/>
      <c r="B94" s="2"/>
      <c r="C94" s="1"/>
      <c r="D94" s="2"/>
    </row>
    <row r="95" spans="1:6" x14ac:dyDescent="0.2">
      <c r="A95" s="1"/>
      <c r="B95" s="2"/>
      <c r="C95" s="1"/>
      <c r="D95" s="2"/>
    </row>
    <row r="96" spans="1:6" x14ac:dyDescent="0.2">
      <c r="A96" s="1"/>
      <c r="B96" s="2"/>
      <c r="C96" s="1"/>
      <c r="D96" s="2"/>
    </row>
    <row r="97" spans="1:4" x14ac:dyDescent="0.2">
      <c r="A97" s="1"/>
      <c r="B97" s="2"/>
      <c r="C97" s="1"/>
      <c r="D97" s="2"/>
    </row>
    <row r="98" spans="1:4" x14ac:dyDescent="0.2">
      <c r="A98" s="1"/>
      <c r="B98" s="2"/>
      <c r="C98" s="1"/>
      <c r="D98" s="2"/>
    </row>
    <row r="99" spans="1:4" x14ac:dyDescent="0.2">
      <c r="A99" s="1"/>
      <c r="B99" s="2"/>
      <c r="C99" s="1"/>
      <c r="D99" s="2"/>
    </row>
    <row r="100" spans="1:4" x14ac:dyDescent="0.2">
      <c r="A100" s="1"/>
      <c r="B100" s="2"/>
      <c r="C100" s="1"/>
      <c r="D100" s="2"/>
    </row>
    <row r="101" spans="1:4" x14ac:dyDescent="0.2">
      <c r="A101" s="1"/>
      <c r="B101" s="2"/>
      <c r="C101" s="1"/>
      <c r="D101" s="2"/>
    </row>
    <row r="102" spans="1:4" x14ac:dyDescent="0.2">
      <c r="A102" s="1"/>
      <c r="B102" s="2"/>
      <c r="C102" s="1"/>
      <c r="D102" s="2"/>
    </row>
    <row r="103" spans="1:4" x14ac:dyDescent="0.2">
      <c r="A103" s="1"/>
      <c r="B103" s="2"/>
      <c r="C103" s="1"/>
      <c r="D103" s="2"/>
    </row>
    <row r="104" spans="1:4" x14ac:dyDescent="0.2">
      <c r="A104" s="1"/>
      <c r="B104" s="2"/>
      <c r="C104" s="1"/>
      <c r="D104" s="2"/>
    </row>
    <row r="105" spans="1:4" x14ac:dyDescent="0.2">
      <c r="A105" s="1"/>
      <c r="B105" s="2"/>
      <c r="C105" s="1"/>
      <c r="D105" s="2"/>
    </row>
    <row r="106" spans="1:4" x14ac:dyDescent="0.2">
      <c r="A106" s="1"/>
      <c r="B106" s="2"/>
      <c r="C106" s="1"/>
      <c r="D106" s="2"/>
    </row>
    <row r="107" spans="1:4" x14ac:dyDescent="0.2">
      <c r="A107" s="1"/>
      <c r="B107" s="2"/>
      <c r="C107" s="1"/>
      <c r="D107" s="2"/>
    </row>
    <row r="108" spans="1:4" x14ac:dyDescent="0.2">
      <c r="A108" s="1"/>
      <c r="B108" s="2"/>
      <c r="C108" s="1"/>
      <c r="D108" s="2"/>
    </row>
    <row r="109" spans="1:4" x14ac:dyDescent="0.2">
      <c r="A109" s="1"/>
      <c r="B109" s="2"/>
      <c r="C109" s="1"/>
      <c r="D109" s="2"/>
    </row>
    <row r="110" spans="1:4" x14ac:dyDescent="0.2">
      <c r="A110" s="1"/>
      <c r="B110" s="2"/>
      <c r="C110" s="1"/>
      <c r="D110" s="2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4" x14ac:dyDescent="0.2">
      <c r="A113" s="1"/>
      <c r="B113" s="2"/>
      <c r="C113" s="4"/>
      <c r="D113" s="4"/>
    </row>
    <row r="114" spans="1:4" x14ac:dyDescent="0.2">
      <c r="A114" s="1"/>
      <c r="B114" s="2"/>
      <c r="C114" s="4"/>
      <c r="D114" s="4"/>
    </row>
    <row r="115" spans="1:4" x14ac:dyDescent="0.2">
      <c r="A115" s="1"/>
      <c r="B115" s="2"/>
      <c r="C115" s="4"/>
      <c r="D115" s="4"/>
    </row>
    <row r="116" spans="1:4" x14ac:dyDescent="0.2">
      <c r="A116" s="1"/>
      <c r="B116" s="2"/>
      <c r="C116" s="4"/>
      <c r="D116" s="4"/>
    </row>
    <row r="117" spans="1:4" x14ac:dyDescent="0.2">
      <c r="A117" s="1"/>
      <c r="B117" s="2"/>
      <c r="C117" s="4"/>
      <c r="D117" s="4"/>
    </row>
    <row r="118" spans="1:4" x14ac:dyDescent="0.2">
      <c r="A118" s="1"/>
      <c r="B118" s="2"/>
      <c r="C118" s="4"/>
      <c r="D118" s="4"/>
    </row>
    <row r="119" spans="1:4" x14ac:dyDescent="0.2">
      <c r="A119" s="1"/>
      <c r="B119" s="2"/>
      <c r="C119" s="4"/>
      <c r="D119" s="4"/>
    </row>
    <row r="120" spans="1:4" x14ac:dyDescent="0.2">
      <c r="A120" s="1"/>
      <c r="B120" s="2"/>
      <c r="C120" s="4"/>
      <c r="D120" s="4"/>
    </row>
    <row r="121" spans="1:4" x14ac:dyDescent="0.2">
      <c r="A121" s="1"/>
      <c r="B121" s="2"/>
      <c r="C121" s="4"/>
      <c r="D121" s="4"/>
    </row>
    <row r="122" spans="1:4" x14ac:dyDescent="0.2">
      <c r="A122" s="1"/>
      <c r="B122" s="2"/>
      <c r="C122" s="4"/>
      <c r="D122" s="4"/>
    </row>
    <row r="123" spans="1:4" x14ac:dyDescent="0.2">
      <c r="A123" s="1"/>
      <c r="B123" s="2"/>
      <c r="C123" s="4"/>
      <c r="D123" s="4"/>
    </row>
    <row r="124" spans="1:4" x14ac:dyDescent="0.2">
      <c r="A124" s="1"/>
      <c r="B124" s="2"/>
      <c r="C124" s="4"/>
      <c r="D124" s="4"/>
    </row>
    <row r="125" spans="1:4" x14ac:dyDescent="0.2">
      <c r="A125" s="1"/>
      <c r="B125" s="2"/>
      <c r="C125" s="4"/>
      <c r="D125" s="4"/>
    </row>
    <row r="126" spans="1:4" x14ac:dyDescent="0.2">
      <c r="A126" s="1"/>
      <c r="B126" s="2"/>
      <c r="C126" s="4"/>
      <c r="D126" s="4"/>
    </row>
    <row r="127" spans="1:4" x14ac:dyDescent="0.2">
      <c r="A127" s="1"/>
      <c r="B127" s="2"/>
      <c r="C127" s="4"/>
      <c r="D127" s="4"/>
    </row>
    <row r="128" spans="1:4" x14ac:dyDescent="0.2">
      <c r="A128" s="1"/>
      <c r="B128" s="2"/>
      <c r="C128" s="4"/>
      <c r="D128" s="4"/>
    </row>
    <row r="129" spans="1:4" x14ac:dyDescent="0.2">
      <c r="A129" s="1"/>
      <c r="B129" s="2"/>
      <c r="C129" s="4"/>
      <c r="D129" s="4"/>
    </row>
    <row r="130" spans="1:4" x14ac:dyDescent="0.2">
      <c r="A130" s="1"/>
      <c r="B130" s="2"/>
      <c r="C130" s="4"/>
      <c r="D130" s="4"/>
    </row>
    <row r="131" spans="1:4" x14ac:dyDescent="0.2">
      <c r="A131" s="1"/>
      <c r="B131" s="2"/>
      <c r="C131" s="4"/>
      <c r="D131" s="4"/>
    </row>
    <row r="132" spans="1:4" x14ac:dyDescent="0.2">
      <c r="A132" s="1"/>
      <c r="B132" s="2"/>
      <c r="C132" s="4"/>
      <c r="D132" s="4"/>
    </row>
    <row r="133" spans="1:4" x14ac:dyDescent="0.2">
      <c r="A133" s="1"/>
      <c r="B133" s="2"/>
      <c r="C133" s="4"/>
      <c r="D133" s="4"/>
    </row>
    <row r="134" spans="1:4" x14ac:dyDescent="0.2">
      <c r="A134" s="1"/>
      <c r="B134" s="2"/>
      <c r="C134" s="4"/>
      <c r="D134" s="4"/>
    </row>
    <row r="135" spans="1:4" x14ac:dyDescent="0.2">
      <c r="A135" s="1"/>
      <c r="B135" s="2"/>
      <c r="C135" s="4"/>
      <c r="D135" s="4"/>
    </row>
    <row r="136" spans="1:4" x14ac:dyDescent="0.2">
      <c r="A136" s="1"/>
      <c r="B136" s="2"/>
      <c r="C136" s="4"/>
      <c r="D136" s="4"/>
    </row>
    <row r="137" spans="1:4" x14ac:dyDescent="0.2">
      <c r="A137" s="1"/>
      <c r="B137" s="2"/>
      <c r="C137" s="4"/>
      <c r="D137" s="4"/>
    </row>
    <row r="138" spans="1:4" x14ac:dyDescent="0.2">
      <c r="A138" s="1"/>
      <c r="B138" s="2"/>
      <c r="C138" s="4"/>
      <c r="D138" s="4"/>
    </row>
    <row r="139" spans="1:4" x14ac:dyDescent="0.2">
      <c r="A139" s="1"/>
      <c r="B139" s="2"/>
      <c r="C139" s="4"/>
      <c r="D139" s="4"/>
    </row>
    <row r="140" spans="1:4" x14ac:dyDescent="0.2">
      <c r="A140" s="1"/>
      <c r="B140" s="2"/>
      <c r="C140" s="4"/>
      <c r="D140" s="4"/>
    </row>
    <row r="141" spans="1:4" x14ac:dyDescent="0.2">
      <c r="A141" s="1"/>
      <c r="B141" s="2"/>
      <c r="C141" s="4"/>
      <c r="D141" s="4"/>
    </row>
    <row r="142" spans="1:4" x14ac:dyDescent="0.2">
      <c r="A142" s="1"/>
      <c r="B142" s="2"/>
    </row>
    <row r="143" spans="1:4" x14ac:dyDescent="0.2">
      <c r="A143" s="1"/>
      <c r="B143" s="2"/>
    </row>
    <row r="144" spans="1:4" x14ac:dyDescent="0.2">
      <c r="A144" s="1"/>
      <c r="B144" s="2"/>
    </row>
    <row r="145" spans="1:2" x14ac:dyDescent="0.2">
      <c r="A145" s="1"/>
      <c r="B145" s="2"/>
    </row>
    <row r="146" spans="1:2" x14ac:dyDescent="0.2">
      <c r="A146" s="1"/>
      <c r="B146" s="2"/>
    </row>
    <row r="147" spans="1:2" x14ac:dyDescent="0.2">
      <c r="A147" s="1"/>
      <c r="B147" s="2"/>
    </row>
    <row r="148" spans="1:2" x14ac:dyDescent="0.2">
      <c r="A148" s="1"/>
      <c r="B148" s="2"/>
    </row>
    <row r="149" spans="1:2" x14ac:dyDescent="0.2">
      <c r="A149" s="1"/>
      <c r="B149" s="2"/>
    </row>
    <row r="150" spans="1:2" x14ac:dyDescent="0.2">
      <c r="A150" s="1"/>
      <c r="B150" s="2"/>
    </row>
    <row r="151" spans="1:2" x14ac:dyDescent="0.2">
      <c r="A151" s="1"/>
      <c r="B151" s="2"/>
    </row>
    <row r="152" spans="1:2" x14ac:dyDescent="0.2">
      <c r="A152" s="1"/>
      <c r="B152" s="2"/>
    </row>
    <row r="153" spans="1:2" x14ac:dyDescent="0.2">
      <c r="A153" s="1"/>
      <c r="B153" s="2"/>
    </row>
    <row r="154" spans="1:2" x14ac:dyDescent="0.2">
      <c r="A154" s="1"/>
      <c r="B154" s="2"/>
    </row>
    <row r="155" spans="1:2" x14ac:dyDescent="0.2">
      <c r="A155" s="1"/>
      <c r="B155" s="2"/>
    </row>
    <row r="156" spans="1:2" x14ac:dyDescent="0.2">
      <c r="A156" s="1"/>
      <c r="B156" s="2"/>
    </row>
    <row r="157" spans="1:2" x14ac:dyDescent="0.2">
      <c r="A157" s="1"/>
      <c r="B157" s="2"/>
    </row>
    <row r="158" spans="1:2" x14ac:dyDescent="0.2">
      <c r="A158" s="1"/>
      <c r="B158" s="2"/>
    </row>
    <row r="159" spans="1:2" x14ac:dyDescent="0.2">
      <c r="A159" s="1"/>
      <c r="B159" s="2"/>
    </row>
    <row r="160" spans="1:2" x14ac:dyDescent="0.2">
      <c r="A160" s="1"/>
      <c r="B160" s="2"/>
    </row>
    <row r="161" spans="1:2" x14ac:dyDescent="0.2">
      <c r="A161" s="1"/>
      <c r="B161" s="2"/>
    </row>
    <row r="162" spans="1:2" x14ac:dyDescent="0.2">
      <c r="A162" s="1"/>
      <c r="B162" s="2"/>
    </row>
    <row r="163" spans="1:2" x14ac:dyDescent="0.2">
      <c r="A163" s="1"/>
      <c r="B163" s="2"/>
    </row>
    <row r="164" spans="1:2" x14ac:dyDescent="0.2">
      <c r="A164" s="1"/>
      <c r="B164" s="2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393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394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395</v>
      </c>
    </row>
    <row r="8" spans="2:2" s="14" customFormat="1" ht="18" customHeight="1" x14ac:dyDescent="0.2">
      <c r="B8" s="17" t="s">
        <v>396</v>
      </c>
    </row>
    <row r="9" spans="2:2" s="14" customFormat="1" ht="18" customHeight="1" x14ac:dyDescent="0.2">
      <c r="B9" s="17" t="s">
        <v>397</v>
      </c>
    </row>
    <row r="10" spans="2:2" s="14" customFormat="1" ht="18" customHeight="1" x14ac:dyDescent="0.2">
      <c r="B10" s="17" t="s">
        <v>398</v>
      </c>
    </row>
    <row r="11" spans="2:2" s="14" customFormat="1" ht="18" customHeight="1" x14ac:dyDescent="0.2">
      <c r="B11" s="17" t="s">
        <v>399</v>
      </c>
    </row>
    <row r="12" spans="2:2" s="14" customFormat="1" ht="18" customHeight="1" x14ac:dyDescent="0.2">
      <c r="B12" s="17" t="s">
        <v>400</v>
      </c>
    </row>
    <row r="13" spans="2:2" s="14" customFormat="1" ht="18" customHeight="1" x14ac:dyDescent="0.2">
      <c r="B13" s="17" t="s">
        <v>401</v>
      </c>
    </row>
    <row r="14" spans="2:2" s="14" customFormat="1" ht="18" customHeight="1" x14ac:dyDescent="0.2">
      <c r="B14" s="17" t="s">
        <v>402</v>
      </c>
    </row>
    <row r="15" spans="2:2" s="14" customFormat="1" ht="18" customHeight="1" x14ac:dyDescent="0.2">
      <c r="B15" s="17" t="s">
        <v>403</v>
      </c>
    </row>
    <row r="16" spans="2:2" s="14" customFormat="1" ht="18" customHeight="1" x14ac:dyDescent="0.2">
      <c r="B16" s="17" t="s">
        <v>404</v>
      </c>
    </row>
    <row r="17" spans="2:2" s="14" customFormat="1" ht="18" customHeight="1" x14ac:dyDescent="0.2">
      <c r="B17" s="17" t="s">
        <v>405</v>
      </c>
    </row>
    <row r="18" spans="2:2" s="14" customFormat="1" ht="18" customHeight="1" x14ac:dyDescent="0.2">
      <c r="B18" s="17" t="s">
        <v>406</v>
      </c>
    </row>
    <row r="19" spans="2:2" ht="18" customHeight="1" x14ac:dyDescent="0.25">
      <c r="B19" s="17" t="s">
        <v>407</v>
      </c>
    </row>
    <row r="20" spans="2:2" ht="18" customHeight="1" x14ac:dyDescent="0.25">
      <c r="B20" s="17" t="s">
        <v>408</v>
      </c>
    </row>
    <row r="21" spans="2:2" ht="18" customHeight="1" x14ac:dyDescent="0.25">
      <c r="B21" s="17" t="s">
        <v>409</v>
      </c>
    </row>
    <row r="22" spans="2:2" ht="18" customHeight="1" x14ac:dyDescent="0.25">
      <c r="B22" s="17" t="s">
        <v>410</v>
      </c>
    </row>
    <row r="23" spans="2:2" ht="18" customHeight="1" x14ac:dyDescent="0.25"/>
    <row r="24" spans="2:2" ht="18" customHeight="1" x14ac:dyDescent="0.25">
      <c r="B24" s="17" t="s">
        <v>411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9" t="s">
        <v>412</v>
      </c>
      <c r="B2" s="260"/>
      <c r="C2" s="260"/>
      <c r="D2" s="260"/>
      <c r="E2" s="260"/>
      <c r="F2" s="261"/>
    </row>
    <row r="3" spans="1:9" ht="18" customHeight="1" thickBot="1" x14ac:dyDescent="0.25">
      <c r="A3" s="256" t="s">
        <v>413</v>
      </c>
      <c r="B3" s="258"/>
      <c r="C3" s="256" t="s">
        <v>413</v>
      </c>
      <c r="D3" s="258"/>
      <c r="E3" s="256" t="s">
        <v>413</v>
      </c>
      <c r="F3" s="258"/>
      <c r="H3" s="255" t="s">
        <v>514</v>
      </c>
      <c r="I3" s="255"/>
    </row>
    <row r="4" spans="1:9" ht="18" customHeight="1" thickBot="1" x14ac:dyDescent="0.25">
      <c r="A4" s="6" t="s">
        <v>414</v>
      </c>
      <c r="B4" s="6" t="s">
        <v>415</v>
      </c>
      <c r="C4" s="6" t="s">
        <v>414</v>
      </c>
      <c r="D4" s="6" t="s">
        <v>415</v>
      </c>
      <c r="E4" s="6" t="s">
        <v>414</v>
      </c>
      <c r="F4" s="6" t="s">
        <v>415</v>
      </c>
    </row>
    <row r="5" spans="1:9" ht="9.75" customHeight="1" x14ac:dyDescent="0.2">
      <c r="A5" s="1" t="s">
        <v>5</v>
      </c>
      <c r="B5" s="2" t="s">
        <v>416</v>
      </c>
      <c r="C5" s="1" t="s">
        <v>242</v>
      </c>
      <c r="D5" s="2" t="s">
        <v>417</v>
      </c>
      <c r="E5" s="1" t="s">
        <v>268</v>
      </c>
      <c r="F5" s="2" t="s">
        <v>418</v>
      </c>
    </row>
    <row r="6" spans="1:9" ht="9.75" customHeight="1" x14ac:dyDescent="0.2">
      <c r="A6" s="1" t="s">
        <v>8</v>
      </c>
      <c r="B6" s="3" t="s">
        <v>419</v>
      </c>
      <c r="C6" s="1" t="s">
        <v>243</v>
      </c>
      <c r="D6" s="2" t="s">
        <v>420</v>
      </c>
      <c r="E6" s="1" t="s">
        <v>269</v>
      </c>
      <c r="F6" s="2" t="s">
        <v>421</v>
      </c>
    </row>
    <row r="7" spans="1:9" ht="9.75" customHeight="1" x14ac:dyDescent="0.2">
      <c r="A7" s="1" t="s">
        <v>12</v>
      </c>
      <c r="B7" s="2" t="s">
        <v>422</v>
      </c>
      <c r="C7" s="1" t="s">
        <v>244</v>
      </c>
      <c r="D7" s="2" t="s">
        <v>423</v>
      </c>
      <c r="E7" s="1" t="s">
        <v>270</v>
      </c>
      <c r="F7" s="2" t="s">
        <v>424</v>
      </c>
      <c r="G7" s="5" t="s">
        <v>425</v>
      </c>
    </row>
    <row r="8" spans="1:9" ht="9.75" customHeight="1" x14ac:dyDescent="0.2">
      <c r="A8" s="1" t="s">
        <v>16</v>
      </c>
      <c r="B8" s="3" t="s">
        <v>426</v>
      </c>
      <c r="C8" s="1" t="s">
        <v>245</v>
      </c>
      <c r="D8" s="2" t="s">
        <v>427</v>
      </c>
      <c r="E8" s="1" t="s">
        <v>271</v>
      </c>
      <c r="F8" s="2" t="s">
        <v>428</v>
      </c>
    </row>
    <row r="9" spans="1:9" ht="9.75" customHeight="1" x14ac:dyDescent="0.2">
      <c r="A9" s="1" t="s">
        <v>23</v>
      </c>
      <c r="B9" s="2" t="s">
        <v>429</v>
      </c>
      <c r="C9" s="1" t="s">
        <v>246</v>
      </c>
      <c r="D9" s="2" t="s">
        <v>430</v>
      </c>
      <c r="E9" s="1" t="s">
        <v>272</v>
      </c>
      <c r="F9" s="2" t="s">
        <v>431</v>
      </c>
    </row>
    <row r="10" spans="1:9" ht="9.75" customHeight="1" x14ac:dyDescent="0.2">
      <c r="A10" s="1" t="s">
        <v>27</v>
      </c>
      <c r="B10" s="3" t="s">
        <v>432</v>
      </c>
      <c r="C10" s="1" t="s">
        <v>247</v>
      </c>
      <c r="D10" s="2" t="s">
        <v>433</v>
      </c>
      <c r="E10" s="1" t="s">
        <v>273</v>
      </c>
      <c r="F10" s="2" t="s">
        <v>434</v>
      </c>
    </row>
    <row r="11" spans="1:9" ht="9.75" customHeight="1" x14ac:dyDescent="0.2">
      <c r="A11" s="1" t="s">
        <v>34</v>
      </c>
      <c r="B11" s="3" t="s">
        <v>435</v>
      </c>
      <c r="C11" s="1" t="s">
        <v>193</v>
      </c>
      <c r="D11" s="2" t="s">
        <v>436</v>
      </c>
      <c r="E11" s="1" t="s">
        <v>274</v>
      </c>
      <c r="F11" s="2" t="s">
        <v>437</v>
      </c>
    </row>
    <row r="12" spans="1:9" ht="9.75" customHeight="1" x14ac:dyDescent="0.2">
      <c r="A12" s="1" t="s">
        <v>40</v>
      </c>
      <c r="B12" s="3" t="s">
        <v>438</v>
      </c>
      <c r="C12" s="1" t="s">
        <v>194</v>
      </c>
      <c r="D12" s="2" t="s">
        <v>439</v>
      </c>
      <c r="E12" s="1" t="s">
        <v>275</v>
      </c>
      <c r="F12" s="2" t="s">
        <v>440</v>
      </c>
    </row>
    <row r="13" spans="1:9" ht="9.75" customHeight="1" x14ac:dyDescent="0.2">
      <c r="A13" s="1" t="s">
        <v>47</v>
      </c>
      <c r="B13" s="3" t="s">
        <v>441</v>
      </c>
      <c r="C13" s="1" t="s">
        <v>248</v>
      </c>
      <c r="D13" s="2" t="s">
        <v>442</v>
      </c>
      <c r="E13" s="1" t="s">
        <v>276</v>
      </c>
      <c r="F13" s="2" t="s">
        <v>443</v>
      </c>
    </row>
    <row r="14" spans="1:9" ht="9.75" customHeight="1" x14ac:dyDescent="0.2">
      <c r="A14" s="1" t="s">
        <v>223</v>
      </c>
      <c r="B14" s="3" t="s">
        <v>444</v>
      </c>
      <c r="C14" s="1" t="s">
        <v>249</v>
      </c>
      <c r="D14" s="2" t="s">
        <v>445</v>
      </c>
      <c r="E14" s="1" t="s">
        <v>277</v>
      </c>
      <c r="F14" s="2" t="s">
        <v>446</v>
      </c>
    </row>
    <row r="15" spans="1:9" ht="9.75" customHeight="1" x14ac:dyDescent="0.2">
      <c r="A15" s="1" t="s">
        <v>202</v>
      </c>
      <c r="B15" s="3" t="s">
        <v>447</v>
      </c>
      <c r="C15" s="1" t="s">
        <v>250</v>
      </c>
      <c r="D15" s="2" t="s">
        <v>448</v>
      </c>
      <c r="E15" s="1" t="s">
        <v>278</v>
      </c>
      <c r="F15" s="2" t="s">
        <v>449</v>
      </c>
    </row>
    <row r="16" spans="1:9" ht="9.75" customHeight="1" x14ac:dyDescent="0.2">
      <c r="A16" s="1" t="s">
        <v>207</v>
      </c>
      <c r="B16" s="3" t="s">
        <v>450</v>
      </c>
      <c r="C16" s="1" t="s">
        <v>251</v>
      </c>
      <c r="D16" s="2" t="s">
        <v>451</v>
      </c>
      <c r="E16" s="1" t="s">
        <v>279</v>
      </c>
      <c r="F16" s="2" t="s">
        <v>452</v>
      </c>
      <c r="G16" s="5" t="s">
        <v>425</v>
      </c>
    </row>
    <row r="17" spans="1:7" x14ac:dyDescent="0.2">
      <c r="A17" s="1" t="s">
        <v>224</v>
      </c>
      <c r="B17" s="2" t="s">
        <v>453</v>
      </c>
      <c r="C17" s="1" t="s">
        <v>252</v>
      </c>
      <c r="D17" s="2" t="s">
        <v>454</v>
      </c>
      <c r="E17" s="1" t="s">
        <v>280</v>
      </c>
      <c r="F17" s="2" t="s">
        <v>455</v>
      </c>
      <c r="G17" s="5" t="s">
        <v>425</v>
      </c>
    </row>
    <row r="18" spans="1:7" x14ac:dyDescent="0.2">
      <c r="A18" s="1" t="s">
        <v>225</v>
      </c>
      <c r="B18" s="2" t="s">
        <v>456</v>
      </c>
      <c r="C18" s="1" t="s">
        <v>253</v>
      </c>
      <c r="D18" s="2" t="s">
        <v>457</v>
      </c>
      <c r="E18" s="1" t="s">
        <v>281</v>
      </c>
      <c r="F18" s="2" t="s">
        <v>458</v>
      </c>
    </row>
    <row r="19" spans="1:7" x14ac:dyDescent="0.2">
      <c r="A19" s="1" t="s">
        <v>226</v>
      </c>
      <c r="B19" s="2" t="s">
        <v>459</v>
      </c>
      <c r="C19" s="1" t="s">
        <v>254</v>
      </c>
      <c r="D19" s="2" t="s">
        <v>460</v>
      </c>
      <c r="E19" s="1" t="s">
        <v>282</v>
      </c>
      <c r="F19" s="2" t="s">
        <v>461</v>
      </c>
      <c r="G19" s="5" t="s">
        <v>425</v>
      </c>
    </row>
    <row r="20" spans="1:7" x14ac:dyDescent="0.2">
      <c r="A20" s="1" t="s">
        <v>227</v>
      </c>
      <c r="B20" s="2" t="s">
        <v>462</v>
      </c>
      <c r="C20" s="1" t="s">
        <v>255</v>
      </c>
      <c r="D20" s="2" t="s">
        <v>463</v>
      </c>
      <c r="E20" s="1" t="s">
        <v>283</v>
      </c>
      <c r="F20" s="2" t="s">
        <v>464</v>
      </c>
      <c r="G20" s="5" t="s">
        <v>425</v>
      </c>
    </row>
    <row r="21" spans="1:7" x14ac:dyDescent="0.2">
      <c r="A21" s="1" t="s">
        <v>228</v>
      </c>
      <c r="B21" s="2" t="s">
        <v>465</v>
      </c>
      <c r="C21" s="1" t="s">
        <v>195</v>
      </c>
      <c r="D21" s="2" t="s">
        <v>466</v>
      </c>
      <c r="E21" s="1" t="s">
        <v>284</v>
      </c>
      <c r="F21" s="2" t="s">
        <v>467</v>
      </c>
      <c r="G21" s="5" t="s">
        <v>425</v>
      </c>
    </row>
    <row r="22" spans="1:7" x14ac:dyDescent="0.2">
      <c r="A22" s="1" t="s">
        <v>229</v>
      </c>
      <c r="B22" s="2" t="s">
        <v>468</v>
      </c>
      <c r="C22" s="1" t="s">
        <v>210</v>
      </c>
      <c r="D22" s="2" t="s">
        <v>469</v>
      </c>
      <c r="E22" s="1" t="s">
        <v>285</v>
      </c>
      <c r="F22" s="2" t="s">
        <v>470</v>
      </c>
      <c r="G22" s="5" t="s">
        <v>425</v>
      </c>
    </row>
    <row r="23" spans="1:7" x14ac:dyDescent="0.2">
      <c r="A23" s="1" t="s">
        <v>230</v>
      </c>
      <c r="B23" s="2" t="s">
        <v>471</v>
      </c>
      <c r="C23" s="1" t="s">
        <v>196</v>
      </c>
      <c r="D23" s="2" t="s">
        <v>472</v>
      </c>
      <c r="E23" s="1" t="s">
        <v>286</v>
      </c>
      <c r="F23" s="2" t="s">
        <v>473</v>
      </c>
      <c r="G23" s="5" t="s">
        <v>425</v>
      </c>
    </row>
    <row r="24" spans="1:7" x14ac:dyDescent="0.2">
      <c r="A24" s="1" t="s">
        <v>231</v>
      </c>
      <c r="B24" s="2" t="s">
        <v>474</v>
      </c>
      <c r="C24" s="1" t="s">
        <v>256</v>
      </c>
      <c r="D24" s="2" t="s">
        <v>475</v>
      </c>
      <c r="E24" s="1" t="s">
        <v>287</v>
      </c>
      <c r="F24" s="2" t="s">
        <v>476</v>
      </c>
    </row>
    <row r="25" spans="1:7" x14ac:dyDescent="0.2">
      <c r="A25" s="1" t="s">
        <v>190</v>
      </c>
      <c r="B25" s="2" t="s">
        <v>477</v>
      </c>
      <c r="C25" s="1" t="s">
        <v>257</v>
      </c>
      <c r="D25" s="2" t="s">
        <v>478</v>
      </c>
      <c r="E25" s="1" t="s">
        <v>288</v>
      </c>
      <c r="F25" s="2" t="s">
        <v>479</v>
      </c>
      <c r="G25" s="5" t="s">
        <v>425</v>
      </c>
    </row>
    <row r="26" spans="1:7" x14ac:dyDescent="0.2">
      <c r="A26" s="1" t="s">
        <v>191</v>
      </c>
      <c r="B26" s="2" t="s">
        <v>480</v>
      </c>
      <c r="C26" s="1" t="s">
        <v>258</v>
      </c>
      <c r="D26" s="2" t="s">
        <v>481</v>
      </c>
      <c r="E26" s="1" t="s">
        <v>289</v>
      </c>
      <c r="F26" s="2" t="s">
        <v>482</v>
      </c>
    </row>
    <row r="27" spans="1:7" x14ac:dyDescent="0.2">
      <c r="A27" s="1" t="s">
        <v>232</v>
      </c>
      <c r="B27" s="2" t="s">
        <v>483</v>
      </c>
      <c r="C27" s="1" t="s">
        <v>259</v>
      </c>
      <c r="D27" s="2" t="s">
        <v>484</v>
      </c>
      <c r="E27" s="1" t="s">
        <v>290</v>
      </c>
      <c r="F27" s="2" t="s">
        <v>485</v>
      </c>
      <c r="G27" s="5" t="s">
        <v>425</v>
      </c>
    </row>
    <row r="28" spans="1:7" x14ac:dyDescent="0.2">
      <c r="A28" s="1" t="s">
        <v>233</v>
      </c>
      <c r="B28" s="2" t="s">
        <v>486</v>
      </c>
      <c r="C28" s="1" t="s">
        <v>260</v>
      </c>
      <c r="D28" s="2" t="s">
        <v>487</v>
      </c>
      <c r="E28" s="1" t="s">
        <v>291</v>
      </c>
      <c r="F28" s="2" t="s">
        <v>488</v>
      </c>
      <c r="G28" s="5" t="s">
        <v>425</v>
      </c>
    </row>
    <row r="29" spans="1:7" x14ac:dyDescent="0.2">
      <c r="A29" s="1" t="s">
        <v>234</v>
      </c>
      <c r="B29" s="2" t="s">
        <v>489</v>
      </c>
      <c r="C29" s="1" t="s">
        <v>261</v>
      </c>
      <c r="D29" s="2" t="s">
        <v>490</v>
      </c>
      <c r="E29" s="1" t="s">
        <v>292</v>
      </c>
      <c r="F29" s="2" t="s">
        <v>491</v>
      </c>
      <c r="G29" s="5" t="s">
        <v>425</v>
      </c>
    </row>
    <row r="30" spans="1:7" x14ac:dyDescent="0.2">
      <c r="A30" s="1" t="s">
        <v>235</v>
      </c>
      <c r="B30" s="2" t="s">
        <v>492</v>
      </c>
      <c r="C30" s="1" t="s">
        <v>262</v>
      </c>
      <c r="D30" s="2" t="s">
        <v>493</v>
      </c>
      <c r="E30" s="1" t="s">
        <v>293</v>
      </c>
      <c r="F30" s="2" t="s">
        <v>494</v>
      </c>
      <c r="G30" s="5" t="s">
        <v>425</v>
      </c>
    </row>
    <row r="31" spans="1:7" x14ac:dyDescent="0.2">
      <c r="A31" s="1" t="s">
        <v>236</v>
      </c>
      <c r="B31" s="2" t="s">
        <v>495</v>
      </c>
      <c r="C31" s="1" t="s">
        <v>197</v>
      </c>
      <c r="D31" s="2" t="s">
        <v>496</v>
      </c>
      <c r="E31" s="1" t="s">
        <v>294</v>
      </c>
      <c r="F31" s="2" t="s">
        <v>497</v>
      </c>
    </row>
    <row r="32" spans="1:7" x14ac:dyDescent="0.2">
      <c r="A32" s="1" t="s">
        <v>237</v>
      </c>
      <c r="B32" s="2" t="s">
        <v>498</v>
      </c>
      <c r="C32" s="1" t="s">
        <v>198</v>
      </c>
      <c r="D32" s="2" t="s">
        <v>499</v>
      </c>
      <c r="E32" s="1">
        <v>97</v>
      </c>
      <c r="F32" s="2" t="s">
        <v>500</v>
      </c>
    </row>
    <row r="33" spans="1:6" x14ac:dyDescent="0.2">
      <c r="A33" s="1" t="s">
        <v>238</v>
      </c>
      <c r="B33" s="2" t="s">
        <v>501</v>
      </c>
      <c r="C33" s="1" t="s">
        <v>199</v>
      </c>
      <c r="D33" s="2" t="s">
        <v>502</v>
      </c>
      <c r="E33" s="1">
        <v>98</v>
      </c>
      <c r="F33" s="2" t="s">
        <v>503</v>
      </c>
    </row>
    <row r="34" spans="1:6" x14ac:dyDescent="0.2">
      <c r="A34" s="1" t="s">
        <v>239</v>
      </c>
      <c r="B34" s="2" t="s">
        <v>504</v>
      </c>
      <c r="C34" s="1" t="s">
        <v>263</v>
      </c>
      <c r="D34" s="2" t="s">
        <v>505</v>
      </c>
      <c r="E34" s="1" t="s">
        <v>425</v>
      </c>
      <c r="F34" s="2"/>
    </row>
    <row r="35" spans="1:6" x14ac:dyDescent="0.2">
      <c r="A35" s="1" t="s">
        <v>192</v>
      </c>
      <c r="B35" s="2" t="s">
        <v>506</v>
      </c>
      <c r="C35" s="1" t="s">
        <v>264</v>
      </c>
      <c r="D35" s="2" t="s">
        <v>507</v>
      </c>
      <c r="E35" s="1" t="s">
        <v>425</v>
      </c>
      <c r="F35" s="2"/>
    </row>
    <row r="36" spans="1:6" x14ac:dyDescent="0.2">
      <c r="A36" s="1" t="s">
        <v>218</v>
      </c>
      <c r="B36" s="2" t="s">
        <v>508</v>
      </c>
      <c r="C36" s="1" t="s">
        <v>265</v>
      </c>
      <c r="D36" s="2" t="s">
        <v>509</v>
      </c>
      <c r="E36" s="1" t="s">
        <v>425</v>
      </c>
      <c r="F36" s="2"/>
    </row>
    <row r="37" spans="1:6" x14ac:dyDescent="0.2">
      <c r="A37" s="1" t="s">
        <v>240</v>
      </c>
      <c r="B37" s="2" t="s">
        <v>510</v>
      </c>
      <c r="C37" s="1" t="s">
        <v>266</v>
      </c>
      <c r="D37" s="2" t="s">
        <v>511</v>
      </c>
      <c r="E37" s="1" t="s">
        <v>425</v>
      </c>
      <c r="F37" s="2"/>
    </row>
    <row r="38" spans="1:6" x14ac:dyDescent="0.2">
      <c r="A38" s="1" t="s">
        <v>241</v>
      </c>
      <c r="B38" s="2" t="s">
        <v>512</v>
      </c>
      <c r="C38" s="1" t="s">
        <v>267</v>
      </c>
      <c r="D38" s="2" t="s">
        <v>513</v>
      </c>
      <c r="E38" s="1" t="s">
        <v>425</v>
      </c>
      <c r="F38" s="2"/>
    </row>
    <row r="39" spans="1:6" x14ac:dyDescent="0.2">
      <c r="A39" s="1"/>
      <c r="B39" s="2"/>
      <c r="C39" s="1"/>
      <c r="D39" s="2"/>
      <c r="E39" s="4"/>
      <c r="F39" s="4"/>
    </row>
    <row r="40" spans="1:6" x14ac:dyDescent="0.2">
      <c r="A40" s="1"/>
      <c r="B40" s="2"/>
      <c r="C40" s="1"/>
      <c r="D40" s="2"/>
      <c r="E40" s="4"/>
      <c r="F40" s="4"/>
    </row>
    <row r="41" spans="1:6" x14ac:dyDescent="0.2">
      <c r="A41" s="1"/>
      <c r="B41" s="2"/>
      <c r="C41" s="1"/>
      <c r="D41" s="2"/>
      <c r="E41" s="4"/>
      <c r="F41" s="4"/>
    </row>
    <row r="42" spans="1:6" x14ac:dyDescent="0.2">
      <c r="A42" s="1"/>
      <c r="B42" s="2"/>
      <c r="C42" s="1"/>
      <c r="D42" s="2"/>
      <c r="E42" s="4"/>
      <c r="F42" s="4"/>
    </row>
    <row r="43" spans="1:6" x14ac:dyDescent="0.2">
      <c r="A43" s="1"/>
      <c r="B43" s="2"/>
      <c r="C43" s="1"/>
      <c r="D43" s="2"/>
      <c r="E43" s="4"/>
      <c r="F43" s="4"/>
    </row>
    <row r="44" spans="1:6" x14ac:dyDescent="0.2">
      <c r="A44" s="1"/>
      <c r="B44" s="2"/>
      <c r="C44" s="1"/>
      <c r="D44" s="2"/>
      <c r="E44" s="4"/>
      <c r="F44" s="4"/>
    </row>
    <row r="45" spans="1:6" x14ac:dyDescent="0.2">
      <c r="A45" s="1"/>
      <c r="B45" s="2"/>
      <c r="C45" s="1"/>
      <c r="D45" s="2"/>
      <c r="E45" s="4"/>
      <c r="F45" s="4"/>
    </row>
    <row r="46" spans="1:6" x14ac:dyDescent="0.2">
      <c r="A46" s="1"/>
      <c r="B46" s="2"/>
      <c r="C46" s="1"/>
      <c r="D46" s="2"/>
      <c r="E46" s="4"/>
      <c r="F46" s="4"/>
    </row>
    <row r="47" spans="1:6" x14ac:dyDescent="0.2">
      <c r="A47" s="1"/>
      <c r="B47" s="2"/>
      <c r="C47" s="1"/>
      <c r="D47" s="2"/>
      <c r="E47" s="4"/>
      <c r="F47" s="4"/>
    </row>
    <row r="48" spans="1:6" x14ac:dyDescent="0.2">
      <c r="A48" s="1"/>
      <c r="B48" s="2"/>
      <c r="C48" s="1"/>
      <c r="D48" s="2"/>
      <c r="E48" s="4"/>
      <c r="F48" s="4"/>
    </row>
    <row r="49" spans="1:6" x14ac:dyDescent="0.2">
      <c r="A49" s="1"/>
      <c r="B49" s="2"/>
      <c r="C49" s="1"/>
      <c r="D49" s="2"/>
      <c r="E49" s="4"/>
      <c r="F49" s="4"/>
    </row>
    <row r="50" spans="1:6" x14ac:dyDescent="0.2">
      <c r="A50" s="1"/>
      <c r="B50" s="2"/>
      <c r="C50" s="1"/>
      <c r="D50" s="2"/>
      <c r="E50" s="4"/>
      <c r="F50" s="4"/>
    </row>
    <row r="51" spans="1:6" x14ac:dyDescent="0.2">
      <c r="A51" s="1"/>
      <c r="B51" s="2"/>
      <c r="C51" s="1"/>
      <c r="D51" s="2"/>
      <c r="E51" s="4"/>
      <c r="F51" s="4"/>
    </row>
    <row r="52" spans="1:6" x14ac:dyDescent="0.2">
      <c r="A52" s="1"/>
      <c r="B52" s="2"/>
      <c r="C52" s="1"/>
      <c r="D52" s="2"/>
      <c r="E52" s="4"/>
      <c r="F52" s="4"/>
    </row>
    <row r="53" spans="1:6" x14ac:dyDescent="0.2">
      <c r="A53" s="1"/>
      <c r="B53" s="2"/>
      <c r="C53" s="1"/>
      <c r="D53" s="2"/>
      <c r="E53" s="4"/>
      <c r="F53" s="4"/>
    </row>
    <row r="54" spans="1:6" x14ac:dyDescent="0.2">
      <c r="A54" s="1"/>
      <c r="B54" s="2"/>
      <c r="C54" s="1"/>
      <c r="D54" s="2"/>
      <c r="E54" s="4"/>
      <c r="F54" s="4"/>
    </row>
    <row r="55" spans="1:6" x14ac:dyDescent="0.2">
      <c r="A55" s="1"/>
      <c r="B55" s="2"/>
      <c r="C55" s="1"/>
      <c r="D55" s="2"/>
      <c r="E55" s="4"/>
      <c r="F55" s="4"/>
    </row>
    <row r="56" spans="1:6" x14ac:dyDescent="0.2">
      <c r="A56" s="1"/>
      <c r="B56" s="2"/>
      <c r="C56" s="1"/>
      <c r="D56" s="2"/>
      <c r="E56" s="4"/>
      <c r="F56" s="4"/>
    </row>
    <row r="57" spans="1:6" x14ac:dyDescent="0.2">
      <c r="A57" s="1"/>
      <c r="B57" s="2"/>
      <c r="C57" s="1"/>
      <c r="D57" s="2"/>
      <c r="E57" s="4"/>
      <c r="F57" s="4"/>
    </row>
    <row r="58" spans="1:6" x14ac:dyDescent="0.2">
      <c r="A58" s="1"/>
      <c r="B58" s="2"/>
      <c r="C58" s="1"/>
      <c r="D58" s="2"/>
    </row>
    <row r="59" spans="1:6" x14ac:dyDescent="0.2">
      <c r="A59" s="1"/>
      <c r="B59" s="2"/>
      <c r="C59" s="1"/>
      <c r="D59" s="2"/>
    </row>
    <row r="60" spans="1:6" x14ac:dyDescent="0.2">
      <c r="A60" s="1"/>
      <c r="B60" s="2"/>
      <c r="C60" s="1"/>
      <c r="D60" s="2"/>
    </row>
    <row r="61" spans="1:6" x14ac:dyDescent="0.2">
      <c r="A61" s="1"/>
      <c r="B61" s="2"/>
      <c r="C61" s="1"/>
      <c r="D61" s="2"/>
    </row>
    <row r="62" spans="1:6" x14ac:dyDescent="0.2">
      <c r="A62" s="1"/>
      <c r="B62" s="2"/>
      <c r="C62" s="1"/>
      <c r="D62" s="2"/>
    </row>
    <row r="63" spans="1:6" x14ac:dyDescent="0.2">
      <c r="A63" s="1"/>
      <c r="B63" s="2"/>
      <c r="C63" s="1"/>
      <c r="D63" s="2"/>
    </row>
    <row r="64" spans="1:6" x14ac:dyDescent="0.2">
      <c r="A64" s="1"/>
      <c r="B64" s="2"/>
      <c r="C64" s="1"/>
      <c r="D64" s="2"/>
    </row>
    <row r="65" spans="1:4" x14ac:dyDescent="0.2">
      <c r="A65" s="1"/>
      <c r="B65" s="2"/>
      <c r="C65" s="1"/>
      <c r="D65" s="2"/>
    </row>
    <row r="66" spans="1:4" x14ac:dyDescent="0.2">
      <c r="A66" s="1"/>
      <c r="B66" s="2"/>
      <c r="C66" s="1"/>
      <c r="D66" s="2"/>
    </row>
    <row r="67" spans="1:4" x14ac:dyDescent="0.2">
      <c r="A67" s="1"/>
      <c r="B67" s="2"/>
      <c r="C67" s="1"/>
      <c r="D67" s="2"/>
    </row>
    <row r="68" spans="1:4" x14ac:dyDescent="0.2">
      <c r="A68" s="1"/>
      <c r="B68" s="2"/>
      <c r="C68" s="1"/>
      <c r="D68" s="2"/>
    </row>
    <row r="69" spans="1:4" x14ac:dyDescent="0.2">
      <c r="A69" s="1"/>
      <c r="B69" s="2"/>
      <c r="C69" s="1"/>
      <c r="D69" s="2"/>
    </row>
    <row r="70" spans="1:4" x14ac:dyDescent="0.2">
      <c r="A70" s="1"/>
      <c r="B70" s="2"/>
      <c r="C70" s="1"/>
      <c r="D70" s="2"/>
    </row>
    <row r="71" spans="1:4" x14ac:dyDescent="0.2">
      <c r="A71" s="1"/>
      <c r="B71" s="2"/>
      <c r="C71" s="1"/>
      <c r="D71" s="2"/>
    </row>
    <row r="72" spans="1:4" x14ac:dyDescent="0.2">
      <c r="A72" s="1"/>
      <c r="B72" s="2"/>
      <c r="C72" s="1"/>
      <c r="D72" s="2"/>
    </row>
    <row r="73" spans="1:4" x14ac:dyDescent="0.2">
      <c r="A73" s="1"/>
      <c r="B73" s="2"/>
      <c r="C73" s="1"/>
      <c r="D73" s="2"/>
    </row>
    <row r="74" spans="1:4" x14ac:dyDescent="0.2">
      <c r="A74" s="1"/>
      <c r="B74" s="2"/>
      <c r="C74" s="1"/>
      <c r="D74" s="2"/>
    </row>
    <row r="75" spans="1:4" x14ac:dyDescent="0.2">
      <c r="A75" s="1"/>
      <c r="B75" s="2"/>
      <c r="C75" s="1"/>
      <c r="D75" s="2"/>
    </row>
    <row r="76" spans="1:4" x14ac:dyDescent="0.2">
      <c r="A76" s="1"/>
      <c r="B76" s="2"/>
      <c r="C76" s="1"/>
      <c r="D76" s="2"/>
    </row>
    <row r="77" spans="1:4" x14ac:dyDescent="0.2">
      <c r="A77" s="1"/>
      <c r="B77" s="2"/>
      <c r="C77" s="1"/>
      <c r="D77" s="2"/>
    </row>
    <row r="78" spans="1:4" x14ac:dyDescent="0.2">
      <c r="A78" s="1"/>
      <c r="B78" s="2"/>
      <c r="C78" s="1"/>
      <c r="D78" s="2"/>
    </row>
    <row r="79" spans="1:4" x14ac:dyDescent="0.2">
      <c r="A79" s="1"/>
      <c r="B79" s="2"/>
      <c r="C79" s="1"/>
      <c r="D79" s="2"/>
    </row>
    <row r="80" spans="1:4" x14ac:dyDescent="0.2">
      <c r="A80" s="1"/>
      <c r="B80" s="2"/>
      <c r="C80" s="1"/>
      <c r="D80" s="2"/>
    </row>
    <row r="81" spans="1:4" x14ac:dyDescent="0.2">
      <c r="A81" s="1"/>
      <c r="B81" s="2"/>
      <c r="C81" s="1"/>
      <c r="D81" s="2"/>
    </row>
    <row r="82" spans="1:4" x14ac:dyDescent="0.2">
      <c r="A82" s="1"/>
      <c r="B82" s="2"/>
      <c r="C82" s="4"/>
      <c r="D82" s="4"/>
    </row>
    <row r="83" spans="1:4" x14ac:dyDescent="0.2">
      <c r="A83" s="1"/>
      <c r="B83" s="2"/>
      <c r="C83" s="4"/>
      <c r="D83" s="4"/>
    </row>
    <row r="84" spans="1:4" x14ac:dyDescent="0.2">
      <c r="A84" s="1"/>
      <c r="B84" s="2"/>
      <c r="C84" s="4"/>
      <c r="D84" s="4"/>
    </row>
    <row r="85" spans="1:4" x14ac:dyDescent="0.2">
      <c r="A85" s="1"/>
      <c r="B85" s="2"/>
      <c r="C85" s="4"/>
      <c r="D85" s="4"/>
    </row>
    <row r="86" spans="1:4" x14ac:dyDescent="0.2">
      <c r="A86" s="1"/>
      <c r="B86" s="2"/>
      <c r="C86" s="4"/>
      <c r="D86" s="4"/>
    </row>
    <row r="87" spans="1:4" x14ac:dyDescent="0.2">
      <c r="A87" s="1"/>
      <c r="B87" s="2"/>
      <c r="C87" s="4"/>
      <c r="D87" s="4"/>
    </row>
    <row r="88" spans="1:4" x14ac:dyDescent="0.2">
      <c r="A88" s="1"/>
      <c r="B88" s="2"/>
      <c r="C88" s="4"/>
      <c r="D88" s="4"/>
    </row>
    <row r="89" spans="1:4" x14ac:dyDescent="0.2">
      <c r="A89" s="1"/>
      <c r="B89" s="2"/>
      <c r="C89" s="4"/>
      <c r="D89" s="4"/>
    </row>
    <row r="90" spans="1:4" x14ac:dyDescent="0.2">
      <c r="A90" s="1"/>
      <c r="B90" s="2"/>
      <c r="C90" s="4"/>
      <c r="D90" s="4"/>
    </row>
    <row r="91" spans="1:4" x14ac:dyDescent="0.2">
      <c r="A91" s="1"/>
      <c r="B91" s="2"/>
      <c r="C91" s="4"/>
      <c r="D91" s="4"/>
    </row>
    <row r="92" spans="1:4" x14ac:dyDescent="0.2">
      <c r="A92" s="1"/>
      <c r="B92" s="2"/>
      <c r="C92" s="4"/>
      <c r="D92" s="4"/>
    </row>
    <row r="93" spans="1:4" x14ac:dyDescent="0.2">
      <c r="A93" s="1"/>
      <c r="B93" s="2"/>
      <c r="C93" s="4"/>
      <c r="D93" s="4"/>
    </row>
    <row r="94" spans="1:4" x14ac:dyDescent="0.2">
      <c r="A94" s="1"/>
      <c r="B94" s="2"/>
      <c r="C94" s="4"/>
      <c r="D94" s="4"/>
    </row>
    <row r="95" spans="1:4" x14ac:dyDescent="0.2">
      <c r="A95" s="1"/>
      <c r="B95" s="2"/>
      <c r="C95" s="4"/>
      <c r="D95" s="4"/>
    </row>
    <row r="96" spans="1:4" x14ac:dyDescent="0.2">
      <c r="A96" s="1"/>
      <c r="B96" s="2"/>
      <c r="C96" s="4"/>
      <c r="D96" s="4"/>
    </row>
    <row r="97" spans="1:4" x14ac:dyDescent="0.2">
      <c r="A97" s="1"/>
      <c r="B97" s="2"/>
      <c r="C97" s="4"/>
      <c r="D97" s="4"/>
    </row>
    <row r="98" spans="1:4" x14ac:dyDescent="0.2">
      <c r="A98" s="1"/>
      <c r="B98" s="2"/>
      <c r="C98" s="4"/>
      <c r="D98" s="4"/>
    </row>
    <row r="99" spans="1:4" x14ac:dyDescent="0.2">
      <c r="A99" s="1"/>
      <c r="B99" s="2"/>
      <c r="C99" s="4"/>
      <c r="D99" s="4"/>
    </row>
    <row r="100" spans="1:4" x14ac:dyDescent="0.2">
      <c r="A100" s="1"/>
      <c r="B100" s="2"/>
      <c r="C100" s="4"/>
      <c r="D100" s="4"/>
    </row>
    <row r="101" spans="1:4" x14ac:dyDescent="0.2">
      <c r="A101" s="1"/>
      <c r="B101" s="2"/>
      <c r="C101" s="4"/>
      <c r="D101" s="4"/>
    </row>
    <row r="102" spans="1:4" x14ac:dyDescent="0.2">
      <c r="A102" s="1"/>
      <c r="B102" s="2"/>
      <c r="C102" s="4"/>
      <c r="D102" s="4"/>
    </row>
    <row r="103" spans="1:4" x14ac:dyDescent="0.2">
      <c r="A103" s="1"/>
      <c r="B103" s="2"/>
      <c r="C103" s="4"/>
      <c r="D103" s="4"/>
    </row>
    <row r="104" spans="1:4" x14ac:dyDescent="0.2">
      <c r="A104" s="1"/>
      <c r="B104" s="2"/>
      <c r="C104" s="4"/>
      <c r="D104" s="4"/>
    </row>
    <row r="105" spans="1:4" x14ac:dyDescent="0.2">
      <c r="A105" s="1"/>
      <c r="B105" s="2"/>
      <c r="C105" s="4"/>
      <c r="D105" s="4"/>
    </row>
    <row r="106" spans="1:4" x14ac:dyDescent="0.2">
      <c r="A106" s="1"/>
      <c r="B106" s="2"/>
      <c r="C106" s="4"/>
      <c r="D106" s="4"/>
    </row>
    <row r="107" spans="1:4" x14ac:dyDescent="0.2">
      <c r="A107" s="1"/>
      <c r="B107" s="2"/>
      <c r="C107" s="4"/>
      <c r="D107" s="4"/>
    </row>
    <row r="108" spans="1:4" x14ac:dyDescent="0.2">
      <c r="A108" s="1"/>
      <c r="B108" s="2"/>
      <c r="C108" s="4"/>
      <c r="D108" s="4"/>
    </row>
    <row r="109" spans="1:4" x14ac:dyDescent="0.2">
      <c r="A109" s="1"/>
      <c r="B109" s="2"/>
      <c r="C109" s="4"/>
      <c r="D109" s="4"/>
    </row>
    <row r="110" spans="1:4" x14ac:dyDescent="0.2">
      <c r="A110" s="1"/>
      <c r="B110" s="2"/>
      <c r="C110" s="4"/>
      <c r="D110" s="4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2" x14ac:dyDescent="0.2">
      <c r="A113" s="1"/>
      <c r="B113" s="2"/>
    </row>
    <row r="114" spans="1:2" x14ac:dyDescent="0.2">
      <c r="A114" s="1"/>
      <c r="B114" s="2"/>
    </row>
    <row r="115" spans="1:2" x14ac:dyDescent="0.2">
      <c r="A115" s="1"/>
      <c r="B115" s="2"/>
    </row>
    <row r="116" spans="1:2" x14ac:dyDescent="0.2">
      <c r="A116" s="1"/>
      <c r="B116" s="2"/>
    </row>
    <row r="117" spans="1:2" x14ac:dyDescent="0.2">
      <c r="A117" s="1"/>
      <c r="B117" s="2"/>
    </row>
    <row r="118" spans="1:2" x14ac:dyDescent="0.2">
      <c r="A118" s="1"/>
      <c r="B118" s="2"/>
    </row>
    <row r="119" spans="1:2" x14ac:dyDescent="0.2">
      <c r="A119" s="1"/>
      <c r="B119" s="2"/>
    </row>
    <row r="120" spans="1:2" x14ac:dyDescent="0.2">
      <c r="A120" s="1"/>
      <c r="B120" s="2"/>
    </row>
    <row r="121" spans="1:2" x14ac:dyDescent="0.2">
      <c r="A121" s="1"/>
      <c r="B121" s="2"/>
    </row>
    <row r="122" spans="1:2" x14ac:dyDescent="0.2">
      <c r="A122" s="1"/>
      <c r="B122" s="2"/>
    </row>
    <row r="123" spans="1:2" x14ac:dyDescent="0.2">
      <c r="A123" s="1"/>
      <c r="B123" s="2"/>
    </row>
    <row r="124" spans="1:2" x14ac:dyDescent="0.2">
      <c r="A124" s="1"/>
      <c r="B124" s="2"/>
    </row>
    <row r="125" spans="1:2" x14ac:dyDescent="0.2">
      <c r="A125" s="1"/>
      <c r="B125" s="2"/>
    </row>
    <row r="126" spans="1:2" x14ac:dyDescent="0.2">
      <c r="A126" s="1"/>
      <c r="B126" s="2"/>
    </row>
    <row r="127" spans="1:2" x14ac:dyDescent="0.2">
      <c r="A127" s="1"/>
      <c r="B127" s="2"/>
    </row>
    <row r="128" spans="1:2" x14ac:dyDescent="0.2">
      <c r="A128" s="1"/>
      <c r="B128" s="2"/>
    </row>
    <row r="129" spans="1:2" x14ac:dyDescent="0.2">
      <c r="A129" s="1"/>
      <c r="B129" s="2"/>
    </row>
    <row r="130" spans="1:2" x14ac:dyDescent="0.2">
      <c r="A130" s="1"/>
      <c r="B130" s="2"/>
    </row>
    <row r="131" spans="1:2" x14ac:dyDescent="0.2">
      <c r="A131" s="1"/>
      <c r="B131" s="2"/>
    </row>
    <row r="132" spans="1:2" x14ac:dyDescent="0.2">
      <c r="A132" s="1"/>
      <c r="B132" s="2"/>
    </row>
    <row r="133" spans="1:2" x14ac:dyDescent="0.2">
      <c r="A133" s="1"/>
      <c r="B133" s="2"/>
    </row>
    <row r="134" spans="1:2" x14ac:dyDescent="0.2">
      <c r="A134" s="1"/>
      <c r="B134" s="2"/>
    </row>
    <row r="135" spans="1:2" x14ac:dyDescent="0.2">
      <c r="A135" s="1"/>
      <c r="B135" s="2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40625" defaultRowHeight="12.75" x14ac:dyDescent="0.2"/>
  <cols>
    <col min="1" max="1" width="1.28515625" style="7" customWidth="1"/>
    <col min="2" max="2" width="4" style="7" customWidth="1"/>
    <col min="3" max="3" width="3.140625" style="7" customWidth="1"/>
    <col min="4" max="4" width="3.5703125" style="7" customWidth="1"/>
    <col min="5" max="5" width="40.42578125" style="7" customWidth="1"/>
    <col min="6" max="6" width="0.5703125" style="7" customWidth="1"/>
    <col min="7" max="7" width="19.7109375" style="7" customWidth="1"/>
    <col min="8" max="8" width="0.5703125" style="7" customWidth="1"/>
    <col min="9" max="9" width="19.7109375" style="7" customWidth="1"/>
    <col min="10" max="10" width="0.5703125" style="7" customWidth="1"/>
    <col min="11" max="11" width="15.7109375" style="7" customWidth="1"/>
    <col min="12" max="16384" width="9.140625" style="7"/>
  </cols>
  <sheetData>
    <row r="1" spans="1:15" ht="29.25" customHeight="1" x14ac:dyDescent="0.2">
      <c r="B1" s="184" t="s">
        <v>643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5" ht="3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3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ht="39.75" customHeight="1" x14ac:dyDescent="0.2">
      <c r="B4" s="187" t="s">
        <v>644</v>
      </c>
      <c r="C4" s="187"/>
      <c r="D4" s="187"/>
      <c r="E4" s="187"/>
      <c r="F4" s="21"/>
      <c r="G4" s="188" t="s">
        <v>645</v>
      </c>
      <c r="H4" s="188"/>
      <c r="I4" s="188"/>
      <c r="J4" s="22"/>
      <c r="K4" s="23" t="s">
        <v>646</v>
      </c>
    </row>
    <row r="5" spans="1:15" ht="3" customHeight="1" x14ac:dyDescent="0.2">
      <c r="B5" s="187"/>
      <c r="C5" s="187"/>
      <c r="D5" s="187"/>
      <c r="E5" s="187"/>
      <c r="F5" s="21"/>
      <c r="G5" s="22"/>
      <c r="H5" s="22"/>
      <c r="I5" s="22"/>
      <c r="J5" s="22"/>
      <c r="K5" s="24"/>
    </row>
    <row r="6" spans="1:15" ht="30" customHeight="1" x14ac:dyDescent="0.2">
      <c r="B6" s="187"/>
      <c r="C6" s="187"/>
      <c r="D6" s="187"/>
      <c r="E6" s="187"/>
      <c r="F6" s="21"/>
      <c r="G6" s="51" t="s">
        <v>1094</v>
      </c>
      <c r="H6" s="25"/>
      <c r="I6" s="51" t="s">
        <v>1095</v>
      </c>
      <c r="J6" s="26"/>
      <c r="K6" s="27" t="s">
        <v>295</v>
      </c>
      <c r="N6" s="28"/>
      <c r="O6" s="28"/>
    </row>
    <row r="7" spans="1:15" ht="1.5" customHeight="1" x14ac:dyDescent="0.2">
      <c r="B7" s="29"/>
      <c r="C7" s="29"/>
      <c r="D7" s="29"/>
      <c r="E7" s="29"/>
      <c r="F7" s="29"/>
      <c r="G7" s="30"/>
      <c r="H7" s="30"/>
      <c r="I7" s="30"/>
      <c r="J7" s="30"/>
      <c r="K7" s="29"/>
    </row>
    <row r="8" spans="1:15" ht="13.5" customHeight="1" x14ac:dyDescent="0.2">
      <c r="B8" s="31" t="s">
        <v>516</v>
      </c>
      <c r="C8" s="31"/>
      <c r="D8" s="29"/>
      <c r="E8" s="29"/>
      <c r="F8" s="29"/>
      <c r="G8" s="29"/>
      <c r="H8" s="29"/>
      <c r="I8" s="29"/>
      <c r="J8" s="29"/>
      <c r="K8" s="29"/>
    </row>
    <row r="9" spans="1:15" ht="13.5" customHeight="1" x14ac:dyDescent="0.2">
      <c r="B9" s="32"/>
      <c r="C9" s="32"/>
      <c r="D9" s="32" t="s">
        <v>517</v>
      </c>
      <c r="E9" s="32"/>
      <c r="F9" s="29"/>
      <c r="G9" s="33">
        <f>G15+G27</f>
        <v>16987.406008999998</v>
      </c>
      <c r="H9" s="34"/>
      <c r="I9" s="33">
        <f>I15+I27</f>
        <v>19415.692516999996</v>
      </c>
      <c r="J9" s="34"/>
      <c r="K9" s="35">
        <f>I9/G9*100-100</f>
        <v>14.294628071604819</v>
      </c>
    </row>
    <row r="10" spans="1:15" ht="13.5" customHeight="1" x14ac:dyDescent="0.2">
      <c r="B10" s="29"/>
      <c r="C10" s="29"/>
      <c r="D10" s="29" t="s">
        <v>520</v>
      </c>
      <c r="E10" s="29"/>
      <c r="F10" s="29"/>
      <c r="G10" s="34">
        <f>G16+G28</f>
        <v>23755.363721000009</v>
      </c>
      <c r="H10" s="34"/>
      <c r="I10" s="34">
        <f>I16+I28</f>
        <v>26684.895501000072</v>
      </c>
      <c r="J10" s="34"/>
      <c r="K10" s="36">
        <f>I10/G10*100-100</f>
        <v>12.332085563524004</v>
      </c>
      <c r="N10" s="28"/>
      <c r="O10" s="28"/>
    </row>
    <row r="11" spans="1:15" ht="13.5" customHeight="1" x14ac:dyDescent="0.2">
      <c r="B11" s="32"/>
      <c r="C11" s="32"/>
      <c r="D11" s="32" t="s">
        <v>518</v>
      </c>
      <c r="E11" s="32"/>
      <c r="F11" s="29"/>
      <c r="G11" s="33">
        <f>G9-G10</f>
        <v>-6767.9577120000104</v>
      </c>
      <c r="H11" s="34"/>
      <c r="I11" s="33">
        <f>I9-I10</f>
        <v>-7269.202984000076</v>
      </c>
      <c r="J11" s="34"/>
      <c r="K11" s="35"/>
    </row>
    <row r="12" spans="1:15" ht="13.5" customHeight="1" x14ac:dyDescent="0.2">
      <c r="B12" s="29"/>
      <c r="C12" s="29"/>
      <c r="D12" s="29" t="s">
        <v>519</v>
      </c>
      <c r="E12" s="29"/>
      <c r="F12" s="29"/>
      <c r="G12" s="34">
        <f>G9/G10*100</f>
        <v>71.5097702081612</v>
      </c>
      <c r="H12" s="34"/>
      <c r="I12" s="34">
        <f>I9/I10*100</f>
        <v>72.759110172540687</v>
      </c>
      <c r="J12" s="34"/>
      <c r="K12" s="37"/>
    </row>
    <row r="13" spans="1:15" ht="25.5" customHeight="1" x14ac:dyDescent="0.2">
      <c r="B13" s="38"/>
      <c r="C13" s="32"/>
      <c r="D13" s="186" t="s">
        <v>647</v>
      </c>
      <c r="E13" s="186"/>
      <c r="F13" s="29"/>
      <c r="G13" s="39">
        <v>-4755.0525940000007</v>
      </c>
      <c r="H13" s="40"/>
      <c r="I13" s="39">
        <v>-5123.208582000032</v>
      </c>
      <c r="J13" s="40"/>
      <c r="K13" s="41"/>
    </row>
    <row r="14" spans="1:15" ht="13.5" customHeight="1" x14ac:dyDescent="0.2">
      <c r="B14" s="8" t="s">
        <v>641</v>
      </c>
      <c r="C14" s="8"/>
      <c r="D14" s="8"/>
      <c r="G14" s="42"/>
      <c r="H14" s="42"/>
      <c r="I14" s="42"/>
      <c r="J14" s="42"/>
      <c r="K14" s="43"/>
    </row>
    <row r="15" spans="1:15" ht="13.5" customHeight="1" x14ac:dyDescent="0.2">
      <c r="B15" s="32"/>
      <c r="C15" s="32"/>
      <c r="D15" s="32" t="s">
        <v>517</v>
      </c>
      <c r="E15" s="32"/>
      <c r="G15" s="33">
        <v>12465.158998999999</v>
      </c>
      <c r="H15" s="42"/>
      <c r="I15" s="33">
        <v>13785.003651999992</v>
      </c>
      <c r="J15" s="42"/>
      <c r="K15" s="35">
        <f>I15/G15*100-100</f>
        <v>10.588269697208631</v>
      </c>
    </row>
    <row r="16" spans="1:15" ht="13.5" customHeight="1" x14ac:dyDescent="0.2">
      <c r="D16" s="29" t="s">
        <v>520</v>
      </c>
      <c r="E16" s="29"/>
      <c r="G16" s="42">
        <v>17060.171329000001</v>
      </c>
      <c r="H16" s="42"/>
      <c r="I16" s="42">
        <v>19186.344429000012</v>
      </c>
      <c r="J16" s="42"/>
      <c r="K16" s="43">
        <f>I16/G16*100-100</f>
        <v>12.462788673087971</v>
      </c>
    </row>
    <row r="17" spans="2:11" ht="13.5" customHeight="1" x14ac:dyDescent="0.2">
      <c r="B17" s="32"/>
      <c r="C17" s="32"/>
      <c r="D17" s="32" t="s">
        <v>518</v>
      </c>
      <c r="E17" s="32"/>
      <c r="G17" s="33">
        <f>G15-G16</f>
        <v>-4595.0123300000014</v>
      </c>
      <c r="H17" s="42"/>
      <c r="I17" s="33">
        <f>I15-I16</f>
        <v>-5401.3407770000194</v>
      </c>
      <c r="J17" s="42"/>
      <c r="K17" s="35"/>
    </row>
    <row r="18" spans="2:11" ht="13.5" customHeight="1" x14ac:dyDescent="0.2">
      <c r="D18" s="29" t="s">
        <v>519</v>
      </c>
      <c r="E18" s="29"/>
      <c r="G18" s="44">
        <f>G15/G16*100</f>
        <v>73.065848862906208</v>
      </c>
      <c r="H18" s="44"/>
      <c r="I18" s="44">
        <f>I15/I16*100</f>
        <v>71.847994301426525</v>
      </c>
      <c r="J18" s="42"/>
      <c r="K18" s="45"/>
    </row>
    <row r="19" spans="2:11" ht="26.25" customHeight="1" x14ac:dyDescent="0.2">
      <c r="B19" s="38"/>
      <c r="C19" s="32"/>
      <c r="D19" s="186" t="s">
        <v>647</v>
      </c>
      <c r="E19" s="186"/>
      <c r="G19" s="39">
        <v>-4113.3085640000027</v>
      </c>
      <c r="H19" s="46"/>
      <c r="I19" s="39">
        <v>-5280.0936280000278</v>
      </c>
      <c r="J19" s="46"/>
      <c r="K19" s="41"/>
    </row>
    <row r="20" spans="2:11" ht="13.5" customHeight="1" x14ac:dyDescent="0.2">
      <c r="B20" s="8"/>
      <c r="C20" s="8" t="s">
        <v>1102</v>
      </c>
      <c r="G20" s="46"/>
      <c r="H20" s="46"/>
      <c r="I20" s="46"/>
      <c r="J20" s="42"/>
      <c r="K20" s="43"/>
    </row>
    <row r="21" spans="2:11" ht="13.5" customHeight="1" x14ac:dyDescent="0.2">
      <c r="B21" s="32"/>
      <c r="C21" s="32"/>
      <c r="D21" s="32"/>
      <c r="E21" s="32" t="s">
        <v>517</v>
      </c>
      <c r="G21" s="33">
        <v>11511.340691000005</v>
      </c>
      <c r="H21" s="42"/>
      <c r="I21" s="33">
        <v>12679.894006000006</v>
      </c>
      <c r="J21" s="42"/>
      <c r="K21" s="35">
        <f>I21/G21*100-100</f>
        <v>10.151322477264685</v>
      </c>
    </row>
    <row r="22" spans="2:11" ht="13.5" customHeight="1" x14ac:dyDescent="0.2">
      <c r="E22" s="29" t="s">
        <v>520</v>
      </c>
      <c r="F22" s="29"/>
      <c r="G22" s="42">
        <v>15878.756677999978</v>
      </c>
      <c r="H22" s="42"/>
      <c r="I22" s="42">
        <v>17802.46993900001</v>
      </c>
      <c r="J22" s="42"/>
      <c r="K22" s="43">
        <f>I22/G22*100-100</f>
        <v>12.115011899296491</v>
      </c>
    </row>
    <row r="23" spans="2:11" ht="13.5" customHeight="1" x14ac:dyDescent="0.2">
      <c r="B23" s="32"/>
      <c r="C23" s="32"/>
      <c r="D23" s="32"/>
      <c r="E23" s="32" t="s">
        <v>518</v>
      </c>
      <c r="G23" s="33">
        <f>G21-G22</f>
        <v>-4367.415986999973</v>
      </c>
      <c r="H23" s="42"/>
      <c r="I23" s="33">
        <f>I21-I22</f>
        <v>-5122.5759330000037</v>
      </c>
      <c r="J23" s="42"/>
      <c r="K23" s="35"/>
    </row>
    <row r="24" spans="2:11" ht="13.5" customHeight="1" x14ac:dyDescent="0.2">
      <c r="E24" s="29" t="s">
        <v>519</v>
      </c>
      <c r="F24" s="29"/>
      <c r="G24" s="42">
        <f>G21/G22*100</f>
        <v>72.495226952806519</v>
      </c>
      <c r="H24" s="42"/>
      <c r="I24" s="42">
        <f>I21/I22*100</f>
        <v>71.225476293163467</v>
      </c>
      <c r="J24" s="42"/>
      <c r="K24" s="45"/>
    </row>
    <row r="25" spans="2:11" ht="26.25" customHeight="1" x14ac:dyDescent="0.2">
      <c r="B25" s="38"/>
      <c r="C25" s="32"/>
      <c r="D25" s="32"/>
      <c r="E25" s="181" t="s">
        <v>698</v>
      </c>
      <c r="G25" s="39">
        <v>-3886.4835559999774</v>
      </c>
      <c r="H25" s="46"/>
      <c r="I25" s="39">
        <v>-5023.0364430000063</v>
      </c>
      <c r="J25" s="46"/>
      <c r="K25" s="41"/>
    </row>
    <row r="26" spans="2:11" ht="13.5" customHeight="1" x14ac:dyDescent="0.2">
      <c r="B26" s="8" t="s">
        <v>642</v>
      </c>
      <c r="C26" s="8"/>
      <c r="G26" s="42"/>
      <c r="H26" s="42"/>
      <c r="I26" s="42"/>
      <c r="J26" s="42"/>
      <c r="K26" s="43"/>
    </row>
    <row r="27" spans="2:11" ht="13.5" customHeight="1" x14ac:dyDescent="0.2">
      <c r="B27" s="32"/>
      <c r="C27" s="32"/>
      <c r="D27" s="32" t="s">
        <v>517</v>
      </c>
      <c r="E27" s="32"/>
      <c r="G27" s="33">
        <v>4522.2470099999991</v>
      </c>
      <c r="H27" s="42"/>
      <c r="I27" s="33">
        <v>5630.6888650000019</v>
      </c>
      <c r="J27" s="42"/>
      <c r="K27" s="35">
        <f>I27/G27*100-100</f>
        <v>24.510864898554118</v>
      </c>
    </row>
    <row r="28" spans="2:11" ht="13.5" customHeight="1" x14ac:dyDescent="0.2">
      <c r="D28" s="29" t="s">
        <v>520</v>
      </c>
      <c r="G28" s="42">
        <v>6695.1923920000063</v>
      </c>
      <c r="H28" s="42"/>
      <c r="I28" s="42">
        <v>7498.5510720000602</v>
      </c>
      <c r="J28" s="42"/>
      <c r="K28" s="43">
        <f>I28/G28*100-100</f>
        <v>11.999038010617525</v>
      </c>
    </row>
    <row r="29" spans="2:11" ht="13.5" customHeight="1" x14ac:dyDescent="0.2">
      <c r="B29" s="32"/>
      <c r="C29" s="32"/>
      <c r="D29" s="32" t="s">
        <v>518</v>
      </c>
      <c r="E29" s="32"/>
      <c r="G29" s="33">
        <f>G27-G28</f>
        <v>-2172.9453820000072</v>
      </c>
      <c r="H29" s="42"/>
      <c r="I29" s="33">
        <f>I27-I28</f>
        <v>-1867.8622070000583</v>
      </c>
      <c r="J29" s="42"/>
      <c r="K29" s="35"/>
    </row>
    <row r="30" spans="2:11" ht="13.5" customHeight="1" x14ac:dyDescent="0.2">
      <c r="D30" s="29" t="s">
        <v>519</v>
      </c>
      <c r="G30" s="42">
        <f>G27/G28*100</f>
        <v>67.544690954715065</v>
      </c>
      <c r="H30" s="42"/>
      <c r="I30" s="42">
        <f>I27/I28*100</f>
        <v>75.090358269683023</v>
      </c>
      <c r="J30" s="42"/>
      <c r="K30" s="45"/>
    </row>
    <row r="31" spans="2:11" ht="13.5" customHeight="1" x14ac:dyDescent="0.2">
      <c r="B31" s="38"/>
      <c r="C31" s="38" t="s">
        <v>354</v>
      </c>
      <c r="D31" s="47"/>
      <c r="E31" s="32"/>
      <c r="G31" s="39"/>
      <c r="H31" s="46"/>
      <c r="I31" s="39"/>
      <c r="J31" s="42"/>
      <c r="K31" s="35"/>
    </row>
    <row r="32" spans="2:11" ht="13.5" customHeight="1" x14ac:dyDescent="0.2">
      <c r="D32" s="7" t="s">
        <v>353</v>
      </c>
      <c r="E32" s="7" t="s">
        <v>517</v>
      </c>
      <c r="G32" s="42">
        <v>4132.8907229999986</v>
      </c>
      <c r="H32" s="42"/>
      <c r="I32" s="42">
        <v>4910.5814449999971</v>
      </c>
      <c r="J32" s="42"/>
      <c r="K32" s="43">
        <f>I32/G32*100-100</f>
        <v>18.81711310855772</v>
      </c>
    </row>
    <row r="33" spans="2:14" ht="13.5" customHeight="1" x14ac:dyDescent="0.2">
      <c r="B33" s="32"/>
      <c r="C33" s="32"/>
      <c r="D33" s="32" t="s">
        <v>353</v>
      </c>
      <c r="E33" s="32" t="s">
        <v>520</v>
      </c>
      <c r="G33" s="33">
        <v>4774.6347529999975</v>
      </c>
      <c r="H33" s="42"/>
      <c r="I33" s="33">
        <v>4753.6963990000004</v>
      </c>
      <c r="J33" s="42"/>
      <c r="K33" s="35">
        <f>I33/G33*100-100</f>
        <v>-0.43853310427233794</v>
      </c>
    </row>
    <row r="34" spans="2:14" ht="13.5" customHeight="1" x14ac:dyDescent="0.2">
      <c r="D34" s="7" t="s">
        <v>353</v>
      </c>
      <c r="E34" s="7" t="s">
        <v>518</v>
      </c>
      <c r="G34" s="42">
        <f>G32-G33</f>
        <v>-641.74402999999893</v>
      </c>
      <c r="H34" s="42"/>
      <c r="I34" s="42">
        <f>I32-I33</f>
        <v>156.88504599999669</v>
      </c>
      <c r="J34" s="42"/>
      <c r="K34" s="43"/>
    </row>
    <row r="35" spans="2:14" ht="13.5" customHeight="1" x14ac:dyDescent="0.2">
      <c r="B35" s="32"/>
      <c r="C35" s="32"/>
      <c r="D35" s="32"/>
      <c r="E35" s="32" t="s">
        <v>519</v>
      </c>
      <c r="G35" s="33">
        <f>G32/G33*100</f>
        <v>86.559306351197264</v>
      </c>
      <c r="H35" s="42"/>
      <c r="I35" s="33">
        <f>I32/I33*100</f>
        <v>103.30027483524189</v>
      </c>
      <c r="J35" s="42"/>
      <c r="K35" s="48"/>
    </row>
    <row r="36" spans="2:14" ht="3" customHeight="1" thickBot="1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9"/>
      <c r="M36" s="19"/>
      <c r="N36" s="19"/>
    </row>
    <row r="37" spans="2:14" ht="13.5" thickTop="1" x14ac:dyDescent="0.2"/>
    <row r="38" spans="2:14" x14ac:dyDescent="0.2">
      <c r="D38" s="7" t="s">
        <v>1099</v>
      </c>
      <c r="E38" s="7" t="s">
        <v>1100</v>
      </c>
    </row>
    <row r="39" spans="2:14" x14ac:dyDescent="0.2">
      <c r="D39" s="7" t="s">
        <v>1099</v>
      </c>
      <c r="E39" s="7" t="s">
        <v>1101</v>
      </c>
      <c r="G39" s="50"/>
      <c r="I39" s="50"/>
    </row>
    <row r="43" spans="2:14" ht="12.75" customHeight="1" x14ac:dyDescent="0.2"/>
    <row r="44" spans="2:14" x14ac:dyDescent="0.2">
      <c r="G44" s="50"/>
      <c r="I44" s="50"/>
    </row>
    <row r="45" spans="2:14" x14ac:dyDescent="0.2">
      <c r="G45" s="50"/>
      <c r="I45" s="50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648</v>
      </c>
      <c r="D5" s="188"/>
      <c r="E5" s="188"/>
      <c r="F5" s="188"/>
      <c r="G5" s="188"/>
      <c r="H5" s="188"/>
      <c r="I5" s="188"/>
      <c r="J5" s="53"/>
      <c r="K5" s="187" t="s">
        <v>649</v>
      </c>
      <c r="L5" s="188"/>
      <c r="M5" s="188"/>
      <c r="N5" s="188"/>
      <c r="O5" s="188"/>
      <c r="P5" s="188"/>
      <c r="Q5" s="188"/>
      <c r="R5" s="53"/>
      <c r="S5" s="187" t="s">
        <v>650</v>
      </c>
      <c r="T5" s="188"/>
      <c r="U5" s="188"/>
      <c r="V5" s="188"/>
      <c r="W5" s="188"/>
      <c r="X5" s="188"/>
      <c r="Y5" s="188"/>
      <c r="Z5" s="53"/>
      <c r="AA5" s="187" t="s">
        <v>651</v>
      </c>
      <c r="AB5" s="188"/>
      <c r="AC5" s="188"/>
      <c r="AD5" s="188"/>
      <c r="AE5" s="188"/>
      <c r="AF5" s="188"/>
      <c r="AG5" s="188"/>
      <c r="AH5" s="53"/>
      <c r="AI5" s="187" t="s">
        <v>652</v>
      </c>
      <c r="AJ5" s="188"/>
      <c r="AK5" s="188"/>
      <c r="AL5" s="188"/>
      <c r="AM5" s="188"/>
      <c r="AN5" s="188"/>
      <c r="AO5" s="188"/>
      <c r="AP5" s="53"/>
      <c r="AQ5" s="187" t="s">
        <v>521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645</v>
      </c>
      <c r="D7" s="188"/>
      <c r="E7" s="188"/>
      <c r="F7" s="53"/>
      <c r="G7" s="187" t="s">
        <v>653</v>
      </c>
      <c r="H7" s="188"/>
      <c r="I7" s="188"/>
      <c r="J7" s="53"/>
      <c r="K7" s="188" t="s">
        <v>645</v>
      </c>
      <c r="L7" s="188"/>
      <c r="M7" s="188"/>
      <c r="N7" s="53"/>
      <c r="O7" s="187" t="s">
        <v>653</v>
      </c>
      <c r="P7" s="188"/>
      <c r="Q7" s="188"/>
      <c r="R7" s="53"/>
      <c r="S7" s="188" t="s">
        <v>645</v>
      </c>
      <c r="T7" s="188"/>
      <c r="U7" s="188"/>
      <c r="V7" s="53"/>
      <c r="W7" s="187" t="s">
        <v>653</v>
      </c>
      <c r="X7" s="188"/>
      <c r="Y7" s="188"/>
      <c r="Z7" s="53"/>
      <c r="AA7" s="188" t="s">
        <v>645</v>
      </c>
      <c r="AB7" s="188"/>
      <c r="AC7" s="188"/>
      <c r="AD7" s="53"/>
      <c r="AE7" s="187" t="s">
        <v>653</v>
      </c>
      <c r="AF7" s="188"/>
      <c r="AG7" s="188"/>
      <c r="AH7" s="53"/>
      <c r="AI7" s="188" t="s">
        <v>645</v>
      </c>
      <c r="AJ7" s="188"/>
      <c r="AK7" s="188"/>
      <c r="AL7" s="53"/>
      <c r="AM7" s="187" t="s">
        <v>653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2022</v>
      </c>
      <c r="D11" s="53"/>
      <c r="E11" s="54">
        <v>2023</v>
      </c>
      <c r="F11" s="53"/>
      <c r="G11" s="27" t="s">
        <v>654</v>
      </c>
      <c r="H11" s="53"/>
      <c r="I11" s="27" t="s">
        <v>655</v>
      </c>
      <c r="J11" s="53"/>
      <c r="K11" s="54">
        <v>2022</v>
      </c>
      <c r="L11" s="53"/>
      <c r="M11" s="54">
        <v>2023</v>
      </c>
      <c r="N11" s="53"/>
      <c r="O11" s="27" t="s">
        <v>654</v>
      </c>
      <c r="P11" s="53"/>
      <c r="Q11" s="27" t="s">
        <v>655</v>
      </c>
      <c r="R11" s="53"/>
      <c r="S11" s="54">
        <v>2022</v>
      </c>
      <c r="T11" s="53"/>
      <c r="U11" s="54">
        <v>2023</v>
      </c>
      <c r="V11" s="53"/>
      <c r="W11" s="27" t="s">
        <v>654</v>
      </c>
      <c r="X11" s="53"/>
      <c r="Y11" s="27" t="s">
        <v>655</v>
      </c>
      <c r="Z11" s="53"/>
      <c r="AA11" s="54">
        <v>2022</v>
      </c>
      <c r="AB11" s="53"/>
      <c r="AC11" s="54">
        <v>2023</v>
      </c>
      <c r="AD11" s="53"/>
      <c r="AE11" s="27" t="s">
        <v>654</v>
      </c>
      <c r="AF11" s="53"/>
      <c r="AG11" s="27" t="s">
        <v>655</v>
      </c>
      <c r="AH11" s="53"/>
      <c r="AI11" s="54">
        <v>2022</v>
      </c>
      <c r="AJ11" s="53"/>
      <c r="AK11" s="54">
        <v>2023</v>
      </c>
      <c r="AL11" s="53"/>
      <c r="AM11" s="27" t="s">
        <v>654</v>
      </c>
      <c r="AN11" s="53"/>
      <c r="AO11" s="27" t="s">
        <v>655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109206.01011500001</v>
      </c>
      <c r="D13" s="58"/>
      <c r="E13" s="57">
        <f>SUM(E14:E25)</f>
        <v>8388.2722229999981</v>
      </c>
      <c r="F13" s="58"/>
      <c r="G13" s="59"/>
      <c r="H13" s="58"/>
      <c r="I13" s="58"/>
      <c r="J13" s="58"/>
      <c r="K13" s="57">
        <f>SUM(K14:K25)</f>
        <v>77006.058906999999</v>
      </c>
      <c r="L13" s="58"/>
      <c r="M13" s="57">
        <f>SUM(M14:M25)</f>
        <v>6099.1627360000011</v>
      </c>
      <c r="N13" s="58"/>
      <c r="O13" s="59"/>
      <c r="P13" s="58"/>
      <c r="Q13" s="58"/>
      <c r="R13" s="58"/>
      <c r="S13" s="57">
        <f>SUM(S14:S25)</f>
        <v>32199.951207999999</v>
      </c>
      <c r="T13" s="58"/>
      <c r="U13" s="57">
        <f>SUM(U14:U25)</f>
        <v>2289.109486999997</v>
      </c>
      <c r="V13" s="58"/>
      <c r="W13" s="59"/>
      <c r="X13" s="58"/>
      <c r="Y13" s="58"/>
      <c r="Z13" s="58"/>
      <c r="AA13" s="57">
        <f>SUM(AA14:AA25)</f>
        <v>75837.49470499999</v>
      </c>
      <c r="AB13" s="58"/>
      <c r="AC13" s="57">
        <f>SUM(AC14:AC25)</f>
        <v>5995.2951230000008</v>
      </c>
      <c r="AD13" s="58"/>
      <c r="AE13" s="59"/>
      <c r="AF13" s="58"/>
      <c r="AG13" s="58"/>
      <c r="AH13" s="58"/>
      <c r="AI13" s="57">
        <f>SUM(AI14:AI25)</f>
        <v>33368.515410000007</v>
      </c>
      <c r="AJ13" s="58"/>
      <c r="AK13" s="57">
        <f>SUM(AK14:AK25)</f>
        <v>2392.9770999999973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7602.9968060000001</v>
      </c>
      <c r="D14" s="62"/>
      <c r="E14" s="62">
        <f>M14+U14</f>
        <v>8388.2722229999981</v>
      </c>
      <c r="F14" s="29"/>
      <c r="G14" s="34">
        <f>E14/C14*100-100</f>
        <v>10.328498578090802</v>
      </c>
      <c r="H14" s="62"/>
      <c r="I14" s="34">
        <f>E14/C25*100-100</f>
        <v>-2.2137856749696994</v>
      </c>
      <c r="J14" s="29"/>
      <c r="K14" s="62">
        <v>5294.2982079999992</v>
      </c>
      <c r="L14" s="62"/>
      <c r="M14" s="62">
        <v>6099.1627360000011</v>
      </c>
      <c r="N14" s="29"/>
      <c r="O14" s="34">
        <f>M14/K14*100-100</f>
        <v>15.202478144956103</v>
      </c>
      <c r="P14" s="62"/>
      <c r="Q14" s="34">
        <f>M14/K25*100-100</f>
        <v>-4.8204544332783001</v>
      </c>
      <c r="R14" s="29"/>
      <c r="S14" s="62">
        <v>2308.6985980000009</v>
      </c>
      <c r="T14" s="62"/>
      <c r="U14" s="62">
        <v>2289.109486999997</v>
      </c>
      <c r="V14" s="29"/>
      <c r="W14" s="34">
        <f>U14/S14*100-100</f>
        <v>-0.84849148420559573</v>
      </c>
      <c r="X14" s="62"/>
      <c r="Y14" s="34">
        <f>U14/S25*100-100</f>
        <v>5.483362388009283</v>
      </c>
      <c r="Z14" s="29"/>
      <c r="AA14" s="62">
        <v>5218.869365999999</v>
      </c>
      <c r="AB14" s="62"/>
      <c r="AC14" s="62">
        <v>5995.2951230000008</v>
      </c>
      <c r="AD14" s="29"/>
      <c r="AE14" s="34">
        <f>AC14/AA14*100-100</f>
        <v>14.877279014843253</v>
      </c>
      <c r="AF14" s="62"/>
      <c r="AG14" s="34">
        <f>AC14/AA25*100-100</f>
        <v>-4.882424803593679</v>
      </c>
      <c r="AH14" s="29"/>
      <c r="AI14" s="62">
        <v>2384.1274400000011</v>
      </c>
      <c r="AJ14" s="62"/>
      <c r="AK14" s="62">
        <v>2392.9770999999973</v>
      </c>
      <c r="AL14" s="29"/>
      <c r="AM14" s="34">
        <f>AK14/AI14*100-100</f>
        <v>0.37119072795857733</v>
      </c>
      <c r="AN14" s="62"/>
      <c r="AO14" s="34">
        <f>AK14/AI25*100-100</f>
        <v>5.1794032713354312</v>
      </c>
      <c r="AP14" s="29"/>
      <c r="AQ14" s="61" t="s">
        <v>522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8198.2791720000005</v>
      </c>
      <c r="D15" s="62"/>
      <c r="E15" s="62"/>
      <c r="F15" s="29"/>
      <c r="G15" s="34"/>
      <c r="H15" s="62"/>
      <c r="I15" s="34"/>
      <c r="J15" s="29"/>
      <c r="K15" s="62">
        <v>5894.7771020000009</v>
      </c>
      <c r="L15" s="62"/>
      <c r="M15" s="62"/>
      <c r="N15" s="29"/>
      <c r="O15" s="34"/>
      <c r="P15" s="62"/>
      <c r="Q15" s="34"/>
      <c r="R15" s="29"/>
      <c r="S15" s="62">
        <v>2303.50207</v>
      </c>
      <c r="T15" s="62"/>
      <c r="U15" s="62"/>
      <c r="V15" s="29"/>
      <c r="W15" s="34"/>
      <c r="X15" s="62"/>
      <c r="Y15" s="34"/>
      <c r="Z15" s="29"/>
      <c r="AA15" s="62">
        <v>5830.0019810000013</v>
      </c>
      <c r="AB15" s="62"/>
      <c r="AC15" s="62"/>
      <c r="AD15" s="29"/>
      <c r="AE15" s="34"/>
      <c r="AF15" s="62"/>
      <c r="AG15" s="34"/>
      <c r="AH15" s="29"/>
      <c r="AI15" s="62">
        <v>2368.2771910000001</v>
      </c>
      <c r="AJ15" s="62"/>
      <c r="AK15" s="62"/>
      <c r="AL15" s="29"/>
      <c r="AM15" s="34"/>
      <c r="AN15" s="62"/>
      <c r="AO15" s="34"/>
      <c r="AP15" s="29"/>
      <c r="AQ15" s="61" t="s">
        <v>523</v>
      </c>
    </row>
    <row r="16" spans="1:46" ht="13.5" customHeight="1" x14ac:dyDescent="0.2">
      <c r="A16" s="61" t="s">
        <v>328</v>
      </c>
      <c r="B16" s="29"/>
      <c r="C16" s="62">
        <f t="shared" si="0"/>
        <v>9082.1985129999994</v>
      </c>
      <c r="D16" s="62"/>
      <c r="E16" s="62"/>
      <c r="F16" s="29"/>
      <c r="G16" s="34"/>
      <c r="H16" s="62"/>
      <c r="I16" s="34"/>
      <c r="J16" s="29"/>
      <c r="K16" s="62">
        <v>6667.7644410000003</v>
      </c>
      <c r="L16" s="62"/>
      <c r="M16" s="62"/>
      <c r="N16" s="29"/>
      <c r="O16" s="34"/>
      <c r="P16" s="62"/>
      <c r="Q16" s="34"/>
      <c r="R16" s="29"/>
      <c r="S16" s="62">
        <v>2414.4340719999996</v>
      </c>
      <c r="T16" s="62"/>
      <c r="U16" s="62"/>
      <c r="V16" s="29"/>
      <c r="W16" s="34"/>
      <c r="X16" s="62"/>
      <c r="Y16" s="34"/>
      <c r="Z16" s="29"/>
      <c r="AA16" s="62">
        <v>6548.8363689999996</v>
      </c>
      <c r="AB16" s="62"/>
      <c r="AC16" s="62"/>
      <c r="AD16" s="29"/>
      <c r="AE16" s="34"/>
      <c r="AF16" s="62"/>
      <c r="AG16" s="34"/>
      <c r="AH16" s="29"/>
      <c r="AI16" s="62">
        <v>2533.3621439999997</v>
      </c>
      <c r="AJ16" s="62"/>
      <c r="AK16" s="62"/>
      <c r="AL16" s="29"/>
      <c r="AM16" s="34"/>
      <c r="AN16" s="62"/>
      <c r="AO16" s="34"/>
      <c r="AP16" s="29"/>
      <c r="AQ16" s="61" t="s">
        <v>524</v>
      </c>
    </row>
    <row r="17" spans="1:43" ht="13.5" customHeight="1" x14ac:dyDescent="0.2">
      <c r="A17" s="61" t="s">
        <v>329</v>
      </c>
      <c r="B17" s="29"/>
      <c r="C17" s="62">
        <f t="shared" si="0"/>
        <v>8710.503216000001</v>
      </c>
      <c r="D17" s="62"/>
      <c r="E17" s="62"/>
      <c r="F17" s="29"/>
      <c r="G17" s="34"/>
      <c r="H17" s="62"/>
      <c r="I17" s="34"/>
      <c r="J17" s="29"/>
      <c r="K17" s="62">
        <v>6202.1470380000001</v>
      </c>
      <c r="L17" s="62"/>
      <c r="M17" s="62"/>
      <c r="N17" s="29"/>
      <c r="O17" s="34"/>
      <c r="P17" s="62"/>
      <c r="Q17" s="34"/>
      <c r="R17" s="29"/>
      <c r="S17" s="62">
        <v>2508.356178</v>
      </c>
      <c r="T17" s="62"/>
      <c r="U17" s="62"/>
      <c r="V17" s="29"/>
      <c r="W17" s="34"/>
      <c r="X17" s="62"/>
      <c r="Y17" s="34"/>
      <c r="Z17" s="29"/>
      <c r="AA17" s="62">
        <v>6111.4928579999996</v>
      </c>
      <c r="AB17" s="62"/>
      <c r="AC17" s="62"/>
      <c r="AD17" s="29"/>
      <c r="AE17" s="34"/>
      <c r="AF17" s="62"/>
      <c r="AG17" s="34"/>
      <c r="AH17" s="29"/>
      <c r="AI17" s="62">
        <v>2599.010358</v>
      </c>
      <c r="AJ17" s="62"/>
      <c r="AK17" s="62"/>
      <c r="AL17" s="29"/>
      <c r="AM17" s="34"/>
      <c r="AN17" s="62"/>
      <c r="AO17" s="34"/>
      <c r="AP17" s="29"/>
      <c r="AQ17" s="61" t="s">
        <v>525</v>
      </c>
    </row>
    <row r="18" spans="1:43" ht="13.5" customHeight="1" x14ac:dyDescent="0.2">
      <c r="A18" s="61" t="s">
        <v>330</v>
      </c>
      <c r="B18" s="29"/>
      <c r="C18" s="62">
        <f t="shared" si="0"/>
        <v>9878.68678</v>
      </c>
      <c r="D18" s="62"/>
      <c r="E18" s="62"/>
      <c r="F18" s="29"/>
      <c r="G18" s="34"/>
      <c r="H18" s="62"/>
      <c r="I18" s="34"/>
      <c r="J18" s="29"/>
      <c r="K18" s="62">
        <v>6821.6242729999994</v>
      </c>
      <c r="L18" s="62"/>
      <c r="M18" s="62"/>
      <c r="N18" s="29"/>
      <c r="O18" s="34"/>
      <c r="P18" s="62"/>
      <c r="Q18" s="34"/>
      <c r="R18" s="29"/>
      <c r="S18" s="62">
        <v>3057.0625070000001</v>
      </c>
      <c r="T18" s="62"/>
      <c r="U18" s="62"/>
      <c r="V18" s="29"/>
      <c r="W18" s="34"/>
      <c r="X18" s="62"/>
      <c r="Y18" s="34"/>
      <c r="Z18" s="29"/>
      <c r="AA18" s="62">
        <v>6715.7729949999994</v>
      </c>
      <c r="AB18" s="62"/>
      <c r="AC18" s="62"/>
      <c r="AD18" s="29"/>
      <c r="AE18" s="34"/>
      <c r="AF18" s="62"/>
      <c r="AG18" s="34"/>
      <c r="AH18" s="29"/>
      <c r="AI18" s="62">
        <v>3162.9137850000002</v>
      </c>
      <c r="AJ18" s="62"/>
      <c r="AK18" s="62"/>
      <c r="AL18" s="29"/>
      <c r="AM18" s="34"/>
      <c r="AN18" s="62"/>
      <c r="AO18" s="34"/>
      <c r="AP18" s="29"/>
      <c r="AQ18" s="61" t="s">
        <v>526</v>
      </c>
    </row>
    <row r="19" spans="1:43" ht="13.5" customHeight="1" x14ac:dyDescent="0.2">
      <c r="A19" s="61" t="s">
        <v>331</v>
      </c>
      <c r="B19" s="29"/>
      <c r="C19" s="62">
        <f t="shared" si="0"/>
        <v>9661.0053609999995</v>
      </c>
      <c r="D19" s="62"/>
      <c r="E19" s="62"/>
      <c r="F19" s="29"/>
      <c r="G19" s="34"/>
      <c r="H19" s="62"/>
      <c r="I19" s="34"/>
      <c r="J19" s="29"/>
      <c r="K19" s="62">
        <v>6479.1995459999998</v>
      </c>
      <c r="L19" s="62"/>
      <c r="M19" s="62"/>
      <c r="N19" s="29"/>
      <c r="O19" s="34"/>
      <c r="P19" s="62"/>
      <c r="Q19" s="34"/>
      <c r="R19" s="29"/>
      <c r="S19" s="62">
        <v>3181.8058150000006</v>
      </c>
      <c r="T19" s="62"/>
      <c r="U19" s="62"/>
      <c r="V19" s="29"/>
      <c r="W19" s="34"/>
      <c r="X19" s="62"/>
      <c r="Y19" s="34"/>
      <c r="Z19" s="29"/>
      <c r="AA19" s="62">
        <v>6398.0233500000004</v>
      </c>
      <c r="AB19" s="62"/>
      <c r="AC19" s="62"/>
      <c r="AD19" s="29"/>
      <c r="AE19" s="34"/>
      <c r="AF19" s="62"/>
      <c r="AG19" s="34"/>
      <c r="AH19" s="29"/>
      <c r="AI19" s="62">
        <v>3262.9820110000005</v>
      </c>
      <c r="AJ19" s="62"/>
      <c r="AK19" s="62"/>
      <c r="AL19" s="29"/>
      <c r="AM19" s="34"/>
      <c r="AN19" s="62"/>
      <c r="AO19" s="34"/>
      <c r="AP19" s="29"/>
      <c r="AQ19" s="61" t="s">
        <v>527</v>
      </c>
    </row>
    <row r="20" spans="1:43" ht="13.5" customHeight="1" x14ac:dyDescent="0.2">
      <c r="A20" s="61" t="s">
        <v>332</v>
      </c>
      <c r="B20" s="29"/>
      <c r="C20" s="62">
        <f t="shared" si="0"/>
        <v>9376.342818000001</v>
      </c>
      <c r="D20" s="62"/>
      <c r="E20" s="62"/>
      <c r="F20" s="29"/>
      <c r="G20" s="34"/>
      <c r="H20" s="62"/>
      <c r="I20" s="34"/>
      <c r="J20" s="29"/>
      <c r="K20" s="62">
        <v>6392.8953469999997</v>
      </c>
      <c r="L20" s="62"/>
      <c r="M20" s="62"/>
      <c r="N20" s="29"/>
      <c r="O20" s="34"/>
      <c r="P20" s="62"/>
      <c r="Q20" s="34"/>
      <c r="R20" s="29"/>
      <c r="S20" s="62">
        <v>2983.4474710000009</v>
      </c>
      <c r="T20" s="62"/>
      <c r="U20" s="62"/>
      <c r="V20" s="29"/>
      <c r="W20" s="34"/>
      <c r="X20" s="62"/>
      <c r="Y20" s="34"/>
      <c r="Z20" s="29"/>
      <c r="AA20" s="62">
        <v>6289.09069</v>
      </c>
      <c r="AB20" s="62"/>
      <c r="AC20" s="62"/>
      <c r="AD20" s="29"/>
      <c r="AE20" s="34"/>
      <c r="AF20" s="62"/>
      <c r="AG20" s="34"/>
      <c r="AH20" s="29"/>
      <c r="AI20" s="62">
        <v>3087.252128000001</v>
      </c>
      <c r="AJ20" s="62"/>
      <c r="AK20" s="62"/>
      <c r="AL20" s="29"/>
      <c r="AM20" s="34"/>
      <c r="AN20" s="62"/>
      <c r="AO20" s="34"/>
      <c r="AP20" s="29"/>
      <c r="AQ20" s="61" t="s">
        <v>528</v>
      </c>
    </row>
    <row r="21" spans="1:43" ht="13.5" customHeight="1" x14ac:dyDescent="0.2">
      <c r="A21" s="61" t="s">
        <v>333</v>
      </c>
      <c r="B21" s="29"/>
      <c r="C21" s="62">
        <f t="shared" si="0"/>
        <v>9181.1600039999994</v>
      </c>
      <c r="D21" s="62"/>
      <c r="E21" s="62"/>
      <c r="F21" s="29"/>
      <c r="G21" s="34"/>
      <c r="H21" s="62"/>
      <c r="I21" s="34"/>
      <c r="J21" s="29"/>
      <c r="K21" s="62">
        <v>5844.7436579999994</v>
      </c>
      <c r="L21" s="62"/>
      <c r="M21" s="62"/>
      <c r="N21" s="29"/>
      <c r="O21" s="34"/>
      <c r="P21" s="62"/>
      <c r="Q21" s="34"/>
      <c r="R21" s="29"/>
      <c r="S21" s="62">
        <v>3336.4163459999995</v>
      </c>
      <c r="T21" s="62"/>
      <c r="U21" s="62"/>
      <c r="V21" s="29"/>
      <c r="W21" s="34"/>
      <c r="X21" s="62"/>
      <c r="Y21" s="34"/>
      <c r="Z21" s="29"/>
      <c r="AA21" s="62">
        <v>5755.836162999999</v>
      </c>
      <c r="AB21" s="62"/>
      <c r="AC21" s="62"/>
      <c r="AD21" s="29"/>
      <c r="AE21" s="34"/>
      <c r="AF21" s="62"/>
      <c r="AG21" s="34"/>
      <c r="AH21" s="29"/>
      <c r="AI21" s="62">
        <v>3425.3238409999994</v>
      </c>
      <c r="AJ21" s="62"/>
      <c r="AK21" s="62"/>
      <c r="AL21" s="29"/>
      <c r="AM21" s="34"/>
      <c r="AN21" s="62"/>
      <c r="AO21" s="34"/>
      <c r="AP21" s="29"/>
      <c r="AQ21" s="61" t="s">
        <v>529</v>
      </c>
    </row>
    <row r="22" spans="1:43" ht="13.5" customHeight="1" x14ac:dyDescent="0.2">
      <c r="A22" s="61" t="s">
        <v>334</v>
      </c>
      <c r="B22" s="29"/>
      <c r="C22" s="62">
        <f t="shared" si="0"/>
        <v>9642.1980709999989</v>
      </c>
      <c r="D22" s="62"/>
      <c r="E22" s="62"/>
      <c r="F22" s="29"/>
      <c r="G22" s="34"/>
      <c r="H22" s="62"/>
      <c r="I22" s="34"/>
      <c r="J22" s="29"/>
      <c r="K22" s="62">
        <v>6849.5199859999993</v>
      </c>
      <c r="L22" s="62"/>
      <c r="M22" s="62"/>
      <c r="N22" s="29"/>
      <c r="O22" s="34"/>
      <c r="P22" s="62"/>
      <c r="Q22" s="34"/>
      <c r="R22" s="29"/>
      <c r="S22" s="62">
        <v>2792.6780849999996</v>
      </c>
      <c r="T22" s="62"/>
      <c r="U22" s="62"/>
      <c r="V22" s="29"/>
      <c r="W22" s="34"/>
      <c r="X22" s="62"/>
      <c r="Y22" s="34"/>
      <c r="Z22" s="29"/>
      <c r="AA22" s="62">
        <v>6741.7333149999995</v>
      </c>
      <c r="AB22" s="62"/>
      <c r="AC22" s="62"/>
      <c r="AD22" s="29"/>
      <c r="AE22" s="34"/>
      <c r="AF22" s="62"/>
      <c r="AG22" s="34"/>
      <c r="AH22" s="29"/>
      <c r="AI22" s="62">
        <v>2900.4647559999994</v>
      </c>
      <c r="AJ22" s="62"/>
      <c r="AK22" s="62"/>
      <c r="AL22" s="29"/>
      <c r="AM22" s="34"/>
      <c r="AN22" s="62"/>
      <c r="AO22" s="34"/>
      <c r="AP22" s="29"/>
      <c r="AQ22" s="61" t="s">
        <v>530</v>
      </c>
    </row>
    <row r="23" spans="1:43" ht="13.5" customHeight="1" x14ac:dyDescent="0.2">
      <c r="A23" s="61" t="s">
        <v>335</v>
      </c>
      <c r="B23" s="29"/>
      <c r="C23" s="62">
        <f t="shared" si="0"/>
        <v>9576.0160960000012</v>
      </c>
      <c r="D23" s="62"/>
      <c r="E23" s="62"/>
      <c r="F23" s="29"/>
      <c r="G23" s="34"/>
      <c r="H23" s="62"/>
      <c r="I23" s="34"/>
      <c r="J23" s="29"/>
      <c r="K23" s="62">
        <v>7159.3996239999997</v>
      </c>
      <c r="L23" s="62"/>
      <c r="M23" s="62"/>
      <c r="N23" s="29"/>
      <c r="O23" s="34"/>
      <c r="P23" s="62"/>
      <c r="Q23" s="34"/>
      <c r="R23" s="29"/>
      <c r="S23" s="62">
        <v>2416.6164720000015</v>
      </c>
      <c r="T23" s="62"/>
      <c r="U23" s="62"/>
      <c r="V23" s="29"/>
      <c r="W23" s="34"/>
      <c r="X23" s="62"/>
      <c r="Y23" s="34"/>
      <c r="Z23" s="29"/>
      <c r="AA23" s="62">
        <v>7036.7883120000006</v>
      </c>
      <c r="AB23" s="62"/>
      <c r="AC23" s="62"/>
      <c r="AD23" s="29"/>
      <c r="AE23" s="34"/>
      <c r="AF23" s="62"/>
      <c r="AG23" s="34"/>
      <c r="AH23" s="29"/>
      <c r="AI23" s="62">
        <v>2539.2277840000011</v>
      </c>
      <c r="AJ23" s="62"/>
      <c r="AK23" s="62"/>
      <c r="AL23" s="29"/>
      <c r="AM23" s="34"/>
      <c r="AN23" s="62"/>
      <c r="AO23" s="34"/>
      <c r="AP23" s="29"/>
      <c r="AQ23" s="61" t="s">
        <v>531</v>
      </c>
    </row>
    <row r="24" spans="1:43" ht="13.5" customHeight="1" x14ac:dyDescent="0.2">
      <c r="A24" s="61" t="s">
        <v>336</v>
      </c>
      <c r="B24" s="29"/>
      <c r="C24" s="62">
        <f t="shared" si="0"/>
        <v>9718.448653999998</v>
      </c>
      <c r="D24" s="62"/>
      <c r="E24" s="62"/>
      <c r="F24" s="29"/>
      <c r="G24" s="34"/>
      <c r="H24" s="62"/>
      <c r="I24" s="34"/>
      <c r="J24" s="29"/>
      <c r="K24" s="62">
        <v>6991.6293179999993</v>
      </c>
      <c r="L24" s="62"/>
      <c r="M24" s="62"/>
      <c r="N24" s="29"/>
      <c r="O24" s="34"/>
      <c r="P24" s="62"/>
      <c r="Q24" s="34"/>
      <c r="R24" s="29"/>
      <c r="S24" s="62">
        <v>2726.8193359999991</v>
      </c>
      <c r="T24" s="62"/>
      <c r="U24" s="62"/>
      <c r="V24" s="29"/>
      <c r="W24" s="34"/>
      <c r="X24" s="62"/>
      <c r="Y24" s="34"/>
      <c r="Z24" s="29"/>
      <c r="AA24" s="62">
        <v>6888.0131839999995</v>
      </c>
      <c r="AB24" s="62"/>
      <c r="AC24" s="62"/>
      <c r="AD24" s="29"/>
      <c r="AE24" s="34"/>
      <c r="AF24" s="62"/>
      <c r="AG24" s="34"/>
      <c r="AH24" s="29"/>
      <c r="AI24" s="62">
        <v>2830.435469999999</v>
      </c>
      <c r="AJ24" s="62"/>
      <c r="AK24" s="62"/>
      <c r="AL24" s="29"/>
      <c r="AM24" s="34"/>
      <c r="AN24" s="62"/>
      <c r="AO24" s="34"/>
      <c r="AP24" s="29"/>
      <c r="AQ24" s="61" t="s">
        <v>532</v>
      </c>
    </row>
    <row r="25" spans="1:43" ht="13.5" customHeight="1" x14ac:dyDescent="0.2">
      <c r="A25" s="61" t="s">
        <v>337</v>
      </c>
      <c r="B25" s="29"/>
      <c r="C25" s="62">
        <f t="shared" si="0"/>
        <v>8578.1746239999957</v>
      </c>
      <c r="D25" s="62"/>
      <c r="E25" s="62"/>
      <c r="F25" s="29"/>
      <c r="G25" s="34"/>
      <c r="H25" s="62"/>
      <c r="I25" s="34"/>
      <c r="J25" s="29"/>
      <c r="K25" s="62">
        <v>6408.0603659999979</v>
      </c>
      <c r="L25" s="62"/>
      <c r="M25" s="62"/>
      <c r="N25" s="29"/>
      <c r="O25" s="34"/>
      <c r="P25" s="62"/>
      <c r="Q25" s="34"/>
      <c r="R25" s="29"/>
      <c r="S25" s="62">
        <v>2170.1142579999982</v>
      </c>
      <c r="T25" s="62"/>
      <c r="U25" s="62"/>
      <c r="V25" s="29"/>
      <c r="W25" s="34"/>
      <c r="X25" s="62"/>
      <c r="Y25" s="34"/>
      <c r="Z25" s="29"/>
      <c r="AA25" s="62">
        <v>6303.0361219999977</v>
      </c>
      <c r="AB25" s="62"/>
      <c r="AC25" s="62"/>
      <c r="AD25" s="29"/>
      <c r="AE25" s="34"/>
      <c r="AF25" s="62"/>
      <c r="AG25" s="34"/>
      <c r="AH25" s="29"/>
      <c r="AI25" s="62">
        <v>2275.1385019999975</v>
      </c>
      <c r="AJ25" s="62"/>
      <c r="AK25" s="62"/>
      <c r="AL25" s="29"/>
      <c r="AM25" s="34"/>
      <c r="AN25" s="62"/>
      <c r="AO25" s="34"/>
      <c r="AP25" s="29"/>
      <c r="AQ25" s="61" t="s">
        <v>533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  <c r="AJ26" s="63"/>
      <c r="AK26" s="64"/>
      <c r="AL26" s="63"/>
      <c r="AM26" s="63"/>
      <c r="AN26" s="63"/>
      <c r="AO26" s="63"/>
      <c r="AP26" s="63"/>
      <c r="AQ26" s="63"/>
    </row>
    <row r="27" spans="1:43" ht="13.5" thickTop="1" x14ac:dyDescent="0.2"/>
    <row r="38" spans="27:30" x14ac:dyDescent="0.2">
      <c r="AA38" s="65"/>
      <c r="AB38" s="65"/>
      <c r="AC38" s="65"/>
      <c r="AD38" s="65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1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2" t="s">
        <v>656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657</v>
      </c>
      <c r="F4" s="188"/>
      <c r="G4" s="188"/>
      <c r="H4" s="188"/>
      <c r="I4" s="188"/>
      <c r="J4" s="66"/>
      <c r="K4" s="187" t="s">
        <v>658</v>
      </c>
      <c r="L4" s="187"/>
      <c r="M4" s="187"/>
      <c r="N4" s="187"/>
      <c r="O4" s="187"/>
      <c r="P4" s="67"/>
      <c r="Q4" s="27" t="s">
        <v>659</v>
      </c>
      <c r="R4" s="66"/>
      <c r="S4" s="187" t="s">
        <v>521</v>
      </c>
      <c r="T4" s="66"/>
      <c r="U4" s="187" t="s">
        <v>534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645</v>
      </c>
      <c r="F6" s="66"/>
      <c r="G6" s="187" t="s">
        <v>660</v>
      </c>
      <c r="H6" s="188"/>
      <c r="I6" s="188"/>
      <c r="J6" s="66"/>
      <c r="K6" s="187" t="s">
        <v>645</v>
      </c>
      <c r="L6" s="66"/>
      <c r="M6" s="187" t="s">
        <v>660</v>
      </c>
      <c r="N6" s="188"/>
      <c r="O6" s="188"/>
      <c r="P6" s="67"/>
      <c r="Q6" s="27" t="s">
        <v>661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654</v>
      </c>
      <c r="H8" s="66"/>
      <c r="I8" s="27" t="s">
        <v>655</v>
      </c>
      <c r="J8" s="66"/>
      <c r="K8" s="187"/>
      <c r="L8" s="66"/>
      <c r="M8" s="27" t="s">
        <v>654</v>
      </c>
      <c r="N8" s="66"/>
      <c r="O8" s="27" t="s">
        <v>655</v>
      </c>
      <c r="P8" s="67"/>
      <c r="Q8" s="27" t="s">
        <v>654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1">
        <v>2021</v>
      </c>
      <c r="B10" s="29"/>
      <c r="C10" s="69" t="s">
        <v>296</v>
      </c>
      <c r="D10" s="70"/>
      <c r="E10" s="71">
        <f>SUM(E11:E22)</f>
        <v>83145.714808999997</v>
      </c>
      <c r="F10" s="72"/>
      <c r="G10" s="73">
        <v>22.011918431970983</v>
      </c>
      <c r="H10" s="74"/>
      <c r="I10" s="75"/>
      <c r="J10" s="70"/>
      <c r="K10" s="71">
        <f>SUM(K11:K22)</f>
        <v>73877.730905000004</v>
      </c>
      <c r="L10" s="72"/>
      <c r="M10" s="73">
        <v>18.556763679906481</v>
      </c>
      <c r="N10" s="74"/>
      <c r="O10" s="75"/>
      <c r="P10" s="76"/>
      <c r="Q10" s="75"/>
      <c r="R10" s="29"/>
      <c r="S10" s="69" t="s">
        <v>296</v>
      </c>
      <c r="T10" s="29"/>
      <c r="U10" s="191">
        <v>2021</v>
      </c>
      <c r="Y10" s="190"/>
      <c r="Z10" s="190"/>
    </row>
    <row r="11" spans="1:26" ht="13.5" customHeight="1" x14ac:dyDescent="0.2">
      <c r="A11" s="191"/>
      <c r="B11" s="29"/>
      <c r="C11" s="61" t="s">
        <v>326</v>
      </c>
      <c r="D11" s="29"/>
      <c r="E11" s="62">
        <v>5548.2806780000001</v>
      </c>
      <c r="F11" s="62"/>
      <c r="G11" s="77">
        <v>-16.966263280969571</v>
      </c>
      <c r="H11" s="78"/>
      <c r="I11" s="77">
        <v>-2.7233870563040767</v>
      </c>
      <c r="J11" s="29"/>
      <c r="K11" s="62">
        <v>5059.6629770000009</v>
      </c>
      <c r="L11" s="62"/>
      <c r="M11" s="77">
        <v>-12.391577780195533</v>
      </c>
      <c r="N11" s="78"/>
      <c r="O11" s="77">
        <v>-3.79743046218735</v>
      </c>
      <c r="P11" s="68"/>
      <c r="Q11" s="77">
        <v>-11.430825867653056</v>
      </c>
      <c r="R11" s="78"/>
      <c r="S11" s="61" t="s">
        <v>522</v>
      </c>
      <c r="T11" s="29"/>
      <c r="U11" s="191"/>
    </row>
    <row r="12" spans="1:26" ht="13.5" customHeight="1" x14ac:dyDescent="0.2">
      <c r="A12" s="191"/>
      <c r="B12" s="29"/>
      <c r="C12" s="61" t="s">
        <v>327</v>
      </c>
      <c r="D12" s="29"/>
      <c r="E12" s="62">
        <v>5777.5798129999985</v>
      </c>
      <c r="F12" s="62"/>
      <c r="G12" s="77">
        <v>-10.382428646332244</v>
      </c>
      <c r="H12" s="78"/>
      <c r="I12" s="77">
        <v>4.1327962355836405</v>
      </c>
      <c r="J12" s="29"/>
      <c r="K12" s="62">
        <v>5177.3538469999985</v>
      </c>
      <c r="L12" s="62"/>
      <c r="M12" s="77">
        <v>-9.7708026482735733</v>
      </c>
      <c r="N12" s="78"/>
      <c r="O12" s="77">
        <v>2.3260614498434364</v>
      </c>
      <c r="P12" s="68"/>
      <c r="Q12" s="77">
        <v>-11.047706504606964</v>
      </c>
      <c r="R12" s="29"/>
      <c r="S12" s="61" t="s">
        <v>523</v>
      </c>
      <c r="T12" s="29"/>
      <c r="U12" s="191"/>
    </row>
    <row r="13" spans="1:26" ht="13.5" customHeight="1" x14ac:dyDescent="0.2">
      <c r="A13" s="191"/>
      <c r="B13" s="29"/>
      <c r="C13" s="61" t="s">
        <v>328</v>
      </c>
      <c r="D13" s="29"/>
      <c r="E13" s="62">
        <v>7055.7488490000032</v>
      </c>
      <c r="F13" s="62"/>
      <c r="G13" s="77">
        <v>14.937894964177161</v>
      </c>
      <c r="H13" s="78"/>
      <c r="I13" s="77">
        <v>22.122914392701716</v>
      </c>
      <c r="J13" s="29"/>
      <c r="K13" s="62">
        <v>6450.3457530000032</v>
      </c>
      <c r="L13" s="62"/>
      <c r="M13" s="77">
        <v>17.814769328385566</v>
      </c>
      <c r="N13" s="78"/>
      <c r="O13" s="77">
        <v>24.587693706460414</v>
      </c>
      <c r="P13" s="68"/>
      <c r="Q13" s="77">
        <v>-4.5985227046811303</v>
      </c>
      <c r="R13" s="29"/>
      <c r="S13" s="61" t="s">
        <v>524</v>
      </c>
      <c r="T13" s="29"/>
      <c r="U13" s="191"/>
    </row>
    <row r="14" spans="1:26" ht="13.5" customHeight="1" x14ac:dyDescent="0.2">
      <c r="A14" s="191"/>
      <c r="B14" s="29"/>
      <c r="C14" s="61" t="s">
        <v>329</v>
      </c>
      <c r="D14" s="29"/>
      <c r="E14" s="62">
        <v>6857.7750839999999</v>
      </c>
      <c r="F14" s="62"/>
      <c r="G14" s="77">
        <v>69.764358072955758</v>
      </c>
      <c r="H14" s="78"/>
      <c r="I14" s="77">
        <v>-2.8058505090931902</v>
      </c>
      <c r="J14" s="29"/>
      <c r="K14" s="62">
        <v>6208.1900930000002</v>
      </c>
      <c r="L14" s="62"/>
      <c r="M14" s="77">
        <v>70.426303391781857</v>
      </c>
      <c r="N14" s="78"/>
      <c r="O14" s="77">
        <v>-3.7541500761781492</v>
      </c>
      <c r="P14" s="68"/>
      <c r="Q14" s="77">
        <v>18.440868726780351</v>
      </c>
      <c r="R14" s="29"/>
      <c r="S14" s="61" t="s">
        <v>525</v>
      </c>
      <c r="T14" s="29"/>
      <c r="U14" s="191"/>
    </row>
    <row r="15" spans="1:26" ht="13.5" customHeight="1" x14ac:dyDescent="0.2">
      <c r="A15" s="191"/>
      <c r="B15" s="29"/>
      <c r="C15" s="61" t="s">
        <v>330</v>
      </c>
      <c r="D15" s="29"/>
      <c r="E15" s="62">
        <v>6790.5757159999994</v>
      </c>
      <c r="F15" s="62"/>
      <c r="G15" s="77">
        <v>56.717267942311963</v>
      </c>
      <c r="H15" s="78"/>
      <c r="I15" s="77">
        <v>-0.97990043675805794</v>
      </c>
      <c r="J15" s="29"/>
      <c r="K15" s="62">
        <v>6068.293737</v>
      </c>
      <c r="L15" s="62"/>
      <c r="M15" s="77">
        <v>46.192041505097421</v>
      </c>
      <c r="N15" s="78"/>
      <c r="O15" s="77">
        <v>-2.253416114911488</v>
      </c>
      <c r="P15" s="68"/>
      <c r="Q15" s="77">
        <v>42.675270607924944</v>
      </c>
      <c r="R15" s="29"/>
      <c r="S15" s="61" t="s">
        <v>526</v>
      </c>
      <c r="T15" s="29"/>
      <c r="U15" s="191"/>
    </row>
    <row r="16" spans="1:26" ht="13.5" customHeight="1" x14ac:dyDescent="0.2">
      <c r="A16" s="191"/>
      <c r="B16" s="29"/>
      <c r="C16" s="61" t="s">
        <v>331</v>
      </c>
      <c r="D16" s="29"/>
      <c r="E16" s="62">
        <v>6762.4192980000007</v>
      </c>
      <c r="F16" s="62"/>
      <c r="G16" s="77">
        <v>31.133653615108244</v>
      </c>
      <c r="H16" s="78"/>
      <c r="I16" s="77">
        <v>-0.41463962965107726</v>
      </c>
      <c r="J16" s="29"/>
      <c r="K16" s="62">
        <v>6138.2537340000017</v>
      </c>
      <c r="L16" s="62"/>
      <c r="M16" s="77">
        <v>26.214594779214423</v>
      </c>
      <c r="N16" s="78"/>
      <c r="O16" s="77">
        <v>1.1528775638106765</v>
      </c>
      <c r="P16" s="68"/>
      <c r="Q16" s="77">
        <v>50.861385563088362</v>
      </c>
      <c r="R16" s="29"/>
      <c r="S16" s="61" t="s">
        <v>527</v>
      </c>
      <c r="T16" s="29"/>
      <c r="U16" s="191"/>
    </row>
    <row r="17" spans="1:21" ht="13.5" customHeight="1" x14ac:dyDescent="0.2">
      <c r="A17" s="191"/>
      <c r="B17" s="29"/>
      <c r="C17" s="61" t="s">
        <v>332</v>
      </c>
      <c r="D17" s="29"/>
      <c r="E17" s="62">
        <v>7133.2462609999984</v>
      </c>
      <c r="F17" s="62"/>
      <c r="G17" s="77">
        <v>21.654823439822053</v>
      </c>
      <c r="H17" s="78"/>
      <c r="I17" s="77">
        <v>5.4836434515332542</v>
      </c>
      <c r="J17" s="29"/>
      <c r="K17" s="62">
        <v>6304.7412529999974</v>
      </c>
      <c r="L17" s="62"/>
      <c r="M17" s="77">
        <v>15.696810535433059</v>
      </c>
      <c r="N17" s="78"/>
      <c r="O17" s="77">
        <v>2.7122945093946811</v>
      </c>
      <c r="P17" s="68"/>
      <c r="Q17" s="77">
        <v>34.733818793972006</v>
      </c>
      <c r="R17" s="29"/>
      <c r="S17" s="61" t="s">
        <v>528</v>
      </c>
      <c r="T17" s="29"/>
      <c r="U17" s="191"/>
    </row>
    <row r="18" spans="1:21" ht="13.5" customHeight="1" x14ac:dyDescent="0.2">
      <c r="A18" s="191"/>
      <c r="B18" s="29"/>
      <c r="C18" s="61" t="s">
        <v>333</v>
      </c>
      <c r="D18" s="29"/>
      <c r="E18" s="62">
        <v>6110.7221140000001</v>
      </c>
      <c r="F18" s="62"/>
      <c r="G18" s="77">
        <v>21.778331594280871</v>
      </c>
      <c r="H18" s="78"/>
      <c r="I18" s="77">
        <v>-14.334625633079597</v>
      </c>
      <c r="J18" s="29"/>
      <c r="K18" s="62">
        <v>5274.1610849999997</v>
      </c>
      <c r="L18" s="62"/>
      <c r="M18" s="77">
        <v>16.177383828439361</v>
      </c>
      <c r="N18" s="78"/>
      <c r="O18" s="77">
        <v>-16.346113609493727</v>
      </c>
      <c r="P18" s="68"/>
      <c r="Q18" s="77">
        <v>24.741248723978742</v>
      </c>
      <c r="R18" s="29"/>
      <c r="S18" s="61" t="s">
        <v>529</v>
      </c>
      <c r="T18" s="29"/>
      <c r="U18" s="191"/>
    </row>
    <row r="19" spans="1:21" ht="13.5" customHeight="1" x14ac:dyDescent="0.2">
      <c r="A19" s="191"/>
      <c r="B19" s="29"/>
      <c r="C19" s="61" t="s">
        <v>334</v>
      </c>
      <c r="D19" s="29"/>
      <c r="E19" s="62">
        <v>7370.4669760000015</v>
      </c>
      <c r="F19" s="62"/>
      <c r="G19" s="77">
        <v>19.451758195155321</v>
      </c>
      <c r="H19" s="78"/>
      <c r="I19" s="77">
        <v>20.61531908174743</v>
      </c>
      <c r="J19" s="29"/>
      <c r="K19" s="62">
        <v>6366.9926250000026</v>
      </c>
      <c r="L19" s="62"/>
      <c r="M19" s="77">
        <v>12.067794742371802</v>
      </c>
      <c r="N19" s="78"/>
      <c r="O19" s="77">
        <v>20.720480895209576</v>
      </c>
      <c r="P19" s="68"/>
      <c r="Q19" s="77">
        <v>20.893976805679387</v>
      </c>
      <c r="R19" s="29"/>
      <c r="S19" s="61" t="s">
        <v>530</v>
      </c>
      <c r="T19" s="29"/>
      <c r="U19" s="191"/>
    </row>
    <row r="20" spans="1:21" ht="13.5" customHeight="1" x14ac:dyDescent="0.2">
      <c r="A20" s="191"/>
      <c r="B20" s="29"/>
      <c r="C20" s="61" t="s">
        <v>335</v>
      </c>
      <c r="D20" s="29"/>
      <c r="E20" s="62">
        <v>7586.5331050000013</v>
      </c>
      <c r="F20" s="62"/>
      <c r="G20" s="77">
        <v>17.38096747806685</v>
      </c>
      <c r="H20" s="78"/>
      <c r="I20" s="77">
        <v>2.9315120697719976</v>
      </c>
      <c r="J20" s="29"/>
      <c r="K20" s="62">
        <v>6605.1745770000007</v>
      </c>
      <c r="L20" s="62"/>
      <c r="M20" s="77">
        <v>10.563867950578214</v>
      </c>
      <c r="N20" s="78"/>
      <c r="O20" s="77">
        <v>3.7408862555420086</v>
      </c>
      <c r="P20" s="68"/>
      <c r="Q20" s="77">
        <v>19.354918492420452</v>
      </c>
      <c r="R20" s="29"/>
      <c r="S20" s="61" t="s">
        <v>531</v>
      </c>
      <c r="T20" s="29"/>
      <c r="U20" s="191"/>
    </row>
    <row r="21" spans="1:21" ht="13.5" customHeight="1" x14ac:dyDescent="0.2">
      <c r="A21" s="191"/>
      <c r="B21" s="29"/>
      <c r="C21" s="61" t="s">
        <v>336</v>
      </c>
      <c r="D21" s="29"/>
      <c r="E21" s="62">
        <v>8295.4931419999994</v>
      </c>
      <c r="F21" s="62"/>
      <c r="G21" s="77">
        <v>35.326197477340173</v>
      </c>
      <c r="H21" s="78"/>
      <c r="I21" s="77">
        <v>9.3449804698373811</v>
      </c>
      <c r="J21" s="29"/>
      <c r="K21" s="62">
        <v>7302.7965260000001</v>
      </c>
      <c r="L21" s="62"/>
      <c r="M21" s="77">
        <v>26.675341903372754</v>
      </c>
      <c r="N21" s="78"/>
      <c r="O21" s="77">
        <v>10.561748835968714</v>
      </c>
      <c r="P21" s="68"/>
      <c r="Q21" s="77">
        <v>23.924632928047387</v>
      </c>
      <c r="R21" s="29"/>
      <c r="S21" s="61" t="s">
        <v>532</v>
      </c>
      <c r="T21" s="29"/>
      <c r="U21" s="191"/>
    </row>
    <row r="22" spans="1:21" ht="13.5" customHeight="1" x14ac:dyDescent="0.2">
      <c r="A22" s="191"/>
      <c r="B22" s="29"/>
      <c r="C22" s="61" t="s">
        <v>337</v>
      </c>
      <c r="D22" s="29"/>
      <c r="E22" s="62">
        <v>7856.8737730000012</v>
      </c>
      <c r="F22" s="62"/>
      <c r="G22" s="77">
        <v>37.752596402369107</v>
      </c>
      <c r="H22" s="78"/>
      <c r="I22" s="77">
        <v>-5.2874417649659904</v>
      </c>
      <c r="J22" s="29"/>
      <c r="K22" s="62">
        <v>6921.7646980000018</v>
      </c>
      <c r="L22" s="62"/>
      <c r="M22" s="77">
        <v>31.607886278335741</v>
      </c>
      <c r="N22" s="78"/>
      <c r="O22" s="77">
        <v>-5.2176152881080355</v>
      </c>
      <c r="P22" s="68"/>
      <c r="Q22" s="77">
        <v>29.743583998597302</v>
      </c>
      <c r="R22" s="29"/>
      <c r="S22" s="61" t="s">
        <v>533</v>
      </c>
      <c r="T22" s="29"/>
      <c r="U22" s="191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1">
        <v>2022</v>
      </c>
      <c r="B24" s="29"/>
      <c r="C24" s="69" t="s">
        <v>296</v>
      </c>
      <c r="D24" s="70"/>
      <c r="E24" s="71">
        <f>SUM(E25:E36)</f>
        <v>109206.01011499998</v>
      </c>
      <c r="F24" s="72"/>
      <c r="G24" s="73">
        <f t="shared" ref="G24:G36" si="0">E24/E10*100-100</f>
        <v>31.342920517148684</v>
      </c>
      <c r="H24" s="74"/>
      <c r="I24" s="75"/>
      <c r="J24" s="70"/>
      <c r="K24" s="71">
        <f>SUM(K25:K36)</f>
        <v>91116.774012000024</v>
      </c>
      <c r="L24" s="72"/>
      <c r="M24" s="73">
        <f t="shared" ref="M24:M36" si="1">K24/K10*100-100</f>
        <v>23.334559542939743</v>
      </c>
      <c r="N24" s="74"/>
      <c r="O24" s="75"/>
      <c r="P24" s="76"/>
      <c r="Q24" s="75"/>
      <c r="R24" s="29"/>
      <c r="S24" s="69" t="s">
        <v>296</v>
      </c>
      <c r="T24" s="29"/>
      <c r="U24" s="191">
        <v>2022</v>
      </c>
    </row>
    <row r="25" spans="1:21" ht="13.5" customHeight="1" x14ac:dyDescent="0.2">
      <c r="A25" s="191"/>
      <c r="B25" s="29"/>
      <c r="C25" s="61" t="s">
        <v>326</v>
      </c>
      <c r="D25" s="29"/>
      <c r="E25" s="62">
        <v>7602.996806000001</v>
      </c>
      <c r="F25" s="62"/>
      <c r="G25" s="77">
        <f t="shared" si="0"/>
        <v>37.033384705055482</v>
      </c>
      <c r="H25" s="78"/>
      <c r="I25" s="77">
        <f>E25/E22*100-100</f>
        <v>-3.2312720597910527</v>
      </c>
      <c r="J25" s="29"/>
      <c r="K25" s="62">
        <v>6549.3554360000007</v>
      </c>
      <c r="L25" s="62"/>
      <c r="M25" s="77">
        <f t="shared" si="1"/>
        <v>29.442523459996863</v>
      </c>
      <c r="N25" s="78"/>
      <c r="O25" s="77">
        <f>K25/K22*100-100</f>
        <v>-5.3802646904135116</v>
      </c>
      <c r="P25" s="68"/>
      <c r="Q25" s="77">
        <v>36.667316953038323</v>
      </c>
      <c r="R25" s="29"/>
      <c r="S25" s="61" t="s">
        <v>522</v>
      </c>
      <c r="T25" s="29"/>
      <c r="U25" s="191"/>
    </row>
    <row r="26" spans="1:21" ht="13.5" customHeight="1" x14ac:dyDescent="0.2">
      <c r="A26" s="191"/>
      <c r="B26" s="29"/>
      <c r="C26" s="61" t="s">
        <v>327</v>
      </c>
      <c r="D26" s="29"/>
      <c r="E26" s="62">
        <v>8198.2791720000023</v>
      </c>
      <c r="F26" s="62"/>
      <c r="G26" s="77">
        <f t="shared" si="0"/>
        <v>41.898155237133096</v>
      </c>
      <c r="H26" s="78"/>
      <c r="I26" s="77">
        <f>E26/E25*100-100</f>
        <v>7.8295753791482099</v>
      </c>
      <c r="J26" s="29"/>
      <c r="K26" s="62">
        <v>6793.2851910000018</v>
      </c>
      <c r="L26" s="62"/>
      <c r="M26" s="77">
        <f t="shared" si="1"/>
        <v>31.211529900285825</v>
      </c>
      <c r="N26" s="78"/>
      <c r="O26" s="77">
        <f>K26/K25*100-100</f>
        <v>3.7244849112812943</v>
      </c>
      <c r="P26" s="68"/>
      <c r="Q26" s="77">
        <v>38.924735383949951</v>
      </c>
      <c r="R26" s="29"/>
      <c r="S26" s="61" t="s">
        <v>523</v>
      </c>
      <c r="T26" s="29"/>
      <c r="U26" s="191"/>
    </row>
    <row r="27" spans="1:21" ht="13.5" customHeight="1" x14ac:dyDescent="0.2">
      <c r="A27" s="191"/>
      <c r="B27" s="29"/>
      <c r="C27" s="61" t="s">
        <v>328</v>
      </c>
      <c r="D27" s="29"/>
      <c r="E27" s="62">
        <v>9082.1985129999994</v>
      </c>
      <c r="F27" s="62"/>
      <c r="G27" s="77">
        <f t="shared" si="0"/>
        <v>28.720546994628364</v>
      </c>
      <c r="H27" s="78"/>
      <c r="I27" s="77">
        <f t="shared" ref="I27:I36" si="2">E27/E26*100-100</f>
        <v>10.7817667885584</v>
      </c>
      <c r="J27" s="29"/>
      <c r="K27" s="62">
        <v>7671.5622579999999</v>
      </c>
      <c r="L27" s="62"/>
      <c r="M27" s="77">
        <f t="shared" si="1"/>
        <v>18.932574341957078</v>
      </c>
      <c r="N27" s="78"/>
      <c r="O27" s="77">
        <f t="shared" ref="O27:O36" si="3">K27/K26*100-100</f>
        <v>12.928605855729018</v>
      </c>
      <c r="P27" s="68"/>
      <c r="Q27" s="77">
        <v>35.371577269087993</v>
      </c>
      <c r="R27" s="29"/>
      <c r="S27" s="61" t="s">
        <v>524</v>
      </c>
      <c r="T27" s="29"/>
      <c r="U27" s="191"/>
    </row>
    <row r="28" spans="1:21" ht="13.5" customHeight="1" x14ac:dyDescent="0.2">
      <c r="A28" s="191"/>
      <c r="B28" s="29"/>
      <c r="C28" s="61" t="s">
        <v>329</v>
      </c>
      <c r="D28" s="29"/>
      <c r="E28" s="62">
        <v>8710.503216000001</v>
      </c>
      <c r="F28" s="62"/>
      <c r="G28" s="77">
        <f t="shared" si="0"/>
        <v>27.016461014048645</v>
      </c>
      <c r="H28" s="78"/>
      <c r="I28" s="77">
        <f t="shared" si="2"/>
        <v>-4.0925696181157463</v>
      </c>
      <c r="J28" s="29"/>
      <c r="K28" s="62">
        <v>7229.3914830000003</v>
      </c>
      <c r="L28" s="62"/>
      <c r="M28" s="77">
        <f t="shared" si="1"/>
        <v>16.449260971429467</v>
      </c>
      <c r="N28" s="78"/>
      <c r="O28" s="77">
        <f t="shared" si="3"/>
        <v>-5.7637644084671109</v>
      </c>
      <c r="P28" s="68"/>
      <c r="Q28" s="77">
        <v>31.993519694292104</v>
      </c>
      <c r="R28" s="29"/>
      <c r="S28" s="61" t="s">
        <v>525</v>
      </c>
      <c r="T28" s="29"/>
      <c r="U28" s="191"/>
    </row>
    <row r="29" spans="1:21" ht="13.5" customHeight="1" x14ac:dyDescent="0.2">
      <c r="A29" s="191"/>
      <c r="B29" s="29"/>
      <c r="C29" s="61" t="s">
        <v>330</v>
      </c>
      <c r="D29" s="29"/>
      <c r="E29" s="62">
        <v>9878.68678</v>
      </c>
      <c r="F29" s="62"/>
      <c r="G29" s="77">
        <f t="shared" si="0"/>
        <v>45.476424874017283</v>
      </c>
      <c r="H29" s="78"/>
      <c r="I29" s="77">
        <f t="shared" si="2"/>
        <v>13.411206391086637</v>
      </c>
      <c r="J29" s="29"/>
      <c r="K29" s="62">
        <v>8135.5102829999996</v>
      </c>
      <c r="L29" s="62"/>
      <c r="M29" s="77">
        <f t="shared" si="1"/>
        <v>34.065861601188345</v>
      </c>
      <c r="N29" s="78"/>
      <c r="O29" s="77">
        <f t="shared" si="3"/>
        <v>12.533818401323927</v>
      </c>
      <c r="P29" s="68"/>
      <c r="Q29" s="77">
        <v>33.651735540871556</v>
      </c>
      <c r="R29" s="29"/>
      <c r="S29" s="61" t="s">
        <v>526</v>
      </c>
      <c r="T29" s="29"/>
      <c r="U29" s="191"/>
    </row>
    <row r="30" spans="1:21" ht="13.5" customHeight="1" x14ac:dyDescent="0.2">
      <c r="A30" s="191"/>
      <c r="B30" s="29"/>
      <c r="C30" s="61" t="s">
        <v>331</v>
      </c>
      <c r="D30" s="29"/>
      <c r="E30" s="62">
        <v>9661.0053609999995</v>
      </c>
      <c r="F30" s="62"/>
      <c r="G30" s="77">
        <f t="shared" si="0"/>
        <v>42.863152006224482</v>
      </c>
      <c r="H30" s="78"/>
      <c r="I30" s="77">
        <f t="shared" si="2"/>
        <v>-2.2035461174931612</v>
      </c>
      <c r="J30" s="29"/>
      <c r="K30" s="62">
        <v>7677.0124739999992</v>
      </c>
      <c r="L30" s="62"/>
      <c r="M30" s="77">
        <f t="shared" si="1"/>
        <v>25.068346905843256</v>
      </c>
      <c r="N30" s="78"/>
      <c r="O30" s="77">
        <f t="shared" si="3"/>
        <v>-5.6357596887079069</v>
      </c>
      <c r="P30" s="68"/>
      <c r="Q30" s="77">
        <v>38.408277695353434</v>
      </c>
      <c r="R30" s="29"/>
      <c r="S30" s="61" t="s">
        <v>527</v>
      </c>
      <c r="T30" s="29"/>
      <c r="U30" s="191"/>
    </row>
    <row r="31" spans="1:21" ht="13.5" customHeight="1" x14ac:dyDescent="0.2">
      <c r="A31" s="191"/>
      <c r="B31" s="29"/>
      <c r="C31" s="61" t="s">
        <v>332</v>
      </c>
      <c r="D31" s="29"/>
      <c r="E31" s="62">
        <v>9376.342818000001</v>
      </c>
      <c r="F31" s="62"/>
      <c r="G31" s="77">
        <f t="shared" si="0"/>
        <v>31.4456626748443</v>
      </c>
      <c r="H31" s="78"/>
      <c r="I31" s="77">
        <f t="shared" si="2"/>
        <v>-2.9465105583021227</v>
      </c>
      <c r="J31" s="29"/>
      <c r="K31" s="62">
        <v>7741.0955830000021</v>
      </c>
      <c r="L31" s="62"/>
      <c r="M31" s="77">
        <f t="shared" si="1"/>
        <v>22.782129707805865</v>
      </c>
      <c r="N31" s="78"/>
      <c r="O31" s="77">
        <f t="shared" si="3"/>
        <v>0.83474019635939101</v>
      </c>
      <c r="P31" s="68"/>
      <c r="Q31" s="77">
        <v>39.783900683523285</v>
      </c>
      <c r="R31" s="29"/>
      <c r="S31" s="61" t="s">
        <v>528</v>
      </c>
      <c r="T31" s="29"/>
      <c r="U31" s="191"/>
    </row>
    <row r="32" spans="1:21" ht="13.5" customHeight="1" x14ac:dyDescent="0.2">
      <c r="A32" s="191"/>
      <c r="B32" s="29"/>
      <c r="C32" s="61" t="s">
        <v>333</v>
      </c>
      <c r="D32" s="29"/>
      <c r="E32" s="62">
        <v>9181.1600039999976</v>
      </c>
      <c r="F32" s="62"/>
      <c r="G32" s="77">
        <f t="shared" si="0"/>
        <v>50.246727517938581</v>
      </c>
      <c r="H32" s="78"/>
      <c r="I32" s="77">
        <f t="shared" si="2"/>
        <v>-2.0816518528450842</v>
      </c>
      <c r="J32" s="29"/>
      <c r="K32" s="62">
        <v>7043.2048149999973</v>
      </c>
      <c r="L32" s="62"/>
      <c r="M32" s="77">
        <f t="shared" si="1"/>
        <v>33.541708368203899</v>
      </c>
      <c r="N32" s="78"/>
      <c r="O32" s="77">
        <f t="shared" si="3"/>
        <v>-9.0154004755169694</v>
      </c>
      <c r="P32" s="68"/>
      <c r="Q32" s="77">
        <v>41.047492651973471</v>
      </c>
      <c r="R32" s="29"/>
      <c r="S32" s="61" t="s">
        <v>529</v>
      </c>
      <c r="T32" s="29"/>
      <c r="U32" s="191"/>
    </row>
    <row r="33" spans="1:21" ht="13.5" customHeight="1" x14ac:dyDescent="0.2">
      <c r="A33" s="191"/>
      <c r="B33" s="29"/>
      <c r="C33" s="61" t="s">
        <v>334</v>
      </c>
      <c r="D33" s="29"/>
      <c r="E33" s="62">
        <v>9642.1980709999989</v>
      </c>
      <c r="F33" s="62"/>
      <c r="G33" s="77">
        <f t="shared" si="0"/>
        <v>30.82207819935013</v>
      </c>
      <c r="H33" s="78"/>
      <c r="I33" s="77">
        <f t="shared" si="2"/>
        <v>5.0215666299153696</v>
      </c>
      <c r="J33" s="29"/>
      <c r="K33" s="62">
        <v>8131.8980319999973</v>
      </c>
      <c r="L33" s="62"/>
      <c r="M33" s="77">
        <f t="shared" si="1"/>
        <v>27.7196081564488</v>
      </c>
      <c r="N33" s="78"/>
      <c r="O33" s="77">
        <f t="shared" si="3"/>
        <v>15.457355644143661</v>
      </c>
      <c r="P33" s="68"/>
      <c r="Q33" s="77">
        <v>36.795892843274203</v>
      </c>
      <c r="R33" s="29"/>
      <c r="S33" s="61" t="s">
        <v>530</v>
      </c>
      <c r="T33" s="29"/>
      <c r="U33" s="191"/>
    </row>
    <row r="34" spans="1:21" ht="13.5" customHeight="1" x14ac:dyDescent="0.2">
      <c r="A34" s="191"/>
      <c r="B34" s="29"/>
      <c r="C34" s="61" t="s">
        <v>335</v>
      </c>
      <c r="D34" s="29"/>
      <c r="E34" s="62">
        <v>9576.016096000003</v>
      </c>
      <c r="F34" s="62"/>
      <c r="G34" s="77">
        <f t="shared" si="0"/>
        <v>26.223875431174321</v>
      </c>
      <c r="H34" s="78"/>
      <c r="I34" s="77">
        <f t="shared" si="2"/>
        <v>-0.6863785053228213</v>
      </c>
      <c r="J34" s="29"/>
      <c r="K34" s="62">
        <v>8291.691396000002</v>
      </c>
      <c r="L34" s="62"/>
      <c r="M34" s="77">
        <f t="shared" si="1"/>
        <v>25.533266370773177</v>
      </c>
      <c r="N34" s="78"/>
      <c r="O34" s="77">
        <f t="shared" si="3"/>
        <v>1.9650192780479756</v>
      </c>
      <c r="P34" s="68"/>
      <c r="Q34" s="77">
        <v>34.800401809646132</v>
      </c>
      <c r="R34" s="29"/>
      <c r="S34" s="61" t="s">
        <v>531</v>
      </c>
      <c r="T34" s="29"/>
      <c r="U34" s="191"/>
    </row>
    <row r="35" spans="1:21" ht="13.5" customHeight="1" x14ac:dyDescent="0.2">
      <c r="A35" s="191"/>
      <c r="B35" s="29"/>
      <c r="C35" s="61" t="s">
        <v>336</v>
      </c>
      <c r="D35" s="29"/>
      <c r="E35" s="62">
        <v>9718.448653999998</v>
      </c>
      <c r="F35" s="62"/>
      <c r="G35" s="77">
        <f t="shared" si="0"/>
        <v>17.153356499031844</v>
      </c>
      <c r="H35" s="78"/>
      <c r="I35" s="77">
        <f t="shared" si="2"/>
        <v>1.4873884564531039</v>
      </c>
      <c r="J35" s="29"/>
      <c r="K35" s="62">
        <v>8370.8375949999991</v>
      </c>
      <c r="L35" s="62"/>
      <c r="M35" s="77">
        <f t="shared" si="1"/>
        <v>14.625096909074117</v>
      </c>
      <c r="N35" s="78"/>
      <c r="O35" s="77">
        <f t="shared" si="3"/>
        <v>0.95452417631194919</v>
      </c>
      <c r="P35" s="68"/>
      <c r="Q35" s="77">
        <v>24.445419867395344</v>
      </c>
      <c r="R35" s="29"/>
      <c r="S35" s="61" t="s">
        <v>532</v>
      </c>
      <c r="T35" s="29"/>
      <c r="U35" s="191"/>
    </row>
    <row r="36" spans="1:21" ht="13.5" customHeight="1" x14ac:dyDescent="0.2">
      <c r="A36" s="191"/>
      <c r="B36" s="29"/>
      <c r="C36" s="61" t="s">
        <v>337</v>
      </c>
      <c r="D36" s="29"/>
      <c r="E36" s="62">
        <v>8578.1746239999957</v>
      </c>
      <c r="F36" s="62"/>
      <c r="G36" s="77">
        <f t="shared" si="0"/>
        <v>9.1805070545836145</v>
      </c>
      <c r="H36" s="78"/>
      <c r="I36" s="77">
        <f t="shared" si="2"/>
        <v>-11.733086942129177</v>
      </c>
      <c r="J36" s="29"/>
      <c r="K36" s="62">
        <v>7481.929465999996</v>
      </c>
      <c r="L36" s="62"/>
      <c r="M36" s="77">
        <f t="shared" si="1"/>
        <v>8.0928028102696032</v>
      </c>
      <c r="N36" s="78"/>
      <c r="O36" s="77">
        <f t="shared" si="3"/>
        <v>-10.619106139760234</v>
      </c>
      <c r="P36" s="68"/>
      <c r="Q36" s="77">
        <v>17.413356771026983</v>
      </c>
      <c r="R36" s="29"/>
      <c r="S36" s="61" t="s">
        <v>533</v>
      </c>
      <c r="T36" s="29"/>
      <c r="U36" s="191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1">
        <v>2023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/>
      <c r="T38" s="29"/>
      <c r="U38" s="191">
        <v>2023</v>
      </c>
    </row>
    <row r="39" spans="1:21" ht="13.5" customHeight="1" x14ac:dyDescent="0.2">
      <c r="A39" s="191"/>
      <c r="B39" s="29"/>
      <c r="C39" s="61" t="s">
        <v>326</v>
      </c>
      <c r="D39" s="29"/>
      <c r="E39" s="62">
        <v>8388.2722229999981</v>
      </c>
      <c r="F39" s="62"/>
      <c r="G39" s="77">
        <f t="shared" ref="G39" si="4">E39/E25*100-100</f>
        <v>10.328498578090773</v>
      </c>
      <c r="H39" s="78"/>
      <c r="I39" s="77">
        <f>E39/E36*100-100</f>
        <v>-2.2137856749696994</v>
      </c>
      <c r="J39" s="29"/>
      <c r="K39" s="62">
        <v>7258.4510969999983</v>
      </c>
      <c r="L39" s="62"/>
      <c r="M39" s="77">
        <f t="shared" ref="M39" si="5">K39/K25*100-100</f>
        <v>10.826953399143591</v>
      </c>
      <c r="N39" s="78"/>
      <c r="O39" s="77">
        <f>K39/K36*100-100</f>
        <v>-2.9869082569616126</v>
      </c>
      <c r="P39" s="68"/>
      <c r="Q39" s="77">
        <v>12.332085563523719</v>
      </c>
      <c r="R39" s="29"/>
      <c r="S39" s="61" t="s">
        <v>522</v>
      </c>
      <c r="T39" s="29"/>
      <c r="U39" s="191"/>
    </row>
    <row r="40" spans="1:21" ht="6.75" customHeight="1" thickBot="1" x14ac:dyDescent="0.25">
      <c r="A40" s="63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63"/>
    </row>
    <row r="41" spans="1:21" ht="13.5" thickTop="1" x14ac:dyDescent="0.2"/>
  </sheetData>
  <mergeCells count="18">
    <mergeCell ref="U38:U39"/>
    <mergeCell ref="A1:U1"/>
    <mergeCell ref="A38:A39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648</v>
      </c>
      <c r="D5" s="188"/>
      <c r="E5" s="188"/>
      <c r="F5" s="188"/>
      <c r="G5" s="188"/>
      <c r="H5" s="188"/>
      <c r="I5" s="188"/>
      <c r="J5" s="53"/>
      <c r="K5" s="187" t="s">
        <v>649</v>
      </c>
      <c r="L5" s="188"/>
      <c r="M5" s="188"/>
      <c r="N5" s="188"/>
      <c r="O5" s="188"/>
      <c r="P5" s="188"/>
      <c r="Q5" s="188"/>
      <c r="R5" s="53"/>
      <c r="S5" s="187" t="s">
        <v>650</v>
      </c>
      <c r="T5" s="188"/>
      <c r="U5" s="188"/>
      <c r="V5" s="188"/>
      <c r="W5" s="188"/>
      <c r="X5" s="188"/>
      <c r="Y5" s="188"/>
      <c r="Z5" s="53"/>
      <c r="AA5" s="187" t="s">
        <v>651</v>
      </c>
      <c r="AB5" s="188"/>
      <c r="AC5" s="188"/>
      <c r="AD5" s="188"/>
      <c r="AE5" s="188"/>
      <c r="AF5" s="188"/>
      <c r="AG5" s="188"/>
      <c r="AH5" s="53"/>
      <c r="AI5" s="187" t="s">
        <v>652</v>
      </c>
      <c r="AJ5" s="188"/>
      <c r="AK5" s="188"/>
      <c r="AL5" s="188"/>
      <c r="AM5" s="188"/>
      <c r="AN5" s="188"/>
      <c r="AO5" s="188"/>
      <c r="AP5" s="53"/>
      <c r="AQ5" s="187" t="s">
        <v>521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645</v>
      </c>
      <c r="D7" s="188"/>
      <c r="E7" s="188"/>
      <c r="F7" s="53"/>
      <c r="G7" s="187" t="s">
        <v>653</v>
      </c>
      <c r="H7" s="188"/>
      <c r="I7" s="188"/>
      <c r="J7" s="53"/>
      <c r="K7" s="188" t="s">
        <v>645</v>
      </c>
      <c r="L7" s="188"/>
      <c r="M7" s="188"/>
      <c r="N7" s="53"/>
      <c r="O7" s="187" t="s">
        <v>653</v>
      </c>
      <c r="P7" s="188"/>
      <c r="Q7" s="188"/>
      <c r="R7" s="53"/>
      <c r="S7" s="188" t="s">
        <v>645</v>
      </c>
      <c r="T7" s="188"/>
      <c r="U7" s="188"/>
      <c r="V7" s="53"/>
      <c r="W7" s="187" t="s">
        <v>653</v>
      </c>
      <c r="X7" s="188"/>
      <c r="Y7" s="188"/>
      <c r="Z7" s="53"/>
      <c r="AA7" s="188" t="s">
        <v>645</v>
      </c>
      <c r="AB7" s="188"/>
      <c r="AC7" s="188"/>
      <c r="AD7" s="53"/>
      <c r="AE7" s="187" t="s">
        <v>653</v>
      </c>
      <c r="AF7" s="188"/>
      <c r="AG7" s="188"/>
      <c r="AH7" s="53"/>
      <c r="AI7" s="188" t="s">
        <v>645</v>
      </c>
      <c r="AJ7" s="188"/>
      <c r="AK7" s="188"/>
      <c r="AL7" s="53"/>
      <c r="AM7" s="187" t="s">
        <v>653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2022</v>
      </c>
      <c r="D11" s="53"/>
      <c r="E11" s="54">
        <v>2023</v>
      </c>
      <c r="F11" s="53"/>
      <c r="G11" s="27" t="s">
        <v>654</v>
      </c>
      <c r="H11" s="53"/>
      <c r="I11" s="27" t="s">
        <v>655</v>
      </c>
      <c r="J11" s="53"/>
      <c r="K11" s="54">
        <v>2022</v>
      </c>
      <c r="L11" s="53"/>
      <c r="M11" s="54">
        <v>2023</v>
      </c>
      <c r="N11" s="53"/>
      <c r="O11" s="27" t="s">
        <v>654</v>
      </c>
      <c r="P11" s="53"/>
      <c r="Q11" s="27" t="s">
        <v>655</v>
      </c>
      <c r="R11" s="53"/>
      <c r="S11" s="54">
        <v>2022</v>
      </c>
      <c r="T11" s="53"/>
      <c r="U11" s="54">
        <v>2023</v>
      </c>
      <c r="V11" s="53"/>
      <c r="W11" s="27" t="s">
        <v>654</v>
      </c>
      <c r="X11" s="53"/>
      <c r="Y11" s="27" t="s">
        <v>655</v>
      </c>
      <c r="Z11" s="53"/>
      <c r="AA11" s="54">
        <v>2022</v>
      </c>
      <c r="AB11" s="53"/>
      <c r="AC11" s="54">
        <v>2023</v>
      </c>
      <c r="AD11" s="53"/>
      <c r="AE11" s="27" t="s">
        <v>654</v>
      </c>
      <c r="AF11" s="53"/>
      <c r="AG11" s="27" t="s">
        <v>655</v>
      </c>
      <c r="AH11" s="53"/>
      <c r="AI11" s="54">
        <v>2022</v>
      </c>
      <c r="AJ11" s="53"/>
      <c r="AK11" s="54">
        <v>2023</v>
      </c>
      <c r="AL11" s="53"/>
      <c r="AM11" s="27" t="s">
        <v>654</v>
      </c>
      <c r="AN11" s="53"/>
      <c r="AO11" s="27" t="s">
        <v>655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78299.363873000009</v>
      </c>
      <c r="D13" s="58"/>
      <c r="E13" s="57">
        <f>SUM(E14:E25)</f>
        <v>6425.0473029999985</v>
      </c>
      <c r="F13" s="58"/>
      <c r="G13" s="59"/>
      <c r="H13" s="58"/>
      <c r="I13" s="58"/>
      <c r="J13" s="58"/>
      <c r="K13" s="57">
        <f>SUM(K14:K25)</f>
        <v>59013.202261999999</v>
      </c>
      <c r="L13" s="58"/>
      <c r="M13" s="57">
        <f>SUM(M14:M25)</f>
        <v>4856.6835899999996</v>
      </c>
      <c r="N13" s="58"/>
      <c r="O13" s="59"/>
      <c r="P13" s="58"/>
      <c r="Q13" s="58"/>
      <c r="R13" s="58"/>
      <c r="S13" s="57">
        <f>SUM(S14:S25)</f>
        <v>19286.161611</v>
      </c>
      <c r="T13" s="58"/>
      <c r="U13" s="57">
        <f>SUM(U14:U25)</f>
        <v>1568.3637129999991</v>
      </c>
      <c r="V13" s="58"/>
      <c r="W13" s="59"/>
      <c r="X13" s="58"/>
      <c r="Y13" s="58"/>
      <c r="Z13" s="58"/>
      <c r="AA13" s="57">
        <f>SUM(AA14:AA25)</f>
        <v>55167.832241999997</v>
      </c>
      <c r="AB13" s="58"/>
      <c r="AC13" s="57">
        <f>SUM(AC14:AC25)</f>
        <v>4580.2526420000013</v>
      </c>
      <c r="AD13" s="58"/>
      <c r="AE13" s="59"/>
      <c r="AF13" s="58"/>
      <c r="AG13" s="58"/>
      <c r="AH13" s="58"/>
      <c r="AI13" s="57">
        <f>SUM(AI14:AI25)</f>
        <v>23131.531630999998</v>
      </c>
      <c r="AJ13" s="58"/>
      <c r="AK13" s="57">
        <f>SUM(AK14:AK25)</f>
        <v>1844.7946609999983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5612.4189599999982</v>
      </c>
      <c r="D14" s="62"/>
      <c r="E14" s="62">
        <f>M14+U14</f>
        <v>6425.0473029999985</v>
      </c>
      <c r="F14" s="29"/>
      <c r="G14" s="34">
        <f>E14/C14*100-100</f>
        <v>14.479110501045</v>
      </c>
      <c r="H14" s="62"/>
      <c r="I14" s="34">
        <f>E14/C25*100-100</f>
        <v>10.400908919437811</v>
      </c>
      <c r="J14" s="29"/>
      <c r="K14" s="62">
        <v>4396.7573579999998</v>
      </c>
      <c r="L14" s="62"/>
      <c r="M14" s="62">
        <v>4856.6835899999996</v>
      </c>
      <c r="N14" s="29"/>
      <c r="O14" s="34">
        <f>M14/K14*100-100</f>
        <v>10.460577979431889</v>
      </c>
      <c r="P14" s="62"/>
      <c r="Q14" s="34">
        <f>M14/K25*100-100</f>
        <v>10.58503775708634</v>
      </c>
      <c r="R14" s="29"/>
      <c r="S14" s="62">
        <v>1215.6616019999983</v>
      </c>
      <c r="T14" s="62"/>
      <c r="U14" s="62">
        <v>1568.3637129999991</v>
      </c>
      <c r="V14" s="29"/>
      <c r="W14" s="34">
        <f>U14/S14*100-100</f>
        <v>29.013181827881851</v>
      </c>
      <c r="X14" s="62"/>
      <c r="Y14" s="34">
        <f>U14/S25*100-100</f>
        <v>9.8345945037188613</v>
      </c>
      <c r="Z14" s="29"/>
      <c r="AA14" s="62">
        <v>4136.8797900000009</v>
      </c>
      <c r="AB14" s="62"/>
      <c r="AC14" s="62">
        <v>4580.2526420000013</v>
      </c>
      <c r="AD14" s="29"/>
      <c r="AE14" s="34">
        <f>AC14/AA14*100-100</f>
        <v>10.717566729199078</v>
      </c>
      <c r="AF14" s="62"/>
      <c r="AG14" s="34">
        <f>AC14/AA25*100-100</f>
        <v>11.740202723785643</v>
      </c>
      <c r="AH14" s="29"/>
      <c r="AI14" s="62">
        <v>1475.5391699999984</v>
      </c>
      <c r="AJ14" s="62"/>
      <c r="AK14" s="62">
        <v>1844.7946609999983</v>
      </c>
      <c r="AL14" s="29"/>
      <c r="AM14" s="34">
        <f>AK14/AI14*100-100</f>
        <v>25.025122918288929</v>
      </c>
      <c r="AN14" s="62"/>
      <c r="AO14" s="34">
        <f>AK14/AI25*100-100</f>
        <v>7.2105087296265822</v>
      </c>
      <c r="AP14" s="29"/>
      <c r="AQ14" s="61" t="s">
        <v>522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5960.597702</v>
      </c>
      <c r="D15" s="62"/>
      <c r="E15" s="62"/>
      <c r="F15" s="29"/>
      <c r="G15" s="34"/>
      <c r="H15" s="62"/>
      <c r="I15" s="34"/>
      <c r="J15" s="29"/>
      <c r="K15" s="62">
        <v>4588.9304940000002</v>
      </c>
      <c r="L15" s="62"/>
      <c r="M15" s="62"/>
      <c r="N15" s="29"/>
      <c r="O15" s="34"/>
      <c r="P15" s="62"/>
      <c r="Q15" s="34"/>
      <c r="R15" s="29"/>
      <c r="S15" s="62">
        <v>1371.6672080000001</v>
      </c>
      <c r="T15" s="62"/>
      <c r="U15" s="62"/>
      <c r="V15" s="29"/>
      <c r="W15" s="34"/>
      <c r="X15" s="62"/>
      <c r="Y15" s="34"/>
      <c r="Z15" s="29"/>
      <c r="AA15" s="62">
        <v>4344.537851</v>
      </c>
      <c r="AB15" s="62"/>
      <c r="AC15" s="62"/>
      <c r="AD15" s="29"/>
      <c r="AE15" s="34"/>
      <c r="AF15" s="62"/>
      <c r="AG15" s="34"/>
      <c r="AH15" s="29"/>
      <c r="AI15" s="62">
        <v>1616.0598509999998</v>
      </c>
      <c r="AJ15" s="62"/>
      <c r="AK15" s="62"/>
      <c r="AL15" s="29"/>
      <c r="AM15" s="34"/>
      <c r="AN15" s="62"/>
      <c r="AO15" s="34"/>
      <c r="AP15" s="29"/>
      <c r="AQ15" s="61" t="s">
        <v>523</v>
      </c>
    </row>
    <row r="16" spans="1:46" ht="13.5" customHeight="1" x14ac:dyDescent="0.2">
      <c r="A16" s="61" t="s">
        <v>328</v>
      </c>
      <c r="B16" s="29"/>
      <c r="C16" s="62">
        <f t="shared" si="0"/>
        <v>6606.0085290000006</v>
      </c>
      <c r="D16" s="62"/>
      <c r="E16" s="62"/>
      <c r="F16" s="29"/>
      <c r="G16" s="34"/>
      <c r="H16" s="62"/>
      <c r="I16" s="34"/>
      <c r="J16" s="29"/>
      <c r="K16" s="62">
        <v>5084.7390619999987</v>
      </c>
      <c r="L16" s="62"/>
      <c r="M16" s="62"/>
      <c r="N16" s="29"/>
      <c r="O16" s="34"/>
      <c r="P16" s="62"/>
      <c r="Q16" s="34"/>
      <c r="R16" s="29"/>
      <c r="S16" s="62">
        <v>1521.2694670000014</v>
      </c>
      <c r="T16" s="62"/>
      <c r="U16" s="62"/>
      <c r="V16" s="29"/>
      <c r="W16" s="34"/>
      <c r="X16" s="62"/>
      <c r="Y16" s="34"/>
      <c r="Z16" s="29"/>
      <c r="AA16" s="62">
        <v>4799.2834190000003</v>
      </c>
      <c r="AB16" s="62"/>
      <c r="AC16" s="62"/>
      <c r="AD16" s="29"/>
      <c r="AE16" s="34"/>
      <c r="AF16" s="62"/>
      <c r="AG16" s="34"/>
      <c r="AH16" s="29"/>
      <c r="AI16" s="62">
        <v>1806.7251100000008</v>
      </c>
      <c r="AJ16" s="62"/>
      <c r="AK16" s="62"/>
      <c r="AL16" s="29"/>
      <c r="AM16" s="34"/>
      <c r="AN16" s="62"/>
      <c r="AO16" s="34"/>
      <c r="AP16" s="29"/>
      <c r="AQ16" s="61" t="s">
        <v>524</v>
      </c>
    </row>
    <row r="17" spans="1:43" ht="13.5" customHeight="1" x14ac:dyDescent="0.2">
      <c r="A17" s="61" t="s">
        <v>329</v>
      </c>
      <c r="B17" s="29"/>
      <c r="C17" s="62">
        <f t="shared" si="0"/>
        <v>6196.532736000001</v>
      </c>
      <c r="D17" s="62"/>
      <c r="E17" s="62"/>
      <c r="F17" s="29"/>
      <c r="G17" s="34"/>
      <c r="H17" s="62"/>
      <c r="I17" s="34"/>
      <c r="J17" s="29"/>
      <c r="K17" s="62">
        <v>4727.4497370000008</v>
      </c>
      <c r="L17" s="62"/>
      <c r="M17" s="62"/>
      <c r="N17" s="29"/>
      <c r="O17" s="34"/>
      <c r="P17" s="62"/>
      <c r="Q17" s="34"/>
      <c r="R17" s="29"/>
      <c r="S17" s="62">
        <v>1469.0829990000004</v>
      </c>
      <c r="T17" s="62"/>
      <c r="U17" s="62"/>
      <c r="V17" s="29"/>
      <c r="W17" s="34"/>
      <c r="X17" s="62"/>
      <c r="Y17" s="34"/>
      <c r="Z17" s="29"/>
      <c r="AA17" s="62">
        <v>4471.5001250000014</v>
      </c>
      <c r="AB17" s="62"/>
      <c r="AC17" s="62"/>
      <c r="AD17" s="29"/>
      <c r="AE17" s="34"/>
      <c r="AF17" s="62"/>
      <c r="AG17" s="34"/>
      <c r="AH17" s="29"/>
      <c r="AI17" s="62">
        <v>1725.0326110000005</v>
      </c>
      <c r="AJ17" s="62"/>
      <c r="AK17" s="62"/>
      <c r="AL17" s="29"/>
      <c r="AM17" s="34"/>
      <c r="AN17" s="62"/>
      <c r="AO17" s="34"/>
      <c r="AP17" s="29"/>
      <c r="AQ17" s="61" t="s">
        <v>525</v>
      </c>
    </row>
    <row r="18" spans="1:43" ht="13.5" customHeight="1" x14ac:dyDescent="0.2">
      <c r="A18" s="61" t="s">
        <v>330</v>
      </c>
      <c r="B18" s="29"/>
      <c r="C18" s="62">
        <f t="shared" si="0"/>
        <v>7462.6140819999982</v>
      </c>
      <c r="D18" s="62"/>
      <c r="E18" s="62"/>
      <c r="F18" s="29"/>
      <c r="G18" s="34"/>
      <c r="H18" s="62"/>
      <c r="I18" s="34"/>
      <c r="J18" s="29"/>
      <c r="K18" s="62">
        <v>5342.7065719999991</v>
      </c>
      <c r="L18" s="62"/>
      <c r="M18" s="62"/>
      <c r="N18" s="29"/>
      <c r="O18" s="34"/>
      <c r="P18" s="62"/>
      <c r="Q18" s="34"/>
      <c r="R18" s="29"/>
      <c r="S18" s="62">
        <v>2119.9075099999991</v>
      </c>
      <c r="T18" s="62"/>
      <c r="U18" s="62"/>
      <c r="V18" s="29"/>
      <c r="W18" s="34"/>
      <c r="X18" s="62"/>
      <c r="Y18" s="34"/>
      <c r="Z18" s="29"/>
      <c r="AA18" s="62">
        <v>4987.8206120000004</v>
      </c>
      <c r="AB18" s="62"/>
      <c r="AC18" s="62"/>
      <c r="AD18" s="29"/>
      <c r="AE18" s="34"/>
      <c r="AF18" s="62"/>
      <c r="AG18" s="34"/>
      <c r="AH18" s="29"/>
      <c r="AI18" s="62">
        <v>2474.7934699999987</v>
      </c>
      <c r="AJ18" s="62"/>
      <c r="AK18" s="62"/>
      <c r="AL18" s="29"/>
      <c r="AM18" s="34"/>
      <c r="AN18" s="62"/>
      <c r="AO18" s="34"/>
      <c r="AP18" s="29"/>
      <c r="AQ18" s="61" t="s">
        <v>526</v>
      </c>
    </row>
    <row r="19" spans="1:43" ht="13.5" customHeight="1" x14ac:dyDescent="0.2">
      <c r="A19" s="61" t="s">
        <v>331</v>
      </c>
      <c r="B19" s="29"/>
      <c r="C19" s="62">
        <f t="shared" si="0"/>
        <v>7054.4405159999988</v>
      </c>
      <c r="D19" s="62"/>
      <c r="E19" s="62"/>
      <c r="F19" s="29"/>
      <c r="G19" s="34"/>
      <c r="H19" s="62"/>
      <c r="I19" s="34"/>
      <c r="J19" s="29"/>
      <c r="K19" s="62">
        <v>5266.6128399999998</v>
      </c>
      <c r="L19" s="62"/>
      <c r="M19" s="62"/>
      <c r="N19" s="29"/>
      <c r="O19" s="34"/>
      <c r="P19" s="62"/>
      <c r="Q19" s="34"/>
      <c r="R19" s="29"/>
      <c r="S19" s="62">
        <v>1787.8276759999992</v>
      </c>
      <c r="T19" s="62"/>
      <c r="U19" s="62"/>
      <c r="V19" s="29"/>
      <c r="W19" s="34"/>
      <c r="X19" s="62"/>
      <c r="Y19" s="34"/>
      <c r="Z19" s="29"/>
      <c r="AA19" s="62">
        <v>4883.6769880000002</v>
      </c>
      <c r="AB19" s="62"/>
      <c r="AC19" s="62"/>
      <c r="AD19" s="29"/>
      <c r="AE19" s="34"/>
      <c r="AF19" s="62"/>
      <c r="AG19" s="34"/>
      <c r="AH19" s="29"/>
      <c r="AI19" s="62">
        <v>2170.7635279999995</v>
      </c>
      <c r="AJ19" s="62"/>
      <c r="AK19" s="62"/>
      <c r="AL19" s="29"/>
      <c r="AM19" s="34"/>
      <c r="AN19" s="62"/>
      <c r="AO19" s="34"/>
      <c r="AP19" s="29"/>
      <c r="AQ19" s="61" t="s">
        <v>527</v>
      </c>
    </row>
    <row r="20" spans="1:43" ht="13.5" customHeight="1" x14ac:dyDescent="0.2">
      <c r="A20" s="61" t="s">
        <v>332</v>
      </c>
      <c r="B20" s="29"/>
      <c r="C20" s="62">
        <f t="shared" si="0"/>
        <v>7139.6228789999996</v>
      </c>
      <c r="D20" s="62"/>
      <c r="E20" s="62"/>
      <c r="F20" s="29"/>
      <c r="G20" s="34"/>
      <c r="H20" s="62"/>
      <c r="I20" s="34"/>
      <c r="J20" s="29"/>
      <c r="K20" s="62">
        <v>5283.2762000000002</v>
      </c>
      <c r="L20" s="62"/>
      <c r="M20" s="62"/>
      <c r="N20" s="29"/>
      <c r="O20" s="34"/>
      <c r="P20" s="62"/>
      <c r="Q20" s="34"/>
      <c r="R20" s="29"/>
      <c r="S20" s="62">
        <v>1856.3466789999991</v>
      </c>
      <c r="T20" s="62"/>
      <c r="U20" s="62"/>
      <c r="V20" s="29"/>
      <c r="W20" s="34"/>
      <c r="X20" s="62"/>
      <c r="Y20" s="34"/>
      <c r="Z20" s="29"/>
      <c r="AA20" s="62">
        <v>4884.1712180000004</v>
      </c>
      <c r="AB20" s="62"/>
      <c r="AC20" s="62"/>
      <c r="AD20" s="29"/>
      <c r="AE20" s="34"/>
      <c r="AF20" s="62"/>
      <c r="AG20" s="34"/>
      <c r="AH20" s="29"/>
      <c r="AI20" s="62">
        <v>2255.4516609999996</v>
      </c>
      <c r="AJ20" s="62"/>
      <c r="AK20" s="62"/>
      <c r="AL20" s="29"/>
      <c r="AM20" s="34"/>
      <c r="AN20" s="62"/>
      <c r="AO20" s="34"/>
      <c r="AP20" s="29"/>
      <c r="AQ20" s="61" t="s">
        <v>528</v>
      </c>
    </row>
    <row r="21" spans="1:43" ht="13.5" customHeight="1" x14ac:dyDescent="0.2">
      <c r="A21" s="61" t="s">
        <v>333</v>
      </c>
      <c r="B21" s="29"/>
      <c r="C21" s="62">
        <f t="shared" si="0"/>
        <v>5745.0865869999998</v>
      </c>
      <c r="D21" s="62"/>
      <c r="E21" s="62"/>
      <c r="F21" s="29"/>
      <c r="G21" s="34"/>
      <c r="H21" s="62"/>
      <c r="I21" s="34"/>
      <c r="J21" s="29"/>
      <c r="K21" s="62">
        <v>4168.9741159999994</v>
      </c>
      <c r="L21" s="62"/>
      <c r="M21" s="62"/>
      <c r="N21" s="29"/>
      <c r="O21" s="34"/>
      <c r="P21" s="62"/>
      <c r="Q21" s="34"/>
      <c r="R21" s="29"/>
      <c r="S21" s="62">
        <v>1576.1124709999999</v>
      </c>
      <c r="T21" s="62"/>
      <c r="U21" s="62"/>
      <c r="V21" s="29"/>
      <c r="W21" s="34"/>
      <c r="X21" s="62"/>
      <c r="Y21" s="34"/>
      <c r="Z21" s="29"/>
      <c r="AA21" s="62">
        <v>3840.4586729999996</v>
      </c>
      <c r="AB21" s="62"/>
      <c r="AC21" s="62"/>
      <c r="AD21" s="29"/>
      <c r="AE21" s="34"/>
      <c r="AF21" s="62"/>
      <c r="AG21" s="34"/>
      <c r="AH21" s="29"/>
      <c r="AI21" s="62">
        <v>1904.6279139999995</v>
      </c>
      <c r="AJ21" s="62"/>
      <c r="AK21" s="62"/>
      <c r="AL21" s="29"/>
      <c r="AM21" s="34"/>
      <c r="AN21" s="62"/>
      <c r="AO21" s="34"/>
      <c r="AP21" s="29"/>
      <c r="AQ21" s="61" t="s">
        <v>529</v>
      </c>
    </row>
    <row r="22" spans="1:43" ht="13.5" customHeight="1" x14ac:dyDescent="0.2">
      <c r="A22" s="61" t="s">
        <v>334</v>
      </c>
      <c r="B22" s="29"/>
      <c r="C22" s="62">
        <f t="shared" si="0"/>
        <v>6829.1653609999994</v>
      </c>
      <c r="D22" s="62"/>
      <c r="E22" s="62"/>
      <c r="F22" s="29"/>
      <c r="G22" s="34"/>
      <c r="H22" s="62"/>
      <c r="I22" s="34"/>
      <c r="J22" s="29"/>
      <c r="K22" s="62">
        <v>5190.2512669999996</v>
      </c>
      <c r="L22" s="62"/>
      <c r="M22" s="62"/>
      <c r="N22" s="29"/>
      <c r="O22" s="34"/>
      <c r="P22" s="62"/>
      <c r="Q22" s="34"/>
      <c r="R22" s="29"/>
      <c r="S22" s="62">
        <v>1638.9140939999995</v>
      </c>
      <c r="T22" s="62"/>
      <c r="U22" s="62"/>
      <c r="V22" s="29"/>
      <c r="W22" s="34"/>
      <c r="X22" s="62"/>
      <c r="Y22" s="34"/>
      <c r="Z22" s="29"/>
      <c r="AA22" s="62">
        <v>4887.5373319999999</v>
      </c>
      <c r="AB22" s="62"/>
      <c r="AC22" s="62"/>
      <c r="AD22" s="29"/>
      <c r="AE22" s="34"/>
      <c r="AF22" s="62"/>
      <c r="AG22" s="34"/>
      <c r="AH22" s="29"/>
      <c r="AI22" s="62">
        <v>1941.6280289999991</v>
      </c>
      <c r="AJ22" s="62"/>
      <c r="AK22" s="62"/>
      <c r="AL22" s="29"/>
      <c r="AM22" s="34"/>
      <c r="AN22" s="62"/>
      <c r="AO22" s="34"/>
      <c r="AP22" s="29"/>
      <c r="AQ22" s="61" t="s">
        <v>530</v>
      </c>
    </row>
    <row r="23" spans="1:43" ht="13.5" customHeight="1" x14ac:dyDescent="0.2">
      <c r="A23" s="61" t="s">
        <v>335</v>
      </c>
      <c r="B23" s="29"/>
      <c r="C23" s="62">
        <f t="shared" si="0"/>
        <v>6702.231307</v>
      </c>
      <c r="D23" s="62"/>
      <c r="E23" s="62"/>
      <c r="F23" s="29"/>
      <c r="G23" s="34"/>
      <c r="H23" s="62"/>
      <c r="I23" s="34"/>
      <c r="J23" s="29"/>
      <c r="K23" s="62">
        <v>5081.6726530000005</v>
      </c>
      <c r="L23" s="62"/>
      <c r="M23" s="62"/>
      <c r="N23" s="29"/>
      <c r="O23" s="34"/>
      <c r="P23" s="62"/>
      <c r="Q23" s="34"/>
      <c r="R23" s="29"/>
      <c r="S23" s="62">
        <v>1620.5586539999997</v>
      </c>
      <c r="T23" s="62"/>
      <c r="U23" s="62"/>
      <c r="V23" s="29"/>
      <c r="W23" s="34"/>
      <c r="X23" s="62"/>
      <c r="Y23" s="34"/>
      <c r="Z23" s="29"/>
      <c r="AA23" s="62">
        <v>4727.2152240000014</v>
      </c>
      <c r="AB23" s="62"/>
      <c r="AC23" s="62"/>
      <c r="AD23" s="29"/>
      <c r="AE23" s="34"/>
      <c r="AF23" s="62"/>
      <c r="AG23" s="34"/>
      <c r="AH23" s="29"/>
      <c r="AI23" s="62">
        <v>1975.016083</v>
      </c>
      <c r="AJ23" s="62"/>
      <c r="AK23" s="62"/>
      <c r="AL23" s="29"/>
      <c r="AM23" s="34"/>
      <c r="AN23" s="62"/>
      <c r="AO23" s="34"/>
      <c r="AP23" s="29"/>
      <c r="AQ23" s="61" t="s">
        <v>531</v>
      </c>
    </row>
    <row r="24" spans="1:43" ht="13.5" customHeight="1" x14ac:dyDescent="0.2">
      <c r="A24" s="61" t="s">
        <v>336</v>
      </c>
      <c r="B24" s="29"/>
      <c r="C24" s="62">
        <f t="shared" si="0"/>
        <v>7170.9039040000016</v>
      </c>
      <c r="D24" s="62"/>
      <c r="E24" s="62"/>
      <c r="F24" s="29"/>
      <c r="G24" s="34"/>
      <c r="H24" s="62"/>
      <c r="I24" s="34"/>
      <c r="J24" s="29"/>
      <c r="K24" s="62">
        <v>5490.0230090000014</v>
      </c>
      <c r="L24" s="62"/>
      <c r="M24" s="62"/>
      <c r="N24" s="29"/>
      <c r="O24" s="34"/>
      <c r="P24" s="62"/>
      <c r="Q24" s="34"/>
      <c r="R24" s="29"/>
      <c r="S24" s="62">
        <v>1680.8808950000005</v>
      </c>
      <c r="T24" s="62"/>
      <c r="U24" s="62"/>
      <c r="V24" s="29"/>
      <c r="W24" s="34"/>
      <c r="X24" s="62"/>
      <c r="Y24" s="34"/>
      <c r="Z24" s="29"/>
      <c r="AA24" s="62">
        <v>5105.7315610000005</v>
      </c>
      <c r="AB24" s="62"/>
      <c r="AC24" s="62"/>
      <c r="AD24" s="29"/>
      <c r="AE24" s="34"/>
      <c r="AF24" s="62"/>
      <c r="AG24" s="34"/>
      <c r="AH24" s="29"/>
      <c r="AI24" s="62">
        <v>2065.1723430000006</v>
      </c>
      <c r="AJ24" s="62"/>
      <c r="AK24" s="62"/>
      <c r="AL24" s="29"/>
      <c r="AM24" s="34"/>
      <c r="AN24" s="62"/>
      <c r="AO24" s="34"/>
      <c r="AP24" s="29"/>
      <c r="AQ24" s="61" t="s">
        <v>532</v>
      </c>
    </row>
    <row r="25" spans="1:43" ht="13.5" customHeight="1" x14ac:dyDescent="0.2">
      <c r="A25" s="61" t="s">
        <v>337</v>
      </c>
      <c r="B25" s="29"/>
      <c r="C25" s="62">
        <f t="shared" si="0"/>
        <v>5819.7413100000012</v>
      </c>
      <c r="D25" s="62"/>
      <c r="E25" s="62"/>
      <c r="F25" s="29"/>
      <c r="G25" s="34"/>
      <c r="H25" s="62"/>
      <c r="I25" s="34"/>
      <c r="J25" s="29"/>
      <c r="K25" s="62">
        <v>4391.808954000001</v>
      </c>
      <c r="L25" s="62"/>
      <c r="M25" s="62"/>
      <c r="N25" s="29"/>
      <c r="O25" s="34"/>
      <c r="P25" s="62"/>
      <c r="Q25" s="34"/>
      <c r="R25" s="29"/>
      <c r="S25" s="62">
        <v>1427.9323559999998</v>
      </c>
      <c r="T25" s="62"/>
      <c r="U25" s="62"/>
      <c r="V25" s="29"/>
      <c r="W25" s="34"/>
      <c r="X25" s="62"/>
      <c r="Y25" s="34"/>
      <c r="Z25" s="29"/>
      <c r="AA25" s="62">
        <v>4099.0194490000003</v>
      </c>
      <c r="AB25" s="62"/>
      <c r="AC25" s="62"/>
      <c r="AD25" s="29"/>
      <c r="AE25" s="34"/>
      <c r="AF25" s="62"/>
      <c r="AG25" s="34"/>
      <c r="AH25" s="29"/>
      <c r="AI25" s="62">
        <v>1720.7218610000002</v>
      </c>
      <c r="AJ25" s="62"/>
      <c r="AK25" s="62"/>
      <c r="AL25" s="29"/>
      <c r="AM25" s="34"/>
      <c r="AN25" s="62"/>
      <c r="AO25" s="34"/>
      <c r="AP25" s="29"/>
      <c r="AQ25" s="61" t="s">
        <v>533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43" ht="13.5" thickTop="1" x14ac:dyDescent="0.2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1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2" t="s">
        <v>662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657</v>
      </c>
      <c r="F4" s="188"/>
      <c r="G4" s="188"/>
      <c r="H4" s="188"/>
      <c r="I4" s="188"/>
      <c r="J4" s="66"/>
      <c r="K4" s="187" t="s">
        <v>658</v>
      </c>
      <c r="L4" s="187"/>
      <c r="M4" s="187"/>
      <c r="N4" s="187"/>
      <c r="O4" s="187"/>
      <c r="P4" s="67"/>
      <c r="Q4" s="27" t="s">
        <v>659</v>
      </c>
      <c r="R4" s="66"/>
      <c r="S4" s="187" t="s">
        <v>521</v>
      </c>
      <c r="T4" s="66"/>
      <c r="U4" s="187" t="s">
        <v>534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645</v>
      </c>
      <c r="F6" s="66"/>
      <c r="G6" s="187" t="s">
        <v>660</v>
      </c>
      <c r="H6" s="188"/>
      <c r="I6" s="188"/>
      <c r="J6" s="66"/>
      <c r="K6" s="187" t="s">
        <v>645</v>
      </c>
      <c r="L6" s="66"/>
      <c r="M6" s="187" t="s">
        <v>660</v>
      </c>
      <c r="N6" s="188"/>
      <c r="O6" s="188"/>
      <c r="P6" s="67"/>
      <c r="Q6" s="27" t="s">
        <v>661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654</v>
      </c>
      <c r="H8" s="66"/>
      <c r="I8" s="27" t="s">
        <v>655</v>
      </c>
      <c r="J8" s="66"/>
      <c r="K8" s="187"/>
      <c r="L8" s="66"/>
      <c r="M8" s="27" t="s">
        <v>654</v>
      </c>
      <c r="N8" s="66"/>
      <c r="O8" s="27" t="s">
        <v>655</v>
      </c>
      <c r="P8" s="67"/>
      <c r="Q8" s="27" t="s">
        <v>654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1">
        <v>2021</v>
      </c>
      <c r="B10" s="29"/>
      <c r="C10" s="69" t="s">
        <v>296</v>
      </c>
      <c r="D10" s="70"/>
      <c r="E10" s="71">
        <f>SUM(E11:E22)</f>
        <v>63618.525288000012</v>
      </c>
      <c r="F10" s="72"/>
      <c r="G10" s="73">
        <v>18.343770509814064</v>
      </c>
      <c r="H10" s="74"/>
      <c r="I10" s="75"/>
      <c r="J10" s="70"/>
      <c r="K10" s="71">
        <f>SUM(K11:K22)</f>
        <v>60058.337316000012</v>
      </c>
      <c r="L10" s="72"/>
      <c r="M10" s="73">
        <v>16.895057410077769</v>
      </c>
      <c r="N10" s="74"/>
      <c r="O10" s="75"/>
      <c r="P10" s="76"/>
      <c r="Q10" s="75"/>
      <c r="R10" s="29"/>
      <c r="S10" s="69" t="s">
        <v>296</v>
      </c>
      <c r="T10" s="29"/>
      <c r="U10" s="191">
        <v>2021</v>
      </c>
      <c r="Y10" s="190"/>
      <c r="Z10" s="190"/>
    </row>
    <row r="11" spans="1:26" ht="13.5" customHeight="1" x14ac:dyDescent="0.2">
      <c r="A11" s="191"/>
      <c r="B11" s="29"/>
      <c r="C11" s="61" t="s">
        <v>326</v>
      </c>
      <c r="D11" s="29"/>
      <c r="E11" s="62">
        <v>4615.5701399999998</v>
      </c>
      <c r="F11" s="62"/>
      <c r="G11" s="77">
        <v>-10.059305805432146</v>
      </c>
      <c r="H11" s="78"/>
      <c r="I11" s="77">
        <v>8.4759204312723</v>
      </c>
      <c r="J11" s="29"/>
      <c r="K11" s="62">
        <v>4364.5072049999999</v>
      </c>
      <c r="L11" s="62"/>
      <c r="M11" s="77">
        <v>-7.5136200125011641</v>
      </c>
      <c r="N11" s="78"/>
      <c r="O11" s="77">
        <v>8.8462609960023428</v>
      </c>
      <c r="P11" s="68"/>
      <c r="Q11" s="77">
        <v>-5.841511381648786</v>
      </c>
      <c r="R11" s="29"/>
      <c r="S11" s="61" t="s">
        <v>522</v>
      </c>
      <c r="T11" s="29"/>
      <c r="U11" s="191"/>
    </row>
    <row r="12" spans="1:26" ht="13.5" customHeight="1" x14ac:dyDescent="0.2">
      <c r="A12" s="191"/>
      <c r="B12" s="29"/>
      <c r="C12" s="61" t="s">
        <v>327</v>
      </c>
      <c r="D12" s="29"/>
      <c r="E12" s="62">
        <v>4987.3405940000011</v>
      </c>
      <c r="F12" s="62"/>
      <c r="G12" s="77">
        <v>2.5844958750341505</v>
      </c>
      <c r="H12" s="78"/>
      <c r="I12" s="77">
        <f>E12/E11*100-100</f>
        <v>8.0547027284477934</v>
      </c>
      <c r="J12" s="29"/>
      <c r="K12" s="62">
        <v>4657.4610260000009</v>
      </c>
      <c r="L12" s="62"/>
      <c r="M12" s="77">
        <v>2.0483596641722528</v>
      </c>
      <c r="N12" s="78"/>
      <c r="O12" s="77">
        <f>K12/K11*100-100</f>
        <v>6.7121855284003544</v>
      </c>
      <c r="P12" s="68"/>
      <c r="Q12" s="77">
        <v>-4.9530863369753746</v>
      </c>
      <c r="R12" s="29"/>
      <c r="S12" s="61" t="s">
        <v>523</v>
      </c>
      <c r="T12" s="29"/>
      <c r="U12" s="191"/>
    </row>
    <row r="13" spans="1:26" ht="13.5" customHeight="1" x14ac:dyDescent="0.2">
      <c r="A13" s="191"/>
      <c r="B13" s="29"/>
      <c r="C13" s="61" t="s">
        <v>328</v>
      </c>
      <c r="D13" s="29"/>
      <c r="E13" s="62">
        <v>5848.0765210000009</v>
      </c>
      <c r="F13" s="62"/>
      <c r="G13" s="77">
        <v>30.17079374623745</v>
      </c>
      <c r="H13" s="78"/>
      <c r="I13" s="77">
        <f t="shared" ref="I13:I22" si="0">E13/E12*100-100</f>
        <v>17.258414795963688</v>
      </c>
      <c r="J13" s="29"/>
      <c r="K13" s="62">
        <v>5512.7758790000007</v>
      </c>
      <c r="L13" s="62"/>
      <c r="M13" s="77">
        <v>29.39744332489127</v>
      </c>
      <c r="N13" s="78"/>
      <c r="O13" s="77">
        <f t="shared" ref="O13:O22" si="1">K13/K12*100-100</f>
        <v>18.36440172500113</v>
      </c>
      <c r="P13" s="68"/>
      <c r="Q13" s="77">
        <v>6.6607705032841267</v>
      </c>
      <c r="R13" s="29"/>
      <c r="S13" s="61" t="s">
        <v>524</v>
      </c>
      <c r="T13" s="29"/>
      <c r="U13" s="191"/>
    </row>
    <row r="14" spans="1:26" ht="13.5" customHeight="1" x14ac:dyDescent="0.2">
      <c r="A14" s="191"/>
      <c r="B14" s="29"/>
      <c r="C14" s="61" t="s">
        <v>329</v>
      </c>
      <c r="D14" s="29"/>
      <c r="E14" s="62">
        <v>5341.2131359999994</v>
      </c>
      <c r="F14" s="62"/>
      <c r="G14" s="77">
        <v>82.935864468810792</v>
      </c>
      <c r="H14" s="78"/>
      <c r="I14" s="77">
        <f t="shared" si="0"/>
        <v>-8.6671811351970831</v>
      </c>
      <c r="J14" s="29"/>
      <c r="K14" s="62">
        <v>5064.2967809999991</v>
      </c>
      <c r="L14" s="62"/>
      <c r="M14" s="77">
        <v>82.620738474583391</v>
      </c>
      <c r="N14" s="78"/>
      <c r="O14" s="77">
        <f t="shared" si="1"/>
        <v>-8.1352681089105801</v>
      </c>
      <c r="P14" s="68"/>
      <c r="Q14" s="77">
        <v>31.795618065878358</v>
      </c>
      <c r="R14" s="29"/>
      <c r="S14" s="61" t="s">
        <v>525</v>
      </c>
      <c r="T14" s="29"/>
      <c r="U14" s="191"/>
    </row>
    <row r="15" spans="1:26" ht="13.5" customHeight="1" x14ac:dyDescent="0.2">
      <c r="A15" s="191"/>
      <c r="B15" s="29"/>
      <c r="C15" s="61" t="s">
        <v>330</v>
      </c>
      <c r="D15" s="29"/>
      <c r="E15" s="62">
        <v>5310.6225300000006</v>
      </c>
      <c r="F15" s="62"/>
      <c r="G15" s="77">
        <v>54.983189365263911</v>
      </c>
      <c r="H15" s="78"/>
      <c r="I15" s="77">
        <f t="shared" si="0"/>
        <v>-0.57272767854584572</v>
      </c>
      <c r="J15" s="29"/>
      <c r="K15" s="62">
        <v>5037.3221320000002</v>
      </c>
      <c r="L15" s="62"/>
      <c r="M15" s="77">
        <v>49.095779434233378</v>
      </c>
      <c r="N15" s="78"/>
      <c r="O15" s="77">
        <f t="shared" si="1"/>
        <v>-0.53264352715665098</v>
      </c>
      <c r="P15" s="68"/>
      <c r="Q15" s="77">
        <v>52.228425167766034</v>
      </c>
      <c r="R15" s="29"/>
      <c r="S15" s="61" t="s">
        <v>526</v>
      </c>
      <c r="T15" s="29"/>
      <c r="U15" s="191"/>
    </row>
    <row r="16" spans="1:26" ht="13.5" customHeight="1" x14ac:dyDescent="0.2">
      <c r="A16" s="191"/>
      <c r="B16" s="29"/>
      <c r="C16" s="61" t="s">
        <v>331</v>
      </c>
      <c r="D16" s="29"/>
      <c r="E16" s="62">
        <v>5143.5612930000007</v>
      </c>
      <c r="F16" s="62"/>
      <c r="G16" s="77">
        <v>21.305870699500872</v>
      </c>
      <c r="H16" s="78"/>
      <c r="I16" s="77">
        <f t="shared" si="0"/>
        <v>-3.1457938510271077</v>
      </c>
      <c r="J16" s="29"/>
      <c r="K16" s="62">
        <v>4854.1344770000005</v>
      </c>
      <c r="L16" s="62"/>
      <c r="M16" s="77">
        <v>17.600098309989519</v>
      </c>
      <c r="N16" s="78"/>
      <c r="O16" s="77">
        <f t="shared" si="1"/>
        <v>-3.6366079079256224</v>
      </c>
      <c r="P16" s="68"/>
      <c r="Q16" s="77">
        <v>49.20380400322469</v>
      </c>
      <c r="R16" s="29"/>
      <c r="S16" s="61" t="s">
        <v>527</v>
      </c>
      <c r="T16" s="29"/>
      <c r="U16" s="191"/>
    </row>
    <row r="17" spans="1:21" ht="13.5" customHeight="1" x14ac:dyDescent="0.2">
      <c r="A17" s="191"/>
      <c r="B17" s="29"/>
      <c r="C17" s="61" t="s">
        <v>332</v>
      </c>
      <c r="D17" s="29"/>
      <c r="E17" s="62">
        <v>5579.6550040000002</v>
      </c>
      <c r="F17" s="62"/>
      <c r="G17" s="77">
        <v>10.87242014663596</v>
      </c>
      <c r="H17" s="78"/>
      <c r="I17" s="77">
        <f t="shared" si="0"/>
        <v>8.4784390844820052</v>
      </c>
      <c r="J17" s="29"/>
      <c r="K17" s="62">
        <v>5292.5761229999998</v>
      </c>
      <c r="L17" s="62"/>
      <c r="M17" s="77">
        <v>7.8402365715508182</v>
      </c>
      <c r="N17" s="78"/>
      <c r="O17" s="77">
        <f t="shared" si="1"/>
        <v>9.0323341489082338</v>
      </c>
      <c r="P17" s="68"/>
      <c r="Q17" s="77">
        <v>26.258267783198036</v>
      </c>
      <c r="R17" s="29"/>
      <c r="S17" s="61" t="s">
        <v>528</v>
      </c>
      <c r="T17" s="29"/>
      <c r="U17" s="191"/>
    </row>
    <row r="18" spans="1:21" ht="13.5" customHeight="1" x14ac:dyDescent="0.2">
      <c r="A18" s="191"/>
      <c r="B18" s="29"/>
      <c r="C18" s="61" t="s">
        <v>333</v>
      </c>
      <c r="D18" s="29"/>
      <c r="E18" s="62">
        <v>4357.8049200000014</v>
      </c>
      <c r="F18" s="62"/>
      <c r="G18" s="77">
        <v>16.443909436169974</v>
      </c>
      <c r="H18" s="78"/>
      <c r="I18" s="77">
        <f t="shared" si="0"/>
        <v>-21.898308822392536</v>
      </c>
      <c r="J18" s="29"/>
      <c r="K18" s="62">
        <v>4016.3660660000005</v>
      </c>
      <c r="L18" s="62"/>
      <c r="M18" s="77">
        <v>12.666476027080023</v>
      </c>
      <c r="N18" s="78"/>
      <c r="O18" s="77">
        <f t="shared" si="1"/>
        <v>-24.113211172418687</v>
      </c>
      <c r="P18" s="68"/>
      <c r="Q18" s="77">
        <v>15.873567694672673</v>
      </c>
      <c r="R18" s="29"/>
      <c r="S18" s="61" t="s">
        <v>529</v>
      </c>
      <c r="T18" s="29"/>
      <c r="U18" s="191"/>
    </row>
    <row r="19" spans="1:21" ht="13.5" customHeight="1" x14ac:dyDescent="0.2">
      <c r="A19" s="191"/>
      <c r="B19" s="29"/>
      <c r="C19" s="61" t="s">
        <v>334</v>
      </c>
      <c r="D19" s="29"/>
      <c r="E19" s="62">
        <v>5491.7760070000004</v>
      </c>
      <c r="F19" s="62"/>
      <c r="G19" s="77">
        <v>9.5921566188396952</v>
      </c>
      <c r="H19" s="78"/>
      <c r="I19" s="77">
        <f t="shared" si="0"/>
        <v>26.021611977068474</v>
      </c>
      <c r="J19" s="29"/>
      <c r="K19" s="62">
        <v>5163.1647090000006</v>
      </c>
      <c r="L19" s="62"/>
      <c r="M19" s="77">
        <v>7.0856740526987778</v>
      </c>
      <c r="N19" s="78"/>
      <c r="O19" s="77">
        <f t="shared" si="1"/>
        <v>28.553140429804643</v>
      </c>
      <c r="P19" s="68"/>
      <c r="Q19" s="77">
        <v>11.919514045493315</v>
      </c>
      <c r="R19" s="29"/>
      <c r="S19" s="61" t="s">
        <v>530</v>
      </c>
      <c r="T19" s="29"/>
      <c r="U19" s="191"/>
    </row>
    <row r="20" spans="1:21" ht="13.5" customHeight="1" x14ac:dyDescent="0.2">
      <c r="A20" s="191"/>
      <c r="B20" s="29"/>
      <c r="C20" s="61" t="s">
        <v>335</v>
      </c>
      <c r="D20" s="29"/>
      <c r="E20" s="62">
        <v>5567.9180939999997</v>
      </c>
      <c r="F20" s="62"/>
      <c r="G20" s="77">
        <v>2.1779801282419697</v>
      </c>
      <c r="H20" s="78"/>
      <c r="I20" s="77">
        <f t="shared" si="0"/>
        <v>1.3864747379162168</v>
      </c>
      <c r="J20" s="29"/>
      <c r="K20" s="62">
        <v>5265.5352780000003</v>
      </c>
      <c r="L20" s="62"/>
      <c r="M20" s="77">
        <v>0.1725036955839272</v>
      </c>
      <c r="N20" s="78"/>
      <c r="O20" s="77">
        <f t="shared" si="1"/>
        <v>1.9827097288133331</v>
      </c>
      <c r="P20" s="68"/>
      <c r="Q20" s="77">
        <v>8.55295315304447</v>
      </c>
      <c r="R20" s="29"/>
      <c r="S20" s="61" t="s">
        <v>531</v>
      </c>
      <c r="T20" s="29"/>
      <c r="U20" s="191"/>
    </row>
    <row r="21" spans="1:21" ht="13.5" customHeight="1" x14ac:dyDescent="0.2">
      <c r="A21" s="191"/>
      <c r="B21" s="29"/>
      <c r="C21" s="61" t="s">
        <v>336</v>
      </c>
      <c r="D21" s="29"/>
      <c r="E21" s="62">
        <v>6060.4955599999994</v>
      </c>
      <c r="F21" s="62"/>
      <c r="G21" s="77">
        <v>16.667740137074077</v>
      </c>
      <c r="H21" s="78"/>
      <c r="I21" s="77">
        <f t="shared" si="0"/>
        <v>8.8467081893823547</v>
      </c>
      <c r="J21" s="29"/>
      <c r="K21" s="62">
        <v>5821.0404929999986</v>
      </c>
      <c r="L21" s="62"/>
      <c r="M21" s="77">
        <v>16.541459615841887</v>
      </c>
      <c r="N21" s="78"/>
      <c r="O21" s="77">
        <f t="shared" si="1"/>
        <v>10.549833695369244</v>
      </c>
      <c r="P21" s="68"/>
      <c r="Q21" s="77">
        <v>9.3592394014250715</v>
      </c>
      <c r="R21" s="29"/>
      <c r="S21" s="61" t="s">
        <v>532</v>
      </c>
      <c r="T21" s="29"/>
      <c r="U21" s="191"/>
    </row>
    <row r="22" spans="1:21" ht="13.5" customHeight="1" x14ac:dyDescent="0.2">
      <c r="A22" s="191"/>
      <c r="B22" s="29"/>
      <c r="C22" s="61" t="s">
        <v>337</v>
      </c>
      <c r="D22" s="29"/>
      <c r="E22" s="62">
        <v>5314.4914889999982</v>
      </c>
      <c r="F22" s="62"/>
      <c r="G22" s="77">
        <v>24.902089754276318</v>
      </c>
      <c r="H22" s="78"/>
      <c r="I22" s="77">
        <f t="shared" si="0"/>
        <v>-12.309291601890081</v>
      </c>
      <c r="J22" s="29"/>
      <c r="K22" s="62">
        <v>5009.1571469999981</v>
      </c>
      <c r="L22" s="62"/>
      <c r="M22" s="77">
        <v>24.923158694236207</v>
      </c>
      <c r="N22" s="78"/>
      <c r="O22" s="77">
        <f t="shared" si="1"/>
        <v>-13.947392171147371</v>
      </c>
      <c r="P22" s="68"/>
      <c r="Q22" s="77">
        <v>13.71975187735093</v>
      </c>
      <c r="R22" s="29"/>
      <c r="S22" s="61" t="s">
        <v>533</v>
      </c>
      <c r="T22" s="29"/>
      <c r="U22" s="191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1">
        <v>2022</v>
      </c>
      <c r="B24" s="29"/>
      <c r="C24" s="69" t="s">
        <v>296</v>
      </c>
      <c r="D24" s="70"/>
      <c r="E24" s="71">
        <f>SUM(E25:E36)</f>
        <v>78299.363873000009</v>
      </c>
      <c r="F24" s="72"/>
      <c r="G24" s="73">
        <f t="shared" ref="G24:G36" si="2">E24/E10*100-100</f>
        <v>23.076357898175232</v>
      </c>
      <c r="H24" s="74"/>
      <c r="I24" s="75"/>
      <c r="J24" s="70"/>
      <c r="K24" s="71">
        <f>SUM(K25:K36)</f>
        <v>71785.471435999993</v>
      </c>
      <c r="L24" s="72"/>
      <c r="M24" s="73">
        <f t="shared" ref="M24:M36" si="3">K24/K10*100-100</f>
        <v>19.526238394341604</v>
      </c>
      <c r="N24" s="74"/>
      <c r="O24" s="75"/>
      <c r="P24" s="76"/>
      <c r="Q24" s="75"/>
      <c r="R24" s="29"/>
      <c r="S24" s="69" t="s">
        <v>296</v>
      </c>
      <c r="T24" s="29"/>
      <c r="U24" s="191">
        <v>2022</v>
      </c>
    </row>
    <row r="25" spans="1:21" ht="13.5" customHeight="1" x14ac:dyDescent="0.2">
      <c r="A25" s="191"/>
      <c r="B25" s="29"/>
      <c r="C25" s="61" t="s">
        <v>326</v>
      </c>
      <c r="D25" s="29"/>
      <c r="E25" s="62">
        <v>5612.4189599999991</v>
      </c>
      <c r="F25" s="62"/>
      <c r="G25" s="77">
        <f t="shared" si="2"/>
        <v>21.597522944370183</v>
      </c>
      <c r="H25" s="78"/>
      <c r="I25" s="77">
        <f>E25/E22*100-100</f>
        <v>5.6059450206412862</v>
      </c>
      <c r="J25" s="29"/>
      <c r="K25" s="62">
        <v>5188.6664259999989</v>
      </c>
      <c r="L25" s="62"/>
      <c r="M25" s="77">
        <f t="shared" si="3"/>
        <v>18.883213666272297</v>
      </c>
      <c r="N25" s="78"/>
      <c r="O25" s="77">
        <f>K25/K22*100-100</f>
        <v>3.5836224285259277</v>
      </c>
      <c r="P25" s="68"/>
      <c r="Q25" s="77">
        <v>20.77649620022018</v>
      </c>
      <c r="R25" s="29"/>
      <c r="S25" s="61" t="s">
        <v>522</v>
      </c>
      <c r="T25" s="29"/>
      <c r="U25" s="191"/>
    </row>
    <row r="26" spans="1:21" ht="13.5" customHeight="1" x14ac:dyDescent="0.2">
      <c r="A26" s="191"/>
      <c r="B26" s="29"/>
      <c r="C26" s="61" t="s">
        <v>327</v>
      </c>
      <c r="D26" s="29"/>
      <c r="E26" s="62">
        <v>5960.5977019999991</v>
      </c>
      <c r="F26" s="62"/>
      <c r="G26" s="77">
        <f t="shared" si="2"/>
        <v>19.514550684003225</v>
      </c>
      <c r="H26" s="78"/>
      <c r="I26" s="77">
        <f>E26/E25*100-100</f>
        <v>6.2037197237321067</v>
      </c>
      <c r="J26" s="29"/>
      <c r="K26" s="62">
        <v>5435.6677539999982</v>
      </c>
      <c r="L26" s="62"/>
      <c r="M26" s="77">
        <f t="shared" si="3"/>
        <v>16.708818896297871</v>
      </c>
      <c r="N26" s="78"/>
      <c r="O26" s="77">
        <f>K26/K25*100-100</f>
        <v>4.7604009917133112</v>
      </c>
      <c r="P26" s="68"/>
      <c r="Q26" s="77">
        <v>21.862513447022991</v>
      </c>
      <c r="R26" s="29"/>
      <c r="S26" s="61" t="s">
        <v>523</v>
      </c>
      <c r="T26" s="29"/>
      <c r="U26" s="191"/>
    </row>
    <row r="27" spans="1:21" ht="13.5" customHeight="1" x14ac:dyDescent="0.2">
      <c r="A27" s="191"/>
      <c r="B27" s="29"/>
      <c r="C27" s="61" t="s">
        <v>328</v>
      </c>
      <c r="D27" s="29"/>
      <c r="E27" s="62">
        <v>6606.0085290000006</v>
      </c>
      <c r="F27" s="62"/>
      <c r="G27" s="77">
        <f t="shared" si="2"/>
        <v>12.960364066344269</v>
      </c>
      <c r="H27" s="78"/>
      <c r="I27" s="77">
        <f t="shared" ref="I27:I36" si="4">E27/E26*100-100</f>
        <v>10.827954833848992</v>
      </c>
      <c r="J27" s="29"/>
      <c r="K27" s="62">
        <v>6154.9612290000014</v>
      </c>
      <c r="L27" s="62"/>
      <c r="M27" s="77">
        <f t="shared" si="3"/>
        <v>11.649037873030508</v>
      </c>
      <c r="N27" s="78"/>
      <c r="O27" s="77">
        <f t="shared" ref="O27:O36" si="5">K27/K26*100-100</f>
        <v>13.232844749767665</v>
      </c>
      <c r="P27" s="68"/>
      <c r="Q27" s="77">
        <v>17.656075246047422</v>
      </c>
      <c r="R27" s="29"/>
      <c r="S27" s="61" t="s">
        <v>524</v>
      </c>
      <c r="T27" s="29"/>
      <c r="U27" s="191"/>
    </row>
    <row r="28" spans="1:21" ht="13.5" customHeight="1" x14ac:dyDescent="0.2">
      <c r="A28" s="191"/>
      <c r="B28" s="29"/>
      <c r="C28" s="61" t="s">
        <v>329</v>
      </c>
      <c r="D28" s="29"/>
      <c r="E28" s="62">
        <v>6196.532736000001</v>
      </c>
      <c r="F28" s="62"/>
      <c r="G28" s="77">
        <f t="shared" si="2"/>
        <v>16.013583023585269</v>
      </c>
      <c r="H28" s="78"/>
      <c r="I28" s="77">
        <f t="shared" si="4"/>
        <v>-6.1985356392203244</v>
      </c>
      <c r="J28" s="29"/>
      <c r="K28" s="62">
        <v>5661.8761620000014</v>
      </c>
      <c r="L28" s="62"/>
      <c r="M28" s="77">
        <f t="shared" si="3"/>
        <v>11.799849156589204</v>
      </c>
      <c r="N28" s="78"/>
      <c r="O28" s="77">
        <f t="shared" si="5"/>
        <v>-8.011180715107642</v>
      </c>
      <c r="P28" s="68"/>
      <c r="Q28" s="77">
        <v>15.989168793915567</v>
      </c>
      <c r="R28" s="29"/>
      <c r="S28" s="61" t="s">
        <v>525</v>
      </c>
      <c r="T28" s="29"/>
      <c r="U28" s="191"/>
    </row>
    <row r="29" spans="1:21" ht="13.5" customHeight="1" x14ac:dyDescent="0.2">
      <c r="A29" s="191"/>
      <c r="B29" s="29"/>
      <c r="C29" s="61" t="s">
        <v>330</v>
      </c>
      <c r="D29" s="29"/>
      <c r="E29" s="62">
        <v>7462.6140819999982</v>
      </c>
      <c r="F29" s="62"/>
      <c r="G29" s="77">
        <f t="shared" si="2"/>
        <v>40.522397135990701</v>
      </c>
      <c r="H29" s="78"/>
      <c r="I29" s="77">
        <f t="shared" si="4"/>
        <v>20.432093235696854</v>
      </c>
      <c r="J29" s="29"/>
      <c r="K29" s="62">
        <v>6791.5905409999978</v>
      </c>
      <c r="L29" s="62"/>
      <c r="M29" s="77">
        <f t="shared" si="3"/>
        <v>34.825416422266585</v>
      </c>
      <c r="N29" s="78"/>
      <c r="O29" s="77">
        <f t="shared" si="5"/>
        <v>19.953004033930256</v>
      </c>
      <c r="P29" s="68"/>
      <c r="Q29" s="77">
        <v>22.819776962004497</v>
      </c>
      <c r="R29" s="29"/>
      <c r="S29" s="61" t="s">
        <v>526</v>
      </c>
      <c r="T29" s="29"/>
      <c r="U29" s="191"/>
    </row>
    <row r="30" spans="1:21" ht="13.5" customHeight="1" x14ac:dyDescent="0.2">
      <c r="A30" s="191"/>
      <c r="B30" s="29"/>
      <c r="C30" s="61" t="s">
        <v>331</v>
      </c>
      <c r="D30" s="29"/>
      <c r="E30" s="62">
        <v>7054.4405159999988</v>
      </c>
      <c r="F30" s="62"/>
      <c r="G30" s="77">
        <f t="shared" si="2"/>
        <v>37.150898261882503</v>
      </c>
      <c r="H30" s="78"/>
      <c r="I30" s="77">
        <f t="shared" si="4"/>
        <v>-5.4695789104855805</v>
      </c>
      <c r="J30" s="29"/>
      <c r="K30" s="62">
        <v>6302.8821289999996</v>
      </c>
      <c r="L30" s="62"/>
      <c r="M30" s="77">
        <f t="shared" si="3"/>
        <v>29.845643108251267</v>
      </c>
      <c r="N30" s="78"/>
      <c r="O30" s="77">
        <f t="shared" si="5"/>
        <v>-7.1957873350833665</v>
      </c>
      <c r="P30" s="68"/>
      <c r="Q30" s="77">
        <v>31.13685833769236</v>
      </c>
      <c r="R30" s="29"/>
      <c r="S30" s="61" t="s">
        <v>527</v>
      </c>
      <c r="T30" s="29"/>
      <c r="U30" s="191"/>
    </row>
    <row r="31" spans="1:21" ht="13.5" customHeight="1" x14ac:dyDescent="0.2">
      <c r="A31" s="191"/>
      <c r="B31" s="29"/>
      <c r="C31" s="61" t="s">
        <v>332</v>
      </c>
      <c r="D31" s="29"/>
      <c r="E31" s="62">
        <v>7139.6228789999986</v>
      </c>
      <c r="F31" s="62"/>
      <c r="G31" s="77">
        <f t="shared" si="2"/>
        <v>27.958142105231815</v>
      </c>
      <c r="H31" s="78"/>
      <c r="I31" s="77">
        <f t="shared" si="4"/>
        <v>1.207499911676905</v>
      </c>
      <c r="J31" s="29"/>
      <c r="K31" s="62">
        <v>6497.8251909999999</v>
      </c>
      <c r="L31" s="62"/>
      <c r="M31" s="77">
        <f t="shared" si="3"/>
        <v>22.772446536240395</v>
      </c>
      <c r="N31" s="78"/>
      <c r="O31" s="77">
        <f t="shared" si="5"/>
        <v>3.0929193662539518</v>
      </c>
      <c r="P31" s="68"/>
      <c r="Q31" s="77">
        <v>35.068574099244898</v>
      </c>
      <c r="R31" s="29"/>
      <c r="S31" s="61" t="s">
        <v>528</v>
      </c>
      <c r="T31" s="29"/>
      <c r="U31" s="191"/>
    </row>
    <row r="32" spans="1:21" ht="13.5" customHeight="1" x14ac:dyDescent="0.2">
      <c r="A32" s="191"/>
      <c r="B32" s="29"/>
      <c r="C32" s="61" t="s">
        <v>333</v>
      </c>
      <c r="D32" s="29"/>
      <c r="E32" s="62">
        <v>5745.0865869999989</v>
      </c>
      <c r="F32" s="62"/>
      <c r="G32" s="77">
        <f t="shared" si="2"/>
        <v>31.834414171068431</v>
      </c>
      <c r="H32" s="78"/>
      <c r="I32" s="77">
        <f t="shared" si="4"/>
        <v>-19.532352277342184</v>
      </c>
      <c r="J32" s="29"/>
      <c r="K32" s="62">
        <v>5076.5615529999995</v>
      </c>
      <c r="L32" s="62"/>
      <c r="M32" s="77">
        <f t="shared" si="3"/>
        <v>26.396883889019463</v>
      </c>
      <c r="N32" s="78"/>
      <c r="O32" s="77">
        <f t="shared" si="5"/>
        <v>-21.872912801171722</v>
      </c>
      <c r="P32" s="68"/>
      <c r="Q32" s="77">
        <v>32.213526491983799</v>
      </c>
      <c r="R32" s="29"/>
      <c r="S32" s="61" t="s">
        <v>529</v>
      </c>
      <c r="T32" s="29"/>
      <c r="U32" s="191"/>
    </row>
    <row r="33" spans="1:21" ht="13.5" customHeight="1" x14ac:dyDescent="0.2">
      <c r="A33" s="191"/>
      <c r="B33" s="29"/>
      <c r="C33" s="61" t="s">
        <v>334</v>
      </c>
      <c r="D33" s="29"/>
      <c r="E33" s="62">
        <v>6829.1653609999994</v>
      </c>
      <c r="F33" s="62"/>
      <c r="G33" s="77">
        <f t="shared" si="2"/>
        <v>24.352583796122019</v>
      </c>
      <c r="H33" s="78"/>
      <c r="I33" s="77">
        <f t="shared" si="4"/>
        <v>18.869668151791785</v>
      </c>
      <c r="J33" s="29"/>
      <c r="K33" s="62">
        <v>6372.6855459999988</v>
      </c>
      <c r="L33" s="62"/>
      <c r="M33" s="77">
        <f t="shared" si="3"/>
        <v>23.425958790190464</v>
      </c>
      <c r="N33" s="78"/>
      <c r="O33" s="77">
        <f t="shared" si="5"/>
        <v>25.531533095152838</v>
      </c>
      <c r="P33" s="68"/>
      <c r="Q33" s="77">
        <v>27.769611633142603</v>
      </c>
      <c r="R33" s="29"/>
      <c r="S33" s="61" t="s">
        <v>530</v>
      </c>
      <c r="T33" s="29"/>
      <c r="U33" s="191"/>
    </row>
    <row r="34" spans="1:21" ht="13.5" customHeight="1" x14ac:dyDescent="0.2">
      <c r="A34" s="191"/>
      <c r="B34" s="29"/>
      <c r="C34" s="61" t="s">
        <v>335</v>
      </c>
      <c r="D34" s="29"/>
      <c r="E34" s="62">
        <v>6702.2313070000009</v>
      </c>
      <c r="F34" s="62"/>
      <c r="G34" s="77">
        <f t="shared" si="2"/>
        <v>20.372304223051344</v>
      </c>
      <c r="H34" s="78"/>
      <c r="I34" s="77">
        <f t="shared" si="4"/>
        <v>-1.8587052339498626</v>
      </c>
      <c r="J34" s="29"/>
      <c r="K34" s="62">
        <v>6247.8816820000002</v>
      </c>
      <c r="L34" s="62"/>
      <c r="M34" s="77">
        <f t="shared" si="3"/>
        <v>18.656154638339501</v>
      </c>
      <c r="N34" s="78"/>
      <c r="O34" s="77">
        <f t="shared" si="5"/>
        <v>-1.9584186776379653</v>
      </c>
      <c r="P34" s="68"/>
      <c r="Q34" s="77">
        <v>25.029897707427878</v>
      </c>
      <c r="R34" s="29"/>
      <c r="S34" s="61" t="s">
        <v>531</v>
      </c>
      <c r="T34" s="29"/>
      <c r="U34" s="191"/>
    </row>
    <row r="35" spans="1:21" ht="13.5" customHeight="1" x14ac:dyDescent="0.2">
      <c r="A35" s="191"/>
      <c r="B35" s="29"/>
      <c r="C35" s="61" t="s">
        <v>336</v>
      </c>
      <c r="D35" s="29"/>
      <c r="E35" s="62">
        <v>7170.9039040000016</v>
      </c>
      <c r="F35" s="62"/>
      <c r="G35" s="77">
        <f t="shared" si="2"/>
        <v>18.322071735005153</v>
      </c>
      <c r="H35" s="78"/>
      <c r="I35" s="77">
        <f t="shared" si="4"/>
        <v>6.992784574750587</v>
      </c>
      <c r="J35" s="29"/>
      <c r="K35" s="62">
        <v>6694.6026390000015</v>
      </c>
      <c r="L35" s="62"/>
      <c r="M35" s="77">
        <f t="shared" si="3"/>
        <v>15.006975935839833</v>
      </c>
      <c r="N35" s="78"/>
      <c r="O35" s="77">
        <f t="shared" si="5"/>
        <v>7.1499586537785262</v>
      </c>
      <c r="P35" s="68"/>
      <c r="Q35" s="77">
        <v>20.923313245530778</v>
      </c>
      <c r="R35" s="29"/>
      <c r="S35" s="61" t="s">
        <v>532</v>
      </c>
      <c r="T35" s="29"/>
      <c r="U35" s="191"/>
    </row>
    <row r="36" spans="1:21" ht="13.5" customHeight="1" x14ac:dyDescent="0.2">
      <c r="A36" s="191"/>
      <c r="B36" s="29"/>
      <c r="C36" s="61" t="s">
        <v>337</v>
      </c>
      <c r="D36" s="29"/>
      <c r="E36" s="62">
        <v>5819.7413100000003</v>
      </c>
      <c r="F36" s="62"/>
      <c r="G36" s="77">
        <f t="shared" si="2"/>
        <v>9.5070209830192596</v>
      </c>
      <c r="H36" s="78"/>
      <c r="I36" s="77">
        <f t="shared" si="4"/>
        <v>-18.842291182375334</v>
      </c>
      <c r="J36" s="29"/>
      <c r="K36" s="62">
        <v>5360.2705840000008</v>
      </c>
      <c r="L36" s="62"/>
      <c r="M36" s="77">
        <f t="shared" si="3"/>
        <v>7.0094314611448283</v>
      </c>
      <c r="N36" s="78"/>
      <c r="O36" s="77">
        <f t="shared" si="5"/>
        <v>-19.931460117240292</v>
      </c>
      <c r="P36" s="68"/>
      <c r="Q36" s="77">
        <v>16.230813752363858</v>
      </c>
      <c r="R36" s="29"/>
      <c r="S36" s="61" t="s">
        <v>533</v>
      </c>
      <c r="T36" s="29"/>
      <c r="U36" s="191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1">
        <v>2023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/>
      <c r="T38" s="29"/>
      <c r="U38" s="191">
        <v>2023</v>
      </c>
    </row>
    <row r="39" spans="1:21" ht="13.5" customHeight="1" x14ac:dyDescent="0.2">
      <c r="A39" s="191"/>
      <c r="B39" s="29"/>
      <c r="C39" s="61" t="s">
        <v>326</v>
      </c>
      <c r="D39" s="29"/>
      <c r="E39" s="62">
        <v>6425.0473029999994</v>
      </c>
      <c r="F39" s="62"/>
      <c r="G39" s="77">
        <f t="shared" ref="G39" si="6">E39/E25*100-100</f>
        <v>14.479110501045</v>
      </c>
      <c r="H39" s="78"/>
      <c r="I39" s="77">
        <f>E39/E36*100-100</f>
        <v>10.400908919437853</v>
      </c>
      <c r="J39" s="29"/>
      <c r="K39" s="62">
        <v>5933.136352999999</v>
      </c>
      <c r="L39" s="62"/>
      <c r="M39" s="77">
        <f t="shared" ref="M39" si="7">K39/K25*100-100</f>
        <v>14.348001314355457</v>
      </c>
      <c r="N39" s="78"/>
      <c r="O39" s="77">
        <f>K39/K36*100-100</f>
        <v>10.68725468281319</v>
      </c>
      <c r="P39" s="68"/>
      <c r="Q39" s="77">
        <v>14.294628071604862</v>
      </c>
      <c r="R39" s="29"/>
      <c r="S39" s="61" t="s">
        <v>522</v>
      </c>
      <c r="T39" s="29"/>
      <c r="U39" s="191"/>
    </row>
    <row r="40" spans="1:21" ht="6.75" customHeight="1" thickBot="1" x14ac:dyDescent="0.25">
      <c r="A40" s="63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63"/>
    </row>
    <row r="41" spans="1:21" ht="13.5" thickTop="1" x14ac:dyDescent="0.2"/>
  </sheetData>
  <mergeCells count="18">
    <mergeCell ref="U24:U36"/>
    <mergeCell ref="U38:U39"/>
    <mergeCell ref="A38:A39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1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4" t="s">
        <v>663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657</v>
      </c>
      <c r="F4" s="188"/>
      <c r="G4" s="188"/>
      <c r="H4" s="188"/>
      <c r="I4" s="188"/>
      <c r="J4" s="66"/>
      <c r="K4" s="187" t="s">
        <v>658</v>
      </c>
      <c r="L4" s="187"/>
      <c r="M4" s="187"/>
      <c r="N4" s="187"/>
      <c r="O4" s="187"/>
      <c r="P4" s="67"/>
      <c r="Q4" s="27" t="s">
        <v>659</v>
      </c>
      <c r="R4" s="66"/>
      <c r="S4" s="187" t="s">
        <v>521</v>
      </c>
      <c r="T4" s="66"/>
      <c r="U4" s="187" t="s">
        <v>534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645</v>
      </c>
      <c r="F6" s="66"/>
      <c r="G6" s="187" t="s">
        <v>660</v>
      </c>
      <c r="H6" s="188"/>
      <c r="I6" s="188"/>
      <c r="J6" s="66"/>
      <c r="K6" s="187" t="s">
        <v>645</v>
      </c>
      <c r="L6" s="66"/>
      <c r="M6" s="187" t="s">
        <v>660</v>
      </c>
      <c r="N6" s="188"/>
      <c r="O6" s="188"/>
      <c r="P6" s="67"/>
      <c r="Q6" s="27" t="s">
        <v>661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654</v>
      </c>
      <c r="H8" s="66"/>
      <c r="I8" s="27" t="s">
        <v>655</v>
      </c>
      <c r="J8" s="66"/>
      <c r="K8" s="187"/>
      <c r="L8" s="66"/>
      <c r="M8" s="27" t="s">
        <v>654</v>
      </c>
      <c r="N8" s="66"/>
      <c r="O8" s="27" t="s">
        <v>655</v>
      </c>
      <c r="P8" s="67"/>
      <c r="Q8" s="27" t="s">
        <v>654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1">
        <v>2021</v>
      </c>
      <c r="B10" s="29"/>
      <c r="C10" s="69" t="s">
        <v>296</v>
      </c>
      <c r="D10" s="70"/>
      <c r="E10" s="71">
        <f>SUM(E11:E22)</f>
        <v>-19527.189521000004</v>
      </c>
      <c r="F10" s="72"/>
      <c r="G10" s="82">
        <f>SUM(G11:G22)</f>
        <v>-5139.0141130000011</v>
      </c>
      <c r="H10" s="74"/>
      <c r="I10" s="75"/>
      <c r="J10" s="70"/>
      <c r="K10" s="71">
        <f>SUM(K11:K22)</f>
        <v>-13819.393589000007</v>
      </c>
      <c r="L10" s="72"/>
      <c r="M10" s="82">
        <f>SUM(M11:M22)</f>
        <v>-2883.1620200000075</v>
      </c>
      <c r="N10" s="74"/>
      <c r="O10" s="75"/>
      <c r="P10" s="76"/>
      <c r="Q10" s="75"/>
      <c r="R10" s="29"/>
      <c r="S10" s="69" t="s">
        <v>296</v>
      </c>
      <c r="T10" s="29"/>
      <c r="U10" s="191">
        <v>2021</v>
      </c>
      <c r="Y10" s="190"/>
      <c r="Z10" s="190"/>
    </row>
    <row r="11" spans="1:26" ht="13.5" customHeight="1" x14ac:dyDescent="0.2">
      <c r="A11" s="191"/>
      <c r="B11" s="29"/>
      <c r="C11" s="61" t="s">
        <v>326</v>
      </c>
      <c r="D11" s="29"/>
      <c r="E11" s="62">
        <v>-932.71053800000027</v>
      </c>
      <c r="F11" s="62"/>
      <c r="G11" s="78">
        <v>617.45610599999873</v>
      </c>
      <c r="H11" s="78"/>
      <c r="I11" s="78">
        <v>515.97557599999891</v>
      </c>
      <c r="J11" s="29"/>
      <c r="K11" s="62">
        <v>-695.15577200000098</v>
      </c>
      <c r="L11" s="62"/>
      <c r="M11" s="78">
        <v>361.07892299999639</v>
      </c>
      <c r="N11" s="78"/>
      <c r="O11" s="78">
        <v>554.43801399999893</v>
      </c>
      <c r="P11" s="68"/>
      <c r="Q11" s="78">
        <v>1370.7338239999999</v>
      </c>
      <c r="R11" s="29"/>
      <c r="S11" s="61" t="s">
        <v>522</v>
      </c>
      <c r="T11" s="29"/>
      <c r="U11" s="191"/>
    </row>
    <row r="12" spans="1:26" ht="13.5" customHeight="1" x14ac:dyDescent="0.2">
      <c r="A12" s="191"/>
      <c r="B12" s="29"/>
      <c r="C12" s="61" t="s">
        <v>327</v>
      </c>
      <c r="D12" s="29"/>
      <c r="E12" s="62">
        <v>-790.23921899999732</v>
      </c>
      <c r="F12" s="62"/>
      <c r="G12" s="78">
        <v>794.99783100000423</v>
      </c>
      <c r="H12" s="78"/>
      <c r="I12" s="78">
        <v>142.47131900000295</v>
      </c>
      <c r="J12" s="29"/>
      <c r="K12" s="62">
        <v>-519.89282099999764</v>
      </c>
      <c r="L12" s="62"/>
      <c r="M12" s="78">
        <v>654.135538000005</v>
      </c>
      <c r="N12" s="78"/>
      <c r="O12" s="78">
        <v>175.26295100000334</v>
      </c>
      <c r="P12" s="68"/>
      <c r="Q12" s="78">
        <v>1392.868451000003</v>
      </c>
      <c r="R12" s="29"/>
      <c r="S12" s="61" t="s">
        <v>523</v>
      </c>
      <c r="T12" s="29"/>
      <c r="U12" s="191"/>
    </row>
    <row r="13" spans="1:26" ht="13.5" customHeight="1" x14ac:dyDescent="0.2">
      <c r="A13" s="191"/>
      <c r="B13" s="29"/>
      <c r="C13" s="61" t="s">
        <v>328</v>
      </c>
      <c r="D13" s="29"/>
      <c r="E13" s="62">
        <v>-1207.6723280000024</v>
      </c>
      <c r="F13" s="62"/>
      <c r="G13" s="78">
        <v>438.45863899999858</v>
      </c>
      <c r="H13" s="78"/>
      <c r="I13" s="78">
        <v>-417.43310900000506</v>
      </c>
      <c r="J13" s="29"/>
      <c r="K13" s="62">
        <v>-937.56987400000253</v>
      </c>
      <c r="L13" s="62"/>
      <c r="M13" s="78">
        <v>277.07546199999797</v>
      </c>
      <c r="N13" s="78"/>
      <c r="O13" s="78">
        <v>-417.67705300000489</v>
      </c>
      <c r="P13" s="68"/>
      <c r="Q13" s="78">
        <v>1850.9125760000015</v>
      </c>
      <c r="R13" s="29"/>
      <c r="S13" s="61" t="s">
        <v>524</v>
      </c>
      <c r="T13" s="29"/>
      <c r="U13" s="191"/>
    </row>
    <row r="14" spans="1:26" ht="13.5" customHeight="1" x14ac:dyDescent="0.2">
      <c r="A14" s="191"/>
      <c r="B14" s="29"/>
      <c r="C14" s="61" t="s">
        <v>329</v>
      </c>
      <c r="D14" s="29"/>
      <c r="E14" s="62">
        <v>-1516.5619480000005</v>
      </c>
      <c r="F14" s="62"/>
      <c r="G14" s="78">
        <v>-396.69618799999989</v>
      </c>
      <c r="H14" s="78"/>
      <c r="I14" s="78">
        <v>-308.8896199999981</v>
      </c>
      <c r="J14" s="29"/>
      <c r="K14" s="62">
        <v>-1143.8933120000011</v>
      </c>
      <c r="L14" s="62"/>
      <c r="M14" s="78">
        <v>-274.27406600000086</v>
      </c>
      <c r="N14" s="78"/>
      <c r="O14" s="78">
        <v>-206.32343799999853</v>
      </c>
      <c r="P14" s="68"/>
      <c r="Q14" s="78">
        <v>836.76028200000292</v>
      </c>
      <c r="R14" s="29"/>
      <c r="S14" s="61" t="s">
        <v>525</v>
      </c>
      <c r="T14" s="29"/>
      <c r="U14" s="191"/>
    </row>
    <row r="15" spans="1:26" ht="13.5" customHeight="1" x14ac:dyDescent="0.2">
      <c r="A15" s="191"/>
      <c r="B15" s="29"/>
      <c r="C15" s="61" t="s">
        <v>330</v>
      </c>
      <c r="D15" s="29"/>
      <c r="E15" s="62">
        <v>-1479.9531859999988</v>
      </c>
      <c r="F15" s="62"/>
      <c r="G15" s="78">
        <v>-573.52237599999853</v>
      </c>
      <c r="H15" s="78"/>
      <c r="I15" s="78">
        <v>36.608762000001661</v>
      </c>
      <c r="J15" s="29"/>
      <c r="K15" s="62">
        <v>-1030.9716049999997</v>
      </c>
      <c r="L15" s="62"/>
      <c r="M15" s="78">
        <v>-258.64724299999943</v>
      </c>
      <c r="N15" s="78"/>
      <c r="O15" s="78">
        <v>112.92170700000133</v>
      </c>
      <c r="P15" s="68"/>
      <c r="Q15" s="78">
        <v>-531.75992499999984</v>
      </c>
      <c r="R15" s="29"/>
      <c r="S15" s="61" t="s">
        <v>526</v>
      </c>
      <c r="T15" s="29"/>
      <c r="U15" s="191"/>
    </row>
    <row r="16" spans="1:26" ht="13.5" customHeight="1" x14ac:dyDescent="0.2">
      <c r="A16" s="191"/>
      <c r="B16" s="29"/>
      <c r="C16" s="61" t="s">
        <v>331</v>
      </c>
      <c r="D16" s="29"/>
      <c r="E16" s="62">
        <v>-1618.858005</v>
      </c>
      <c r="F16" s="62"/>
      <c r="G16" s="78">
        <v>-702.12580799999796</v>
      </c>
      <c r="H16" s="78"/>
      <c r="I16" s="78">
        <v>-138.90481900000123</v>
      </c>
      <c r="J16" s="29"/>
      <c r="K16" s="62">
        <v>-1284.1192570000012</v>
      </c>
      <c r="L16" s="62"/>
      <c r="M16" s="78">
        <v>-548.43415799999912</v>
      </c>
      <c r="N16" s="78"/>
      <c r="O16" s="78">
        <v>-253.14765200000147</v>
      </c>
      <c r="P16" s="68"/>
      <c r="Q16" s="78">
        <v>-1672.3443719999964</v>
      </c>
      <c r="R16" s="29"/>
      <c r="S16" s="61" t="s">
        <v>527</v>
      </c>
      <c r="T16" s="29"/>
      <c r="U16" s="191"/>
    </row>
    <row r="17" spans="1:21" ht="13.5" customHeight="1" x14ac:dyDescent="0.2">
      <c r="A17" s="191"/>
      <c r="B17" s="29"/>
      <c r="C17" s="61" t="s">
        <v>332</v>
      </c>
      <c r="D17" s="29"/>
      <c r="E17" s="62">
        <v>-1553.5912569999982</v>
      </c>
      <c r="F17" s="62"/>
      <c r="G17" s="78">
        <v>-722.57877599999847</v>
      </c>
      <c r="H17" s="78"/>
      <c r="I17" s="78">
        <v>65.266748000001826</v>
      </c>
      <c r="J17" s="29"/>
      <c r="K17" s="62">
        <v>-1012.1651299999976</v>
      </c>
      <c r="L17" s="62"/>
      <c r="M17" s="78">
        <v>-470.5938449999976</v>
      </c>
      <c r="N17" s="78"/>
      <c r="O17" s="78">
        <v>271.95412700000361</v>
      </c>
      <c r="P17" s="68"/>
      <c r="Q17" s="78">
        <v>-1998.226959999995</v>
      </c>
      <c r="R17" s="29"/>
      <c r="S17" s="61" t="s">
        <v>528</v>
      </c>
      <c r="T17" s="29"/>
      <c r="U17" s="191"/>
    </row>
    <row r="18" spans="1:21" ht="13.5" customHeight="1" x14ac:dyDescent="0.2">
      <c r="A18" s="191"/>
      <c r="B18" s="29"/>
      <c r="C18" s="61" t="s">
        <v>333</v>
      </c>
      <c r="D18" s="29"/>
      <c r="E18" s="62">
        <v>-1752.9171939999987</v>
      </c>
      <c r="F18" s="62"/>
      <c r="G18" s="78">
        <v>-477.4181869999984</v>
      </c>
      <c r="H18" s="78"/>
      <c r="I18" s="78">
        <v>-199.32593700000052</v>
      </c>
      <c r="J18" s="29"/>
      <c r="K18" s="62">
        <v>-1257.7950189999992</v>
      </c>
      <c r="L18" s="62"/>
      <c r="M18" s="78">
        <v>-282.87446399999862</v>
      </c>
      <c r="N18" s="78"/>
      <c r="O18" s="78">
        <v>-245.62988900000164</v>
      </c>
      <c r="P18" s="68"/>
      <c r="Q18" s="78">
        <v>-1902.1227709999948</v>
      </c>
      <c r="R18" s="29"/>
      <c r="S18" s="61" t="s">
        <v>529</v>
      </c>
      <c r="T18" s="29"/>
      <c r="U18" s="191"/>
    </row>
    <row r="19" spans="1:21" ht="13.5" customHeight="1" x14ac:dyDescent="0.2">
      <c r="A19" s="191"/>
      <c r="B19" s="29"/>
      <c r="C19" s="61" t="s">
        <v>334</v>
      </c>
      <c r="D19" s="29"/>
      <c r="E19" s="62">
        <v>-1878.6909690000011</v>
      </c>
      <c r="F19" s="62"/>
      <c r="G19" s="78">
        <v>-719.54841200000192</v>
      </c>
      <c r="H19" s="78"/>
      <c r="I19" s="78">
        <v>-125.77377500000239</v>
      </c>
      <c r="J19" s="29"/>
      <c r="K19" s="62">
        <v>-1203.827916000002</v>
      </c>
      <c r="L19" s="62"/>
      <c r="M19" s="78">
        <v>-343.97908700000335</v>
      </c>
      <c r="N19" s="78"/>
      <c r="O19" s="78">
        <v>53.967102999997223</v>
      </c>
      <c r="P19" s="68"/>
      <c r="Q19" s="78">
        <v>-1919.5453749999988</v>
      </c>
      <c r="R19" s="29"/>
      <c r="S19" s="61" t="s">
        <v>530</v>
      </c>
      <c r="T19" s="29"/>
      <c r="U19" s="191"/>
    </row>
    <row r="20" spans="1:21" ht="13.5" customHeight="1" x14ac:dyDescent="0.2">
      <c r="A20" s="191"/>
      <c r="B20" s="29"/>
      <c r="C20" s="61" t="s">
        <v>335</v>
      </c>
      <c r="D20" s="29"/>
      <c r="E20" s="62">
        <v>-2018.6150110000017</v>
      </c>
      <c r="F20" s="62"/>
      <c r="G20" s="78">
        <v>-1004.6784650000045</v>
      </c>
      <c r="H20" s="78"/>
      <c r="I20" s="78">
        <v>-139.92404200000055</v>
      </c>
      <c r="J20" s="29"/>
      <c r="K20" s="62">
        <v>-1339.6392990000004</v>
      </c>
      <c r="L20" s="62"/>
      <c r="M20" s="78">
        <v>-622.0263840000016</v>
      </c>
      <c r="N20" s="78"/>
      <c r="O20" s="78">
        <v>-135.81138299999839</v>
      </c>
      <c r="P20" s="68"/>
      <c r="Q20" s="78">
        <v>-2201.6450640000048</v>
      </c>
      <c r="R20" s="29"/>
      <c r="S20" s="61" t="s">
        <v>531</v>
      </c>
      <c r="T20" s="29"/>
      <c r="U20" s="191"/>
    </row>
    <row r="21" spans="1:21" ht="13.5" customHeight="1" x14ac:dyDescent="0.2">
      <c r="A21" s="191"/>
      <c r="B21" s="29"/>
      <c r="C21" s="61" t="s">
        <v>336</v>
      </c>
      <c r="D21" s="29"/>
      <c r="E21" s="62">
        <v>-2234.997582</v>
      </c>
      <c r="F21" s="62"/>
      <c r="G21" s="78">
        <v>-1299.6623069999996</v>
      </c>
      <c r="H21" s="78"/>
      <c r="I21" s="78">
        <v>-216.38257099999828</v>
      </c>
      <c r="J21" s="29"/>
      <c r="K21" s="62">
        <v>-1481.7560330000015</v>
      </c>
      <c r="L21" s="62"/>
      <c r="M21" s="78">
        <v>-711.60893100000249</v>
      </c>
      <c r="N21" s="78"/>
      <c r="O21" s="78">
        <v>-142.11673400000109</v>
      </c>
      <c r="P21" s="68"/>
      <c r="Q21" s="78">
        <v>-3023.889184000006</v>
      </c>
      <c r="R21" s="29"/>
      <c r="S21" s="61" t="s">
        <v>532</v>
      </c>
      <c r="T21" s="29"/>
      <c r="U21" s="191"/>
    </row>
    <row r="22" spans="1:21" ht="13.5" customHeight="1" x14ac:dyDescent="0.2">
      <c r="A22" s="191"/>
      <c r="B22" s="29"/>
      <c r="C22" s="61" t="s">
        <v>337</v>
      </c>
      <c r="D22" s="29"/>
      <c r="E22" s="62">
        <v>-2542.382284000003</v>
      </c>
      <c r="F22" s="62"/>
      <c r="G22" s="78">
        <v>-1093.6961700000038</v>
      </c>
      <c r="H22" s="78"/>
      <c r="I22" s="78">
        <v>-307.38470200000302</v>
      </c>
      <c r="J22" s="29"/>
      <c r="K22" s="62">
        <v>-1912.6075510000037</v>
      </c>
      <c r="L22" s="62"/>
      <c r="M22" s="78">
        <v>-663.01376500000379</v>
      </c>
      <c r="N22" s="78"/>
      <c r="O22" s="78">
        <v>-430.85151800000222</v>
      </c>
      <c r="P22" s="68"/>
      <c r="Q22" s="78">
        <v>-3398.0369420000079</v>
      </c>
      <c r="R22" s="29"/>
      <c r="S22" s="61" t="s">
        <v>533</v>
      </c>
      <c r="T22" s="29"/>
      <c r="U22" s="191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1">
        <v>2022</v>
      </c>
      <c r="B24" s="29"/>
      <c r="C24" s="69" t="s">
        <v>296</v>
      </c>
      <c r="D24" s="70"/>
      <c r="E24" s="71">
        <f>SUM(E25:E36)</f>
        <v>-30906.646242000003</v>
      </c>
      <c r="F24" s="72"/>
      <c r="G24" s="82">
        <f>SUM(G25:G36)</f>
        <v>-11379.456720999999</v>
      </c>
      <c r="H24" s="74"/>
      <c r="I24" s="75"/>
      <c r="J24" s="70"/>
      <c r="K24" s="71">
        <f>SUM(K25:K36)</f>
        <v>-19331.302575999998</v>
      </c>
      <c r="L24" s="72"/>
      <c r="M24" s="82">
        <f>SUM(M25:M36)</f>
        <v>-5511.9089869999898</v>
      </c>
      <c r="N24" s="74"/>
      <c r="O24" s="75"/>
      <c r="P24" s="76"/>
      <c r="Q24" s="75"/>
      <c r="R24" s="29"/>
      <c r="S24" s="69" t="s">
        <v>296</v>
      </c>
      <c r="T24" s="29"/>
      <c r="U24" s="191">
        <v>2022</v>
      </c>
    </row>
    <row r="25" spans="1:21" ht="13.5" customHeight="1" x14ac:dyDescent="0.2">
      <c r="A25" s="191"/>
      <c r="B25" s="29"/>
      <c r="C25" s="61" t="s">
        <v>326</v>
      </c>
      <c r="D25" s="29"/>
      <c r="E25" s="62">
        <v>-1990.577846000002</v>
      </c>
      <c r="F25" s="62"/>
      <c r="G25" s="78">
        <v>-1057.8673080000017</v>
      </c>
      <c r="H25" s="78"/>
      <c r="I25" s="78">
        <v>551.80443800000103</v>
      </c>
      <c r="J25" s="29"/>
      <c r="K25" s="62">
        <v>-1360.6890100000019</v>
      </c>
      <c r="L25" s="62"/>
      <c r="M25" s="78">
        <v>-665.53323800000089</v>
      </c>
      <c r="N25" s="78"/>
      <c r="O25" s="78">
        <v>551.91854100000182</v>
      </c>
      <c r="P25" s="68"/>
      <c r="Q25" s="78">
        <v>-3451.2257850000051</v>
      </c>
      <c r="R25" s="29"/>
      <c r="S25" s="61" t="s">
        <v>522</v>
      </c>
      <c r="T25" s="29"/>
      <c r="U25" s="191"/>
    </row>
    <row r="26" spans="1:21" ht="13.5" customHeight="1" x14ac:dyDescent="0.2">
      <c r="A26" s="191"/>
      <c r="B26" s="29"/>
      <c r="C26" s="61" t="s">
        <v>327</v>
      </c>
      <c r="D26" s="29"/>
      <c r="E26" s="62">
        <v>-2237.6814700000032</v>
      </c>
      <c r="F26" s="62"/>
      <c r="G26" s="78">
        <v>-1447.4422510000059</v>
      </c>
      <c r="H26" s="78"/>
      <c r="I26" s="78">
        <v>-247.10362400000122</v>
      </c>
      <c r="J26" s="29"/>
      <c r="K26" s="62">
        <v>-1357.6174370000035</v>
      </c>
      <c r="L26" s="62"/>
      <c r="M26" s="78">
        <v>-837.72461600000588</v>
      </c>
      <c r="N26" s="78"/>
      <c r="O26" s="78">
        <v>3.0715729999983523</v>
      </c>
      <c r="P26" s="68"/>
      <c r="Q26" s="78">
        <v>-3599.0057290000113</v>
      </c>
      <c r="R26" s="29"/>
      <c r="S26" s="61" t="s">
        <v>523</v>
      </c>
      <c r="T26" s="29"/>
      <c r="U26" s="191"/>
    </row>
    <row r="27" spans="1:21" ht="13.5" customHeight="1" x14ac:dyDescent="0.2">
      <c r="A27" s="191"/>
      <c r="B27" s="29"/>
      <c r="C27" s="61" t="s">
        <v>328</v>
      </c>
      <c r="D27" s="29"/>
      <c r="E27" s="62">
        <v>-2476.1899839999987</v>
      </c>
      <c r="F27" s="62"/>
      <c r="G27" s="78">
        <v>-1268.5176559999964</v>
      </c>
      <c r="H27" s="78"/>
      <c r="I27" s="78">
        <v>-238.50851399999556</v>
      </c>
      <c r="J27" s="29"/>
      <c r="K27" s="62">
        <v>-1516.6010289999986</v>
      </c>
      <c r="L27" s="62"/>
      <c r="M27" s="78">
        <v>-579.03115499999603</v>
      </c>
      <c r="N27" s="78"/>
      <c r="O27" s="78">
        <v>-158.98359199999504</v>
      </c>
      <c r="P27" s="68"/>
      <c r="Q27" s="78">
        <v>-3773.8272150000039</v>
      </c>
      <c r="R27" s="29"/>
      <c r="S27" s="61" t="s">
        <v>524</v>
      </c>
      <c r="T27" s="29"/>
      <c r="U27" s="191"/>
    </row>
    <row r="28" spans="1:21" ht="13.5" customHeight="1" x14ac:dyDescent="0.2">
      <c r="A28" s="191"/>
      <c r="B28" s="29"/>
      <c r="C28" s="61" t="s">
        <v>329</v>
      </c>
      <c r="D28" s="29"/>
      <c r="E28" s="62">
        <v>-2513.97048</v>
      </c>
      <c r="F28" s="62"/>
      <c r="G28" s="78">
        <v>-997.40853199999947</v>
      </c>
      <c r="H28" s="78"/>
      <c r="I28" s="78">
        <v>-37.780496000001222</v>
      </c>
      <c r="J28" s="29"/>
      <c r="K28" s="62">
        <v>-1567.5153209999989</v>
      </c>
      <c r="L28" s="62"/>
      <c r="M28" s="78">
        <v>-423.62200899999789</v>
      </c>
      <c r="N28" s="78"/>
      <c r="O28" s="78">
        <v>-50.914292000000387</v>
      </c>
      <c r="P28" s="68"/>
      <c r="Q28" s="78">
        <v>-3713.3684390000017</v>
      </c>
      <c r="R28" s="29"/>
      <c r="S28" s="61" t="s">
        <v>525</v>
      </c>
      <c r="T28" s="29"/>
      <c r="U28" s="191"/>
    </row>
    <row r="29" spans="1:21" ht="13.5" customHeight="1" x14ac:dyDescent="0.2">
      <c r="A29" s="191"/>
      <c r="B29" s="29"/>
      <c r="C29" s="61" t="s">
        <v>330</v>
      </c>
      <c r="D29" s="29"/>
      <c r="E29" s="62">
        <v>-2416.0726980000018</v>
      </c>
      <c r="F29" s="62"/>
      <c r="G29" s="78">
        <v>-936.11951200000294</v>
      </c>
      <c r="H29" s="78"/>
      <c r="I29" s="78">
        <v>97.897781999998188</v>
      </c>
      <c r="J29" s="29"/>
      <c r="K29" s="62">
        <v>-1343.9197420000019</v>
      </c>
      <c r="L29" s="62"/>
      <c r="M29" s="78">
        <v>-312.94813700000213</v>
      </c>
      <c r="N29" s="78"/>
      <c r="O29" s="78">
        <v>223.59557899999709</v>
      </c>
      <c r="P29" s="68"/>
      <c r="Q29" s="78">
        <v>-3202.0456999999988</v>
      </c>
      <c r="R29" s="29"/>
      <c r="S29" s="61" t="s">
        <v>526</v>
      </c>
      <c r="T29" s="29"/>
      <c r="U29" s="191"/>
    </row>
    <row r="30" spans="1:21" ht="13.5" customHeight="1" x14ac:dyDescent="0.2">
      <c r="A30" s="191"/>
      <c r="B30" s="29"/>
      <c r="C30" s="61" t="s">
        <v>331</v>
      </c>
      <c r="D30" s="29"/>
      <c r="E30" s="62">
        <v>-2606.5648450000008</v>
      </c>
      <c r="F30" s="62"/>
      <c r="G30" s="78">
        <v>-987.70684000000074</v>
      </c>
      <c r="H30" s="78"/>
      <c r="I30" s="78">
        <v>-190.49214699999902</v>
      </c>
      <c r="J30" s="29"/>
      <c r="K30" s="62">
        <v>-1374.1303449999996</v>
      </c>
      <c r="L30" s="62"/>
      <c r="M30" s="78">
        <v>-90.011087999998381</v>
      </c>
      <c r="N30" s="78"/>
      <c r="O30" s="78">
        <v>-30.210602999997718</v>
      </c>
      <c r="P30" s="68"/>
      <c r="Q30" s="78">
        <v>-2921.2348840000031</v>
      </c>
      <c r="R30" s="29"/>
      <c r="S30" s="61" t="s">
        <v>527</v>
      </c>
      <c r="T30" s="29"/>
      <c r="U30" s="191"/>
    </row>
    <row r="31" spans="1:21" ht="13.5" customHeight="1" x14ac:dyDescent="0.2">
      <c r="A31" s="191"/>
      <c r="B31" s="29"/>
      <c r="C31" s="61" t="s">
        <v>332</v>
      </c>
      <c r="D31" s="29"/>
      <c r="E31" s="62">
        <v>-2236.7199390000023</v>
      </c>
      <c r="F31" s="62"/>
      <c r="G31" s="78">
        <v>-683.12868200000412</v>
      </c>
      <c r="H31" s="78"/>
      <c r="I31" s="78">
        <v>369.84490599999845</v>
      </c>
      <c r="J31" s="29"/>
      <c r="K31" s="62">
        <v>-1243.2703920000022</v>
      </c>
      <c r="L31" s="62"/>
      <c r="M31" s="78">
        <v>-231.10526200000459</v>
      </c>
      <c r="N31" s="78"/>
      <c r="O31" s="78">
        <v>130.8599529999974</v>
      </c>
      <c r="P31" s="68"/>
      <c r="Q31" s="78">
        <v>-2606.9550340000078</v>
      </c>
      <c r="R31" s="29"/>
      <c r="S31" s="61" t="s">
        <v>528</v>
      </c>
      <c r="T31" s="29"/>
      <c r="U31" s="191"/>
    </row>
    <row r="32" spans="1:21" ht="13.5" customHeight="1" x14ac:dyDescent="0.2">
      <c r="A32" s="191"/>
      <c r="B32" s="29"/>
      <c r="C32" s="61" t="s">
        <v>333</v>
      </c>
      <c r="D32" s="29"/>
      <c r="E32" s="62">
        <v>-3436.0734169999987</v>
      </c>
      <c r="F32" s="62"/>
      <c r="G32" s="78">
        <v>-1683.156223</v>
      </c>
      <c r="H32" s="78"/>
      <c r="I32" s="78">
        <v>-1199.3534779999964</v>
      </c>
      <c r="J32" s="29"/>
      <c r="K32" s="62">
        <v>-1966.6432619999978</v>
      </c>
      <c r="L32" s="62"/>
      <c r="M32" s="78">
        <v>-708.84824299999855</v>
      </c>
      <c r="N32" s="78"/>
      <c r="O32" s="78">
        <v>-723.3728699999956</v>
      </c>
      <c r="P32" s="68"/>
      <c r="Q32" s="78">
        <v>-3353.9917450000057</v>
      </c>
      <c r="R32" s="29"/>
      <c r="S32" s="61" t="s">
        <v>529</v>
      </c>
      <c r="T32" s="29"/>
      <c r="U32" s="191"/>
    </row>
    <row r="33" spans="1:21" ht="13.5" customHeight="1" x14ac:dyDescent="0.2">
      <c r="A33" s="191"/>
      <c r="B33" s="29"/>
      <c r="C33" s="61" t="s">
        <v>334</v>
      </c>
      <c r="D33" s="29"/>
      <c r="E33" s="62">
        <v>-2813.0327099999995</v>
      </c>
      <c r="F33" s="62"/>
      <c r="G33" s="78">
        <v>-934.34174099999836</v>
      </c>
      <c r="H33" s="78"/>
      <c r="I33" s="78">
        <v>623.0407069999992</v>
      </c>
      <c r="J33" s="29"/>
      <c r="K33" s="62">
        <v>-1759.2124859999985</v>
      </c>
      <c r="L33" s="62"/>
      <c r="M33" s="78">
        <v>-555.38456999999653</v>
      </c>
      <c r="N33" s="78"/>
      <c r="O33" s="78">
        <v>207.43077599999924</v>
      </c>
      <c r="P33" s="68"/>
      <c r="Q33" s="78">
        <v>-3300.6266460000033</v>
      </c>
      <c r="R33" s="29"/>
      <c r="S33" s="61" t="s">
        <v>530</v>
      </c>
      <c r="T33" s="29"/>
      <c r="U33" s="191"/>
    </row>
    <row r="34" spans="1:21" ht="13.5" customHeight="1" x14ac:dyDescent="0.2">
      <c r="A34" s="191"/>
      <c r="B34" s="29"/>
      <c r="C34" s="61" t="s">
        <v>335</v>
      </c>
      <c r="D34" s="29"/>
      <c r="E34" s="62">
        <v>-2873.7847890000021</v>
      </c>
      <c r="F34" s="62"/>
      <c r="G34" s="78">
        <v>-855.16977800000041</v>
      </c>
      <c r="H34" s="78"/>
      <c r="I34" s="78">
        <v>-60.752079000002595</v>
      </c>
      <c r="J34" s="29"/>
      <c r="K34" s="62">
        <v>-2043.8097140000018</v>
      </c>
      <c r="L34" s="62"/>
      <c r="M34" s="78">
        <v>-704.17041500000141</v>
      </c>
      <c r="N34" s="78"/>
      <c r="O34" s="78">
        <v>-284.59722800000327</v>
      </c>
      <c r="P34" s="68"/>
      <c r="Q34" s="78">
        <v>-3472.6677419999987</v>
      </c>
      <c r="R34" s="29"/>
      <c r="S34" s="61" t="s">
        <v>531</v>
      </c>
      <c r="T34" s="29"/>
      <c r="U34" s="191"/>
    </row>
    <row r="35" spans="1:21" ht="13.5" customHeight="1" x14ac:dyDescent="0.2">
      <c r="A35" s="191"/>
      <c r="B35" s="29"/>
      <c r="C35" s="61" t="s">
        <v>336</v>
      </c>
      <c r="D35" s="29"/>
      <c r="E35" s="62">
        <v>-2547.5447499999964</v>
      </c>
      <c r="F35" s="62"/>
      <c r="G35" s="78">
        <v>-312.54716799999642</v>
      </c>
      <c r="H35" s="78"/>
      <c r="I35" s="78">
        <v>326.24003900000571</v>
      </c>
      <c r="J35" s="29"/>
      <c r="K35" s="62">
        <v>-1676.2349559999975</v>
      </c>
      <c r="L35" s="62"/>
      <c r="M35" s="78">
        <v>-194.47892299999603</v>
      </c>
      <c r="N35" s="78"/>
      <c r="O35" s="78">
        <v>367.57475800000429</v>
      </c>
      <c r="P35" s="68"/>
      <c r="Q35" s="78">
        <v>-2102.0586869999952</v>
      </c>
      <c r="R35" s="29"/>
      <c r="S35" s="61" t="s">
        <v>532</v>
      </c>
      <c r="T35" s="29"/>
      <c r="U35" s="191"/>
    </row>
    <row r="36" spans="1:21" ht="13.5" customHeight="1" x14ac:dyDescent="0.2">
      <c r="A36" s="191"/>
      <c r="B36" s="29"/>
      <c r="C36" s="61" t="s">
        <v>337</v>
      </c>
      <c r="D36" s="29"/>
      <c r="E36" s="62">
        <v>-2758.4333139999953</v>
      </c>
      <c r="F36" s="62"/>
      <c r="G36" s="78">
        <v>-216.05102999999235</v>
      </c>
      <c r="H36" s="78"/>
      <c r="I36" s="78">
        <v>-210.88856399999895</v>
      </c>
      <c r="J36" s="29"/>
      <c r="K36" s="62">
        <v>-2121.6588819999952</v>
      </c>
      <c r="L36" s="62"/>
      <c r="M36" s="78">
        <v>-209.05133099999148</v>
      </c>
      <c r="N36" s="78"/>
      <c r="O36" s="78">
        <v>-445.42392599999766</v>
      </c>
      <c r="P36" s="68"/>
      <c r="Q36" s="78">
        <v>-1383.7679759999892</v>
      </c>
      <c r="R36" s="29"/>
      <c r="S36" s="61" t="s">
        <v>533</v>
      </c>
      <c r="T36" s="29"/>
      <c r="U36" s="191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1">
        <v>2023</v>
      </c>
      <c r="B38" s="29"/>
      <c r="C38" s="69"/>
      <c r="D38" s="70"/>
      <c r="E38" s="71"/>
      <c r="F38" s="72"/>
      <c r="G38" s="82"/>
      <c r="H38" s="74"/>
      <c r="I38" s="75"/>
      <c r="J38" s="70"/>
      <c r="K38" s="71"/>
      <c r="L38" s="72"/>
      <c r="M38" s="82"/>
      <c r="N38" s="74"/>
      <c r="O38" s="75"/>
      <c r="P38" s="76"/>
      <c r="Q38" s="75"/>
      <c r="R38" s="29"/>
      <c r="S38" s="69"/>
      <c r="T38" s="29"/>
      <c r="U38" s="191">
        <v>2023</v>
      </c>
    </row>
    <row r="39" spans="1:21" ht="13.5" customHeight="1" x14ac:dyDescent="0.2">
      <c r="A39" s="191"/>
      <c r="B39" s="29"/>
      <c r="C39" s="61" t="s">
        <v>326</v>
      </c>
      <c r="D39" s="29"/>
      <c r="E39" s="62">
        <v>-1963.2249199999987</v>
      </c>
      <c r="F39" s="62"/>
      <c r="G39" s="78">
        <v>27.352926000003208</v>
      </c>
      <c r="H39" s="78"/>
      <c r="I39" s="78">
        <v>795.20839399999659</v>
      </c>
      <c r="J39" s="29"/>
      <c r="K39" s="62">
        <v>-1325.3147439999993</v>
      </c>
      <c r="L39" s="62"/>
      <c r="M39" s="78">
        <v>35.374266000002535</v>
      </c>
      <c r="N39" s="78"/>
      <c r="O39" s="78">
        <v>796.34413799999584</v>
      </c>
      <c r="P39" s="68"/>
      <c r="Q39" s="78">
        <v>-501.24527199998556</v>
      </c>
      <c r="R39" s="29"/>
      <c r="S39" s="61" t="s">
        <v>522</v>
      </c>
      <c r="T39" s="29"/>
      <c r="U39" s="191"/>
    </row>
    <row r="40" spans="1:21" ht="6.75" customHeight="1" thickBot="1" x14ac:dyDescent="0.25">
      <c r="A40" s="63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63"/>
    </row>
    <row r="41" spans="1:21" ht="13.5" thickTop="1" x14ac:dyDescent="0.2"/>
  </sheetData>
  <mergeCells count="18">
    <mergeCell ref="A38:A39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  <mergeCell ref="U24:U36"/>
    <mergeCell ref="U4:U8"/>
    <mergeCell ref="U10:U22"/>
    <mergeCell ref="Y10:Z10"/>
    <mergeCell ref="U38:U3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205" t="s">
        <v>664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8"/>
    </row>
    <row r="3" spans="1:21" s="85" customFormat="1" ht="6.75" customHeight="1" thickBo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1" ht="12" customHeight="1" thickBot="1" x14ac:dyDescent="0.25">
      <c r="A4" s="199" t="s">
        <v>162</v>
      </c>
      <c r="B4" s="199" t="s">
        <v>163</v>
      </c>
      <c r="C4" s="207" t="s">
        <v>665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9"/>
      <c r="R4" s="199" t="s">
        <v>534</v>
      </c>
      <c r="S4" s="199" t="s">
        <v>521</v>
      </c>
      <c r="U4" s="28"/>
    </row>
    <row r="5" spans="1:21" ht="21.75" customHeight="1" thickBot="1" x14ac:dyDescent="0.2">
      <c r="A5" s="200"/>
      <c r="B5" s="200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200"/>
      <c r="S5" s="200"/>
    </row>
    <row r="6" spans="1:21" ht="12.75" x14ac:dyDescent="0.2">
      <c r="A6" s="87">
        <v>2022</v>
      </c>
      <c r="B6" s="84" t="s">
        <v>338</v>
      </c>
      <c r="C6" s="88">
        <v>863.68903399999999</v>
      </c>
      <c r="D6" s="88">
        <v>40.615299999999998</v>
      </c>
      <c r="E6" s="88">
        <v>230.488452</v>
      </c>
      <c r="F6" s="88">
        <v>8.5624040000000008</v>
      </c>
      <c r="G6" s="88">
        <v>1.375262</v>
      </c>
      <c r="H6" s="88">
        <v>5.1581400000000004</v>
      </c>
      <c r="I6" s="88">
        <v>23.691420999999998</v>
      </c>
      <c r="J6" s="88">
        <v>19.140691</v>
      </c>
      <c r="K6" s="88">
        <v>8.4174550000000004</v>
      </c>
      <c r="L6" s="88">
        <v>2409.3665409999999</v>
      </c>
      <c r="M6" s="88">
        <v>2.841685</v>
      </c>
      <c r="N6" s="88">
        <v>15.431698000000001</v>
      </c>
      <c r="O6" s="88">
        <v>493.491105</v>
      </c>
      <c r="P6" s="88">
        <v>15.144861000000001</v>
      </c>
      <c r="Q6" s="88">
        <v>46.614542999999998</v>
      </c>
      <c r="R6" s="87">
        <v>2022</v>
      </c>
      <c r="S6" s="84" t="s">
        <v>537</v>
      </c>
      <c r="U6" s="28"/>
    </row>
    <row r="7" spans="1:21" x14ac:dyDescent="0.15">
      <c r="B7" s="84" t="s">
        <v>339</v>
      </c>
      <c r="C7" s="88">
        <v>952.20254</v>
      </c>
      <c r="D7" s="88">
        <v>36.295493</v>
      </c>
      <c r="E7" s="88">
        <v>244.01495399999999</v>
      </c>
      <c r="F7" s="88">
        <v>8.5327260000000003</v>
      </c>
      <c r="G7" s="88">
        <v>1.1975290000000001</v>
      </c>
      <c r="H7" s="88">
        <v>4.1601249999999999</v>
      </c>
      <c r="I7" s="88">
        <v>42.646693999999997</v>
      </c>
      <c r="J7" s="88">
        <v>25.404184000000001</v>
      </c>
      <c r="K7" s="88">
        <v>9.9462589999999995</v>
      </c>
      <c r="L7" s="88">
        <v>2676.5614139999998</v>
      </c>
      <c r="M7" s="88">
        <v>2.0832350000000002</v>
      </c>
      <c r="N7" s="88">
        <v>27.662061999999999</v>
      </c>
      <c r="O7" s="88">
        <v>521.93107899999995</v>
      </c>
      <c r="P7" s="88">
        <v>14.682757000000001</v>
      </c>
      <c r="Q7" s="88">
        <v>57.793401000000003</v>
      </c>
      <c r="R7" s="83"/>
      <c r="S7" s="84" t="s">
        <v>538</v>
      </c>
    </row>
    <row r="8" spans="1:21" x14ac:dyDescent="0.15">
      <c r="B8" s="84" t="s">
        <v>340</v>
      </c>
      <c r="C8" s="88">
        <v>1094.0411509999999</v>
      </c>
      <c r="D8" s="88">
        <v>50.519373000000002</v>
      </c>
      <c r="E8" s="88">
        <v>320.15844299999998</v>
      </c>
      <c r="F8" s="88">
        <v>16.121157</v>
      </c>
      <c r="G8" s="88">
        <v>0.94245999999999996</v>
      </c>
      <c r="H8" s="88">
        <v>5.9941319999999996</v>
      </c>
      <c r="I8" s="88">
        <v>52.944682</v>
      </c>
      <c r="J8" s="88">
        <v>27.272679</v>
      </c>
      <c r="K8" s="88">
        <v>20.584885</v>
      </c>
      <c r="L8" s="88">
        <v>2972.8330729999998</v>
      </c>
      <c r="M8" s="88">
        <v>3.5472000000000001</v>
      </c>
      <c r="N8" s="88">
        <v>41.785195999999999</v>
      </c>
      <c r="O8" s="88">
        <v>557.78516100000002</v>
      </c>
      <c r="P8" s="88">
        <v>19.639818999999999</v>
      </c>
      <c r="Q8" s="88">
        <v>56.302011</v>
      </c>
      <c r="R8" s="83"/>
      <c r="S8" s="84" t="s">
        <v>539</v>
      </c>
    </row>
    <row r="9" spans="1:21" x14ac:dyDescent="0.15">
      <c r="B9" s="84" t="s">
        <v>341</v>
      </c>
      <c r="C9" s="88">
        <v>982.95587399999999</v>
      </c>
      <c r="D9" s="88">
        <v>42.649380999999998</v>
      </c>
      <c r="E9" s="88">
        <v>276.38633199999998</v>
      </c>
      <c r="F9" s="88">
        <v>17.468906</v>
      </c>
      <c r="G9" s="88">
        <v>1.35659</v>
      </c>
      <c r="H9" s="88">
        <v>5.7898230000000002</v>
      </c>
      <c r="I9" s="88">
        <v>34.634638000000002</v>
      </c>
      <c r="J9" s="88">
        <v>26.777837000000002</v>
      </c>
      <c r="K9" s="88">
        <v>12.661806</v>
      </c>
      <c r="L9" s="88">
        <v>2854.5187759999999</v>
      </c>
      <c r="M9" s="88">
        <v>3.1844649999999999</v>
      </c>
      <c r="N9" s="88">
        <v>31.473911000000001</v>
      </c>
      <c r="O9" s="88">
        <v>496.72207700000001</v>
      </c>
      <c r="P9" s="88">
        <v>16.227322999999998</v>
      </c>
      <c r="Q9" s="88">
        <v>49.004085000000003</v>
      </c>
      <c r="R9" s="83"/>
      <c r="S9" s="84" t="s">
        <v>540</v>
      </c>
    </row>
    <row r="10" spans="1:21" x14ac:dyDescent="0.15">
      <c r="B10" s="84" t="s">
        <v>342</v>
      </c>
      <c r="C10" s="88">
        <v>1046.224747</v>
      </c>
      <c r="D10" s="88">
        <v>50.175108999999999</v>
      </c>
      <c r="E10" s="88">
        <v>294.93915800000002</v>
      </c>
      <c r="F10" s="88">
        <v>9.3849900000000002</v>
      </c>
      <c r="G10" s="88">
        <v>1.193616</v>
      </c>
      <c r="H10" s="88">
        <v>6.3791070000000003</v>
      </c>
      <c r="I10" s="88">
        <v>34.373657999999999</v>
      </c>
      <c r="J10" s="88">
        <v>23.526503999999999</v>
      </c>
      <c r="K10" s="88">
        <v>16.313682</v>
      </c>
      <c r="L10" s="88">
        <v>3144.029673</v>
      </c>
      <c r="M10" s="88">
        <v>3.2640560000000001</v>
      </c>
      <c r="N10" s="88">
        <v>23.515879999999999</v>
      </c>
      <c r="O10" s="88">
        <v>541.20547499999998</v>
      </c>
      <c r="P10" s="88">
        <v>56.479391999999997</v>
      </c>
      <c r="Q10" s="88">
        <v>63.115938</v>
      </c>
      <c r="R10" s="83"/>
      <c r="S10" s="84" t="s">
        <v>541</v>
      </c>
    </row>
    <row r="11" spans="1:21" x14ac:dyDescent="0.15">
      <c r="B11" s="84" t="s">
        <v>343</v>
      </c>
      <c r="C11" s="88">
        <v>1023.902584</v>
      </c>
      <c r="D11" s="88">
        <v>43.851829000000002</v>
      </c>
      <c r="E11" s="88">
        <v>306.29102699999999</v>
      </c>
      <c r="F11" s="88">
        <v>7.9299390000000001</v>
      </c>
      <c r="G11" s="88">
        <v>0.939523</v>
      </c>
      <c r="H11" s="88">
        <v>4.3765520000000002</v>
      </c>
      <c r="I11" s="88">
        <v>29.236082</v>
      </c>
      <c r="J11" s="88">
        <v>23.839209</v>
      </c>
      <c r="K11" s="88">
        <v>28.355979999999999</v>
      </c>
      <c r="L11" s="88">
        <v>2968.1479589999999</v>
      </c>
      <c r="M11" s="88">
        <v>2.2307980000000001</v>
      </c>
      <c r="N11" s="88">
        <v>20.600536999999999</v>
      </c>
      <c r="O11" s="88">
        <v>545.51968399999998</v>
      </c>
      <c r="P11" s="88">
        <v>18.296199000000001</v>
      </c>
      <c r="Q11" s="88">
        <v>58.400941000000003</v>
      </c>
      <c r="R11" s="83"/>
      <c r="S11" s="84" t="s">
        <v>542</v>
      </c>
    </row>
    <row r="12" spans="1:21" x14ac:dyDescent="0.15">
      <c r="B12" s="84" t="s">
        <v>344</v>
      </c>
      <c r="C12" s="88">
        <v>970.41063899999995</v>
      </c>
      <c r="D12" s="88">
        <v>45.370362</v>
      </c>
      <c r="E12" s="88">
        <v>326.66851400000002</v>
      </c>
      <c r="F12" s="88">
        <v>16.469014000000001</v>
      </c>
      <c r="G12" s="88">
        <v>4.693365</v>
      </c>
      <c r="H12" s="88">
        <v>4.8747670000000003</v>
      </c>
      <c r="I12" s="88">
        <v>27.537199000000001</v>
      </c>
      <c r="J12" s="88">
        <v>22.388660000000002</v>
      </c>
      <c r="K12" s="88">
        <v>14.275512000000001</v>
      </c>
      <c r="L12" s="88">
        <v>2942.3206799999998</v>
      </c>
      <c r="M12" s="88">
        <v>2.5735960000000002</v>
      </c>
      <c r="N12" s="88">
        <v>25.631909</v>
      </c>
      <c r="O12" s="88">
        <v>557.64606700000002</v>
      </c>
      <c r="P12" s="88">
        <v>12.345561999999999</v>
      </c>
      <c r="Q12" s="88">
        <v>44.046028999999997</v>
      </c>
      <c r="R12" s="83"/>
      <c r="S12" s="84" t="s">
        <v>543</v>
      </c>
    </row>
    <row r="13" spans="1:21" x14ac:dyDescent="0.15">
      <c r="B13" s="84" t="s">
        <v>345</v>
      </c>
      <c r="C13" s="88">
        <v>876.43735300000003</v>
      </c>
      <c r="D13" s="88">
        <v>33.600656000000001</v>
      </c>
      <c r="E13" s="88">
        <v>255.24411699999999</v>
      </c>
      <c r="F13" s="88">
        <v>6.7347419999999998</v>
      </c>
      <c r="G13" s="88">
        <v>1.1690430000000001</v>
      </c>
      <c r="H13" s="88">
        <v>2.9487079999999999</v>
      </c>
      <c r="I13" s="88">
        <v>38.973185000000001</v>
      </c>
      <c r="J13" s="88">
        <v>14.507351</v>
      </c>
      <c r="K13" s="88">
        <v>8.953087</v>
      </c>
      <c r="L13" s="88">
        <v>2739.3907819999999</v>
      </c>
      <c r="M13" s="88">
        <v>2.1859670000000002</v>
      </c>
      <c r="N13" s="88">
        <v>23.160191000000001</v>
      </c>
      <c r="O13" s="88">
        <v>504.53259200000002</v>
      </c>
      <c r="P13" s="88">
        <v>45.852403000000002</v>
      </c>
      <c r="Q13" s="88">
        <v>42.843601</v>
      </c>
      <c r="R13" s="83"/>
      <c r="S13" s="84" t="s">
        <v>544</v>
      </c>
    </row>
    <row r="14" spans="1:21" x14ac:dyDescent="0.15">
      <c r="B14" s="84" t="s">
        <v>346</v>
      </c>
      <c r="C14" s="88">
        <v>1097.296969</v>
      </c>
      <c r="D14" s="88">
        <v>51.253660000000004</v>
      </c>
      <c r="E14" s="88">
        <v>285.24494199999998</v>
      </c>
      <c r="F14" s="88">
        <v>11.182999000000001</v>
      </c>
      <c r="G14" s="88">
        <v>4.3425710000000004</v>
      </c>
      <c r="H14" s="88">
        <v>4.1773249999999997</v>
      </c>
      <c r="I14" s="88">
        <v>41.241076999999997</v>
      </c>
      <c r="J14" s="88">
        <v>27.096330999999999</v>
      </c>
      <c r="K14" s="88">
        <v>12.710361000000001</v>
      </c>
      <c r="L14" s="88">
        <v>3128.3602190000001</v>
      </c>
      <c r="M14" s="88">
        <v>2.8492850000000001</v>
      </c>
      <c r="N14" s="88">
        <v>23.978169999999999</v>
      </c>
      <c r="O14" s="88">
        <v>596.36502099999996</v>
      </c>
      <c r="P14" s="88">
        <v>15.575613000000001</v>
      </c>
      <c r="Q14" s="88">
        <v>63.966036000000003</v>
      </c>
      <c r="R14" s="83"/>
      <c r="S14" s="84" t="s">
        <v>545</v>
      </c>
    </row>
    <row r="15" spans="1:21" x14ac:dyDescent="0.15">
      <c r="B15" s="84" t="s">
        <v>347</v>
      </c>
      <c r="C15" s="88">
        <v>1080.966177</v>
      </c>
      <c r="D15" s="88">
        <v>42.178517999999997</v>
      </c>
      <c r="E15" s="88">
        <v>268.94327199999998</v>
      </c>
      <c r="F15" s="88">
        <v>8.6896059999999995</v>
      </c>
      <c r="G15" s="88">
        <v>1.846838</v>
      </c>
      <c r="H15" s="88">
        <v>5.4962489999999997</v>
      </c>
      <c r="I15" s="88">
        <v>57.104354000000001</v>
      </c>
      <c r="J15" s="88">
        <v>27.543972</v>
      </c>
      <c r="K15" s="88">
        <v>11.437837</v>
      </c>
      <c r="L15" s="88">
        <v>3205.5973680000002</v>
      </c>
      <c r="M15" s="88">
        <v>3.2111900000000002</v>
      </c>
      <c r="N15" s="88">
        <v>19.82733</v>
      </c>
      <c r="O15" s="88">
        <v>628.49831300000005</v>
      </c>
      <c r="P15" s="88">
        <v>12.331020000000001</v>
      </c>
      <c r="Q15" s="88">
        <v>56.451106000000003</v>
      </c>
      <c r="R15" s="83"/>
      <c r="S15" s="84" t="s">
        <v>546</v>
      </c>
    </row>
    <row r="16" spans="1:21" x14ac:dyDescent="0.15">
      <c r="B16" s="84" t="s">
        <v>348</v>
      </c>
      <c r="C16" s="88">
        <v>1161.7706920000001</v>
      </c>
      <c r="D16" s="88">
        <v>48.194682</v>
      </c>
      <c r="E16" s="88">
        <v>294.78394500000002</v>
      </c>
      <c r="F16" s="88">
        <v>9.2784460000000006</v>
      </c>
      <c r="G16" s="88">
        <v>1.6513249999999999</v>
      </c>
      <c r="H16" s="88">
        <v>7.386228</v>
      </c>
      <c r="I16" s="88">
        <v>38.870604</v>
      </c>
      <c r="J16" s="88">
        <v>25.817505000000001</v>
      </c>
      <c r="K16" s="88">
        <v>13.390013</v>
      </c>
      <c r="L16" s="88">
        <v>3066.7109460000001</v>
      </c>
      <c r="M16" s="88">
        <v>3.0138400000000001</v>
      </c>
      <c r="N16" s="88">
        <v>20.247081999999999</v>
      </c>
      <c r="O16" s="88">
        <v>613.99330399999997</v>
      </c>
      <c r="P16" s="88">
        <v>13.014624</v>
      </c>
      <c r="Q16" s="88">
        <v>59.016343999999997</v>
      </c>
      <c r="R16" s="83"/>
      <c r="S16" s="84" t="s">
        <v>547</v>
      </c>
    </row>
    <row r="17" spans="1:19" x14ac:dyDescent="0.15">
      <c r="B17" s="84" t="s">
        <v>349</v>
      </c>
      <c r="C17" s="88">
        <v>1083.3337899999999</v>
      </c>
      <c r="D17" s="88">
        <v>42.163322000000001</v>
      </c>
      <c r="E17" s="88">
        <v>279.65964200000002</v>
      </c>
      <c r="F17" s="88">
        <v>6.4121959999999998</v>
      </c>
      <c r="G17" s="88">
        <v>1.2604340000000001</v>
      </c>
      <c r="H17" s="88">
        <v>6.725015</v>
      </c>
      <c r="I17" s="88">
        <v>40.137208999999999</v>
      </c>
      <c r="J17" s="88">
        <v>14.755782</v>
      </c>
      <c r="K17" s="88">
        <v>10.993368</v>
      </c>
      <c r="L17" s="88">
        <v>2917.6969039999999</v>
      </c>
      <c r="M17" s="88">
        <v>2.785758</v>
      </c>
      <c r="N17" s="88">
        <v>26.342587999999999</v>
      </c>
      <c r="O17" s="88">
        <v>577.35899900000004</v>
      </c>
      <c r="P17" s="88">
        <v>17.24915</v>
      </c>
      <c r="Q17" s="88">
        <v>43.785314</v>
      </c>
      <c r="R17" s="83"/>
      <c r="S17" s="84" t="s">
        <v>548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2023</v>
      </c>
      <c r="B19" s="84" t="s">
        <v>338</v>
      </c>
      <c r="C19" s="88">
        <v>972.54634999999996</v>
      </c>
      <c r="D19" s="88">
        <v>39.532238</v>
      </c>
      <c r="E19" s="88">
        <v>256.471946</v>
      </c>
      <c r="F19" s="88">
        <v>8.2297370000000001</v>
      </c>
      <c r="G19" s="88">
        <v>2.2110479999999999</v>
      </c>
      <c r="H19" s="88">
        <v>5.3692799999999998</v>
      </c>
      <c r="I19" s="88">
        <v>33.507795000000002</v>
      </c>
      <c r="J19" s="88">
        <v>21.083100999999999</v>
      </c>
      <c r="K19" s="88">
        <v>11.264189</v>
      </c>
      <c r="L19" s="88">
        <v>2720.8137929999998</v>
      </c>
      <c r="M19" s="88">
        <v>2.3258480000000001</v>
      </c>
      <c r="N19" s="88">
        <v>23.037952000000001</v>
      </c>
      <c r="O19" s="88">
        <v>557.27320899999995</v>
      </c>
      <c r="P19" s="88">
        <v>13.132348</v>
      </c>
      <c r="Q19" s="88">
        <v>49.358359999999998</v>
      </c>
      <c r="R19" s="87">
        <v>2023</v>
      </c>
      <c r="S19" s="84" t="s">
        <v>537</v>
      </c>
    </row>
    <row r="20" spans="1:19" x14ac:dyDescent="0.15">
      <c r="B20" s="84" t="s">
        <v>339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3"/>
      <c r="S20" s="84" t="s">
        <v>538</v>
      </c>
    </row>
    <row r="21" spans="1:19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3"/>
      <c r="S21" s="84" t="s">
        <v>539</v>
      </c>
    </row>
    <row r="22" spans="1:19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3"/>
      <c r="S22" s="84" t="s">
        <v>540</v>
      </c>
    </row>
    <row r="23" spans="1:19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3"/>
      <c r="S23" s="84" t="s">
        <v>541</v>
      </c>
    </row>
    <row r="24" spans="1:19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3"/>
      <c r="S24" s="84" t="s">
        <v>542</v>
      </c>
    </row>
    <row r="25" spans="1:19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3"/>
      <c r="S25" s="84" t="s">
        <v>543</v>
      </c>
    </row>
    <row r="26" spans="1:19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3"/>
      <c r="S26" s="84" t="s">
        <v>544</v>
      </c>
    </row>
    <row r="27" spans="1:19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3"/>
      <c r="S27" s="84" t="s">
        <v>545</v>
      </c>
    </row>
    <row r="28" spans="1:19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3"/>
      <c r="S28" s="84" t="s">
        <v>546</v>
      </c>
    </row>
    <row r="29" spans="1:19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3"/>
      <c r="S29" s="84" t="s">
        <v>547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548</v>
      </c>
    </row>
    <row r="31" spans="1:19" ht="21.75" customHeight="1" thickBot="1" x14ac:dyDescent="0.2">
      <c r="A31" s="199" t="s">
        <v>162</v>
      </c>
      <c r="B31" s="199" t="s">
        <v>163</v>
      </c>
      <c r="C31" s="86" t="s">
        <v>559</v>
      </c>
      <c r="D31" s="86" t="s">
        <v>165</v>
      </c>
      <c r="E31" s="86" t="s">
        <v>560</v>
      </c>
      <c r="F31" s="86" t="s">
        <v>167</v>
      </c>
      <c r="G31" s="86" t="s">
        <v>561</v>
      </c>
      <c r="H31" s="86" t="s">
        <v>562</v>
      </c>
      <c r="I31" s="86" t="s">
        <v>563</v>
      </c>
      <c r="J31" s="86" t="s">
        <v>564</v>
      </c>
      <c r="K31" s="86" t="s">
        <v>565</v>
      </c>
      <c r="L31" s="86" t="s">
        <v>566</v>
      </c>
      <c r="M31" s="86" t="s">
        <v>173</v>
      </c>
      <c r="N31" s="86" t="s">
        <v>567</v>
      </c>
      <c r="O31" s="86" t="s">
        <v>568</v>
      </c>
      <c r="P31" s="86" t="s">
        <v>569</v>
      </c>
      <c r="Q31" s="86" t="s">
        <v>570</v>
      </c>
      <c r="R31" s="199" t="s">
        <v>534</v>
      </c>
      <c r="S31" s="199" t="s">
        <v>521</v>
      </c>
    </row>
    <row r="32" spans="1:19" ht="12" customHeight="1" thickBot="1" x14ac:dyDescent="0.2">
      <c r="A32" s="200"/>
      <c r="B32" s="200"/>
      <c r="C32" s="201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0"/>
      <c r="S32" s="200"/>
    </row>
    <row r="33" spans="1:19" ht="19.5" customHeight="1" x14ac:dyDescent="0.15"/>
    <row r="34" spans="1:19" ht="6.75" customHeight="1" thickBot="1" x14ac:dyDescent="0.2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</row>
    <row r="35" spans="1:19" ht="12" customHeight="1" thickBot="1" x14ac:dyDescent="0.2">
      <c r="A35" s="199" t="s">
        <v>162</v>
      </c>
      <c r="B35" s="199" t="s">
        <v>163</v>
      </c>
      <c r="C35" s="207" t="s">
        <v>665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9"/>
      <c r="R35" s="199" t="s">
        <v>534</v>
      </c>
      <c r="S35" s="199" t="s">
        <v>521</v>
      </c>
    </row>
    <row r="36" spans="1:19" ht="21.75" customHeight="1" thickBot="1" x14ac:dyDescent="0.2">
      <c r="A36" s="200"/>
      <c r="B36" s="200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701</v>
      </c>
      <c r="L36" s="86" t="s">
        <v>704</v>
      </c>
      <c r="M36" s="86" t="s">
        <v>186</v>
      </c>
      <c r="N36" s="86" t="s">
        <v>187</v>
      </c>
      <c r="O36" s="86" t="s">
        <v>188</v>
      </c>
      <c r="P36" s="86" t="s">
        <v>625</v>
      </c>
      <c r="Q36" s="86" t="s">
        <v>626</v>
      </c>
      <c r="R36" s="200"/>
      <c r="S36" s="200"/>
    </row>
    <row r="37" spans="1:19" x14ac:dyDescent="0.15">
      <c r="A37" s="87">
        <v>2022</v>
      </c>
      <c r="B37" s="84" t="s">
        <v>338</v>
      </c>
      <c r="C37" s="88">
        <v>50.088120000000004</v>
      </c>
      <c r="D37" s="88">
        <v>329.65565800000002</v>
      </c>
      <c r="E37" s="88">
        <v>1.5440739999999999</v>
      </c>
      <c r="F37" s="88">
        <v>7.1221490000000003</v>
      </c>
      <c r="G37" s="88">
        <v>7.2125159999999999</v>
      </c>
      <c r="H37" s="88">
        <v>4.0497579999999997</v>
      </c>
      <c r="I37" s="88">
        <v>352.96421299999997</v>
      </c>
      <c r="J37" s="88">
        <v>123.410202</v>
      </c>
      <c r="K37" s="88">
        <v>75.42884200000023</v>
      </c>
      <c r="L37" s="88">
        <v>56.922918000000003</v>
      </c>
      <c r="M37" s="88">
        <v>40.098821999999998</v>
      </c>
      <c r="N37" s="88">
        <v>61.772343999999997</v>
      </c>
      <c r="O37" s="88">
        <v>0</v>
      </c>
      <c r="P37" s="89">
        <v>2384.1274400000011</v>
      </c>
      <c r="Q37" s="89">
        <v>2308.6985980000009</v>
      </c>
      <c r="R37" s="87">
        <v>2022</v>
      </c>
      <c r="S37" s="84" t="s">
        <v>537</v>
      </c>
    </row>
    <row r="38" spans="1:19" x14ac:dyDescent="0.15">
      <c r="B38" s="84" t="s">
        <v>339</v>
      </c>
      <c r="C38" s="88">
        <v>49.268338999999997</v>
      </c>
      <c r="D38" s="88">
        <v>407.247545</v>
      </c>
      <c r="E38" s="88">
        <v>8.1292480000000005</v>
      </c>
      <c r="F38" s="88">
        <v>8.3704420000000006</v>
      </c>
      <c r="G38" s="88">
        <v>8.8092950000000005</v>
      </c>
      <c r="H38" s="88">
        <v>2.9357030000000002</v>
      </c>
      <c r="I38" s="88">
        <v>433.59250900000001</v>
      </c>
      <c r="J38" s="88">
        <v>147.204015</v>
      </c>
      <c r="K38" s="88">
        <v>64.775120999999942</v>
      </c>
      <c r="L38" s="88">
        <v>47.134152999999998</v>
      </c>
      <c r="M38" s="88">
        <v>25.759585000000001</v>
      </c>
      <c r="N38" s="88">
        <v>66.436695</v>
      </c>
      <c r="O38" s="88">
        <v>0</v>
      </c>
      <c r="P38" s="89">
        <v>2368.2771910000001</v>
      </c>
      <c r="Q38" s="89">
        <v>2303.50207</v>
      </c>
      <c r="R38" s="83"/>
      <c r="S38" s="84" t="s">
        <v>538</v>
      </c>
    </row>
    <row r="39" spans="1:19" x14ac:dyDescent="0.15">
      <c r="B39" s="84" t="s">
        <v>340</v>
      </c>
      <c r="C39" s="88">
        <v>58.700581</v>
      </c>
      <c r="D39" s="88">
        <v>441.16781900000001</v>
      </c>
      <c r="E39" s="88">
        <v>1.6154379999999999</v>
      </c>
      <c r="F39" s="88">
        <v>8.1602510000000006</v>
      </c>
      <c r="G39" s="88">
        <v>8.2192930000000004</v>
      </c>
      <c r="H39" s="88">
        <v>7.2489420000000004</v>
      </c>
      <c r="I39" s="88">
        <v>444.488809</v>
      </c>
      <c r="J39" s="88">
        <v>143.10529399999999</v>
      </c>
      <c r="K39" s="88">
        <v>118.92807200000004</v>
      </c>
      <c r="L39" s="88">
        <v>56.614936999999998</v>
      </c>
      <c r="M39" s="88">
        <v>53.174421000000002</v>
      </c>
      <c r="N39" s="88">
        <v>85.802700999999999</v>
      </c>
      <c r="O39" s="88">
        <v>6.6461000000000006E-2</v>
      </c>
      <c r="P39" s="89">
        <v>2533.3621439999997</v>
      </c>
      <c r="Q39" s="89">
        <v>2414.4340719999996</v>
      </c>
      <c r="R39" s="83"/>
      <c r="S39" s="84" t="s">
        <v>539</v>
      </c>
    </row>
    <row r="40" spans="1:19" x14ac:dyDescent="0.15">
      <c r="B40" s="84" t="s">
        <v>341</v>
      </c>
      <c r="C40" s="88">
        <v>47.563707999999998</v>
      </c>
      <c r="D40" s="88">
        <v>402.74043799999998</v>
      </c>
      <c r="E40" s="88">
        <v>1.3719190000000001</v>
      </c>
      <c r="F40" s="88">
        <v>8.3638340000000007</v>
      </c>
      <c r="G40" s="88">
        <v>12.453901999999999</v>
      </c>
      <c r="H40" s="88">
        <v>2.829574</v>
      </c>
      <c r="I40" s="88">
        <v>462.94318299999998</v>
      </c>
      <c r="J40" s="88">
        <v>140.46456599999999</v>
      </c>
      <c r="K40" s="88">
        <v>90.654179999999926</v>
      </c>
      <c r="L40" s="88">
        <v>57.908692000000002</v>
      </c>
      <c r="M40" s="88">
        <v>51.020381999999998</v>
      </c>
      <c r="N40" s="88">
        <v>72.020836000000003</v>
      </c>
      <c r="O40" s="88">
        <v>0</v>
      </c>
      <c r="P40" s="89">
        <v>2599.010358</v>
      </c>
      <c r="Q40" s="89">
        <v>2508.356178</v>
      </c>
      <c r="R40" s="83"/>
      <c r="S40" s="84" t="s">
        <v>540</v>
      </c>
    </row>
    <row r="41" spans="1:19" s="90" customFormat="1" ht="9" customHeight="1" x14ac:dyDescent="0.15">
      <c r="A41" s="83"/>
      <c r="B41" s="84" t="s">
        <v>342</v>
      </c>
      <c r="C41" s="88">
        <v>61.659809000000003</v>
      </c>
      <c r="D41" s="88">
        <v>495.332381</v>
      </c>
      <c r="E41" s="88">
        <v>8.6291150000000005</v>
      </c>
      <c r="F41" s="88">
        <v>12.511001</v>
      </c>
      <c r="G41" s="88">
        <v>9.5146770000000007</v>
      </c>
      <c r="H41" s="88">
        <v>6.1739110000000004</v>
      </c>
      <c r="I41" s="88">
        <v>468.07209499999999</v>
      </c>
      <c r="J41" s="88">
        <v>150.147593</v>
      </c>
      <c r="K41" s="88">
        <v>105.85127800000005</v>
      </c>
      <c r="L41" s="88">
        <v>64.679416000000003</v>
      </c>
      <c r="M41" s="88">
        <v>28.893609999999999</v>
      </c>
      <c r="N41" s="88">
        <v>96.035877999999997</v>
      </c>
      <c r="O41" s="88">
        <v>2.5240000000000002E-3</v>
      </c>
      <c r="P41" s="89">
        <v>3162.9137850000002</v>
      </c>
      <c r="Q41" s="89">
        <v>3057.0625070000001</v>
      </c>
      <c r="R41" s="83"/>
      <c r="S41" s="84" t="s">
        <v>541</v>
      </c>
    </row>
    <row r="42" spans="1:19" ht="9" customHeight="1" x14ac:dyDescent="0.15">
      <c r="B42" s="84" t="s">
        <v>343</v>
      </c>
      <c r="C42" s="88">
        <v>54.725408000000002</v>
      </c>
      <c r="D42" s="88">
        <v>438.05749600000001</v>
      </c>
      <c r="E42" s="88">
        <v>9.1676079999999995</v>
      </c>
      <c r="F42" s="88">
        <v>11.790388999999999</v>
      </c>
      <c r="G42" s="88">
        <v>13.861293999999999</v>
      </c>
      <c r="H42" s="88">
        <v>4.5424800000000003</v>
      </c>
      <c r="I42" s="88">
        <v>463.87000799999998</v>
      </c>
      <c r="J42" s="88">
        <v>145.807524</v>
      </c>
      <c r="K42" s="88">
        <v>81.17619599999999</v>
      </c>
      <c r="L42" s="88">
        <v>67.436987999999999</v>
      </c>
      <c r="M42" s="88">
        <v>18.215926</v>
      </c>
      <c r="N42" s="88">
        <v>88.612459000000001</v>
      </c>
      <c r="O42" s="88">
        <v>1.6927000000000001E-2</v>
      </c>
      <c r="P42" s="89">
        <v>3262.9820110000005</v>
      </c>
      <c r="Q42" s="89">
        <v>3181.8058150000006</v>
      </c>
      <c r="R42" s="83"/>
      <c r="S42" s="84" t="s">
        <v>542</v>
      </c>
    </row>
    <row r="43" spans="1:19" ht="9" customHeight="1" x14ac:dyDescent="0.15">
      <c r="B43" s="84" t="s">
        <v>344</v>
      </c>
      <c r="C43" s="88">
        <v>62.086325000000002</v>
      </c>
      <c r="D43" s="88">
        <v>443.56120399999998</v>
      </c>
      <c r="E43" s="88">
        <v>2.6797789999999999</v>
      </c>
      <c r="F43" s="88">
        <v>9.1705839999999998</v>
      </c>
      <c r="G43" s="88">
        <v>8.5260470000000002</v>
      </c>
      <c r="H43" s="88">
        <v>5.5496689999999997</v>
      </c>
      <c r="I43" s="88">
        <v>409.811127</v>
      </c>
      <c r="J43" s="88">
        <v>144.15686199999999</v>
      </c>
      <c r="K43" s="88">
        <v>103.80465699999982</v>
      </c>
      <c r="L43" s="88">
        <v>61.598170000000003</v>
      </c>
      <c r="M43" s="88">
        <v>29.550348</v>
      </c>
      <c r="N43" s="88">
        <v>95.145420999999999</v>
      </c>
      <c r="O43" s="88">
        <v>3.2789999999999998E-3</v>
      </c>
      <c r="P43" s="89">
        <v>3087.252128000001</v>
      </c>
      <c r="Q43" s="89">
        <v>2983.4474710000009</v>
      </c>
      <c r="R43" s="83"/>
      <c r="S43" s="84" t="s">
        <v>543</v>
      </c>
    </row>
    <row r="44" spans="1:19" ht="9" customHeight="1" x14ac:dyDescent="0.15">
      <c r="B44" s="84" t="s">
        <v>345</v>
      </c>
      <c r="C44" s="88">
        <v>65.311190999999994</v>
      </c>
      <c r="D44" s="88">
        <v>306.88518399999998</v>
      </c>
      <c r="E44" s="88">
        <v>1.194688</v>
      </c>
      <c r="F44" s="88">
        <v>16.214594999999999</v>
      </c>
      <c r="G44" s="88">
        <v>6.551825</v>
      </c>
      <c r="H44" s="88">
        <v>1.9194899999999999</v>
      </c>
      <c r="I44" s="88">
        <v>494.83783</v>
      </c>
      <c r="J44" s="88">
        <v>130.017011</v>
      </c>
      <c r="K44" s="88">
        <v>88.907494999999955</v>
      </c>
      <c r="L44" s="88">
        <v>46.983452999999997</v>
      </c>
      <c r="M44" s="88">
        <v>23.377493999999999</v>
      </c>
      <c r="N44" s="88">
        <v>66.009624000000002</v>
      </c>
      <c r="O44" s="88">
        <v>0</v>
      </c>
      <c r="P44" s="89">
        <v>3425.3238409999994</v>
      </c>
      <c r="Q44" s="89">
        <v>3336.4163459999995</v>
      </c>
      <c r="R44" s="83"/>
      <c r="S44" s="84" t="s">
        <v>544</v>
      </c>
    </row>
    <row r="45" spans="1:19" x14ac:dyDescent="0.15">
      <c r="B45" s="84" t="s">
        <v>346</v>
      </c>
      <c r="C45" s="88">
        <v>57.863660000000003</v>
      </c>
      <c r="D45" s="88">
        <v>457.446167</v>
      </c>
      <c r="E45" s="88">
        <v>1.1223959999999999</v>
      </c>
      <c r="F45" s="88">
        <v>7.963978</v>
      </c>
      <c r="G45" s="88">
        <v>12.361965</v>
      </c>
      <c r="H45" s="88">
        <v>2.8448690000000001</v>
      </c>
      <c r="I45" s="88">
        <v>464.15661899999998</v>
      </c>
      <c r="J45" s="88">
        <v>170.71479199999999</v>
      </c>
      <c r="K45" s="88">
        <v>107.78667099999998</v>
      </c>
      <c r="L45" s="88">
        <v>84.417568000000003</v>
      </c>
      <c r="M45" s="88">
        <v>35.094313999999997</v>
      </c>
      <c r="N45" s="88">
        <v>82.106408000000002</v>
      </c>
      <c r="O45" s="88">
        <v>0</v>
      </c>
      <c r="P45" s="89">
        <v>2900.4647559999994</v>
      </c>
      <c r="Q45" s="89">
        <v>2792.6780849999996</v>
      </c>
      <c r="R45" s="83"/>
      <c r="S45" s="84" t="s">
        <v>545</v>
      </c>
    </row>
    <row r="46" spans="1:19" x14ac:dyDescent="0.15">
      <c r="B46" s="84" t="s">
        <v>347</v>
      </c>
      <c r="C46" s="88">
        <v>240.97047599999999</v>
      </c>
      <c r="D46" s="88">
        <v>459.60748999999998</v>
      </c>
      <c r="E46" s="88">
        <v>2.935676</v>
      </c>
      <c r="F46" s="88">
        <v>7.5442080000000002</v>
      </c>
      <c r="G46" s="88">
        <v>9.2770460000000003</v>
      </c>
      <c r="H46" s="88">
        <v>5.4589949999999998</v>
      </c>
      <c r="I46" s="88">
        <v>476.29957400000001</v>
      </c>
      <c r="J46" s="88">
        <v>183.14486600000001</v>
      </c>
      <c r="K46" s="88">
        <v>122.61131199999943</v>
      </c>
      <c r="L46" s="88">
        <v>79.377572000000001</v>
      </c>
      <c r="M46" s="88">
        <v>48.289836999999999</v>
      </c>
      <c r="N46" s="88">
        <v>93.594222000000002</v>
      </c>
      <c r="O46" s="88">
        <v>0.16520000000000001</v>
      </c>
      <c r="P46" s="89">
        <v>2539.2277840000011</v>
      </c>
      <c r="Q46" s="89">
        <v>2416.6164720000015</v>
      </c>
      <c r="R46" s="83"/>
      <c r="S46" s="84" t="s">
        <v>546</v>
      </c>
    </row>
    <row r="47" spans="1:19" x14ac:dyDescent="0.15">
      <c r="B47" s="84" t="s">
        <v>348</v>
      </c>
      <c r="C47" s="88">
        <v>72.557357999999994</v>
      </c>
      <c r="D47" s="88">
        <v>493.109937</v>
      </c>
      <c r="E47" s="88">
        <v>1.130134</v>
      </c>
      <c r="F47" s="88">
        <v>9.1494210000000002</v>
      </c>
      <c r="G47" s="88">
        <v>8.6534239999999993</v>
      </c>
      <c r="H47" s="88">
        <v>4.3906299999999998</v>
      </c>
      <c r="I47" s="88">
        <v>516.15102100000001</v>
      </c>
      <c r="J47" s="88">
        <v>178.39483000000001</v>
      </c>
      <c r="K47" s="88">
        <v>103.61613400000002</v>
      </c>
      <c r="L47" s="88">
        <v>71.832651999999996</v>
      </c>
      <c r="M47" s="88">
        <v>56.990208000000003</v>
      </c>
      <c r="N47" s="88">
        <v>98.513988999999995</v>
      </c>
      <c r="O47" s="88">
        <v>0</v>
      </c>
      <c r="P47" s="89">
        <v>2830.435469999999</v>
      </c>
      <c r="Q47" s="89">
        <v>2726.8193359999991</v>
      </c>
      <c r="R47" s="83"/>
      <c r="S47" s="84" t="s">
        <v>547</v>
      </c>
    </row>
    <row r="48" spans="1:19" x14ac:dyDescent="0.15">
      <c r="B48" s="84" t="s">
        <v>349</v>
      </c>
      <c r="C48" s="88">
        <v>60.175063999999999</v>
      </c>
      <c r="D48" s="88">
        <v>401.56683399999997</v>
      </c>
      <c r="E48" s="88">
        <v>1.4219839999999999</v>
      </c>
      <c r="F48" s="88">
        <v>6.2942419999999997</v>
      </c>
      <c r="G48" s="88">
        <v>6.3117809999999999</v>
      </c>
      <c r="H48" s="88">
        <v>2.512381</v>
      </c>
      <c r="I48" s="88">
        <v>432.96423099999998</v>
      </c>
      <c r="J48" s="88">
        <v>138.49794700000001</v>
      </c>
      <c r="K48" s="88">
        <v>105.02424399999973</v>
      </c>
      <c r="L48" s="88">
        <v>57.613211</v>
      </c>
      <c r="M48" s="88">
        <v>34.460714000000003</v>
      </c>
      <c r="N48" s="88">
        <v>90.558261999999999</v>
      </c>
      <c r="O48" s="88">
        <v>0</v>
      </c>
      <c r="P48" s="89">
        <v>2275.1385019999975</v>
      </c>
      <c r="Q48" s="89">
        <v>2170.1142579999982</v>
      </c>
      <c r="R48" s="83"/>
      <c r="S48" s="84" t="s">
        <v>548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21" x14ac:dyDescent="0.15">
      <c r="A50" s="87">
        <v>2023</v>
      </c>
      <c r="B50" s="84" t="s">
        <v>338</v>
      </c>
      <c r="C50" s="88">
        <v>61.366342000000003</v>
      </c>
      <c r="D50" s="88">
        <v>378.644453</v>
      </c>
      <c r="E50" s="88">
        <v>1.137445</v>
      </c>
      <c r="F50" s="88">
        <v>7.3892639999999998</v>
      </c>
      <c r="G50" s="88">
        <v>8.6407310000000006</v>
      </c>
      <c r="H50" s="88">
        <v>2.2505419999999998</v>
      </c>
      <c r="I50" s="88">
        <v>465.40347800000001</v>
      </c>
      <c r="J50" s="88">
        <v>169.70472899999999</v>
      </c>
      <c r="K50" s="88">
        <v>103.86761299999979</v>
      </c>
      <c r="L50" s="88">
        <v>69.218948999999995</v>
      </c>
      <c r="M50" s="88">
        <v>23.338197000000001</v>
      </c>
      <c r="N50" s="88">
        <v>92.043554</v>
      </c>
      <c r="O50" s="88">
        <v>2.4499999999999999E-4</v>
      </c>
      <c r="P50" s="89">
        <v>2392.9770999999973</v>
      </c>
      <c r="Q50" s="89">
        <v>2289.109486999997</v>
      </c>
      <c r="R50" s="87">
        <v>2023</v>
      </c>
      <c r="S50" s="84" t="s">
        <v>537</v>
      </c>
      <c r="U50" s="89"/>
    </row>
    <row r="51" spans="1:21" x14ac:dyDescent="0.15">
      <c r="B51" s="84" t="s">
        <v>339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89"/>
      <c r="R51" s="83"/>
      <c r="S51" s="84" t="s">
        <v>538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9"/>
      <c r="R52" s="83"/>
      <c r="S52" s="84" t="s">
        <v>539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9"/>
      <c r="R53" s="83"/>
      <c r="S53" s="84" t="s">
        <v>540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89"/>
      <c r="R54" s="83"/>
      <c r="S54" s="84" t="s">
        <v>541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89"/>
      <c r="R55" s="83"/>
      <c r="S55" s="84" t="s">
        <v>542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89"/>
      <c r="R56" s="83"/>
      <c r="S56" s="84" t="s">
        <v>543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89"/>
      <c r="R57" s="83"/>
      <c r="S57" s="84" t="s">
        <v>544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89"/>
      <c r="R58" s="83"/>
      <c r="S58" s="84" t="s">
        <v>545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89"/>
      <c r="R59" s="83"/>
      <c r="S59" s="84" t="s">
        <v>546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89"/>
      <c r="R60" s="83"/>
      <c r="S60" s="84" t="s">
        <v>547</v>
      </c>
    </row>
    <row r="61" spans="1:21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548</v>
      </c>
    </row>
    <row r="62" spans="1:21" ht="21" customHeight="1" thickBot="1" x14ac:dyDescent="0.2">
      <c r="A62" s="199" t="s">
        <v>162</v>
      </c>
      <c r="B62" s="199" t="s">
        <v>163</v>
      </c>
      <c r="C62" s="86" t="s">
        <v>549</v>
      </c>
      <c r="D62" s="86" t="s">
        <v>550</v>
      </c>
      <c r="E62" s="86" t="s">
        <v>551</v>
      </c>
      <c r="F62" s="86" t="s">
        <v>552</v>
      </c>
      <c r="G62" s="86" t="s">
        <v>553</v>
      </c>
      <c r="H62" s="86" t="s">
        <v>183</v>
      </c>
      <c r="I62" s="86" t="s">
        <v>554</v>
      </c>
      <c r="J62" s="86" t="s">
        <v>555</v>
      </c>
      <c r="K62" s="86" t="s">
        <v>702</v>
      </c>
      <c r="L62" s="86" t="s">
        <v>705</v>
      </c>
      <c r="M62" s="86" t="s">
        <v>556</v>
      </c>
      <c r="N62" s="86" t="s">
        <v>557</v>
      </c>
      <c r="O62" s="86" t="s">
        <v>558</v>
      </c>
      <c r="P62" s="86" t="s">
        <v>627</v>
      </c>
      <c r="Q62" s="86" t="s">
        <v>628</v>
      </c>
      <c r="R62" s="199" t="s">
        <v>534</v>
      </c>
      <c r="S62" s="199" t="s">
        <v>521</v>
      </c>
    </row>
    <row r="63" spans="1:21" ht="12" customHeight="1" thickBot="1" x14ac:dyDescent="0.2">
      <c r="A63" s="200"/>
      <c r="B63" s="200"/>
      <c r="C63" s="201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3"/>
      <c r="R63" s="200"/>
      <c r="S63" s="200"/>
    </row>
    <row r="67" spans="1:9" ht="21" customHeight="1" x14ac:dyDescent="0.15">
      <c r="A67" s="195" t="s">
        <v>637</v>
      </c>
      <c r="B67" s="196"/>
      <c r="C67" s="197" t="s">
        <v>638</v>
      </c>
      <c r="D67" s="197"/>
      <c r="G67" s="204" t="s">
        <v>703</v>
      </c>
      <c r="H67" s="204"/>
      <c r="I67" s="204"/>
    </row>
    <row r="68" spans="1:9" ht="21" customHeight="1" x14ac:dyDescent="0.15">
      <c r="A68" s="195" t="s">
        <v>639</v>
      </c>
      <c r="B68" s="196"/>
      <c r="C68" s="197" t="s">
        <v>640</v>
      </c>
      <c r="D68" s="197"/>
    </row>
  </sheetData>
  <mergeCells count="28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2023-03-08T11:54:35Z</dcterms:modified>
</cp:coreProperties>
</file>