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/>
  <mc:AlternateContent xmlns:mc="http://schemas.openxmlformats.org/markup-compatibility/2006">
    <mc:Choice Requires="x15">
      <x15ac:absPath xmlns:x15ac="http://schemas.microsoft.com/office/spreadsheetml/2010/11/ac" url="R:\lsb\DEE_SE\AEREO\13. Stat Flash\2022_11_StatFlash\"/>
    </mc:Choice>
  </mc:AlternateContent>
  <xr:revisionPtr revIDLastSave="0" documentId="13_ncr:1_{AA621AF8-C022-4261-83ED-EF70B8B06F32}" xr6:coauthVersionLast="47" xr6:coauthVersionMax="47" xr10:uidLastSave="{00000000-0000-0000-0000-000000000000}"/>
  <bookViews>
    <workbookView xWindow="11400" yWindow="0" windowWidth="11520" windowHeight="12360" tabRatio="742" xr2:uid="{00000000-000D-0000-FFFF-FFFF00000000}"/>
  </bookViews>
  <sheets>
    <sheet name="Índice" sheetId="24" r:id="rId1"/>
    <sheet name="Contents" sheetId="27" r:id="rId2"/>
    <sheet name="01" sheetId="18" r:id="rId3"/>
    <sheet name="02" sheetId="28" r:id="rId4"/>
    <sheet name="03" sheetId="2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63" i="28" l="1"/>
  <c r="L63" i="28"/>
  <c r="M63" i="28"/>
  <c r="N63" i="28"/>
  <c r="O63" i="28"/>
  <c r="P63" i="28"/>
  <c r="Q63" i="28"/>
  <c r="R63" i="28"/>
  <c r="H63" i="28"/>
  <c r="C63" i="28"/>
  <c r="I62" i="18"/>
  <c r="J62" i="18"/>
  <c r="K62" i="18"/>
  <c r="L62" i="28" l="1"/>
  <c r="M62" i="28"/>
  <c r="N62" i="28"/>
  <c r="O62" i="28"/>
  <c r="P62" i="28"/>
  <c r="Q62" i="28"/>
  <c r="R62" i="28"/>
  <c r="H62" i="28"/>
  <c r="C62" i="28"/>
  <c r="K62" i="28" s="1"/>
  <c r="I61" i="18"/>
  <c r="J61" i="18"/>
  <c r="K61" i="18"/>
  <c r="L61" i="28"/>
  <c r="M61" i="28"/>
  <c r="N61" i="28"/>
  <c r="O61" i="28"/>
  <c r="Q61" i="28"/>
  <c r="R61" i="28"/>
  <c r="H61" i="28"/>
  <c r="C61" i="28"/>
  <c r="I60" i="18"/>
  <c r="J60" i="18"/>
  <c r="K60" i="18"/>
  <c r="K59" i="18"/>
  <c r="J57" i="18"/>
  <c r="J58" i="18"/>
  <c r="Q60" i="28"/>
  <c r="R60" i="28"/>
  <c r="L60" i="28"/>
  <c r="M60" i="28"/>
  <c r="N60" i="28"/>
  <c r="O60" i="28"/>
  <c r="H60" i="28"/>
  <c r="C60" i="28"/>
  <c r="I59" i="18"/>
  <c r="J59" i="18"/>
  <c r="Q59" i="28"/>
  <c r="R59" i="28"/>
  <c r="L59" i="28"/>
  <c r="M59" i="28"/>
  <c r="N59" i="28"/>
  <c r="O59" i="28"/>
  <c r="H59" i="28"/>
  <c r="C59" i="28"/>
  <c r="I58" i="18"/>
  <c r="K58" i="18"/>
  <c r="Q58" i="28"/>
  <c r="R58" i="28"/>
  <c r="L58" i="28"/>
  <c r="M58" i="28"/>
  <c r="N58" i="28"/>
  <c r="O58" i="28"/>
  <c r="H58" i="28"/>
  <c r="C58" i="28"/>
  <c r="I57" i="18"/>
  <c r="K57" i="18"/>
  <c r="H57" i="28" l="1"/>
  <c r="L57" i="28"/>
  <c r="M57" i="28"/>
  <c r="N57" i="28"/>
  <c r="O57" i="28"/>
  <c r="Q57" i="28"/>
  <c r="R57" i="28"/>
  <c r="C57" i="28"/>
  <c r="I56" i="18"/>
  <c r="J56" i="18"/>
  <c r="K56" i="18"/>
  <c r="L56" i="28"/>
  <c r="M56" i="28"/>
  <c r="N56" i="28"/>
  <c r="O56" i="28"/>
  <c r="Q56" i="28"/>
  <c r="R56" i="28"/>
  <c r="H56" i="28"/>
  <c r="C56" i="28"/>
  <c r="I55" i="18"/>
  <c r="J55" i="18"/>
  <c r="K55" i="18"/>
  <c r="Q55" i="28" l="1"/>
  <c r="R55" i="28"/>
  <c r="L55" i="28"/>
  <c r="M55" i="28"/>
  <c r="N55" i="28"/>
  <c r="O55" i="28"/>
  <c r="H55" i="28"/>
  <c r="C55" i="28"/>
  <c r="I54" i="18"/>
  <c r="J54" i="18"/>
  <c r="K54" i="18"/>
  <c r="L54" i="28" l="1"/>
  <c r="M54" i="28"/>
  <c r="N54" i="28"/>
  <c r="O54" i="28"/>
  <c r="Q54" i="28"/>
  <c r="R54" i="28"/>
  <c r="H54" i="28"/>
  <c r="C54" i="28"/>
  <c r="I53" i="18"/>
  <c r="J53" i="18"/>
  <c r="K53" i="18"/>
  <c r="Q26" i="28" l="1"/>
  <c r="R26" i="28"/>
  <c r="Q27" i="28"/>
  <c r="R27" i="28"/>
  <c r="Q28" i="28"/>
  <c r="R28" i="28"/>
  <c r="Q29" i="28"/>
  <c r="R29" i="28"/>
  <c r="Q30" i="28"/>
  <c r="R30" i="28"/>
  <c r="Q31" i="28"/>
  <c r="R31" i="28"/>
  <c r="Q32" i="28"/>
  <c r="R32" i="28"/>
  <c r="Q33" i="28"/>
  <c r="R33" i="28"/>
  <c r="Q34" i="28"/>
  <c r="R34" i="28"/>
  <c r="Q35" i="28"/>
  <c r="R35" i="28"/>
  <c r="Q36" i="28"/>
  <c r="R36" i="28"/>
  <c r="R25" i="28"/>
  <c r="Q25" i="28"/>
  <c r="L26" i="28"/>
  <c r="M26" i="28"/>
  <c r="N26" i="28"/>
  <c r="O26" i="28"/>
  <c r="L27" i="28"/>
  <c r="M27" i="28"/>
  <c r="N27" i="28"/>
  <c r="O27" i="28"/>
  <c r="L28" i="28"/>
  <c r="M28" i="28"/>
  <c r="N28" i="28"/>
  <c r="O28" i="28"/>
  <c r="L29" i="28"/>
  <c r="M29" i="28"/>
  <c r="N29" i="28"/>
  <c r="O29" i="28"/>
  <c r="L30" i="28"/>
  <c r="M30" i="28"/>
  <c r="N30" i="28"/>
  <c r="O30" i="28"/>
  <c r="L31" i="28"/>
  <c r="M31" i="28"/>
  <c r="N31" i="28"/>
  <c r="O31" i="28"/>
  <c r="L32" i="28"/>
  <c r="M32" i="28"/>
  <c r="N32" i="28"/>
  <c r="O32" i="28"/>
  <c r="L33" i="28"/>
  <c r="M33" i="28"/>
  <c r="N33" i="28"/>
  <c r="O33" i="28"/>
  <c r="L34" i="28"/>
  <c r="M34" i="28"/>
  <c r="N34" i="28"/>
  <c r="O34" i="28"/>
  <c r="L35" i="28"/>
  <c r="M35" i="28"/>
  <c r="N35" i="28"/>
  <c r="O35" i="28"/>
  <c r="L36" i="28"/>
  <c r="M36" i="28"/>
  <c r="N36" i="28"/>
  <c r="O36" i="28"/>
  <c r="O25" i="28"/>
  <c r="N25" i="28"/>
  <c r="M25" i="28"/>
  <c r="L25" i="28"/>
  <c r="H12" i="28"/>
  <c r="H13" i="28"/>
  <c r="H14" i="28"/>
  <c r="H15" i="28"/>
  <c r="H16" i="28"/>
  <c r="H17" i="28"/>
  <c r="H18" i="28"/>
  <c r="H19" i="28"/>
  <c r="H20" i="28"/>
  <c r="H21" i="28"/>
  <c r="H22" i="28"/>
  <c r="H11" i="28"/>
  <c r="C22" i="28"/>
  <c r="C21" i="28"/>
  <c r="C20" i="28"/>
  <c r="C19" i="28"/>
  <c r="C18" i="28"/>
  <c r="C17" i="28"/>
  <c r="C16" i="28"/>
  <c r="C15" i="28"/>
  <c r="C14" i="28"/>
  <c r="C13" i="28"/>
  <c r="C12" i="28"/>
  <c r="C11" i="28"/>
  <c r="I25" i="18" l="1"/>
  <c r="J25" i="18"/>
  <c r="K25" i="18"/>
  <c r="I26" i="18"/>
  <c r="J26" i="18"/>
  <c r="K26" i="18"/>
  <c r="I27" i="18"/>
  <c r="J27" i="18"/>
  <c r="K27" i="18"/>
  <c r="I28" i="18"/>
  <c r="J28" i="18"/>
  <c r="K28" i="18"/>
  <c r="I29" i="18"/>
  <c r="J29" i="18"/>
  <c r="K29" i="18"/>
  <c r="I30" i="18"/>
  <c r="J30" i="18"/>
  <c r="K30" i="18"/>
  <c r="I31" i="18"/>
  <c r="J31" i="18"/>
  <c r="K31" i="18"/>
  <c r="I32" i="18"/>
  <c r="J32" i="18"/>
  <c r="K32" i="18"/>
  <c r="I33" i="18"/>
  <c r="J33" i="18"/>
  <c r="K33" i="18"/>
  <c r="I34" i="18"/>
  <c r="J34" i="18"/>
  <c r="K34" i="18"/>
  <c r="I35" i="18"/>
  <c r="J35" i="18"/>
  <c r="K35" i="18"/>
  <c r="K24" i="18"/>
  <c r="J24" i="18"/>
  <c r="I24" i="18"/>
  <c r="B17" i="27"/>
  <c r="R53" i="28"/>
  <c r="Q53" i="28"/>
  <c r="O53" i="28"/>
  <c r="N53" i="28"/>
  <c r="M53" i="28"/>
  <c r="L53" i="28"/>
  <c r="R50" i="28"/>
  <c r="Q50" i="28"/>
  <c r="O50" i="28"/>
  <c r="N50" i="28"/>
  <c r="M50" i="28"/>
  <c r="L50" i="28"/>
  <c r="R49" i="28"/>
  <c r="Q49" i="28"/>
  <c r="O49" i="28"/>
  <c r="N49" i="28"/>
  <c r="M49" i="28"/>
  <c r="L49" i="28"/>
  <c r="R48" i="28"/>
  <c r="Q48" i="28"/>
  <c r="O48" i="28"/>
  <c r="N48" i="28"/>
  <c r="M48" i="28"/>
  <c r="L48" i="28"/>
  <c r="R47" i="28"/>
  <c r="Q47" i="28"/>
  <c r="O47" i="28"/>
  <c r="N47" i="28"/>
  <c r="M47" i="28"/>
  <c r="L47" i="28"/>
  <c r="R46" i="28"/>
  <c r="Q46" i="28"/>
  <c r="O46" i="28"/>
  <c r="N46" i="28"/>
  <c r="M46" i="28"/>
  <c r="L46" i="28"/>
  <c r="R45" i="28"/>
  <c r="Q45" i="28"/>
  <c r="O45" i="28"/>
  <c r="N45" i="28"/>
  <c r="M45" i="28"/>
  <c r="L45" i="28"/>
  <c r="R44" i="28"/>
  <c r="Q44" i="28"/>
  <c r="O44" i="28"/>
  <c r="N44" i="28"/>
  <c r="M44" i="28"/>
  <c r="L44" i="28"/>
  <c r="R43" i="28"/>
  <c r="Q43" i="28"/>
  <c r="O43" i="28"/>
  <c r="N43" i="28"/>
  <c r="M43" i="28"/>
  <c r="L43" i="28"/>
  <c r="R42" i="28"/>
  <c r="Q42" i="28"/>
  <c r="O42" i="28"/>
  <c r="N42" i="28"/>
  <c r="M42" i="28"/>
  <c r="L42" i="28"/>
  <c r="R41" i="28"/>
  <c r="Q41" i="28"/>
  <c r="O41" i="28"/>
  <c r="N41" i="28"/>
  <c r="M41" i="28"/>
  <c r="L41" i="28"/>
  <c r="R40" i="28"/>
  <c r="Q40" i="28"/>
  <c r="O40" i="28"/>
  <c r="N40" i="28"/>
  <c r="M40" i="28"/>
  <c r="L40" i="28"/>
  <c r="R39" i="28"/>
  <c r="Q39" i="28"/>
  <c r="O39" i="28"/>
  <c r="N39" i="28"/>
  <c r="M39" i="28"/>
  <c r="L39" i="28"/>
  <c r="K52" i="18"/>
  <c r="J52" i="18"/>
  <c r="I52" i="18"/>
  <c r="K39" i="18"/>
  <c r="K40" i="18"/>
  <c r="K41" i="18"/>
  <c r="K42" i="18"/>
  <c r="K43" i="18"/>
  <c r="K44" i="18"/>
  <c r="K45" i="18"/>
  <c r="K46" i="18"/>
  <c r="K47" i="18"/>
  <c r="K48" i="18"/>
  <c r="K49" i="18"/>
  <c r="K38" i="18"/>
  <c r="J39" i="18"/>
  <c r="J40" i="18"/>
  <c r="J41" i="18"/>
  <c r="J42" i="18"/>
  <c r="J43" i="18"/>
  <c r="J44" i="18"/>
  <c r="J45" i="18"/>
  <c r="J46" i="18"/>
  <c r="J47" i="18"/>
  <c r="J48" i="18"/>
  <c r="J49" i="18"/>
  <c r="J38" i="18"/>
  <c r="I39" i="18"/>
  <c r="I40" i="18"/>
  <c r="I41" i="18"/>
  <c r="I42" i="18"/>
  <c r="I43" i="18"/>
  <c r="I44" i="18"/>
  <c r="I45" i="18"/>
  <c r="I46" i="18"/>
  <c r="I47" i="18"/>
  <c r="I48" i="18"/>
  <c r="I49" i="18"/>
  <c r="I38" i="18"/>
  <c r="B16" i="27"/>
  <c r="B15" i="27"/>
  <c r="B16" i="24"/>
  <c r="H36" i="28"/>
  <c r="P36" i="28" s="1"/>
  <c r="H35" i="28"/>
  <c r="P35" i="28" s="1"/>
  <c r="H34" i="28"/>
  <c r="P34" i="28" s="1"/>
  <c r="H33" i="28"/>
  <c r="P33" i="28" s="1"/>
  <c r="H32" i="28"/>
  <c r="P32" i="28" s="1"/>
  <c r="H31" i="28"/>
  <c r="P31" i="28" s="1"/>
  <c r="H30" i="28"/>
  <c r="P30" i="28" s="1"/>
  <c r="H29" i="28"/>
  <c r="P29" i="28" s="1"/>
  <c r="H28" i="28"/>
  <c r="P28" i="28" s="1"/>
  <c r="H27" i="28"/>
  <c r="P27" i="28" s="1"/>
  <c r="H26" i="28"/>
  <c r="P26" i="28" s="1"/>
  <c r="H25" i="28"/>
  <c r="P25" i="28" s="1"/>
  <c r="C36" i="28"/>
  <c r="K36" i="28" s="1"/>
  <c r="C35" i="28"/>
  <c r="K35" i="28" s="1"/>
  <c r="C34" i="28"/>
  <c r="K34" i="28" s="1"/>
  <c r="C33" i="28"/>
  <c r="K33" i="28" s="1"/>
  <c r="C32" i="28"/>
  <c r="K32" i="28" s="1"/>
  <c r="C31" i="28"/>
  <c r="K31" i="28" s="1"/>
  <c r="C30" i="28"/>
  <c r="K30" i="28" s="1"/>
  <c r="C29" i="28"/>
  <c r="K29" i="28" s="1"/>
  <c r="C28" i="28"/>
  <c r="K28" i="28" s="1"/>
  <c r="C27" i="28"/>
  <c r="K27" i="28" s="1"/>
  <c r="C26" i="28"/>
  <c r="K26" i="28" s="1"/>
  <c r="C25" i="28"/>
  <c r="K25" i="28" s="1"/>
  <c r="H53" i="28"/>
  <c r="H40" i="28"/>
  <c r="P54" i="28" s="1"/>
  <c r="H41" i="28"/>
  <c r="P55" i="28" s="1"/>
  <c r="H42" i="28"/>
  <c r="P56" i="28" s="1"/>
  <c r="H43" i="28"/>
  <c r="P57" i="28" s="1"/>
  <c r="H44" i="28"/>
  <c r="P58" i="28" s="1"/>
  <c r="H45" i="28"/>
  <c r="P59" i="28" s="1"/>
  <c r="H46" i="28"/>
  <c r="P60" i="28" s="1"/>
  <c r="H47" i="28"/>
  <c r="P61" i="28" s="1"/>
  <c r="H48" i="28"/>
  <c r="H49" i="28"/>
  <c r="H50" i="28"/>
  <c r="H39" i="28"/>
  <c r="C53" i="28"/>
  <c r="C40" i="28"/>
  <c r="K54" i="28" s="1"/>
  <c r="C41" i="28"/>
  <c r="C42" i="28"/>
  <c r="K56" i="28" s="1"/>
  <c r="C43" i="28"/>
  <c r="K57" i="28" s="1"/>
  <c r="C44" i="28"/>
  <c r="K58" i="28" s="1"/>
  <c r="C45" i="28"/>
  <c r="K59" i="28" s="1"/>
  <c r="C46" i="28"/>
  <c r="K60" i="28" s="1"/>
  <c r="C47" i="28"/>
  <c r="C48" i="28"/>
  <c r="C49" i="28"/>
  <c r="C50" i="28"/>
  <c r="K50" i="28" s="1"/>
  <c r="C39" i="28"/>
  <c r="K47" i="28" l="1"/>
  <c r="K61" i="28"/>
  <c r="K41" i="28"/>
  <c r="K55" i="28"/>
  <c r="P39" i="28"/>
  <c r="P45" i="28"/>
  <c r="K46" i="28"/>
  <c r="P40" i="28"/>
  <c r="K43" i="28"/>
  <c r="K48" i="28"/>
  <c r="K42" i="28"/>
  <c r="P49" i="28"/>
  <c r="P43" i="28"/>
  <c r="K40" i="28"/>
  <c r="P46" i="28"/>
  <c r="P48" i="28"/>
  <c r="P42" i="28"/>
  <c r="K44" i="28"/>
  <c r="K49" i="28"/>
  <c r="P44" i="28"/>
  <c r="P47" i="28"/>
  <c r="P41" i="28"/>
  <c r="K39" i="28"/>
  <c r="K45" i="28"/>
  <c r="P53" i="28"/>
  <c r="P50" i="28"/>
  <c r="K53" i="28"/>
  <c r="B17" i="24"/>
  <c r="B15" i="24"/>
</calcChain>
</file>

<file path=xl/sharedStrings.xml><?xml version="1.0" encoding="utf-8"?>
<sst xmlns="http://schemas.openxmlformats.org/spreadsheetml/2006/main" count="437" uniqueCount="86">
  <si>
    <t>Lisboa</t>
  </si>
  <si>
    <t>Faro</t>
  </si>
  <si>
    <t>Porto</t>
  </si>
  <si>
    <t>Outros</t>
  </si>
  <si>
    <t xml:space="preserve"> </t>
  </si>
  <si>
    <t>Passageiros</t>
  </si>
  <si>
    <t>Carga e correio</t>
  </si>
  <si>
    <t>n.º</t>
  </si>
  <si>
    <t>Janeiro</t>
  </si>
  <si>
    <t>%</t>
  </si>
  <si>
    <t>Ranking</t>
  </si>
  <si>
    <t>1º</t>
  </si>
  <si>
    <t>2º</t>
  </si>
  <si>
    <t>3º</t>
  </si>
  <si>
    <t>t</t>
  </si>
  <si>
    <t>ATIVIDADE DOS TRANSPORTES</t>
  </si>
  <si>
    <t>Passageiros desembarcados</t>
  </si>
  <si>
    <t>Passageiros embarcados</t>
  </si>
  <si>
    <t>Aeronaves</t>
  </si>
  <si>
    <t>Quadro 01 - Transporte aéreo - Aeronaves aterradas, movimento de passageiros e de carga e correio nas infraestruturas aeroportuárias nacionais, em voos comerciais - mensal</t>
  </si>
  <si>
    <t>Quadro 02 - Transporte aéreo - Passageiros e de carga e correio movimentados nas infraestruturas aeroportuárias nacionais, em voos comerciais - mensal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</si>
  <si>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</si>
  <si>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</si>
  <si>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</si>
  <si>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</si>
  <si>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</si>
  <si>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</si>
  <si>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</si>
  <si>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</si>
  <si>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r>
      <t>10</t>
    </r>
    <r>
      <rPr>
        <b/>
        <vertAlign val="superscript"/>
        <sz val="9"/>
        <color theme="0"/>
        <rFont val="Calibri"/>
        <family val="2"/>
        <scheme val="minor"/>
      </rPr>
      <t>3</t>
    </r>
  </si>
  <si>
    <r>
      <rPr>
        <b/>
        <sz val="8"/>
        <color indexed="8"/>
        <rFont val="Calibri"/>
        <family val="2"/>
        <scheme val="minor"/>
      </rPr>
      <t xml:space="preserve">Fonte: </t>
    </r>
    <r>
      <rPr>
        <sz val="8"/>
        <color indexed="8"/>
        <rFont val="Calibri"/>
        <family val="2"/>
        <scheme val="minor"/>
      </rPr>
      <t>Inquérito aos Aeroportos e Aeródromos (ANA/ANAC/INE)</t>
    </r>
  </si>
  <si>
    <t>Outubro</t>
  </si>
  <si>
    <t>4º</t>
  </si>
  <si>
    <t>5º</t>
  </si>
  <si>
    <t>Novembro</t>
  </si>
  <si>
    <t>Dezembro</t>
  </si>
  <si>
    <t>TRANSPORT ACTIVITIES</t>
  </si>
  <si>
    <t>Contents</t>
  </si>
  <si>
    <t>Índice</t>
  </si>
  <si>
    <t>Tvh</t>
  </si>
  <si>
    <t>-</t>
  </si>
  <si>
    <t>Thv (%)</t>
  </si>
  <si>
    <t>Aircrafts</t>
  </si>
  <si>
    <t>Passengers</t>
  </si>
  <si>
    <t>Freight and mail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</si>
  <si>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</si>
  <si>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</si>
  <si>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</si>
  <si>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</si>
  <si>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</si>
  <si>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</si>
  <si>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</si>
  <si>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</si>
  <si>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</si>
  <si>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</si>
  <si>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</si>
  <si>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</si>
  <si>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r>
      <rPr>
        <b/>
        <sz val="8"/>
        <color indexed="8"/>
        <rFont val="Calibri"/>
        <family val="2"/>
        <scheme val="minor"/>
      </rPr>
      <t xml:space="preserve">Source: </t>
    </r>
    <r>
      <rPr>
        <sz val="8"/>
        <color indexed="8"/>
        <rFont val="Calibri"/>
        <family val="2"/>
        <scheme val="minor"/>
      </rPr>
      <t>Survey to airports and aerodromes (ANA/ANAC/Statistics Portugal)</t>
    </r>
  </si>
  <si>
    <t>Total</t>
  </si>
  <si>
    <t>Table 01 - Air transport - Aircrafts landed, passengers and freight and mail movement at national airports, commercial flights - monthly</t>
  </si>
  <si>
    <t>Table 02 - Air transport - Passengers and freight and mail movement at national airports, commercial flights  - monthly</t>
  </si>
  <si>
    <r>
      <t>10</t>
    </r>
    <r>
      <rPr>
        <b/>
        <vertAlign val="superscript"/>
        <sz val="9"/>
        <color theme="0"/>
        <rFont val="Calibri"/>
        <family val="2"/>
        <scheme val="minor"/>
      </rPr>
      <t xml:space="preserve">3 </t>
    </r>
    <r>
      <rPr>
        <b/>
        <sz val="9"/>
        <color theme="0"/>
        <rFont val="Calibri"/>
        <family val="2"/>
        <scheme val="minor"/>
      </rPr>
      <t>t</t>
    </r>
  </si>
  <si>
    <t>Tvh (%)</t>
  </si>
  <si>
    <t xml:space="preserve">Passengers disembarked </t>
  </si>
  <si>
    <t>Passengers embarked</t>
  </si>
  <si>
    <r>
      <t xml:space="preserve">País de origem 
</t>
    </r>
    <r>
      <rPr>
        <b/>
        <sz val="9"/>
        <color theme="0"/>
        <rFont val="Calibri"/>
        <family val="2"/>
        <scheme val="minor"/>
      </rPr>
      <t>(do voo)</t>
    </r>
  </si>
  <si>
    <r>
      <t xml:space="preserve">País de destino 
</t>
    </r>
    <r>
      <rPr>
        <b/>
        <sz val="9"/>
        <color theme="0"/>
        <rFont val="Calibri"/>
        <family val="2"/>
        <scheme val="minor"/>
      </rPr>
      <t>(do voo)</t>
    </r>
  </si>
  <si>
    <r>
      <t xml:space="preserve">Country of origin 
</t>
    </r>
    <r>
      <rPr>
        <b/>
        <sz val="8"/>
        <color theme="0"/>
        <rFont val="Calibri"/>
        <family val="2"/>
        <scheme val="minor"/>
      </rPr>
      <t>(of the flight)</t>
    </r>
  </si>
  <si>
    <r>
      <t xml:space="preserve">Country of destination 
</t>
    </r>
    <r>
      <rPr>
        <b/>
        <sz val="8"/>
        <color theme="0"/>
        <rFont val="Calibri"/>
        <family val="2"/>
        <scheme val="minor"/>
      </rPr>
      <t>(of the flight)</t>
    </r>
  </si>
  <si>
    <r>
      <t xml:space="preserve">2022 </t>
    </r>
    <r>
      <rPr>
        <b/>
        <sz val="8"/>
        <color theme="1"/>
        <rFont val="Calibri"/>
        <family val="2"/>
        <scheme val="minor"/>
      </rPr>
      <t>Pe</t>
    </r>
  </si>
  <si>
    <r>
      <t xml:space="preserve">  2022 </t>
    </r>
    <r>
      <rPr>
        <b/>
        <sz val="8"/>
        <color theme="1"/>
        <rFont val="Calibri"/>
        <family val="2"/>
        <scheme val="minor"/>
      </rPr>
      <t>Pe</t>
    </r>
  </si>
  <si>
    <r>
      <t>França /</t>
    </r>
    <r>
      <rPr>
        <i/>
        <sz val="9"/>
        <rFont val="Calibri"/>
        <family val="2"/>
        <scheme val="minor"/>
      </rPr>
      <t xml:space="preserve"> France</t>
    </r>
  </si>
  <si>
    <r>
      <t xml:space="preserve">Reino Unido / </t>
    </r>
    <r>
      <rPr>
        <i/>
        <sz val="9"/>
        <rFont val="Calibri"/>
        <family val="2"/>
        <scheme val="minor"/>
      </rPr>
      <t>United Kingdom</t>
    </r>
  </si>
  <si>
    <r>
      <t xml:space="preserve">Espanha / </t>
    </r>
    <r>
      <rPr>
        <i/>
        <sz val="9"/>
        <rFont val="Calibri"/>
        <family val="2"/>
        <scheme val="minor"/>
      </rPr>
      <t>Spain</t>
    </r>
  </si>
  <si>
    <r>
      <t>Alemanha /</t>
    </r>
    <r>
      <rPr>
        <i/>
        <sz val="9"/>
        <rFont val="Calibri"/>
        <family val="2"/>
        <scheme val="minor"/>
      </rPr>
      <t>Germany</t>
    </r>
  </si>
  <si>
    <r>
      <t xml:space="preserve">Suíça / </t>
    </r>
    <r>
      <rPr>
        <i/>
        <sz val="9"/>
        <rFont val="Calibri"/>
        <family val="2"/>
        <scheme val="minor"/>
      </rPr>
      <t>Switzerland</t>
    </r>
  </si>
  <si>
    <t>Y-on-Y growth rate</t>
  </si>
  <si>
    <r>
      <t xml:space="preserve">Pe: resultados preliminares / </t>
    </r>
    <r>
      <rPr>
        <i/>
        <sz val="8"/>
        <rFont val="Calibri"/>
        <family val="2"/>
        <scheme val="minor"/>
      </rPr>
      <t>preliminary results</t>
    </r>
  </si>
  <si>
    <r>
      <t xml:space="preserve">Pe: resultados preliminares / </t>
    </r>
    <r>
      <rPr>
        <i/>
        <sz val="8"/>
        <rFont val="Calibri"/>
        <family val="2"/>
        <scheme val="minor"/>
      </rPr>
      <t xml:space="preserve">preliminary results </t>
    </r>
  </si>
  <si>
    <t>Estatísticas rápidas do transporte aéreo - Novembro 2022</t>
  </si>
  <si>
    <t>Air Transport Flash Statistics – November 2022</t>
  </si>
  <si>
    <r>
      <t xml:space="preserve">Janeiro a Novembro 2022  </t>
    </r>
    <r>
      <rPr>
        <b/>
        <vertAlign val="subscript"/>
        <sz val="10"/>
        <color theme="0"/>
        <rFont val="Calibri"/>
        <family val="2"/>
        <scheme val="minor"/>
      </rPr>
      <t>(Pe)</t>
    </r>
  </si>
  <si>
    <r>
      <t xml:space="preserve">January to November 2022  </t>
    </r>
    <r>
      <rPr>
        <b/>
        <vertAlign val="subscript"/>
        <sz val="9"/>
        <color theme="0"/>
        <rFont val="Calibri"/>
        <family val="2"/>
        <scheme val="minor"/>
      </rPr>
      <t>(Pe)</t>
    </r>
  </si>
  <si>
    <t>Quadro 03 - Transporte aéreo - Principais países de origem e de destino dos passageiros movimentados nas infraestruturas aeroportuárias nacionais, em voos comerciais - Janeiro a Novembro 2022</t>
  </si>
  <si>
    <t>Table 03 - Air transport - Main country of origin and destination of flights with passengers at national airports, commercial flights - January to November 2022</t>
  </si>
  <si>
    <r>
      <t xml:space="preserve">Itália / </t>
    </r>
    <r>
      <rPr>
        <i/>
        <sz val="9"/>
        <rFont val="Calibri"/>
        <family val="2"/>
        <scheme val="minor"/>
      </rPr>
      <t>Italy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</si>
</sst>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_€_-;\-* #,##0.00\ _€_-;_-* &quot;-&quot;??\ _€_-;_-@_-"/>
    <numFmt numFmtId="165" formatCode="0.0"/>
    <numFmt numFmtId="166" formatCode="#\ ###\ ###\ ##0"/>
    <numFmt numFmtId="167" formatCode="_-* #,##0.00\ _E_s_c_._-;\-* #,##0.00\ _E_s_c_._-;_-* &quot;-&quot;??\ _E_s_c_._-;_-@_-"/>
    <numFmt numFmtId="168" formatCode="0.0%"/>
    <numFmt numFmtId="169" formatCode="#,##0.0"/>
  </numFmts>
  <fonts count="4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u/>
      <sz val="1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i/>
      <sz val="9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Tahoma"/>
      <family val="2"/>
    </font>
    <font>
      <b/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vertAlign val="subscript"/>
      <sz val="10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vertAlign val="superscript"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sz val="8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i/>
      <sz val="8"/>
      <color theme="1"/>
      <name val="Arial"/>
      <family val="2"/>
    </font>
    <font>
      <b/>
      <sz val="8"/>
      <color theme="0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11"/>
      <color indexed="9"/>
      <name val="Calibri"/>
      <family val="2"/>
      <scheme val="minor"/>
    </font>
    <font>
      <b/>
      <vertAlign val="subscript"/>
      <sz val="9"/>
      <color theme="0"/>
      <name val="Calibri"/>
      <family val="2"/>
      <scheme val="minor"/>
    </font>
    <font>
      <i/>
      <sz val="9"/>
      <color rgb="FFFF0000"/>
      <name val="Arial"/>
      <family val="2"/>
    </font>
    <font>
      <sz val="11"/>
      <name val="Calibri"/>
      <family val="2"/>
    </font>
    <font>
      <b/>
      <sz val="8"/>
      <color theme="1"/>
      <name val="Calibri"/>
      <family val="2"/>
      <scheme val="minor"/>
    </font>
    <font>
      <i/>
      <sz val="9"/>
      <name val="Calibri"/>
      <family val="2"/>
      <scheme val="minor"/>
    </font>
    <font>
      <i/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/>
      <bottom style="double">
        <color theme="7"/>
      </bottom>
      <diagonal/>
    </border>
    <border>
      <left/>
      <right style="medium">
        <color theme="7"/>
      </right>
      <top/>
      <bottom/>
      <diagonal/>
    </border>
    <border>
      <left style="medium">
        <color theme="7"/>
      </left>
      <right style="medium">
        <color theme="7"/>
      </right>
      <top/>
      <bottom/>
      <diagonal/>
    </border>
    <border>
      <left style="medium">
        <color theme="7"/>
      </left>
      <right/>
      <top/>
      <bottom/>
      <diagonal/>
    </border>
    <border>
      <left/>
      <right/>
      <top style="medium">
        <color theme="0"/>
      </top>
      <bottom/>
      <diagonal/>
    </border>
    <border>
      <left/>
      <right/>
      <top style="medium">
        <color theme="0"/>
      </top>
      <bottom style="medium">
        <color theme="0"/>
      </bottom>
      <diagonal/>
    </border>
  </borders>
  <cellStyleXfs count="33">
    <xf numFmtId="0" fontId="0" fillId="0" borderId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132">
    <xf numFmtId="0" fontId="0" fillId="0" borderId="0" xfId="0"/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9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1" fillId="0" borderId="0" xfId="0" applyFont="1"/>
    <xf numFmtId="0" fontId="6" fillId="0" borderId="0" xfId="3" applyFont="1" applyAlignment="1" applyProtection="1"/>
    <xf numFmtId="0" fontId="5" fillId="0" borderId="0" xfId="0" applyFont="1"/>
    <xf numFmtId="0" fontId="5" fillId="0" borderId="0" xfId="3" applyFont="1" applyAlignment="1" applyProtection="1"/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6" fillId="0" borderId="0" xfId="5" applyFont="1" applyAlignment="1">
      <alignment horizontal="right" vertical="center"/>
    </xf>
    <xf numFmtId="0" fontId="15" fillId="0" borderId="0" xfId="0" applyFont="1" applyAlignment="1">
      <alignment vertical="center"/>
    </xf>
    <xf numFmtId="17" fontId="16" fillId="2" borderId="4" xfId="0" applyNumberFormat="1" applyFont="1" applyFill="1" applyBorder="1" applyAlignment="1">
      <alignment horizontal="center" vertical="center" wrapText="1"/>
    </xf>
    <xf numFmtId="49" fontId="18" fillId="2" borderId="8" xfId="0" applyNumberFormat="1" applyFont="1" applyFill="1" applyBorder="1" applyAlignment="1">
      <alignment horizontal="center" vertical="center"/>
    </xf>
    <xf numFmtId="49" fontId="18" fillId="2" borderId="9" xfId="0" applyNumberFormat="1" applyFont="1" applyFill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17" fontId="9" fillId="0" borderId="14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166" fontId="4" fillId="0" borderId="10" xfId="0" applyNumberFormat="1" applyFont="1" applyBorder="1" applyAlignment="1">
      <alignment horizontal="right" vertical="center"/>
    </xf>
    <xf numFmtId="17" fontId="16" fillId="2" borderId="3" xfId="0" applyNumberFormat="1" applyFont="1" applyFill="1" applyBorder="1" applyAlignment="1">
      <alignment horizontal="center" vertical="center" wrapText="1"/>
    </xf>
    <xf numFmtId="17" fontId="18" fillId="2" borderId="4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horizontal="left" vertical="center"/>
    </xf>
    <xf numFmtId="3" fontId="30" fillId="0" borderId="13" xfId="0" applyNumberFormat="1" applyFont="1" applyBorder="1" applyAlignment="1">
      <alignment horizontal="right" vertical="center"/>
    </xf>
    <xf numFmtId="3" fontId="20" fillId="0" borderId="0" xfId="0" applyNumberFormat="1" applyFont="1" applyAlignment="1">
      <alignment horizontal="center" vertical="center"/>
    </xf>
    <xf numFmtId="3" fontId="30" fillId="0" borderId="0" xfId="0" applyNumberFormat="1" applyFont="1" applyAlignment="1">
      <alignment horizontal="right" vertical="center"/>
    </xf>
    <xf numFmtId="3" fontId="21" fillId="0" borderId="0" xfId="0" applyNumberFormat="1" applyFont="1" applyAlignment="1">
      <alignment horizontal="right" vertical="center"/>
    </xf>
    <xf numFmtId="168" fontId="30" fillId="0" borderId="13" xfId="32" applyNumberFormat="1" applyFont="1" applyFill="1" applyBorder="1" applyAlignment="1">
      <alignment horizontal="right" vertical="center"/>
    </xf>
    <xf numFmtId="168" fontId="30" fillId="0" borderId="0" xfId="32" applyNumberFormat="1" applyFont="1" applyFill="1" applyBorder="1" applyAlignment="1">
      <alignment horizontal="right" vertical="center"/>
    </xf>
    <xf numFmtId="3" fontId="21" fillId="0" borderId="13" xfId="0" applyNumberFormat="1" applyFont="1" applyBorder="1" applyAlignment="1">
      <alignment horizontal="right" vertical="center"/>
    </xf>
    <xf numFmtId="166" fontId="21" fillId="0" borderId="0" xfId="0" applyNumberFormat="1" applyFont="1" applyAlignment="1">
      <alignment horizontal="right" vertical="center"/>
    </xf>
    <xf numFmtId="168" fontId="21" fillId="0" borderId="13" xfId="32" applyNumberFormat="1" applyFont="1" applyFill="1" applyBorder="1" applyAlignment="1">
      <alignment horizontal="right" vertical="center"/>
    </xf>
    <xf numFmtId="168" fontId="21" fillId="0" borderId="0" xfId="32" applyNumberFormat="1" applyFont="1" applyFill="1" applyBorder="1" applyAlignment="1">
      <alignment horizontal="right" vertical="center"/>
    </xf>
    <xf numFmtId="3" fontId="30" fillId="0" borderId="13" xfId="0" quotePrefix="1" applyNumberFormat="1" applyFont="1" applyBorder="1" applyAlignment="1">
      <alignment horizontal="right" vertical="center"/>
    </xf>
    <xf numFmtId="3" fontId="21" fillId="0" borderId="13" xfId="0" quotePrefix="1" applyNumberFormat="1" applyFont="1" applyBorder="1" applyAlignment="1">
      <alignment horizontal="right" vertical="center"/>
    </xf>
    <xf numFmtId="168" fontId="30" fillId="0" borderId="13" xfId="32" quotePrefix="1" applyNumberFormat="1" applyFont="1" applyFill="1" applyBorder="1" applyAlignment="1">
      <alignment horizontal="right" vertical="center"/>
    </xf>
    <xf numFmtId="0" fontId="20" fillId="0" borderId="0" xfId="0" applyFont="1" applyAlignment="1">
      <alignment horizontal="left" vertical="center" indent="1"/>
    </xf>
    <xf numFmtId="0" fontId="9" fillId="0" borderId="0" xfId="0" applyFont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29" fillId="0" borderId="13" xfId="0" applyFont="1" applyBorder="1" applyAlignment="1">
      <alignment horizontal="right" vertical="center"/>
    </xf>
    <xf numFmtId="0" fontId="20" fillId="0" borderId="13" xfId="0" applyFont="1" applyBorder="1" applyAlignment="1">
      <alignment horizontal="right" vertical="center" indent="1"/>
    </xf>
    <xf numFmtId="0" fontId="20" fillId="0" borderId="13" xfId="0" applyFont="1" applyBorder="1" applyAlignment="1">
      <alignment horizontal="right" vertical="center"/>
    </xf>
    <xf numFmtId="0" fontId="25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1" fillId="0" borderId="0" xfId="0" applyFont="1" applyAlignment="1">
      <alignment horizontal="right" vertical="center"/>
    </xf>
    <xf numFmtId="17" fontId="18" fillId="2" borderId="4" xfId="0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 vertical="center"/>
    </xf>
    <xf numFmtId="17" fontId="16" fillId="3" borderId="4" xfId="0" applyNumberFormat="1" applyFont="1" applyFill="1" applyBorder="1" applyAlignment="1">
      <alignment horizontal="center" vertical="center" wrapText="1"/>
    </xf>
    <xf numFmtId="17" fontId="16" fillId="3" borderId="4" xfId="0" applyNumberFormat="1" applyFont="1" applyFill="1" applyBorder="1" applyAlignment="1">
      <alignment horizontal="center" vertical="center"/>
    </xf>
    <xf numFmtId="17" fontId="18" fillId="3" borderId="4" xfId="0" applyNumberFormat="1" applyFont="1" applyFill="1" applyBorder="1" applyAlignment="1">
      <alignment horizontal="center" vertical="center" wrapText="1"/>
    </xf>
    <xf numFmtId="17" fontId="18" fillId="3" borderId="4" xfId="0" applyNumberFormat="1" applyFont="1" applyFill="1" applyBorder="1" applyAlignment="1">
      <alignment horizontal="center" vertical="center"/>
    </xf>
    <xf numFmtId="0" fontId="18" fillId="3" borderId="4" xfId="0" applyFont="1" applyFill="1" applyBorder="1" applyAlignment="1">
      <alignment horizontal="center" vertical="center" wrapText="1"/>
    </xf>
    <xf numFmtId="3" fontId="21" fillId="0" borderId="11" xfId="0" applyNumberFormat="1" applyFont="1" applyBorder="1" applyAlignment="1">
      <alignment horizontal="right" vertical="center"/>
    </xf>
    <xf numFmtId="166" fontId="21" fillId="0" borderId="11" xfId="0" applyNumberFormat="1" applyFont="1" applyBorder="1" applyAlignment="1">
      <alignment horizontal="right" vertical="center"/>
    </xf>
    <xf numFmtId="0" fontId="28" fillId="2" borderId="1" xfId="0" applyFont="1" applyFill="1" applyBorder="1"/>
    <xf numFmtId="0" fontId="28" fillId="2" borderId="2" xfId="0" applyFont="1" applyFill="1" applyBorder="1"/>
    <xf numFmtId="0" fontId="20" fillId="0" borderId="0" xfId="0" applyFont="1"/>
    <xf numFmtId="0" fontId="22" fillId="0" borderId="0" xfId="0" applyFont="1"/>
    <xf numFmtId="0" fontId="33" fillId="0" borderId="0" xfId="3" applyFont="1" applyAlignment="1" applyProtection="1"/>
    <xf numFmtId="0" fontId="34" fillId="2" borderId="1" xfId="0" applyFont="1" applyFill="1" applyBorder="1" applyAlignment="1">
      <alignment vertical="center"/>
    </xf>
    <xf numFmtId="0" fontId="34" fillId="2" borderId="2" xfId="0" applyFont="1" applyFill="1" applyBorder="1" applyAlignment="1">
      <alignment vertical="center"/>
    </xf>
    <xf numFmtId="165" fontId="21" fillId="0" borderId="13" xfId="32" applyNumberFormat="1" applyFont="1" applyFill="1" applyBorder="1" applyAlignment="1">
      <alignment horizontal="right" vertical="center"/>
    </xf>
    <xf numFmtId="165" fontId="21" fillId="0" borderId="0" xfId="32" applyNumberFormat="1" applyFont="1" applyFill="1" applyBorder="1" applyAlignment="1">
      <alignment horizontal="right" vertical="center"/>
    </xf>
    <xf numFmtId="17" fontId="18" fillId="3" borderId="3" xfId="0" applyNumberFormat="1" applyFont="1" applyFill="1" applyBorder="1" applyAlignment="1">
      <alignment horizontal="center" vertical="center" wrapText="1"/>
    </xf>
    <xf numFmtId="17" fontId="27" fillId="2" borderId="0" xfId="0" applyNumberFormat="1" applyFont="1" applyFill="1" applyAlignment="1">
      <alignment horizontal="center" vertical="center" wrapText="1"/>
    </xf>
    <xf numFmtId="17" fontId="18" fillId="2" borderId="0" xfId="0" applyNumberFormat="1" applyFont="1" applyFill="1" applyAlignment="1">
      <alignment horizontal="center" vertical="center" wrapText="1"/>
    </xf>
    <xf numFmtId="166" fontId="21" fillId="0" borderId="10" xfId="0" applyNumberFormat="1" applyFont="1" applyBorder="1" applyAlignment="1">
      <alignment horizontal="right" vertical="center"/>
    </xf>
    <xf numFmtId="0" fontId="36" fillId="0" borderId="0" xfId="3" applyFont="1" applyAlignment="1" applyProtection="1"/>
    <xf numFmtId="166" fontId="26" fillId="0" borderId="0" xfId="0" applyNumberFormat="1" applyFont="1" applyAlignment="1">
      <alignment horizontal="center" vertical="center"/>
    </xf>
    <xf numFmtId="169" fontId="30" fillId="0" borderId="13" xfId="32" applyNumberFormat="1" applyFont="1" applyFill="1" applyBorder="1" applyAlignment="1">
      <alignment horizontal="right" vertical="center"/>
    </xf>
    <xf numFmtId="169" fontId="21" fillId="0" borderId="0" xfId="32" applyNumberFormat="1" applyFont="1" applyFill="1" applyBorder="1" applyAlignment="1">
      <alignment horizontal="right" vertical="center"/>
    </xf>
    <xf numFmtId="169" fontId="21" fillId="0" borderId="11" xfId="32" applyNumberFormat="1" applyFont="1" applyFill="1" applyBorder="1" applyAlignment="1">
      <alignment horizontal="right" vertical="center"/>
    </xf>
    <xf numFmtId="169" fontId="21" fillId="0" borderId="13" xfId="0" applyNumberFormat="1" applyFont="1" applyBorder="1" applyAlignment="1">
      <alignment horizontal="right" vertical="center"/>
    </xf>
    <xf numFmtId="169" fontId="21" fillId="0" borderId="0" xfId="0" applyNumberFormat="1" applyFont="1" applyAlignment="1">
      <alignment horizontal="right" vertical="center"/>
    </xf>
    <xf numFmtId="169" fontId="21" fillId="0" borderId="11" xfId="0" applyNumberFormat="1" applyFont="1" applyBorder="1" applyAlignment="1">
      <alignment horizontal="right" vertical="center"/>
    </xf>
    <xf numFmtId="169" fontId="30" fillId="0" borderId="13" xfId="0" applyNumberFormat="1" applyFont="1" applyBorder="1" applyAlignment="1">
      <alignment horizontal="right" vertical="center"/>
    </xf>
    <xf numFmtId="169" fontId="30" fillId="0" borderId="0" xfId="0" applyNumberFormat="1" applyFont="1" applyAlignment="1">
      <alignment horizontal="right" vertical="center"/>
    </xf>
    <xf numFmtId="0" fontId="37" fillId="0" borderId="0" xfId="3" applyFont="1" applyAlignment="1" applyProtection="1"/>
    <xf numFmtId="166" fontId="21" fillId="0" borderId="12" xfId="0" applyNumberFormat="1" applyFont="1" applyBorder="1" applyAlignment="1">
      <alignment horizontal="left" vertical="center" indent="1"/>
    </xf>
    <xf numFmtId="17" fontId="18" fillId="2" borderId="5" xfId="0" applyNumberFormat="1" applyFont="1" applyFill="1" applyBorder="1" applyAlignment="1">
      <alignment horizontal="center" vertical="center"/>
    </xf>
    <xf numFmtId="17" fontId="18" fillId="2" borderId="15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horizontal="left" vertical="center"/>
    </xf>
    <xf numFmtId="17" fontId="16" fillId="2" borderId="5" xfId="0" applyNumberFormat="1" applyFont="1" applyFill="1" applyBorder="1" applyAlignment="1">
      <alignment horizontal="center" vertical="center" wrapText="1"/>
    </xf>
    <xf numFmtId="17" fontId="18" fillId="2" borderId="5" xfId="0" applyNumberFormat="1" applyFont="1" applyFill="1" applyBorder="1" applyAlignment="1">
      <alignment horizontal="center" vertical="center" wrapText="1"/>
    </xf>
    <xf numFmtId="3" fontId="9" fillId="0" borderId="0" xfId="0" applyNumberFormat="1" applyFont="1" applyAlignment="1">
      <alignment vertical="center"/>
    </xf>
    <xf numFmtId="169" fontId="21" fillId="0" borderId="12" xfId="0" applyNumberFormat="1" applyFont="1" applyBorder="1" applyAlignment="1">
      <alignment horizontal="right" vertical="center"/>
    </xf>
    <xf numFmtId="165" fontId="21" fillId="0" borderId="12" xfId="0" applyNumberFormat="1" applyFont="1" applyBorder="1" applyAlignment="1">
      <alignment horizontal="right" vertical="center"/>
    </xf>
    <xf numFmtId="165" fontId="21" fillId="0" borderId="13" xfId="0" applyNumberFormat="1" applyFont="1" applyBorder="1" applyAlignment="1">
      <alignment horizontal="right" vertical="center"/>
    </xf>
    <xf numFmtId="166" fontId="21" fillId="0" borderId="13" xfId="0" applyNumberFormat="1" applyFont="1" applyBorder="1" applyAlignment="1">
      <alignment horizontal="right" vertical="center"/>
    </xf>
    <xf numFmtId="166" fontId="20" fillId="0" borderId="0" xfId="0" applyNumberFormat="1" applyFont="1" applyAlignment="1">
      <alignment horizontal="center" vertical="center"/>
    </xf>
    <xf numFmtId="166" fontId="30" fillId="0" borderId="13" xfId="0" applyNumberFormat="1" applyFont="1" applyBorder="1" applyAlignment="1">
      <alignment horizontal="right" vertical="center"/>
    </xf>
    <xf numFmtId="166" fontId="30" fillId="0" borderId="0" xfId="0" applyNumberFormat="1" applyFont="1" applyAlignment="1">
      <alignment horizontal="right" vertical="center"/>
    </xf>
    <xf numFmtId="166" fontId="23" fillId="0" borderId="0" xfId="0" applyNumberFormat="1" applyFont="1" applyAlignment="1">
      <alignment horizontal="center" vertical="center"/>
    </xf>
    <xf numFmtId="166" fontId="9" fillId="0" borderId="0" xfId="0" applyNumberFormat="1" applyFont="1" applyAlignment="1">
      <alignment horizontal="center" vertical="center"/>
    </xf>
    <xf numFmtId="17" fontId="16" fillId="2" borderId="3" xfId="0" applyNumberFormat="1" applyFont="1" applyFill="1" applyBorder="1" applyAlignment="1">
      <alignment horizontal="center" vertical="center" wrapText="1"/>
    </xf>
    <xf numFmtId="17" fontId="16" fillId="2" borderId="4" xfId="0" applyNumberFormat="1" applyFont="1" applyFill="1" applyBorder="1" applyAlignment="1">
      <alignment horizontal="center" vertical="center" wrapText="1"/>
    </xf>
    <xf numFmtId="17" fontId="18" fillId="2" borderId="3" xfId="0" applyNumberFormat="1" applyFont="1" applyFill="1" applyBorder="1" applyAlignment="1">
      <alignment horizontal="center" vertical="center"/>
    </xf>
    <xf numFmtId="17" fontId="18" fillId="2" borderId="4" xfId="0" applyNumberFormat="1" applyFont="1" applyFill="1" applyBorder="1" applyAlignment="1">
      <alignment horizontal="center" vertical="center"/>
    </xf>
    <xf numFmtId="17" fontId="16" fillId="2" borderId="4" xfId="0" applyNumberFormat="1" applyFont="1" applyFill="1" applyBorder="1" applyAlignment="1">
      <alignment horizontal="center" vertical="center"/>
    </xf>
    <xf numFmtId="49" fontId="18" fillId="2" borderId="4" xfId="0" applyNumberFormat="1" applyFont="1" applyFill="1" applyBorder="1" applyAlignment="1">
      <alignment horizontal="center" vertical="center"/>
    </xf>
    <xf numFmtId="17" fontId="18" fillId="2" borderId="3" xfId="0" applyNumberFormat="1" applyFont="1" applyFill="1" applyBorder="1" applyAlignment="1">
      <alignment horizontal="center" vertical="center" wrapText="1"/>
    </xf>
    <xf numFmtId="17" fontId="18" fillId="2" borderId="4" xfId="0" applyNumberFormat="1" applyFont="1" applyFill="1" applyBorder="1" applyAlignment="1">
      <alignment horizontal="center" vertical="center" wrapText="1"/>
    </xf>
    <xf numFmtId="17" fontId="16" fillId="3" borderId="15" xfId="0" applyNumberFormat="1" applyFont="1" applyFill="1" applyBorder="1" applyAlignment="1">
      <alignment horizontal="center" vertical="center" wrapText="1"/>
    </xf>
    <xf numFmtId="17" fontId="16" fillId="3" borderId="3" xfId="0" applyNumberFormat="1" applyFont="1" applyFill="1" applyBorder="1" applyAlignment="1">
      <alignment horizontal="center" vertical="center" wrapText="1"/>
    </xf>
    <xf numFmtId="17" fontId="16" fillId="3" borderId="4" xfId="0" applyNumberFormat="1" applyFont="1" applyFill="1" applyBorder="1" applyAlignment="1">
      <alignment horizontal="center" vertical="center"/>
    </xf>
    <xf numFmtId="17" fontId="18" fillId="3" borderId="15" xfId="0" applyNumberFormat="1" applyFont="1" applyFill="1" applyBorder="1" applyAlignment="1">
      <alignment horizontal="center" vertical="center" wrapText="1"/>
    </xf>
    <xf numFmtId="17" fontId="18" fillId="3" borderId="3" xfId="0" applyNumberFormat="1" applyFont="1" applyFill="1" applyBorder="1" applyAlignment="1">
      <alignment horizontal="center" vertical="center" wrapText="1"/>
    </xf>
    <xf numFmtId="17" fontId="18" fillId="3" borderId="5" xfId="0" applyNumberFormat="1" applyFont="1" applyFill="1" applyBorder="1" applyAlignment="1">
      <alignment horizontal="center" vertical="center"/>
    </xf>
    <xf numFmtId="17" fontId="18" fillId="3" borderId="15" xfId="0" applyNumberFormat="1" applyFont="1" applyFill="1" applyBorder="1" applyAlignment="1">
      <alignment horizontal="center" vertical="center"/>
    </xf>
    <xf numFmtId="17" fontId="18" fillId="3" borderId="3" xfId="0" applyNumberFormat="1" applyFont="1" applyFill="1" applyBorder="1" applyAlignment="1">
      <alignment horizontal="center" vertical="center"/>
    </xf>
    <xf numFmtId="49" fontId="18" fillId="3" borderId="15" xfId="0" applyNumberFormat="1" applyFont="1" applyFill="1" applyBorder="1" applyAlignment="1">
      <alignment horizontal="center" vertical="center"/>
    </xf>
    <xf numFmtId="49" fontId="18" fillId="3" borderId="3" xfId="0" applyNumberFormat="1" applyFont="1" applyFill="1" applyBorder="1" applyAlignment="1">
      <alignment horizontal="center" vertical="center"/>
    </xf>
    <xf numFmtId="49" fontId="18" fillId="3" borderId="4" xfId="0" applyNumberFormat="1" applyFont="1" applyFill="1" applyBorder="1" applyAlignment="1">
      <alignment horizontal="center" vertical="center"/>
    </xf>
    <xf numFmtId="17" fontId="16" fillId="2" borderId="5" xfId="0" applyNumberFormat="1" applyFont="1" applyFill="1" applyBorder="1" applyAlignment="1">
      <alignment horizontal="center" vertical="center"/>
    </xf>
    <xf numFmtId="17" fontId="16" fillId="2" borderId="15" xfId="0" applyNumberFormat="1" applyFont="1" applyFill="1" applyBorder="1" applyAlignment="1">
      <alignment horizontal="center" vertical="center"/>
    </xf>
    <xf numFmtId="17" fontId="18" fillId="2" borderId="5" xfId="0" applyNumberFormat="1" applyFont="1" applyFill="1" applyBorder="1" applyAlignment="1">
      <alignment horizontal="center" vertical="center"/>
    </xf>
    <xf numFmtId="17" fontId="18" fillId="2" borderId="15" xfId="0" applyNumberFormat="1" applyFont="1" applyFill="1" applyBorder="1" applyAlignment="1">
      <alignment horizontal="center" vertical="center"/>
    </xf>
    <xf numFmtId="49" fontId="18" fillId="2" borderId="5" xfId="0" applyNumberFormat="1" applyFont="1" applyFill="1" applyBorder="1" applyAlignment="1">
      <alignment horizontal="center" vertical="center"/>
    </xf>
    <xf numFmtId="49" fontId="18" fillId="2" borderId="15" xfId="0" applyNumberFormat="1" applyFont="1" applyFill="1" applyBorder="1" applyAlignment="1">
      <alignment horizontal="center" vertical="center"/>
    </xf>
    <xf numFmtId="17" fontId="16" fillId="2" borderId="15" xfId="0" applyNumberFormat="1" applyFont="1" applyFill="1" applyBorder="1" applyAlignment="1">
      <alignment horizontal="center" vertical="center" wrapText="1"/>
    </xf>
    <xf numFmtId="17" fontId="18" fillId="2" borderId="15" xfId="0" applyNumberFormat="1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/>
    </xf>
    <xf numFmtId="17" fontId="27" fillId="2" borderId="3" xfId="0" applyNumberFormat="1" applyFont="1" applyFill="1" applyBorder="1" applyAlignment="1">
      <alignment horizontal="center" vertical="center" wrapText="1"/>
    </xf>
    <xf numFmtId="17" fontId="27" fillId="2" borderId="7" xfId="0" applyNumberFormat="1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/>
    </xf>
  </cellXfs>
  <cellStyles count="33">
    <cellStyle name="Comma 2" xfId="1" xr:uid="{00000000-0005-0000-0000-000000000000}"/>
    <cellStyle name="Comma 2 2" xfId="2" xr:uid="{00000000-0005-0000-0000-000001000000}"/>
    <cellStyle name="Hyperlink" xfId="3" builtinId="8"/>
    <cellStyle name="Normal" xfId="0" builtinId="0"/>
    <cellStyle name="Normal 10" xfId="4" xr:uid="{00000000-0005-0000-0000-000004000000}"/>
    <cellStyle name="Normal 2" xfId="5" xr:uid="{00000000-0005-0000-0000-000005000000}"/>
    <cellStyle name="Normal 2 2" xfId="6" xr:uid="{00000000-0005-0000-0000-000006000000}"/>
    <cellStyle name="Normal 2 2 2" xfId="7" xr:uid="{00000000-0005-0000-0000-000007000000}"/>
    <cellStyle name="Normal 2 2 2 2" xfId="8" xr:uid="{00000000-0005-0000-0000-000008000000}"/>
    <cellStyle name="Normal 2 3" xfId="9" xr:uid="{00000000-0005-0000-0000-000009000000}"/>
    <cellStyle name="Normal 2 4" xfId="10" xr:uid="{00000000-0005-0000-0000-00000A000000}"/>
    <cellStyle name="Normal 3" xfId="11" xr:uid="{00000000-0005-0000-0000-00000B000000}"/>
    <cellStyle name="Normal 3 2" xfId="12" xr:uid="{00000000-0005-0000-0000-00000C000000}"/>
    <cellStyle name="Normal 3 3" xfId="13" xr:uid="{00000000-0005-0000-0000-00000D000000}"/>
    <cellStyle name="Normal 4" xfId="14" xr:uid="{00000000-0005-0000-0000-00000E000000}"/>
    <cellStyle name="Normal 4 2" xfId="15" xr:uid="{00000000-0005-0000-0000-00000F000000}"/>
    <cellStyle name="Normal 4 3" xfId="16" xr:uid="{00000000-0005-0000-0000-000010000000}"/>
    <cellStyle name="Normal 5" xfId="17" xr:uid="{00000000-0005-0000-0000-000011000000}"/>
    <cellStyle name="Normal 5 2" xfId="18" xr:uid="{00000000-0005-0000-0000-000012000000}"/>
    <cellStyle name="Normal 6" xfId="19" xr:uid="{00000000-0005-0000-0000-000013000000}"/>
    <cellStyle name="Normal 7" xfId="20" xr:uid="{00000000-0005-0000-0000-000014000000}"/>
    <cellStyle name="Normal 7 2" xfId="21" xr:uid="{00000000-0005-0000-0000-000015000000}"/>
    <cellStyle name="Normal 8" xfId="22" xr:uid="{00000000-0005-0000-0000-000016000000}"/>
    <cellStyle name="Percent" xfId="32" builtinId="5"/>
    <cellStyle name="Percent 2" xfId="23" xr:uid="{00000000-0005-0000-0000-000017000000}"/>
    <cellStyle name="Percent 2 2" xfId="24" xr:uid="{00000000-0005-0000-0000-000018000000}"/>
    <cellStyle name="Percent 3" xfId="25" xr:uid="{00000000-0005-0000-0000-000019000000}"/>
    <cellStyle name="Percent 4" xfId="26" xr:uid="{00000000-0005-0000-0000-00001A000000}"/>
    <cellStyle name="Percent 4 2" xfId="27" xr:uid="{00000000-0005-0000-0000-00001B000000}"/>
    <cellStyle name="Percent 5" xfId="28" xr:uid="{00000000-0005-0000-0000-00001C000000}"/>
    <cellStyle name="Percentagem 2" xfId="29" xr:uid="{00000000-0005-0000-0000-00001D000000}"/>
    <cellStyle name="Percentagem 3" xfId="30" xr:uid="{00000000-0005-0000-0000-00001E000000}"/>
    <cellStyle name="Vírgula 2" xfId="31" xr:uid="{00000000-0005-0000-0000-00001F000000}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1971675</xdr:colOff>
      <xdr:row>6</xdr:row>
      <xdr:rowOff>0</xdr:rowOff>
    </xdr:to>
    <xdr:pic>
      <xdr:nvPicPr>
        <xdr:cNvPr id="2152" name="Picture 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1925" y="152400"/>
          <a:ext cx="19716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1971675</xdr:colOff>
      <xdr:row>6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0EC656B-2DFF-4E58-985C-207D45FE1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640" y="144780"/>
          <a:ext cx="1971675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transportes">
      <a:dk1>
        <a:srgbClr val="000000"/>
      </a:dk1>
      <a:lt1>
        <a:sysClr val="window" lastClr="FFFFFF"/>
      </a:lt1>
      <a:dk2>
        <a:srgbClr val="637052"/>
      </a:dk2>
      <a:lt2>
        <a:srgbClr val="D4EAF9"/>
      </a:lt2>
      <a:accent1>
        <a:srgbClr val="ACC8DD"/>
      </a:accent1>
      <a:accent2>
        <a:srgbClr val="3F739B"/>
      </a:accent2>
      <a:accent3>
        <a:srgbClr val="865640"/>
      </a:accent3>
      <a:accent4>
        <a:srgbClr val="9B8357"/>
      </a:accent4>
      <a:accent5>
        <a:srgbClr val="C2BC80"/>
      </a:accent5>
      <a:accent6>
        <a:srgbClr val="94A088"/>
      </a:accent6>
      <a:hlink>
        <a:srgbClr val="2998E3"/>
      </a:hlink>
      <a:folHlink>
        <a:srgbClr val="8C8C8C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24"/>
  <sheetViews>
    <sheetView showGridLines="0" tabSelected="1" workbookViewId="0">
      <selection activeCell="B8" sqref="B8"/>
    </sheetView>
  </sheetViews>
  <sheetFormatPr defaultColWidth="9.109375" defaultRowHeight="11.4" x14ac:dyDescent="0.2"/>
  <cols>
    <col min="1" max="1" width="2.44140625" style="5" customWidth="1"/>
    <col min="2" max="2" width="137" style="5" customWidth="1"/>
    <col min="3" max="16384" width="9.109375" style="5"/>
  </cols>
  <sheetData>
    <row r="1" spans="1:2" x14ac:dyDescent="0.2">
      <c r="A1" s="5" t="s">
        <v>4</v>
      </c>
    </row>
    <row r="7" spans="1:2" x14ac:dyDescent="0.2">
      <c r="A7" s="5" t="s">
        <v>4</v>
      </c>
    </row>
    <row r="8" spans="1:2" ht="14.4" x14ac:dyDescent="0.3">
      <c r="B8" s="61" t="s">
        <v>15</v>
      </c>
    </row>
    <row r="9" spans="1:2" s="7" customFormat="1" ht="5.0999999999999996" customHeight="1" x14ac:dyDescent="0.3">
      <c r="B9"/>
    </row>
    <row r="10" spans="1:2" ht="14.4" x14ac:dyDescent="0.3">
      <c r="B10" s="62" t="s">
        <v>79</v>
      </c>
    </row>
    <row r="11" spans="1:2" ht="12" x14ac:dyDescent="0.25">
      <c r="B11" s="63" t="s">
        <v>4</v>
      </c>
    </row>
    <row r="12" spans="1:2" ht="13.8" x14ac:dyDescent="0.3">
      <c r="B12" s="64" t="s">
        <v>38</v>
      </c>
    </row>
    <row r="13" spans="1:2" ht="12" x14ac:dyDescent="0.25">
      <c r="B13" s="63" t="s">
        <v>4</v>
      </c>
    </row>
    <row r="14" spans="1:2" s="6" customFormat="1" ht="13.8" x14ac:dyDescent="0.3">
      <c r="B14" s="65"/>
    </row>
    <row r="15" spans="1:2" s="9" customFormat="1" ht="14.4" x14ac:dyDescent="0.3">
      <c r="B15" s="84" t="str">
        <f>'01'!B2</f>
        <v>Quadro 01 - Transporte aéreo - Aeronaves aterradas, movimento de passageiros e de carga e correio nas infraestruturas aeroportuárias nacionais, em voos comerciais - mensal</v>
      </c>
    </row>
    <row r="16" spans="1:2" s="9" customFormat="1" ht="14.4" x14ac:dyDescent="0.3">
      <c r="B16" s="84" t="str">
        <f>'02'!B2</f>
        <v>Quadro 02 - Transporte aéreo - Passageiros e de carga e correio movimentados nas infraestruturas aeroportuárias nacionais, em voos comerciais - mensal</v>
      </c>
    </row>
    <row r="17" spans="2:2" s="9" customFormat="1" ht="14.4" x14ac:dyDescent="0.3">
      <c r="B17" s="84" t="str">
        <f>'03'!B2</f>
        <v>Quadro 03 - Transporte aéreo - Principais países de origem e de destino dos passageiros movimentados nas infraestruturas aeroportuárias nacionais, em voos comerciais - Janeiro a Novembro 2022</v>
      </c>
    </row>
    <row r="18" spans="2:2" s="9" customFormat="1" ht="13.2" x14ac:dyDescent="0.25">
      <c r="B18" s="10"/>
    </row>
    <row r="19" spans="2:2" s="11" customFormat="1" x14ac:dyDescent="0.2">
      <c r="B19" s="74"/>
    </row>
    <row r="20" spans="2:2" s="11" customFormat="1" x14ac:dyDescent="0.2">
      <c r="B20" s="12"/>
    </row>
    <row r="21" spans="2:2" s="11" customFormat="1" x14ac:dyDescent="0.2">
      <c r="B21" s="12"/>
    </row>
    <row r="24" spans="2:2" x14ac:dyDescent="0.2">
      <c r="B24" s="8"/>
    </row>
  </sheetData>
  <hyperlinks>
    <hyperlink ref="B17" location="'03'!A1" display="'03'!A1" xr:uid="{00000000-0004-0000-0000-000000000000}"/>
    <hyperlink ref="B15" location="'01'!A1" display="'01'!A1" xr:uid="{00000000-0004-0000-0000-000001000000}"/>
    <hyperlink ref="B16" location="'02'!A1" display="'02'!A1" xr:uid="{AEAD083A-F1E1-4934-A025-873C93DBFB60}"/>
  </hyperlinks>
  <pageMargins left="0.28999999999999998" right="0.32" top="0.74803149606299213" bottom="0.74803149606299213" header="0.31496062992125984" footer="0.31496062992125984"/>
  <pageSetup paperSize="9" scale="6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FC4E81-917E-48EB-B292-9143A8646C73}">
  <sheetPr>
    <pageSetUpPr fitToPage="1"/>
  </sheetPr>
  <dimension ref="A1:B20"/>
  <sheetViews>
    <sheetView showGridLines="0" workbookViewId="0">
      <selection activeCell="B8" sqref="B8"/>
    </sheetView>
  </sheetViews>
  <sheetFormatPr defaultColWidth="9.109375" defaultRowHeight="11.4" x14ac:dyDescent="0.2"/>
  <cols>
    <col min="1" max="1" width="2.44140625" style="5" customWidth="1"/>
    <col min="2" max="2" width="137" style="5" customWidth="1"/>
    <col min="3" max="16384" width="9.109375" style="5"/>
  </cols>
  <sheetData>
    <row r="1" spans="1:2" x14ac:dyDescent="0.2">
      <c r="A1" s="5" t="s">
        <v>4</v>
      </c>
    </row>
    <row r="7" spans="1:2" x14ac:dyDescent="0.2">
      <c r="A7" s="5" t="s">
        <v>4</v>
      </c>
    </row>
    <row r="8" spans="1:2" ht="14.4" x14ac:dyDescent="0.2">
      <c r="B8" s="66" t="s">
        <v>36</v>
      </c>
    </row>
    <row r="9" spans="1:2" s="7" customFormat="1" ht="5.0999999999999996" customHeight="1" x14ac:dyDescent="0.3">
      <c r="B9"/>
    </row>
    <row r="10" spans="1:2" ht="14.4" x14ac:dyDescent="0.2">
      <c r="B10" s="67" t="s">
        <v>80</v>
      </c>
    </row>
    <row r="11" spans="1:2" ht="12" x14ac:dyDescent="0.25">
      <c r="B11" s="63" t="s">
        <v>4</v>
      </c>
    </row>
    <row r="12" spans="1:2" ht="13.8" x14ac:dyDescent="0.3">
      <c r="B12" s="64" t="s">
        <v>37</v>
      </c>
    </row>
    <row r="13" spans="1:2" ht="12" x14ac:dyDescent="0.25">
      <c r="B13" s="63" t="s">
        <v>4</v>
      </c>
    </row>
    <row r="14" spans="1:2" s="6" customFormat="1" ht="13.8" x14ac:dyDescent="0.3">
      <c r="B14" s="65"/>
    </row>
    <row r="15" spans="1:2" s="9" customFormat="1" ht="14.4" x14ac:dyDescent="0.3">
      <c r="B15" s="84" t="str">
        <f>'01'!B3</f>
        <v>Table 01 - Air transport - Aircrafts landed, passengers and freight and mail movement at national airports, commercial flights - monthly</v>
      </c>
    </row>
    <row r="16" spans="1:2" s="9" customFormat="1" ht="14.4" x14ac:dyDescent="0.3">
      <c r="B16" s="84" t="str">
        <f>'02'!B3</f>
        <v>Table 02 - Air transport - Passengers and freight and mail movement at national airports, commercial flights  - monthly</v>
      </c>
    </row>
    <row r="17" spans="2:2" s="9" customFormat="1" ht="14.4" x14ac:dyDescent="0.3">
      <c r="B17" s="84" t="str">
        <f>'03'!B3</f>
        <v>Table 03 - Air transport - Main country of origin and destination of flights with passengers at national airports, commercial flights - January to November 2022</v>
      </c>
    </row>
    <row r="20" spans="2:2" x14ac:dyDescent="0.2">
      <c r="B20" s="8"/>
    </row>
  </sheetData>
  <hyperlinks>
    <hyperlink ref="B17" location="'03'!A1" display="'03'!A1" xr:uid="{4EF2E6BC-D381-4118-8D70-5612193CABC0}"/>
    <hyperlink ref="B15" location="'01'!A1" display="'01'!A1" xr:uid="{B2844192-B3BA-4FB6-86C6-3BD3196CE97A}"/>
    <hyperlink ref="B16" location="'02'!A1" display="'02'!A1" xr:uid="{AA91399B-915D-46DE-B499-016061E71D39}"/>
  </hyperlinks>
  <pageMargins left="0.28999999999999998" right="0.32" top="0.74803149606299213" bottom="0.74803149606299213" header="0.31496062992125984" footer="0.31496062992125984"/>
  <pageSetup paperSize="9" scale="6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P68"/>
  <sheetViews>
    <sheetView showGridLines="0" zoomScaleNormal="100" workbookViewId="0">
      <selection activeCell="B2" sqref="B2"/>
    </sheetView>
  </sheetViews>
  <sheetFormatPr defaultColWidth="9.109375" defaultRowHeight="11.4" x14ac:dyDescent="0.3"/>
  <cols>
    <col min="1" max="1" width="2.6640625" style="3" customWidth="1"/>
    <col min="2" max="2" width="10.77734375" style="3" customWidth="1"/>
    <col min="3" max="3" width="12.77734375" style="1" customWidth="1"/>
    <col min="4" max="4" width="1.77734375" style="1" customWidth="1"/>
    <col min="5" max="5" width="12.77734375" style="1" customWidth="1"/>
    <col min="6" max="6" width="1.77734375" style="1" customWidth="1"/>
    <col min="7" max="7" width="12.77734375" style="1" customWidth="1"/>
    <col min="8" max="8" width="1.77734375" style="1" customWidth="1"/>
    <col min="9" max="11" width="12.77734375" style="1" customWidth="1"/>
    <col min="12" max="12" width="10.77734375" style="43" customWidth="1"/>
    <col min="13" max="16384" width="9.109375" style="3"/>
  </cols>
  <sheetData>
    <row r="1" spans="2:12" ht="6.75" customHeight="1" x14ac:dyDescent="0.3"/>
    <row r="2" spans="2:12" ht="13.65" customHeight="1" x14ac:dyDescent="0.3">
      <c r="B2" s="17" t="s">
        <v>19</v>
      </c>
      <c r="L2" s="44"/>
    </row>
    <row r="3" spans="2:12" ht="12" x14ac:dyDescent="0.3">
      <c r="B3" s="53" t="s">
        <v>59</v>
      </c>
    </row>
    <row r="4" spans="2:12" ht="13.65" customHeight="1" thickBot="1" x14ac:dyDescent="0.35"/>
    <row r="5" spans="2:12" ht="14.4" thickBot="1" x14ac:dyDescent="0.35">
      <c r="B5" s="4"/>
      <c r="C5" s="101" t="s">
        <v>18</v>
      </c>
      <c r="D5" s="102"/>
      <c r="E5" s="105" t="s">
        <v>5</v>
      </c>
      <c r="F5" s="105"/>
      <c r="G5" s="105" t="s">
        <v>6</v>
      </c>
      <c r="H5" s="105"/>
      <c r="I5" s="54" t="s">
        <v>18</v>
      </c>
      <c r="J5" s="55" t="s">
        <v>5</v>
      </c>
      <c r="K5" s="55" t="s">
        <v>6</v>
      </c>
      <c r="L5" s="45"/>
    </row>
    <row r="6" spans="2:12" s="2" customFormat="1" ht="12.6" thickBot="1" x14ac:dyDescent="0.35">
      <c r="B6" s="50"/>
      <c r="C6" s="107" t="s">
        <v>42</v>
      </c>
      <c r="D6" s="108"/>
      <c r="E6" s="104" t="s">
        <v>43</v>
      </c>
      <c r="F6" s="104"/>
      <c r="G6" s="104" t="s">
        <v>44</v>
      </c>
      <c r="H6" s="104"/>
      <c r="I6" s="56" t="s">
        <v>42</v>
      </c>
      <c r="J6" s="57" t="s">
        <v>43</v>
      </c>
      <c r="K6" s="57" t="s">
        <v>44</v>
      </c>
      <c r="L6" s="51"/>
    </row>
    <row r="7" spans="2:12" ht="14.4" thickBot="1" x14ac:dyDescent="0.35">
      <c r="B7" s="4"/>
      <c r="C7" s="103" t="s">
        <v>7</v>
      </c>
      <c r="D7" s="104"/>
      <c r="E7" s="106" t="s">
        <v>29</v>
      </c>
      <c r="F7" s="106"/>
      <c r="G7" s="106" t="s">
        <v>14</v>
      </c>
      <c r="H7" s="106"/>
      <c r="I7" s="58" t="s">
        <v>41</v>
      </c>
      <c r="J7" s="58" t="s">
        <v>41</v>
      </c>
      <c r="K7" s="58" t="s">
        <v>41</v>
      </c>
      <c r="L7" s="45"/>
    </row>
    <row r="8" spans="2:12" ht="6.9" customHeight="1" x14ac:dyDescent="0.3">
      <c r="B8" s="4"/>
      <c r="C8" s="4"/>
      <c r="D8" s="22"/>
      <c r="E8" s="23"/>
      <c r="F8" s="23"/>
      <c r="G8" s="23"/>
      <c r="H8" s="23"/>
      <c r="I8" s="23"/>
      <c r="J8" s="23"/>
      <c r="K8" s="23"/>
      <c r="L8" s="23"/>
    </row>
    <row r="9" spans="2:12" ht="12" customHeight="1" x14ac:dyDescent="0.3">
      <c r="B9" s="28">
        <v>2019</v>
      </c>
      <c r="C9" s="29"/>
      <c r="D9" s="30"/>
      <c r="E9" s="31"/>
      <c r="F9" s="32"/>
      <c r="G9" s="31"/>
      <c r="H9" s="32"/>
      <c r="I9" s="39"/>
      <c r="J9" s="31"/>
      <c r="K9" s="31"/>
      <c r="L9" s="46">
        <v>2019</v>
      </c>
    </row>
    <row r="10" spans="2:12" ht="10.199999999999999" customHeight="1" x14ac:dyDescent="0.3">
      <c r="B10" s="42" t="s">
        <v>8</v>
      </c>
      <c r="C10" s="95">
        <v>15386</v>
      </c>
      <c r="D10" s="96"/>
      <c r="E10" s="36">
        <v>3496.0579999999977</v>
      </c>
      <c r="F10" s="36"/>
      <c r="G10" s="36">
        <v>15489.675000000036</v>
      </c>
      <c r="H10" s="36"/>
      <c r="I10" s="40" t="s">
        <v>40</v>
      </c>
      <c r="J10" s="32" t="s">
        <v>40</v>
      </c>
      <c r="K10" s="32" t="s">
        <v>40</v>
      </c>
      <c r="L10" s="47" t="s">
        <v>45</v>
      </c>
    </row>
    <row r="11" spans="2:12" ht="10.199999999999999" customHeight="1" x14ac:dyDescent="0.3">
      <c r="B11" s="42" t="s">
        <v>21</v>
      </c>
      <c r="C11" s="95">
        <v>14030</v>
      </c>
      <c r="D11" s="96"/>
      <c r="E11" s="36">
        <v>3397.761</v>
      </c>
      <c r="F11" s="96"/>
      <c r="G11" s="36">
        <v>14380.72100000003</v>
      </c>
      <c r="H11" s="14"/>
      <c r="I11" s="40" t="s">
        <v>40</v>
      </c>
      <c r="J11" s="32" t="s">
        <v>40</v>
      </c>
      <c r="K11" s="32" t="s">
        <v>40</v>
      </c>
      <c r="L11" s="47" t="s">
        <v>46</v>
      </c>
    </row>
    <row r="12" spans="2:12" ht="10.199999999999999" customHeight="1" x14ac:dyDescent="0.3">
      <c r="B12" s="42" t="s">
        <v>22</v>
      </c>
      <c r="C12" s="95">
        <v>16377</v>
      </c>
      <c r="D12" s="96"/>
      <c r="E12" s="36">
        <v>4291.2370000000037</v>
      </c>
      <c r="F12" s="36"/>
      <c r="G12" s="36">
        <v>17321.739000000001</v>
      </c>
      <c r="H12" s="36"/>
      <c r="I12" s="40" t="s">
        <v>40</v>
      </c>
      <c r="J12" s="32" t="s">
        <v>40</v>
      </c>
      <c r="K12" s="32" t="s">
        <v>40</v>
      </c>
      <c r="L12" s="47" t="s">
        <v>47</v>
      </c>
    </row>
    <row r="13" spans="2:12" ht="10.199999999999999" customHeight="1" x14ac:dyDescent="0.3">
      <c r="B13" s="42" t="s">
        <v>23</v>
      </c>
      <c r="C13" s="95">
        <v>19769</v>
      </c>
      <c r="D13" s="96"/>
      <c r="E13" s="36">
        <v>5294.3389999999999</v>
      </c>
      <c r="F13" s="36"/>
      <c r="G13" s="36">
        <v>17054.894</v>
      </c>
      <c r="H13" s="36"/>
      <c r="I13" s="40" t="s">
        <v>40</v>
      </c>
      <c r="J13" s="32" t="s">
        <v>40</v>
      </c>
      <c r="K13" s="32" t="s">
        <v>40</v>
      </c>
      <c r="L13" s="47" t="s">
        <v>48</v>
      </c>
    </row>
    <row r="14" spans="2:12" ht="10.199999999999999" customHeight="1" x14ac:dyDescent="0.3">
      <c r="B14" s="42" t="s">
        <v>24</v>
      </c>
      <c r="C14" s="95">
        <v>20865</v>
      </c>
      <c r="D14" s="96"/>
      <c r="E14" s="36">
        <v>5556.4880000000003</v>
      </c>
      <c r="F14" s="36"/>
      <c r="G14" s="36">
        <v>18123.708000000039</v>
      </c>
      <c r="H14" s="36"/>
      <c r="I14" s="40" t="s">
        <v>40</v>
      </c>
      <c r="J14" s="32" t="s">
        <v>40</v>
      </c>
      <c r="K14" s="32" t="s">
        <v>40</v>
      </c>
      <c r="L14" s="47" t="s">
        <v>49</v>
      </c>
    </row>
    <row r="15" spans="2:12" ht="10.199999999999999" customHeight="1" x14ac:dyDescent="0.3">
      <c r="B15" s="42" t="s">
        <v>25</v>
      </c>
      <c r="C15" s="95">
        <v>21456</v>
      </c>
      <c r="D15" s="96"/>
      <c r="E15" s="36">
        <v>5869.3429999999998</v>
      </c>
      <c r="F15" s="36"/>
      <c r="G15" s="36">
        <v>16348.714000000029</v>
      </c>
      <c r="H15" s="36"/>
      <c r="I15" s="40" t="s">
        <v>40</v>
      </c>
      <c r="J15" s="32" t="s">
        <v>40</v>
      </c>
      <c r="K15" s="32" t="s">
        <v>40</v>
      </c>
      <c r="L15" s="47" t="s">
        <v>50</v>
      </c>
    </row>
    <row r="16" spans="2:12" ht="10.199999999999999" customHeight="1" x14ac:dyDescent="0.3">
      <c r="B16" s="42" t="s">
        <v>26</v>
      </c>
      <c r="C16" s="95">
        <v>23332</v>
      </c>
      <c r="D16" s="96"/>
      <c r="E16" s="36">
        <v>6335.5069999999996</v>
      </c>
      <c r="F16" s="36"/>
      <c r="G16" s="36">
        <v>18396.037000000048</v>
      </c>
      <c r="H16" s="36"/>
      <c r="I16" s="40" t="s">
        <v>40</v>
      </c>
      <c r="J16" s="32" t="s">
        <v>40</v>
      </c>
      <c r="K16" s="32" t="s">
        <v>40</v>
      </c>
      <c r="L16" s="47" t="s">
        <v>51</v>
      </c>
    </row>
    <row r="17" spans="2:12" ht="10.199999999999999" customHeight="1" x14ac:dyDescent="0.3">
      <c r="B17" s="42" t="s">
        <v>27</v>
      </c>
      <c r="C17" s="95">
        <v>23209</v>
      </c>
      <c r="D17" s="96"/>
      <c r="E17" s="36">
        <v>6470.174</v>
      </c>
      <c r="F17" s="36"/>
      <c r="G17" s="36">
        <v>16967.182999999997</v>
      </c>
      <c r="H17" s="36"/>
      <c r="I17" s="40" t="s">
        <v>40</v>
      </c>
      <c r="J17" s="32" t="s">
        <v>40</v>
      </c>
      <c r="K17" s="32" t="s">
        <v>40</v>
      </c>
      <c r="L17" s="47" t="s">
        <v>52</v>
      </c>
    </row>
    <row r="18" spans="2:12" ht="10.199999999999999" customHeight="1" x14ac:dyDescent="0.3">
      <c r="B18" s="42" t="s">
        <v>28</v>
      </c>
      <c r="C18" s="95">
        <v>21711</v>
      </c>
      <c r="D18" s="96"/>
      <c r="E18" s="36">
        <v>5971.12</v>
      </c>
      <c r="F18" s="36"/>
      <c r="G18" s="36">
        <v>17698.879000000001</v>
      </c>
      <c r="H18" s="36"/>
      <c r="I18" s="40" t="s">
        <v>40</v>
      </c>
      <c r="J18" s="32" t="s">
        <v>40</v>
      </c>
      <c r="K18" s="32" t="s">
        <v>40</v>
      </c>
      <c r="L18" s="47" t="s">
        <v>53</v>
      </c>
    </row>
    <row r="19" spans="2:12" ht="10.199999999999999" customHeight="1" x14ac:dyDescent="0.3">
      <c r="B19" s="42" t="s">
        <v>31</v>
      </c>
      <c r="C19" s="95">
        <v>20100</v>
      </c>
      <c r="D19" s="96"/>
      <c r="E19" s="36">
        <v>5467.4650000000001</v>
      </c>
      <c r="F19" s="36"/>
      <c r="G19" s="36">
        <v>19771.677999999996</v>
      </c>
      <c r="H19" s="36"/>
      <c r="I19" s="40" t="s">
        <v>40</v>
      </c>
      <c r="J19" s="32" t="s">
        <v>40</v>
      </c>
      <c r="K19" s="32" t="s">
        <v>40</v>
      </c>
      <c r="L19" s="47" t="s">
        <v>54</v>
      </c>
    </row>
    <row r="20" spans="2:12" ht="10.199999999999999" customHeight="1" x14ac:dyDescent="0.3">
      <c r="B20" s="42" t="s">
        <v>34</v>
      </c>
      <c r="C20" s="95">
        <v>15697</v>
      </c>
      <c r="D20" s="96"/>
      <c r="E20" s="36">
        <v>4000.5810000000001</v>
      </c>
      <c r="F20" s="36"/>
      <c r="G20" s="36">
        <v>19556.663000000033</v>
      </c>
      <c r="H20" s="36"/>
      <c r="I20" s="40" t="s">
        <v>40</v>
      </c>
      <c r="J20" s="32" t="s">
        <v>40</v>
      </c>
      <c r="K20" s="32" t="s">
        <v>40</v>
      </c>
      <c r="L20" s="47" t="s">
        <v>55</v>
      </c>
    </row>
    <row r="21" spans="2:12" ht="10.199999999999999" customHeight="1" x14ac:dyDescent="0.3">
      <c r="B21" s="42" t="s">
        <v>35</v>
      </c>
      <c r="C21" s="95">
        <v>15976</v>
      </c>
      <c r="D21" s="96"/>
      <c r="E21" s="36">
        <v>3964.0839999999998</v>
      </c>
      <c r="F21" s="36"/>
      <c r="G21" s="36">
        <v>19533.469000000001</v>
      </c>
      <c r="H21" s="36"/>
      <c r="I21" s="40" t="s">
        <v>40</v>
      </c>
      <c r="J21" s="32" t="s">
        <v>40</v>
      </c>
      <c r="K21" s="32" t="s">
        <v>40</v>
      </c>
      <c r="L21" s="47" t="s">
        <v>56</v>
      </c>
    </row>
    <row r="22" spans="2:12" ht="4.95" customHeight="1" x14ac:dyDescent="0.3">
      <c r="B22" s="13"/>
      <c r="C22" s="95"/>
      <c r="D22" s="96"/>
      <c r="E22" s="36"/>
      <c r="F22" s="36"/>
      <c r="G22" s="36"/>
      <c r="H22" s="36"/>
      <c r="I22" s="40"/>
      <c r="J22" s="32"/>
      <c r="K22" s="32"/>
      <c r="L22" s="48"/>
    </row>
    <row r="23" spans="2:12" ht="12" customHeight="1" x14ac:dyDescent="0.3">
      <c r="B23" s="28">
        <v>2020</v>
      </c>
      <c r="C23" s="97"/>
      <c r="D23" s="96"/>
      <c r="E23" s="98"/>
      <c r="F23" s="36"/>
      <c r="G23" s="98"/>
      <c r="H23" s="32"/>
      <c r="I23" s="39"/>
      <c r="J23" s="31"/>
      <c r="K23" s="31"/>
      <c r="L23" s="46">
        <v>2020</v>
      </c>
    </row>
    <row r="24" spans="2:12" ht="10.199999999999999" customHeight="1" x14ac:dyDescent="0.3">
      <c r="B24" s="42" t="s">
        <v>8</v>
      </c>
      <c r="C24" s="95">
        <v>15222</v>
      </c>
      <c r="D24" s="96"/>
      <c r="E24" s="36">
        <v>3730.1999999999975</v>
      </c>
      <c r="F24" s="36"/>
      <c r="G24" s="36">
        <v>17249.712000000036</v>
      </c>
      <c r="H24" s="36"/>
      <c r="I24" s="68">
        <f>C24/C10*100-100</f>
        <v>-1.0659040686338273</v>
      </c>
      <c r="J24" s="69">
        <f>E24/E10*100-100</f>
        <v>6.6973145182374054</v>
      </c>
      <c r="K24" s="69">
        <f>G24/G10*100-100</f>
        <v>11.362646408010477</v>
      </c>
      <c r="L24" s="47" t="s">
        <v>45</v>
      </c>
    </row>
    <row r="25" spans="2:12" ht="10.199999999999999" customHeight="1" x14ac:dyDescent="0.3">
      <c r="B25" s="42" t="s">
        <v>21</v>
      </c>
      <c r="C25" s="95">
        <v>14787</v>
      </c>
      <c r="D25" s="96"/>
      <c r="E25" s="36">
        <v>3741.3690000000001</v>
      </c>
      <c r="F25" s="96"/>
      <c r="G25" s="36">
        <v>17471.173999999974</v>
      </c>
      <c r="H25" s="14"/>
      <c r="I25" s="68">
        <f t="shared" ref="I25:I35" si="0">C25/C11*100-100</f>
        <v>5.3955808980755506</v>
      </c>
      <c r="J25" s="69">
        <f t="shared" ref="J25:J35" si="1">E25/E11*100-100</f>
        <v>10.112777208285124</v>
      </c>
      <c r="K25" s="69">
        <f t="shared" ref="K25:K35" si="2">G25/G11*100-100</f>
        <v>21.490250732212488</v>
      </c>
      <c r="L25" s="47" t="s">
        <v>46</v>
      </c>
    </row>
    <row r="26" spans="2:12" ht="10.199999999999999" customHeight="1" x14ac:dyDescent="0.3">
      <c r="B26" s="42" t="s">
        <v>22</v>
      </c>
      <c r="C26" s="95">
        <v>10058</v>
      </c>
      <c r="D26" s="96"/>
      <c r="E26" s="36">
        <v>1994.384</v>
      </c>
      <c r="F26" s="36"/>
      <c r="G26" s="36">
        <v>14445.63000000001</v>
      </c>
      <c r="H26" s="36"/>
      <c r="I26" s="68">
        <f t="shared" si="0"/>
        <v>-38.584600354155221</v>
      </c>
      <c r="J26" s="69">
        <f t="shared" si="1"/>
        <v>-53.524263516557156</v>
      </c>
      <c r="K26" s="69">
        <f t="shared" si="2"/>
        <v>-16.604043046717138</v>
      </c>
      <c r="L26" s="47" t="s">
        <v>47</v>
      </c>
    </row>
    <row r="27" spans="2:12" ht="10.199999999999999" customHeight="1" x14ac:dyDescent="0.3">
      <c r="B27" s="42" t="s">
        <v>23</v>
      </c>
      <c r="C27" s="95">
        <v>1089</v>
      </c>
      <c r="D27" s="96"/>
      <c r="E27" s="36">
        <v>33.694999999999951</v>
      </c>
      <c r="F27" s="36"/>
      <c r="G27" s="36">
        <v>6376.9159999999965</v>
      </c>
      <c r="H27" s="36"/>
      <c r="I27" s="68">
        <f t="shared" si="0"/>
        <v>-94.491375385704885</v>
      </c>
      <c r="J27" s="69">
        <f t="shared" si="1"/>
        <v>-99.363565498922526</v>
      </c>
      <c r="K27" s="69">
        <f t="shared" si="2"/>
        <v>-62.609465646634938</v>
      </c>
      <c r="L27" s="47" t="s">
        <v>48</v>
      </c>
    </row>
    <row r="28" spans="2:12" ht="10.199999999999999" customHeight="1" x14ac:dyDescent="0.3">
      <c r="B28" s="42" t="s">
        <v>24</v>
      </c>
      <c r="C28" s="95">
        <v>1530</v>
      </c>
      <c r="D28" s="96"/>
      <c r="E28" s="36">
        <v>82.096999999999994</v>
      </c>
      <c r="F28" s="36"/>
      <c r="G28" s="36">
        <v>8071.9950000000008</v>
      </c>
      <c r="H28" s="36"/>
      <c r="I28" s="68">
        <f t="shared" si="0"/>
        <v>-92.667145938173974</v>
      </c>
      <c r="J28" s="69">
        <f t="shared" si="1"/>
        <v>-98.522501983267134</v>
      </c>
      <c r="K28" s="69">
        <f t="shared" si="2"/>
        <v>-55.461680358125484</v>
      </c>
      <c r="L28" s="47" t="s">
        <v>49</v>
      </c>
    </row>
    <row r="29" spans="2:12" ht="10.199999999999999" customHeight="1" x14ac:dyDescent="0.3">
      <c r="B29" s="42" t="s">
        <v>25</v>
      </c>
      <c r="C29" s="95">
        <v>2876</v>
      </c>
      <c r="D29" s="96"/>
      <c r="E29" s="36">
        <v>318.20699999999988</v>
      </c>
      <c r="F29" s="36"/>
      <c r="G29" s="36">
        <v>7508.3040000000001</v>
      </c>
      <c r="H29" s="36"/>
      <c r="I29" s="68">
        <f t="shared" si="0"/>
        <v>-86.595824011931398</v>
      </c>
      <c r="J29" s="69">
        <f t="shared" si="1"/>
        <v>-94.578490301214288</v>
      </c>
      <c r="K29" s="69">
        <f t="shared" si="2"/>
        <v>-54.074039095674522</v>
      </c>
      <c r="L29" s="47" t="s">
        <v>50</v>
      </c>
    </row>
    <row r="30" spans="2:12" ht="10.199999999999999" customHeight="1" x14ac:dyDescent="0.3">
      <c r="B30" s="42" t="s">
        <v>26</v>
      </c>
      <c r="C30" s="95">
        <v>8859</v>
      </c>
      <c r="D30" s="96"/>
      <c r="E30" s="36">
        <v>1297.0899999999974</v>
      </c>
      <c r="F30" s="36"/>
      <c r="G30" s="36">
        <v>9597.1089999999967</v>
      </c>
      <c r="H30" s="36"/>
      <c r="I30" s="68">
        <f t="shared" si="0"/>
        <v>-62.030687467855309</v>
      </c>
      <c r="J30" s="69">
        <f t="shared" si="1"/>
        <v>-79.526658245346468</v>
      </c>
      <c r="K30" s="69">
        <f t="shared" si="2"/>
        <v>-47.830562636942005</v>
      </c>
      <c r="L30" s="47" t="s">
        <v>51</v>
      </c>
    </row>
    <row r="31" spans="2:12" ht="10.199999999999999" customHeight="1" x14ac:dyDescent="0.3">
      <c r="B31" s="42" t="s">
        <v>27</v>
      </c>
      <c r="C31" s="95">
        <v>12442</v>
      </c>
      <c r="D31" s="96"/>
      <c r="E31" s="36">
        <v>2206.4380000000001</v>
      </c>
      <c r="F31" s="36"/>
      <c r="G31" s="36">
        <v>10355.43500000001</v>
      </c>
      <c r="H31" s="36"/>
      <c r="I31" s="68">
        <f t="shared" si="0"/>
        <v>-46.391486061441675</v>
      </c>
      <c r="J31" s="69">
        <f t="shared" si="1"/>
        <v>-65.898320508845671</v>
      </c>
      <c r="K31" s="69">
        <f t="shared" si="2"/>
        <v>-38.967859308171469</v>
      </c>
      <c r="L31" s="47" t="s">
        <v>52</v>
      </c>
    </row>
    <row r="32" spans="2:12" ht="10.199999999999999" customHeight="1" x14ac:dyDescent="0.3">
      <c r="B32" s="42" t="s">
        <v>28</v>
      </c>
      <c r="C32" s="95">
        <v>10822</v>
      </c>
      <c r="D32" s="96"/>
      <c r="E32" s="36">
        <v>1852.2260000000001</v>
      </c>
      <c r="F32" s="36"/>
      <c r="G32" s="36">
        <v>12419.356000000018</v>
      </c>
      <c r="H32" s="36"/>
      <c r="I32" s="68">
        <f t="shared" si="0"/>
        <v>-50.15429966376491</v>
      </c>
      <c r="J32" s="69">
        <f t="shared" si="1"/>
        <v>-68.980258309998788</v>
      </c>
      <c r="K32" s="69">
        <f t="shared" si="2"/>
        <v>-29.829702773830945</v>
      </c>
      <c r="L32" s="47" t="s">
        <v>53</v>
      </c>
    </row>
    <row r="33" spans="2:16" ht="10.199999999999999" customHeight="1" x14ac:dyDescent="0.3">
      <c r="B33" s="42" t="s">
        <v>31</v>
      </c>
      <c r="C33" s="95">
        <v>9677</v>
      </c>
      <c r="D33" s="96"/>
      <c r="E33" s="36">
        <v>1418.7659999999953</v>
      </c>
      <c r="F33" s="36"/>
      <c r="G33" s="36">
        <v>14211.332000000015</v>
      </c>
      <c r="H33" s="36"/>
      <c r="I33" s="68">
        <f t="shared" si="0"/>
        <v>-51.855721393034827</v>
      </c>
      <c r="J33" s="69">
        <f t="shared" si="1"/>
        <v>-74.050752954065644</v>
      </c>
      <c r="K33" s="69">
        <f t="shared" si="2"/>
        <v>-28.122782497266968</v>
      </c>
      <c r="L33" s="47" t="s">
        <v>54</v>
      </c>
    </row>
    <row r="34" spans="2:16" ht="10.199999999999999" customHeight="1" x14ac:dyDescent="0.3">
      <c r="B34" s="42" t="s">
        <v>34</v>
      </c>
      <c r="C34" s="95">
        <v>6057</v>
      </c>
      <c r="D34" s="96"/>
      <c r="E34" s="36">
        <v>715.149</v>
      </c>
      <c r="F34" s="36"/>
      <c r="G34" s="36">
        <v>14240.479000000019</v>
      </c>
      <c r="H34" s="36"/>
      <c r="I34" s="68">
        <f t="shared" si="0"/>
        <v>-61.413008855195258</v>
      </c>
      <c r="J34" s="69">
        <f t="shared" si="1"/>
        <v>-82.123871507663509</v>
      </c>
      <c r="K34" s="69">
        <f t="shared" si="2"/>
        <v>-27.18349239847312</v>
      </c>
      <c r="L34" s="47" t="s">
        <v>55</v>
      </c>
    </row>
    <row r="35" spans="2:16" ht="10.199999999999999" customHeight="1" x14ac:dyDescent="0.3">
      <c r="B35" s="42" t="s">
        <v>35</v>
      </c>
      <c r="C35" s="95">
        <v>6816</v>
      </c>
      <c r="D35" s="96"/>
      <c r="E35" s="36">
        <v>1002.9289999999999</v>
      </c>
      <c r="F35" s="36"/>
      <c r="G35" s="36">
        <v>15019.046000000006</v>
      </c>
      <c r="H35" s="36"/>
      <c r="I35" s="68">
        <f t="shared" si="0"/>
        <v>-57.336004006009013</v>
      </c>
      <c r="J35" s="69">
        <f t="shared" si="1"/>
        <v>-74.69960273293907</v>
      </c>
      <c r="K35" s="69">
        <f t="shared" si="2"/>
        <v>-23.111220029580991</v>
      </c>
      <c r="L35" s="47" t="s">
        <v>56</v>
      </c>
    </row>
    <row r="36" spans="2:16" ht="4.95" customHeight="1" x14ac:dyDescent="0.3">
      <c r="B36" s="13"/>
      <c r="C36" s="95"/>
      <c r="D36" s="96"/>
      <c r="E36" s="36"/>
      <c r="F36" s="36"/>
      <c r="G36" s="36"/>
      <c r="H36" s="36"/>
      <c r="I36" s="40"/>
      <c r="J36" s="32"/>
      <c r="K36" s="32"/>
      <c r="L36" s="48"/>
    </row>
    <row r="37" spans="2:16" ht="12" customHeight="1" x14ac:dyDescent="0.3">
      <c r="B37" s="28">
        <v>2021</v>
      </c>
      <c r="C37" s="97"/>
      <c r="D37" s="96"/>
      <c r="E37" s="98"/>
      <c r="F37" s="36"/>
      <c r="G37" s="98"/>
      <c r="H37" s="32"/>
      <c r="I37" s="33"/>
      <c r="J37" s="34"/>
      <c r="K37" s="34"/>
      <c r="L37" s="46">
        <v>2021</v>
      </c>
    </row>
    <row r="38" spans="2:16" ht="10.199999999999999" customHeight="1" x14ac:dyDescent="0.3">
      <c r="B38" s="42" t="s">
        <v>8</v>
      </c>
      <c r="C38" s="95">
        <v>5924</v>
      </c>
      <c r="D38" s="96"/>
      <c r="E38" s="36">
        <v>770.65700000000004</v>
      </c>
      <c r="F38" s="36"/>
      <c r="G38" s="36">
        <v>12036.837</v>
      </c>
      <c r="H38" s="36"/>
      <c r="I38" s="68">
        <f>C38/C24*100-100</f>
        <v>-61.082643542241492</v>
      </c>
      <c r="J38" s="69">
        <f>E38/E24*100-100</f>
        <v>-79.340062195056547</v>
      </c>
      <c r="K38" s="69">
        <f>G38/G24*100-100</f>
        <v>-30.220069761164865</v>
      </c>
      <c r="L38" s="47" t="s">
        <v>45</v>
      </c>
    </row>
    <row r="39" spans="2:16" ht="10.199999999999999" customHeight="1" x14ac:dyDescent="0.3">
      <c r="B39" s="42" t="s">
        <v>21</v>
      </c>
      <c r="C39" s="95">
        <v>3611</v>
      </c>
      <c r="D39" s="96"/>
      <c r="E39" s="36">
        <v>264.60500000000002</v>
      </c>
      <c r="F39" s="96"/>
      <c r="G39" s="36">
        <v>11619.472</v>
      </c>
      <c r="H39" s="14"/>
      <c r="I39" s="68">
        <f t="shared" ref="I39:I49" si="3">C39/C25*100-100</f>
        <v>-75.57990126462434</v>
      </c>
      <c r="J39" s="69">
        <f t="shared" ref="J39:J49" si="4">E39/E25*100-100</f>
        <v>-92.927588805060395</v>
      </c>
      <c r="K39" s="69">
        <f t="shared" ref="K39:K49" si="5">G39/G25*100-100</f>
        <v>-33.493467582659193</v>
      </c>
      <c r="L39" s="47" t="s">
        <v>46</v>
      </c>
      <c r="N39" s="91"/>
      <c r="O39" s="91"/>
      <c r="P39" s="91"/>
    </row>
    <row r="40" spans="2:16" ht="10.199999999999999" customHeight="1" x14ac:dyDescent="0.3">
      <c r="B40" s="42" t="s">
        <v>22</v>
      </c>
      <c r="C40" s="95">
        <v>4368</v>
      </c>
      <c r="D40" s="96"/>
      <c r="E40" s="36">
        <v>435.04</v>
      </c>
      <c r="F40" s="36"/>
      <c r="G40" s="36">
        <v>14823.689</v>
      </c>
      <c r="H40" s="36"/>
      <c r="I40" s="68">
        <f t="shared" si="3"/>
        <v>-56.571883078146747</v>
      </c>
      <c r="J40" s="69">
        <f t="shared" si="4"/>
        <v>-78.186748389477657</v>
      </c>
      <c r="K40" s="69">
        <f t="shared" si="5"/>
        <v>2.6171167335726295</v>
      </c>
      <c r="L40" s="47" t="s">
        <v>47</v>
      </c>
      <c r="N40" s="91"/>
      <c r="O40" s="91"/>
      <c r="P40" s="91"/>
    </row>
    <row r="41" spans="2:16" ht="10.199999999999999" customHeight="1" x14ac:dyDescent="0.3">
      <c r="B41" s="42" t="s">
        <v>23</v>
      </c>
      <c r="C41" s="95">
        <v>6748</v>
      </c>
      <c r="D41" s="96"/>
      <c r="E41" s="36">
        <v>737.72199999999998</v>
      </c>
      <c r="F41" s="36"/>
      <c r="G41" s="36">
        <v>13963.11</v>
      </c>
      <c r="H41" s="36"/>
      <c r="I41" s="68">
        <f t="shared" si="3"/>
        <v>519.65105601469236</v>
      </c>
      <c r="J41" s="69">
        <f t="shared" si="4"/>
        <v>2089.4108918237157</v>
      </c>
      <c r="K41" s="69">
        <f t="shared" si="5"/>
        <v>118.96336724523277</v>
      </c>
      <c r="L41" s="47" t="s">
        <v>48</v>
      </c>
      <c r="N41" s="91"/>
      <c r="O41" s="91"/>
      <c r="P41" s="91"/>
    </row>
    <row r="42" spans="2:16" ht="10.199999999999999" customHeight="1" x14ac:dyDescent="0.3">
      <c r="B42" s="42" t="s">
        <v>24</v>
      </c>
      <c r="C42" s="95">
        <v>8732</v>
      </c>
      <c r="D42" s="96"/>
      <c r="E42" s="36">
        <v>1267.4649999999999</v>
      </c>
      <c r="F42" s="36"/>
      <c r="G42" s="36">
        <v>16195.334999999999</v>
      </c>
      <c r="H42" s="36"/>
      <c r="I42" s="68">
        <f t="shared" si="3"/>
        <v>470.718954248366</v>
      </c>
      <c r="J42" s="69">
        <f t="shared" si="4"/>
        <v>1443.8627477252519</v>
      </c>
      <c r="K42" s="69">
        <f t="shared" si="5"/>
        <v>100.63608810461352</v>
      </c>
      <c r="L42" s="47" t="s">
        <v>49</v>
      </c>
      <c r="N42" s="91"/>
      <c r="O42" s="91"/>
      <c r="P42" s="91"/>
    </row>
    <row r="43" spans="2:16" ht="10.199999999999999" customHeight="1" x14ac:dyDescent="0.3">
      <c r="B43" s="42" t="s">
        <v>25</v>
      </c>
      <c r="C43" s="95">
        <v>12138</v>
      </c>
      <c r="D43" s="96"/>
      <c r="E43" s="36">
        <v>1992.9849999999999</v>
      </c>
      <c r="F43" s="36"/>
      <c r="G43" s="36">
        <v>15558.677</v>
      </c>
      <c r="H43" s="36"/>
      <c r="I43" s="68">
        <f t="shared" si="3"/>
        <v>322.04450625869265</v>
      </c>
      <c r="J43" s="69">
        <f t="shared" si="4"/>
        <v>526.31714575732178</v>
      </c>
      <c r="K43" s="69">
        <f t="shared" si="5"/>
        <v>107.2195931331496</v>
      </c>
      <c r="L43" s="47" t="s">
        <v>50</v>
      </c>
      <c r="N43" s="91"/>
      <c r="O43" s="91"/>
      <c r="P43" s="91"/>
    </row>
    <row r="44" spans="2:16" ht="10.199999999999999" customHeight="1" x14ac:dyDescent="0.3">
      <c r="B44" s="42" t="s">
        <v>26</v>
      </c>
      <c r="C44" s="95">
        <v>15857</v>
      </c>
      <c r="D44" s="96"/>
      <c r="E44" s="36">
        <v>2802.32</v>
      </c>
      <c r="F44" s="36"/>
      <c r="G44" s="36">
        <v>16505.159</v>
      </c>
      <c r="H44" s="36"/>
      <c r="I44" s="68">
        <f t="shared" si="3"/>
        <v>78.993114346991774</v>
      </c>
      <c r="J44" s="69">
        <f t="shared" si="4"/>
        <v>116.04668912720055</v>
      </c>
      <c r="K44" s="69">
        <f t="shared" si="5"/>
        <v>71.980530803599351</v>
      </c>
      <c r="L44" s="47" t="s">
        <v>51</v>
      </c>
      <c r="N44" s="91"/>
      <c r="O44" s="91"/>
      <c r="P44" s="91"/>
    </row>
    <row r="45" spans="2:16" ht="10.199999999999999" customHeight="1" x14ac:dyDescent="0.3">
      <c r="B45" s="42" t="s">
        <v>27</v>
      </c>
      <c r="C45" s="95">
        <v>17684</v>
      </c>
      <c r="D45" s="96"/>
      <c r="E45" s="36">
        <v>3883.9969999999998</v>
      </c>
      <c r="F45" s="36"/>
      <c r="G45" s="36">
        <v>16067.597</v>
      </c>
      <c r="H45" s="36"/>
      <c r="I45" s="68">
        <f t="shared" si="3"/>
        <v>42.131490114129548</v>
      </c>
      <c r="J45" s="69">
        <f t="shared" si="4"/>
        <v>76.030189835381719</v>
      </c>
      <c r="K45" s="69">
        <f t="shared" si="5"/>
        <v>55.161004825002379</v>
      </c>
      <c r="L45" s="47" t="s">
        <v>52</v>
      </c>
      <c r="N45" s="91"/>
      <c r="O45" s="91"/>
      <c r="P45" s="91"/>
    </row>
    <row r="46" spans="2:16" ht="10.199999999999999" customHeight="1" x14ac:dyDescent="0.3">
      <c r="B46" s="42" t="s">
        <v>28</v>
      </c>
      <c r="C46" s="95">
        <v>16047</v>
      </c>
      <c r="D46" s="96"/>
      <c r="E46" s="36">
        <v>3624.511</v>
      </c>
      <c r="F46" s="36"/>
      <c r="G46" s="36">
        <v>16758.433000000001</v>
      </c>
      <c r="H46" s="36"/>
      <c r="I46" s="68">
        <f t="shared" si="3"/>
        <v>48.281278876362961</v>
      </c>
      <c r="J46" s="69">
        <f t="shared" si="4"/>
        <v>95.684057992923101</v>
      </c>
      <c r="K46" s="69">
        <f t="shared" si="5"/>
        <v>34.938019330470752</v>
      </c>
      <c r="L46" s="47" t="s">
        <v>53</v>
      </c>
      <c r="N46" s="91"/>
      <c r="O46" s="91"/>
      <c r="P46" s="91"/>
    </row>
    <row r="47" spans="2:16" ht="10.199999999999999" customHeight="1" x14ac:dyDescent="0.3">
      <c r="B47" s="42" t="s">
        <v>31</v>
      </c>
      <c r="C47" s="95">
        <v>16108</v>
      </c>
      <c r="D47" s="96"/>
      <c r="E47" s="36">
        <v>3988.7139999999999</v>
      </c>
      <c r="F47" s="36"/>
      <c r="G47" s="36">
        <v>18166.787</v>
      </c>
      <c r="H47" s="36"/>
      <c r="I47" s="68">
        <f t="shared" si="3"/>
        <v>66.456546450346167</v>
      </c>
      <c r="J47" s="69">
        <f t="shared" si="4"/>
        <v>181.13966644252912</v>
      </c>
      <c r="K47" s="69">
        <f t="shared" si="5"/>
        <v>27.833105299348304</v>
      </c>
      <c r="L47" s="47" t="s">
        <v>54</v>
      </c>
      <c r="N47" s="91"/>
      <c r="O47" s="91"/>
      <c r="P47" s="91"/>
    </row>
    <row r="48" spans="2:16" ht="10.199999999999999" customHeight="1" x14ac:dyDescent="0.3">
      <c r="B48" s="42" t="s">
        <v>34</v>
      </c>
      <c r="C48" s="95">
        <v>13499</v>
      </c>
      <c r="D48" s="96"/>
      <c r="E48" s="36">
        <v>3137.7139999999999</v>
      </c>
      <c r="F48" s="36"/>
      <c r="G48" s="36">
        <v>19229.556</v>
      </c>
      <c r="H48" s="36"/>
      <c r="I48" s="68">
        <f t="shared" si="3"/>
        <v>122.86610533267296</v>
      </c>
      <c r="J48" s="69">
        <f t="shared" si="4"/>
        <v>338.74968712813694</v>
      </c>
      <c r="K48" s="69">
        <f t="shared" si="5"/>
        <v>35.034474612827097</v>
      </c>
      <c r="L48" s="47" t="s">
        <v>55</v>
      </c>
      <c r="N48" s="91"/>
      <c r="O48" s="91"/>
      <c r="P48" s="91"/>
    </row>
    <row r="49" spans="2:16" ht="10.199999999999999" customHeight="1" x14ac:dyDescent="0.3">
      <c r="B49" s="42" t="s">
        <v>35</v>
      </c>
      <c r="C49" s="95">
        <v>13833</v>
      </c>
      <c r="D49" s="99"/>
      <c r="E49" s="36">
        <v>2693.114</v>
      </c>
      <c r="F49" s="75"/>
      <c r="G49" s="36">
        <v>19749.939999999999</v>
      </c>
      <c r="H49" s="75"/>
      <c r="I49" s="68">
        <f t="shared" si="3"/>
        <v>102.94894366197184</v>
      </c>
      <c r="J49" s="69">
        <f t="shared" si="4"/>
        <v>168.52489059544598</v>
      </c>
      <c r="K49" s="69">
        <f t="shared" si="5"/>
        <v>31.499297625162001</v>
      </c>
      <c r="L49" s="47" t="s">
        <v>56</v>
      </c>
      <c r="N49" s="91"/>
      <c r="O49" s="91"/>
      <c r="P49" s="91"/>
    </row>
    <row r="50" spans="2:16" ht="4.95" customHeight="1" x14ac:dyDescent="0.3">
      <c r="B50" s="13"/>
      <c r="C50" s="95"/>
      <c r="D50" s="96"/>
      <c r="E50" s="36"/>
      <c r="F50" s="36"/>
      <c r="G50" s="36"/>
      <c r="H50" s="36"/>
      <c r="I50" s="35"/>
      <c r="J50" s="32"/>
      <c r="K50" s="32"/>
      <c r="L50" s="48"/>
      <c r="N50" s="91"/>
      <c r="O50" s="91"/>
      <c r="P50" s="91"/>
    </row>
    <row r="51" spans="2:16" ht="12" customHeight="1" x14ac:dyDescent="0.3">
      <c r="B51" s="28" t="s">
        <v>69</v>
      </c>
      <c r="C51" s="97"/>
      <c r="D51" s="96"/>
      <c r="E51" s="98"/>
      <c r="F51" s="36"/>
      <c r="G51" s="98"/>
      <c r="H51" s="32"/>
      <c r="I51" s="41"/>
      <c r="J51" s="34"/>
      <c r="K51" s="34"/>
      <c r="L51" s="46" t="s">
        <v>70</v>
      </c>
    </row>
    <row r="52" spans="2:16" ht="10.199999999999999" customHeight="1" x14ac:dyDescent="0.3">
      <c r="B52" s="42" t="s">
        <v>8</v>
      </c>
      <c r="C52" s="95">
        <v>11921</v>
      </c>
      <c r="D52" s="96"/>
      <c r="E52" s="36">
        <v>2142.94</v>
      </c>
      <c r="F52" s="36"/>
      <c r="G52" s="36">
        <v>16766.851999999999</v>
      </c>
      <c r="H52" s="36"/>
      <c r="I52" s="68">
        <f t="shared" ref="I52" si="6">C52/C38*100-100</f>
        <v>101.23227548953412</v>
      </c>
      <c r="J52" s="69">
        <f t="shared" ref="J52" si="7">E52/E38*100-100</f>
        <v>178.06663664898912</v>
      </c>
      <c r="K52" s="69">
        <f t="shared" ref="K52" si="8">G52/G38*100-100</f>
        <v>39.29616227253058</v>
      </c>
      <c r="L52" s="47" t="s">
        <v>45</v>
      </c>
    </row>
    <row r="53" spans="2:16" ht="10.199999999999999" customHeight="1" x14ac:dyDescent="0.3">
      <c r="B53" s="42" t="s">
        <v>21</v>
      </c>
      <c r="C53" s="95">
        <v>11575</v>
      </c>
      <c r="D53" s="96"/>
      <c r="E53" s="36">
        <v>2598.413</v>
      </c>
      <c r="F53" s="96"/>
      <c r="G53" s="36">
        <v>17226.135999999999</v>
      </c>
      <c r="H53" s="14"/>
      <c r="I53" s="68">
        <f t="shared" ref="I53" si="9">C53/C39*100-100</f>
        <v>220.54832456383275</v>
      </c>
      <c r="J53" s="69">
        <f t="shared" ref="J53" si="10">E53/E39*100-100</f>
        <v>881.99693883335522</v>
      </c>
      <c r="K53" s="69">
        <f t="shared" ref="K53" si="11">G53/G39*100-100</f>
        <v>48.252313013878762</v>
      </c>
      <c r="L53" s="47" t="s">
        <v>46</v>
      </c>
    </row>
    <row r="54" spans="2:16" ht="10.199999999999999" customHeight="1" x14ac:dyDescent="0.3">
      <c r="B54" s="42" t="s">
        <v>22</v>
      </c>
      <c r="C54" s="95">
        <v>14769</v>
      </c>
      <c r="D54" s="96"/>
      <c r="E54" s="36">
        <v>3600.154</v>
      </c>
      <c r="F54" s="36"/>
      <c r="G54" s="36">
        <v>18829.946</v>
      </c>
      <c r="H54" s="36"/>
      <c r="I54" s="68">
        <f t="shared" ref="I54" si="12">C54/C40*100-100</f>
        <v>238.11813186813191</v>
      </c>
      <c r="J54" s="69">
        <f t="shared" ref="J54" si="13">E54/E40*100-100</f>
        <v>727.54551305627069</v>
      </c>
      <c r="K54" s="69">
        <f t="shared" ref="K54" si="14">G54/G40*100-100</f>
        <v>27.026045945783125</v>
      </c>
      <c r="L54" s="47" t="s">
        <v>47</v>
      </c>
    </row>
    <row r="55" spans="2:16" ht="10.199999999999999" customHeight="1" x14ac:dyDescent="0.3">
      <c r="B55" s="42" t="s">
        <v>23</v>
      </c>
      <c r="C55" s="95">
        <v>18618</v>
      </c>
      <c r="D55" s="96"/>
      <c r="E55" s="36">
        <v>4948.3119999999999</v>
      </c>
      <c r="F55" s="36"/>
      <c r="G55" s="36">
        <v>18266.773000000001</v>
      </c>
      <c r="H55" s="36"/>
      <c r="I55" s="68">
        <f t="shared" ref="I55" si="15">C55/C41*100-100</f>
        <v>175.90397154712508</v>
      </c>
      <c r="J55" s="69">
        <f t="shared" ref="J55" si="16">E55/E41*100-100</f>
        <v>570.75565050249281</v>
      </c>
      <c r="K55" s="69">
        <f t="shared" ref="K55" si="17">G55/G41*100-100</f>
        <v>30.821665087505579</v>
      </c>
      <c r="L55" s="47" t="s">
        <v>48</v>
      </c>
    </row>
    <row r="56" spans="2:16" ht="10.199999999999999" customHeight="1" x14ac:dyDescent="0.3">
      <c r="B56" s="42" t="s">
        <v>24</v>
      </c>
      <c r="C56" s="95">
        <v>20110</v>
      </c>
      <c r="D56" s="100"/>
      <c r="E56" s="36">
        <v>5341.0010000000002</v>
      </c>
      <c r="F56" s="36"/>
      <c r="G56" s="36">
        <v>19559.626</v>
      </c>
      <c r="H56" s="36"/>
      <c r="I56" s="68">
        <f t="shared" ref="I56" si="18">C56/C42*100-100</f>
        <v>130.30233623453964</v>
      </c>
      <c r="J56" s="69">
        <f t="shared" ref="J56" si="19">E56/E42*100-100</f>
        <v>321.39238558855669</v>
      </c>
      <c r="K56" s="69">
        <f t="shared" ref="K56" si="20">G56/G42*100-100</f>
        <v>20.773210310252921</v>
      </c>
      <c r="L56" s="47" t="s">
        <v>49</v>
      </c>
    </row>
    <row r="57" spans="2:16" ht="10.199999999999999" customHeight="1" x14ac:dyDescent="0.3">
      <c r="B57" s="42" t="s">
        <v>25</v>
      </c>
      <c r="C57" s="95">
        <v>20754</v>
      </c>
      <c r="D57" s="100"/>
      <c r="E57" s="36">
        <v>5710.7079999999996</v>
      </c>
      <c r="F57" s="36"/>
      <c r="G57" s="36">
        <v>18209.805</v>
      </c>
      <c r="H57" s="36"/>
      <c r="I57" s="68">
        <f t="shared" ref="I57" si="21">C57/C43*100-100</f>
        <v>70.983687592684134</v>
      </c>
      <c r="J57" s="69">
        <f t="shared" ref="J57" si="22">E57/E43*100-100</f>
        <v>186.5404405953883</v>
      </c>
      <c r="K57" s="69">
        <f t="shared" ref="K57" si="23">G57/G43*100-100</f>
        <v>17.039546485861237</v>
      </c>
      <c r="L57" s="47" t="s">
        <v>50</v>
      </c>
    </row>
    <row r="58" spans="2:16" ht="10.199999999999999" customHeight="1" x14ac:dyDescent="0.3">
      <c r="B58" s="42" t="s">
        <v>26</v>
      </c>
      <c r="C58" s="95">
        <v>22834</v>
      </c>
      <c r="D58" s="96"/>
      <c r="E58" s="36">
        <v>6238.0770000000002</v>
      </c>
      <c r="F58" s="36"/>
      <c r="G58" s="36">
        <v>19802.811000000002</v>
      </c>
      <c r="H58" s="36"/>
      <c r="I58" s="68">
        <f t="shared" ref="I58" si="24">C58/C44*100-100</f>
        <v>43.99949549095038</v>
      </c>
      <c r="J58" s="69">
        <f t="shared" ref="J58" si="25">E58/E44*100-100</f>
        <v>122.60402095406664</v>
      </c>
      <c r="K58" s="69">
        <f t="shared" ref="K58" si="26">G58/G44*100-100</f>
        <v>19.979522766184814</v>
      </c>
      <c r="L58" s="47" t="s">
        <v>51</v>
      </c>
    </row>
    <row r="59" spans="2:16" ht="10.199999999999999" customHeight="1" x14ac:dyDescent="0.3">
      <c r="B59" s="42" t="s">
        <v>27</v>
      </c>
      <c r="C59" s="95">
        <v>22881</v>
      </c>
      <c r="D59" s="96"/>
      <c r="E59" s="36">
        <v>6345.5429999999997</v>
      </c>
      <c r="F59" s="36"/>
      <c r="G59" s="36">
        <v>19080.157999999999</v>
      </c>
      <c r="H59" s="36"/>
      <c r="I59" s="68">
        <f t="shared" ref="I59" si="27">C59/C45*100-100</f>
        <v>29.388147477946148</v>
      </c>
      <c r="J59" s="69">
        <f t="shared" ref="J59" si="28">E59/E45*100-100</f>
        <v>63.376619497903818</v>
      </c>
      <c r="K59" s="69">
        <f t="shared" ref="K59" si="29">G59/G45*100-100</f>
        <v>18.749293998349586</v>
      </c>
      <c r="L59" s="47" t="s">
        <v>52</v>
      </c>
    </row>
    <row r="60" spans="2:16" ht="10.199999999999999" customHeight="1" x14ac:dyDescent="0.3">
      <c r="B60" s="42" t="s">
        <v>28</v>
      </c>
      <c r="C60" s="95">
        <v>21398</v>
      </c>
      <c r="D60" s="96"/>
      <c r="E60" s="36">
        <v>5908.8959999999997</v>
      </c>
      <c r="F60" s="36"/>
      <c r="G60" s="36">
        <v>18410.843000000001</v>
      </c>
      <c r="H60" s="36"/>
      <c r="I60" s="68">
        <f t="shared" ref="I60" si="30">C60/C46*100-100</f>
        <v>33.345796722128739</v>
      </c>
      <c r="J60" s="69">
        <f t="shared" ref="J60" si="31">E60/E46*100-100</f>
        <v>63.026019234042877</v>
      </c>
      <c r="K60" s="69">
        <f t="shared" ref="K60" si="32">G60/G46*100-100</f>
        <v>9.8601701006293467</v>
      </c>
      <c r="L60" s="47" t="s">
        <v>53</v>
      </c>
    </row>
    <row r="61" spans="2:16" ht="10.199999999999999" customHeight="1" x14ac:dyDescent="0.3">
      <c r="B61" s="42" t="s">
        <v>31</v>
      </c>
      <c r="C61" s="95">
        <v>20568</v>
      </c>
      <c r="D61" s="100"/>
      <c r="E61" s="36">
        <v>5687.5720000000001</v>
      </c>
      <c r="F61" s="36"/>
      <c r="G61" s="36">
        <v>19091.794000000002</v>
      </c>
      <c r="H61" s="36"/>
      <c r="I61" s="68">
        <f t="shared" ref="I61" si="33">C61/C47*100-100</f>
        <v>27.688105289297241</v>
      </c>
      <c r="J61" s="69">
        <f t="shared" ref="J61" si="34">E61/E47*100-100</f>
        <v>42.591622262212837</v>
      </c>
      <c r="K61" s="69">
        <f t="shared" ref="K61" si="35">G61/G47*100-100</f>
        <v>5.0917479243853165</v>
      </c>
      <c r="L61" s="47" t="s">
        <v>54</v>
      </c>
    </row>
    <row r="62" spans="2:16" ht="10.199999999999999" customHeight="1" x14ac:dyDescent="0.3">
      <c r="B62" s="42" t="s">
        <v>34</v>
      </c>
      <c r="C62" s="95">
        <v>15745</v>
      </c>
      <c r="D62" s="96"/>
      <c r="E62" s="36">
        <v>4120.8140000000003</v>
      </c>
      <c r="F62" s="36"/>
      <c r="G62" s="36">
        <v>19262.946</v>
      </c>
      <c r="H62" s="36"/>
      <c r="I62" s="68">
        <f t="shared" ref="I62" si="36">C62/C48*100-100</f>
        <v>16.638269501444555</v>
      </c>
      <c r="J62" s="69">
        <f t="shared" ref="J62" si="37">E62/E48*100-100</f>
        <v>31.331727493327946</v>
      </c>
      <c r="K62" s="69">
        <f t="shared" ref="K62" si="38">G62/G48*100-100</f>
        <v>0.17363895453435418</v>
      </c>
      <c r="L62" s="47" t="s">
        <v>55</v>
      </c>
    </row>
    <row r="63" spans="2:16" ht="10.199999999999999" customHeight="1" x14ac:dyDescent="0.3">
      <c r="B63" s="42" t="s">
        <v>35</v>
      </c>
      <c r="C63" s="95"/>
      <c r="D63" s="96"/>
      <c r="E63" s="36"/>
      <c r="F63" s="36"/>
      <c r="G63" s="36"/>
      <c r="H63" s="36"/>
      <c r="I63" s="37"/>
      <c r="J63" s="38"/>
      <c r="K63" s="38"/>
      <c r="L63" s="47" t="s">
        <v>56</v>
      </c>
    </row>
    <row r="64" spans="2:16" ht="6.9" customHeight="1" thickBot="1" x14ac:dyDescent="0.35">
      <c r="B64" s="24"/>
      <c r="C64" s="24"/>
      <c r="D64" s="25"/>
      <c r="E64" s="25"/>
      <c r="F64" s="25"/>
      <c r="G64" s="25"/>
      <c r="H64" s="25"/>
      <c r="I64" s="25"/>
      <c r="J64" s="25"/>
      <c r="K64" s="25"/>
      <c r="L64" s="25"/>
    </row>
    <row r="65" spans="2:12" ht="12" thickTop="1" x14ac:dyDescent="0.3">
      <c r="B65" s="15" t="s">
        <v>30</v>
      </c>
      <c r="L65" s="16" t="s">
        <v>78</v>
      </c>
    </row>
    <row r="66" spans="2:12" x14ac:dyDescent="0.3">
      <c r="B66" s="49" t="s">
        <v>57</v>
      </c>
    </row>
    <row r="67" spans="2:12" x14ac:dyDescent="0.3">
      <c r="L67" s="16"/>
    </row>
    <row r="68" spans="2:12" x14ac:dyDescent="0.3">
      <c r="L68" s="16"/>
    </row>
  </sheetData>
  <mergeCells count="9">
    <mergeCell ref="C5:D5"/>
    <mergeCell ref="C7:D7"/>
    <mergeCell ref="E5:F5"/>
    <mergeCell ref="E7:F7"/>
    <mergeCell ref="G5:H5"/>
    <mergeCell ref="G7:H7"/>
    <mergeCell ref="C6:D6"/>
    <mergeCell ref="E6:F6"/>
    <mergeCell ref="G6:H6"/>
  </mergeCells>
  <pageMargins left="0.27559055118110237" right="0.35433070866141736" top="0.74803149606299213" bottom="0.74803149606299213" header="0.31496062992125984" footer="0.31496062992125984"/>
  <pageSetup paperSize="9" scale="64" orientation="portrait" r:id="rId1"/>
  <ignoredErrors>
    <ignoredError sqref="E7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5B7DEE-95B8-4972-9094-7C694C978BD3}">
  <sheetPr>
    <pageSetUpPr fitToPage="1"/>
  </sheetPr>
  <dimension ref="B1:S69"/>
  <sheetViews>
    <sheetView showGridLines="0" zoomScaleNormal="100" workbookViewId="0">
      <selection activeCell="B2" sqref="B2"/>
    </sheetView>
  </sheetViews>
  <sheetFormatPr defaultColWidth="9.109375" defaultRowHeight="11.4" x14ac:dyDescent="0.3"/>
  <cols>
    <col min="1" max="1" width="2.6640625" style="3" customWidth="1"/>
    <col min="2" max="2" width="10.77734375" style="3" customWidth="1"/>
    <col min="3" max="18" width="7.77734375" style="1" customWidth="1"/>
    <col min="19" max="19" width="10.77734375" style="43" customWidth="1"/>
    <col min="20" max="16384" width="9.109375" style="3"/>
  </cols>
  <sheetData>
    <row r="1" spans="2:19" ht="6.75" customHeight="1" x14ac:dyDescent="0.3"/>
    <row r="2" spans="2:19" ht="13.65" customHeight="1" x14ac:dyDescent="0.3">
      <c r="B2" s="17" t="s">
        <v>20</v>
      </c>
      <c r="S2" s="44"/>
    </row>
    <row r="3" spans="2:19" ht="12" x14ac:dyDescent="0.3">
      <c r="B3" s="53" t="s">
        <v>60</v>
      </c>
    </row>
    <row r="4" spans="2:19" ht="13.65" customHeight="1" thickBot="1" x14ac:dyDescent="0.35"/>
    <row r="5" spans="2:19" ht="15" customHeight="1" thickBot="1" x14ac:dyDescent="0.35">
      <c r="B5" s="4"/>
      <c r="C5" s="126" t="s">
        <v>5</v>
      </c>
      <c r="D5" s="126"/>
      <c r="E5" s="126"/>
      <c r="F5" s="126"/>
      <c r="G5" s="126"/>
      <c r="H5" s="120" t="s">
        <v>6</v>
      </c>
      <c r="I5" s="121"/>
      <c r="J5" s="121"/>
      <c r="K5" s="109" t="s">
        <v>5</v>
      </c>
      <c r="L5" s="109"/>
      <c r="M5" s="109"/>
      <c r="N5" s="109"/>
      <c r="O5" s="110"/>
      <c r="P5" s="111" t="s">
        <v>6</v>
      </c>
      <c r="Q5" s="111"/>
      <c r="R5" s="111"/>
      <c r="S5" s="45"/>
    </row>
    <row r="6" spans="2:19" ht="15" customHeight="1" thickBot="1" x14ac:dyDescent="0.35">
      <c r="B6" s="4"/>
      <c r="C6" s="127" t="s">
        <v>43</v>
      </c>
      <c r="D6" s="127"/>
      <c r="E6" s="127"/>
      <c r="F6" s="127"/>
      <c r="G6" s="127"/>
      <c r="H6" s="122" t="s">
        <v>44</v>
      </c>
      <c r="I6" s="123"/>
      <c r="J6" s="123"/>
      <c r="K6" s="112" t="s">
        <v>43</v>
      </c>
      <c r="L6" s="112"/>
      <c r="M6" s="112"/>
      <c r="N6" s="112"/>
      <c r="O6" s="113"/>
      <c r="P6" s="114" t="s">
        <v>44</v>
      </c>
      <c r="Q6" s="115"/>
      <c r="R6" s="116"/>
      <c r="S6" s="45"/>
    </row>
    <row r="7" spans="2:19" ht="15" customHeight="1" thickBot="1" x14ac:dyDescent="0.35">
      <c r="B7" s="4"/>
      <c r="C7" s="87" t="s">
        <v>58</v>
      </c>
      <c r="D7" s="27" t="s">
        <v>0</v>
      </c>
      <c r="E7" s="27" t="s">
        <v>2</v>
      </c>
      <c r="F7" s="27" t="s">
        <v>1</v>
      </c>
      <c r="G7" s="86" t="s">
        <v>3</v>
      </c>
      <c r="H7" s="86" t="s">
        <v>58</v>
      </c>
      <c r="I7" s="27" t="s">
        <v>0</v>
      </c>
      <c r="J7" s="86" t="s">
        <v>3</v>
      </c>
      <c r="K7" s="70" t="s">
        <v>58</v>
      </c>
      <c r="L7" s="57" t="s">
        <v>0</v>
      </c>
      <c r="M7" s="57" t="s">
        <v>2</v>
      </c>
      <c r="N7" s="57" t="s">
        <v>1</v>
      </c>
      <c r="O7" s="57" t="s">
        <v>3</v>
      </c>
      <c r="P7" s="57" t="s">
        <v>58</v>
      </c>
      <c r="Q7" s="57" t="s">
        <v>0</v>
      </c>
      <c r="R7" s="57" t="s">
        <v>3</v>
      </c>
      <c r="S7" s="45"/>
    </row>
    <row r="8" spans="2:19" ht="15" customHeight="1" thickBot="1" x14ac:dyDescent="0.35">
      <c r="B8" s="4"/>
      <c r="C8" s="125" t="s">
        <v>29</v>
      </c>
      <c r="D8" s="125"/>
      <c r="E8" s="125"/>
      <c r="F8" s="125"/>
      <c r="G8" s="125"/>
      <c r="H8" s="124" t="s">
        <v>61</v>
      </c>
      <c r="I8" s="125"/>
      <c r="J8" s="125"/>
      <c r="K8" s="117" t="s">
        <v>62</v>
      </c>
      <c r="L8" s="117"/>
      <c r="M8" s="117"/>
      <c r="N8" s="117"/>
      <c r="O8" s="118"/>
      <c r="P8" s="119" t="s">
        <v>62</v>
      </c>
      <c r="Q8" s="119"/>
      <c r="R8" s="119"/>
      <c r="S8" s="45"/>
    </row>
    <row r="9" spans="2:19" ht="6.9" customHeight="1" x14ac:dyDescent="0.3">
      <c r="B9" s="4"/>
      <c r="C9" s="4"/>
      <c r="D9" s="23"/>
      <c r="E9" s="23"/>
      <c r="F9" s="23"/>
      <c r="G9" s="23"/>
      <c r="H9" s="23"/>
      <c r="I9" s="23"/>
      <c r="J9" s="23"/>
      <c r="K9" s="4"/>
      <c r="L9" s="23"/>
      <c r="M9" s="23"/>
      <c r="N9" s="23"/>
      <c r="O9" s="23"/>
      <c r="P9" s="23"/>
      <c r="Q9" s="23"/>
      <c r="R9" s="23"/>
      <c r="S9" s="23"/>
    </row>
    <row r="10" spans="2:19" ht="13.05" customHeight="1" x14ac:dyDescent="0.3">
      <c r="B10" s="28">
        <v>2019</v>
      </c>
      <c r="C10" s="29"/>
      <c r="D10" s="31"/>
      <c r="E10" s="31"/>
      <c r="F10" s="31"/>
      <c r="G10" s="31"/>
      <c r="H10" s="29"/>
      <c r="I10" s="31"/>
      <c r="J10" s="32"/>
      <c r="K10" s="29"/>
      <c r="L10" s="31"/>
      <c r="M10" s="31"/>
      <c r="N10" s="31"/>
      <c r="O10" s="31"/>
      <c r="P10" s="29"/>
      <c r="Q10" s="31"/>
      <c r="R10" s="59"/>
      <c r="S10" s="46">
        <v>2019</v>
      </c>
    </row>
    <row r="11" spans="2:19" ht="10.199999999999999" customHeight="1" x14ac:dyDescent="0.3">
      <c r="B11" s="42" t="s">
        <v>8</v>
      </c>
      <c r="C11" s="29">
        <f t="shared" ref="C11:C22" si="0">SUM(D11:G11)</f>
        <v>3496.058</v>
      </c>
      <c r="D11" s="32">
        <v>1979.54</v>
      </c>
      <c r="E11" s="32">
        <v>832.90800000000002</v>
      </c>
      <c r="F11" s="32">
        <v>264.61700000000002</v>
      </c>
      <c r="G11" s="32">
        <v>418.99299999999999</v>
      </c>
      <c r="H11" s="29">
        <f t="shared" ref="H11:H22" si="1">SUM(I11:J11)</f>
        <v>15.490000000000002</v>
      </c>
      <c r="I11" s="32">
        <v>11.127000000000001</v>
      </c>
      <c r="J11" s="32">
        <v>4.3630000000000004</v>
      </c>
      <c r="K11" s="40" t="s">
        <v>40</v>
      </c>
      <c r="L11" s="32" t="s">
        <v>40</v>
      </c>
      <c r="M11" s="32" t="s">
        <v>40</v>
      </c>
      <c r="N11" s="32" t="s">
        <v>40</v>
      </c>
      <c r="O11" s="32" t="s">
        <v>40</v>
      </c>
      <c r="P11" s="35" t="s">
        <v>40</v>
      </c>
      <c r="Q11" s="32" t="s">
        <v>40</v>
      </c>
      <c r="R11" s="60" t="s">
        <v>40</v>
      </c>
      <c r="S11" s="47" t="s">
        <v>45</v>
      </c>
    </row>
    <row r="12" spans="2:19" ht="10.199999999999999" customHeight="1" x14ac:dyDescent="0.3">
      <c r="B12" s="42" t="s">
        <v>21</v>
      </c>
      <c r="C12" s="29">
        <f t="shared" si="0"/>
        <v>3397.761</v>
      </c>
      <c r="D12" s="32">
        <v>1893.8610000000001</v>
      </c>
      <c r="E12" s="32">
        <v>804.17</v>
      </c>
      <c r="F12" s="32">
        <v>306.63400000000001</v>
      </c>
      <c r="G12" s="32">
        <v>393.096</v>
      </c>
      <c r="H12" s="29">
        <f t="shared" si="1"/>
        <v>14.381</v>
      </c>
      <c r="I12" s="32">
        <v>10.454000000000001</v>
      </c>
      <c r="J12" s="32">
        <v>3.927</v>
      </c>
      <c r="K12" s="40" t="s">
        <v>40</v>
      </c>
      <c r="L12" s="32" t="s">
        <v>40</v>
      </c>
      <c r="M12" s="32" t="s">
        <v>40</v>
      </c>
      <c r="N12" s="32" t="s">
        <v>40</v>
      </c>
      <c r="O12" s="32" t="s">
        <v>40</v>
      </c>
      <c r="P12" s="35" t="s">
        <v>40</v>
      </c>
      <c r="Q12" s="32" t="s">
        <v>40</v>
      </c>
      <c r="R12" s="21" t="s">
        <v>40</v>
      </c>
      <c r="S12" s="47" t="s">
        <v>46</v>
      </c>
    </row>
    <row r="13" spans="2:19" ht="10.199999999999999" customHeight="1" x14ac:dyDescent="0.3">
      <c r="B13" s="42" t="s">
        <v>22</v>
      </c>
      <c r="C13" s="29">
        <f t="shared" si="0"/>
        <v>4291.2370000000001</v>
      </c>
      <c r="D13" s="32">
        <v>2382.1439999999998</v>
      </c>
      <c r="E13" s="32">
        <v>970.15499999999997</v>
      </c>
      <c r="F13" s="32">
        <v>442.476</v>
      </c>
      <c r="G13" s="32">
        <v>496.46199999999999</v>
      </c>
      <c r="H13" s="29">
        <f t="shared" si="1"/>
        <v>17.321999999999999</v>
      </c>
      <c r="I13" s="32">
        <v>12.801</v>
      </c>
      <c r="J13" s="32">
        <v>4.5209999999999999</v>
      </c>
      <c r="K13" s="40" t="s">
        <v>40</v>
      </c>
      <c r="L13" s="32" t="s">
        <v>40</v>
      </c>
      <c r="M13" s="32" t="s">
        <v>40</v>
      </c>
      <c r="N13" s="32" t="s">
        <v>40</v>
      </c>
      <c r="O13" s="32" t="s">
        <v>40</v>
      </c>
      <c r="P13" s="35" t="s">
        <v>40</v>
      </c>
      <c r="Q13" s="32" t="s">
        <v>40</v>
      </c>
      <c r="R13" s="60" t="s">
        <v>40</v>
      </c>
      <c r="S13" s="47" t="s">
        <v>47</v>
      </c>
    </row>
    <row r="14" spans="2:19" ht="10.199999999999999" customHeight="1" x14ac:dyDescent="0.3">
      <c r="B14" s="42" t="s">
        <v>23</v>
      </c>
      <c r="C14" s="29">
        <f t="shared" si="0"/>
        <v>5294.3390000000009</v>
      </c>
      <c r="D14" s="32">
        <v>2685.3490000000002</v>
      </c>
      <c r="E14" s="32">
        <v>1146.921</v>
      </c>
      <c r="F14" s="32">
        <v>869.80600000000004</v>
      </c>
      <c r="G14" s="32">
        <v>592.26300000000003</v>
      </c>
      <c r="H14" s="29">
        <f t="shared" si="1"/>
        <v>17.055</v>
      </c>
      <c r="I14" s="32">
        <v>12.721</v>
      </c>
      <c r="J14" s="32">
        <v>4.3339999999999996</v>
      </c>
      <c r="K14" s="40" t="s">
        <v>40</v>
      </c>
      <c r="L14" s="32" t="s">
        <v>40</v>
      </c>
      <c r="M14" s="32" t="s">
        <v>40</v>
      </c>
      <c r="N14" s="32" t="s">
        <v>40</v>
      </c>
      <c r="O14" s="32" t="s">
        <v>40</v>
      </c>
      <c r="P14" s="35" t="s">
        <v>40</v>
      </c>
      <c r="Q14" s="32" t="s">
        <v>40</v>
      </c>
      <c r="R14" s="60" t="s">
        <v>40</v>
      </c>
      <c r="S14" s="47" t="s">
        <v>48</v>
      </c>
    </row>
    <row r="15" spans="2:19" ht="10.199999999999999" customHeight="1" x14ac:dyDescent="0.3">
      <c r="B15" s="42" t="s">
        <v>24</v>
      </c>
      <c r="C15" s="29">
        <f t="shared" si="0"/>
        <v>5556.4880000000003</v>
      </c>
      <c r="D15" s="32">
        <v>2761.8820000000001</v>
      </c>
      <c r="E15" s="32">
        <v>1189.288</v>
      </c>
      <c r="F15" s="32">
        <v>1009.788</v>
      </c>
      <c r="G15" s="32">
        <v>595.53</v>
      </c>
      <c r="H15" s="29">
        <f t="shared" si="1"/>
        <v>18.124000000000002</v>
      </c>
      <c r="I15" s="32">
        <v>12.98</v>
      </c>
      <c r="J15" s="32">
        <v>5.1440000000000001</v>
      </c>
      <c r="K15" s="40" t="s">
        <v>40</v>
      </c>
      <c r="L15" s="32" t="s">
        <v>40</v>
      </c>
      <c r="M15" s="32" t="s">
        <v>40</v>
      </c>
      <c r="N15" s="32" t="s">
        <v>40</v>
      </c>
      <c r="O15" s="32" t="s">
        <v>40</v>
      </c>
      <c r="P15" s="35" t="s">
        <v>40</v>
      </c>
      <c r="Q15" s="32" t="s">
        <v>40</v>
      </c>
      <c r="R15" s="60" t="s">
        <v>40</v>
      </c>
      <c r="S15" s="47" t="s">
        <v>49</v>
      </c>
    </row>
    <row r="16" spans="2:19" ht="10.199999999999999" customHeight="1" x14ac:dyDescent="0.3">
      <c r="B16" s="42" t="s">
        <v>25</v>
      </c>
      <c r="C16" s="29">
        <f t="shared" si="0"/>
        <v>5869.3430000000008</v>
      </c>
      <c r="D16" s="32">
        <v>2911.5830000000001</v>
      </c>
      <c r="E16" s="32">
        <v>1212.82</v>
      </c>
      <c r="F16" s="32">
        <v>1080.8140000000001</v>
      </c>
      <c r="G16" s="32">
        <v>664.12599999999998</v>
      </c>
      <c r="H16" s="29">
        <f t="shared" si="1"/>
        <v>16.347999999999999</v>
      </c>
      <c r="I16" s="32">
        <v>11.938000000000001</v>
      </c>
      <c r="J16" s="32">
        <v>4.41</v>
      </c>
      <c r="K16" s="40" t="s">
        <v>40</v>
      </c>
      <c r="L16" s="32" t="s">
        <v>40</v>
      </c>
      <c r="M16" s="32" t="s">
        <v>40</v>
      </c>
      <c r="N16" s="32" t="s">
        <v>40</v>
      </c>
      <c r="O16" s="32" t="s">
        <v>40</v>
      </c>
      <c r="P16" s="35" t="s">
        <v>40</v>
      </c>
      <c r="Q16" s="32" t="s">
        <v>40</v>
      </c>
      <c r="R16" s="60" t="s">
        <v>40</v>
      </c>
      <c r="S16" s="47" t="s">
        <v>50</v>
      </c>
    </row>
    <row r="17" spans="2:19" ht="10.199999999999999" customHeight="1" x14ac:dyDescent="0.3">
      <c r="B17" s="42" t="s">
        <v>26</v>
      </c>
      <c r="C17" s="29">
        <f t="shared" si="0"/>
        <v>6335.5070000000005</v>
      </c>
      <c r="D17" s="32">
        <v>3107.0439999999999</v>
      </c>
      <c r="E17" s="32">
        <v>1297.3589999999999</v>
      </c>
      <c r="F17" s="32">
        <v>1172.1389999999999</v>
      </c>
      <c r="G17" s="32">
        <v>758.96500000000003</v>
      </c>
      <c r="H17" s="29">
        <f t="shared" si="1"/>
        <v>18.396000000000001</v>
      </c>
      <c r="I17" s="32">
        <v>13.144</v>
      </c>
      <c r="J17" s="32">
        <v>5.2519999999999998</v>
      </c>
      <c r="K17" s="40" t="s">
        <v>40</v>
      </c>
      <c r="L17" s="32" t="s">
        <v>40</v>
      </c>
      <c r="M17" s="32" t="s">
        <v>40</v>
      </c>
      <c r="N17" s="32" t="s">
        <v>40</v>
      </c>
      <c r="O17" s="32" t="s">
        <v>40</v>
      </c>
      <c r="P17" s="35" t="s">
        <v>40</v>
      </c>
      <c r="Q17" s="32" t="s">
        <v>40</v>
      </c>
      <c r="R17" s="60" t="s">
        <v>40</v>
      </c>
      <c r="S17" s="47" t="s">
        <v>51</v>
      </c>
    </row>
    <row r="18" spans="2:19" ht="10.199999999999999" customHeight="1" x14ac:dyDescent="0.3">
      <c r="B18" s="42" t="s">
        <v>27</v>
      </c>
      <c r="C18" s="29">
        <f t="shared" si="0"/>
        <v>6470.174</v>
      </c>
      <c r="D18" s="32">
        <v>3130.7579999999998</v>
      </c>
      <c r="E18" s="32">
        <v>1350.748</v>
      </c>
      <c r="F18" s="32">
        <v>1193.2560000000001</v>
      </c>
      <c r="G18" s="32">
        <v>795.41200000000003</v>
      </c>
      <c r="H18" s="29">
        <f t="shared" si="1"/>
        <v>16.966999999999999</v>
      </c>
      <c r="I18" s="32">
        <v>12.742000000000001</v>
      </c>
      <c r="J18" s="32">
        <v>4.2249999999999996</v>
      </c>
      <c r="K18" s="40" t="s">
        <v>40</v>
      </c>
      <c r="L18" s="32" t="s">
        <v>40</v>
      </c>
      <c r="M18" s="32" t="s">
        <v>40</v>
      </c>
      <c r="N18" s="32" t="s">
        <v>40</v>
      </c>
      <c r="O18" s="32" t="s">
        <v>40</v>
      </c>
      <c r="P18" s="35" t="s">
        <v>40</v>
      </c>
      <c r="Q18" s="32" t="s">
        <v>40</v>
      </c>
      <c r="R18" s="60" t="s">
        <v>40</v>
      </c>
      <c r="S18" s="47" t="s">
        <v>52</v>
      </c>
    </row>
    <row r="19" spans="2:19" ht="10.199999999999999" customHeight="1" x14ac:dyDescent="0.3">
      <c r="B19" s="42" t="s">
        <v>28</v>
      </c>
      <c r="C19" s="29">
        <f t="shared" si="0"/>
        <v>5971.12</v>
      </c>
      <c r="D19" s="32">
        <v>2957.7269999999999</v>
      </c>
      <c r="E19" s="32">
        <v>1252.9760000000001</v>
      </c>
      <c r="F19" s="32">
        <v>1099.4749999999999</v>
      </c>
      <c r="G19" s="32">
        <v>660.94200000000001</v>
      </c>
      <c r="H19" s="29">
        <f t="shared" si="1"/>
        <v>17.699000000000002</v>
      </c>
      <c r="I19" s="32">
        <v>13.079000000000001</v>
      </c>
      <c r="J19" s="32">
        <v>4.62</v>
      </c>
      <c r="K19" s="40" t="s">
        <v>40</v>
      </c>
      <c r="L19" s="32" t="s">
        <v>40</v>
      </c>
      <c r="M19" s="32" t="s">
        <v>40</v>
      </c>
      <c r="N19" s="32" t="s">
        <v>40</v>
      </c>
      <c r="O19" s="32" t="s">
        <v>40</v>
      </c>
      <c r="P19" s="35" t="s">
        <v>40</v>
      </c>
      <c r="Q19" s="32" t="s">
        <v>40</v>
      </c>
      <c r="R19" s="60" t="s">
        <v>40</v>
      </c>
      <c r="S19" s="47" t="s">
        <v>53</v>
      </c>
    </row>
    <row r="20" spans="2:19" ht="10.199999999999999" customHeight="1" x14ac:dyDescent="0.3">
      <c r="B20" s="42" t="s">
        <v>31</v>
      </c>
      <c r="C20" s="29">
        <f t="shared" si="0"/>
        <v>5467.4650000000001</v>
      </c>
      <c r="D20" s="32">
        <v>2803.9569999999999</v>
      </c>
      <c r="E20" s="32">
        <v>1181.9839999999999</v>
      </c>
      <c r="F20" s="32">
        <v>929.68399999999997</v>
      </c>
      <c r="G20" s="32">
        <v>551.84</v>
      </c>
      <c r="H20" s="29">
        <f t="shared" si="1"/>
        <v>19.771999999999998</v>
      </c>
      <c r="I20" s="32">
        <v>14.48</v>
      </c>
      <c r="J20" s="32">
        <v>5.2919999999999998</v>
      </c>
      <c r="K20" s="40" t="s">
        <v>40</v>
      </c>
      <c r="L20" s="32" t="s">
        <v>40</v>
      </c>
      <c r="M20" s="32" t="s">
        <v>40</v>
      </c>
      <c r="N20" s="32" t="s">
        <v>40</v>
      </c>
      <c r="O20" s="32" t="s">
        <v>40</v>
      </c>
      <c r="P20" s="35" t="s">
        <v>40</v>
      </c>
      <c r="Q20" s="32" t="s">
        <v>40</v>
      </c>
      <c r="R20" s="60" t="s">
        <v>40</v>
      </c>
      <c r="S20" s="47" t="s">
        <v>54</v>
      </c>
    </row>
    <row r="21" spans="2:19" ht="10.199999999999999" customHeight="1" x14ac:dyDescent="0.3">
      <c r="B21" s="42" t="s">
        <v>34</v>
      </c>
      <c r="C21" s="29">
        <f t="shared" si="0"/>
        <v>4000.5810000000001</v>
      </c>
      <c r="D21" s="32">
        <v>2281.4749999999999</v>
      </c>
      <c r="E21" s="32">
        <v>923.31500000000005</v>
      </c>
      <c r="F21" s="32">
        <v>347.94400000000002</v>
      </c>
      <c r="G21" s="32">
        <v>447.84699999999998</v>
      </c>
      <c r="H21" s="29">
        <f t="shared" si="1"/>
        <v>19.556999999999999</v>
      </c>
      <c r="I21" s="32">
        <v>14.276999999999999</v>
      </c>
      <c r="J21" s="32">
        <v>5.28</v>
      </c>
      <c r="K21" s="40" t="s">
        <v>40</v>
      </c>
      <c r="L21" s="32" t="s">
        <v>40</v>
      </c>
      <c r="M21" s="32" t="s">
        <v>40</v>
      </c>
      <c r="N21" s="32" t="s">
        <v>40</v>
      </c>
      <c r="O21" s="32" t="s">
        <v>40</v>
      </c>
      <c r="P21" s="35" t="s">
        <v>40</v>
      </c>
      <c r="Q21" s="32" t="s">
        <v>40</v>
      </c>
      <c r="R21" s="60" t="s">
        <v>40</v>
      </c>
      <c r="S21" s="47" t="s">
        <v>55</v>
      </c>
    </row>
    <row r="22" spans="2:19" ht="10.199999999999999" customHeight="1" x14ac:dyDescent="0.3">
      <c r="B22" s="42" t="s">
        <v>35</v>
      </c>
      <c r="C22" s="29">
        <f t="shared" si="0"/>
        <v>3964.0839999999994</v>
      </c>
      <c r="D22" s="32">
        <v>2289.2739999999999</v>
      </c>
      <c r="E22" s="32">
        <v>949.80899999999997</v>
      </c>
      <c r="F22" s="32">
        <v>294.22699999999998</v>
      </c>
      <c r="G22" s="32">
        <v>430.774</v>
      </c>
      <c r="H22" s="29">
        <f t="shared" si="1"/>
        <v>19.533999999999999</v>
      </c>
      <c r="I22" s="32">
        <v>14.579000000000001</v>
      </c>
      <c r="J22" s="32">
        <v>4.9550000000000001</v>
      </c>
      <c r="K22" s="40" t="s">
        <v>40</v>
      </c>
      <c r="L22" s="32" t="s">
        <v>40</v>
      </c>
      <c r="M22" s="32" t="s">
        <v>40</v>
      </c>
      <c r="N22" s="32" t="s">
        <v>40</v>
      </c>
      <c r="O22" s="32" t="s">
        <v>40</v>
      </c>
      <c r="P22" s="35" t="s">
        <v>40</v>
      </c>
      <c r="Q22" s="32" t="s">
        <v>40</v>
      </c>
      <c r="R22" s="60" t="s">
        <v>40</v>
      </c>
      <c r="S22" s="47" t="s">
        <v>56</v>
      </c>
    </row>
    <row r="23" spans="2:19" ht="4.95" customHeight="1" x14ac:dyDescent="0.3">
      <c r="B23" s="13"/>
      <c r="C23" s="35"/>
      <c r="D23" s="32"/>
      <c r="E23" s="32"/>
      <c r="F23" s="32"/>
      <c r="G23" s="32"/>
      <c r="H23" s="35"/>
      <c r="I23" s="32"/>
      <c r="J23" s="32"/>
      <c r="K23" s="40"/>
      <c r="L23" s="32"/>
      <c r="M23" s="32"/>
      <c r="N23" s="32"/>
      <c r="O23" s="32"/>
      <c r="P23" s="35"/>
      <c r="Q23" s="32"/>
      <c r="R23" s="60"/>
      <c r="S23" s="48"/>
    </row>
    <row r="24" spans="2:19" ht="13.05" customHeight="1" x14ac:dyDescent="0.3">
      <c r="B24" s="28">
        <v>2020</v>
      </c>
      <c r="C24" s="29"/>
      <c r="D24" s="31"/>
      <c r="E24" s="31"/>
      <c r="F24" s="31"/>
      <c r="G24" s="31"/>
      <c r="H24" s="29"/>
      <c r="I24" s="31"/>
      <c r="J24" s="32"/>
      <c r="K24" s="29"/>
      <c r="L24" s="31"/>
      <c r="M24" s="31"/>
      <c r="N24" s="31"/>
      <c r="O24" s="31"/>
      <c r="P24" s="29"/>
      <c r="Q24" s="31"/>
      <c r="R24" s="59"/>
      <c r="S24" s="46">
        <v>2020</v>
      </c>
    </row>
    <row r="25" spans="2:19" ht="10.199999999999999" customHeight="1" x14ac:dyDescent="0.3">
      <c r="B25" s="42" t="s">
        <v>8</v>
      </c>
      <c r="C25" s="29">
        <f t="shared" ref="C25:C36" si="2">SUM(D25:G25)</f>
        <v>3730.2000000000003</v>
      </c>
      <c r="D25" s="32">
        <v>2184.7260000000001</v>
      </c>
      <c r="E25" s="32">
        <v>884.59500000000003</v>
      </c>
      <c r="F25" s="32">
        <v>240.99000000000012</v>
      </c>
      <c r="G25" s="32">
        <v>419.88900000000001</v>
      </c>
      <c r="H25" s="29">
        <f t="shared" ref="H25:H36" si="3">SUM(I25:J25)</f>
        <v>17.248999999999999</v>
      </c>
      <c r="I25" s="32">
        <v>12.738</v>
      </c>
      <c r="J25" s="36">
        <v>4.5110000000000001</v>
      </c>
      <c r="K25" s="76">
        <f t="shared" ref="K25:K36" si="4">C25/C11*100-100</f>
        <v>6.6973145182374054</v>
      </c>
      <c r="L25" s="77">
        <f t="shared" ref="L25:L36" si="5">D25/D11*100-100</f>
        <v>10.365337401618561</v>
      </c>
      <c r="M25" s="77">
        <f t="shared" ref="M25:M36" si="6">E25/E11*100-100</f>
        <v>6.2056073419873599</v>
      </c>
      <c r="N25" s="77">
        <f t="shared" ref="N25:N36" si="7">F25/F11*100-100</f>
        <v>-8.9287536326086041</v>
      </c>
      <c r="O25" s="77">
        <f t="shared" ref="O25:O36" si="8">G25/G11*100-100</f>
        <v>0.21384605470736062</v>
      </c>
      <c r="P25" s="76">
        <f t="shared" ref="P25:P36" si="9">H25/H11*100-100</f>
        <v>11.355713363460282</v>
      </c>
      <c r="Q25" s="77">
        <f t="shared" ref="Q25" si="10">I25/I11*100-100</f>
        <v>14.478296036667544</v>
      </c>
      <c r="R25" s="78">
        <f t="shared" ref="R25" si="11">J25/J11*100-100</f>
        <v>3.3921613568645341</v>
      </c>
      <c r="S25" s="47" t="s">
        <v>45</v>
      </c>
    </row>
    <row r="26" spans="2:19" ht="10.199999999999999" customHeight="1" x14ac:dyDescent="0.3">
      <c r="B26" s="42" t="s">
        <v>21</v>
      </c>
      <c r="C26" s="29">
        <f t="shared" si="2"/>
        <v>3741.369000000002</v>
      </c>
      <c r="D26" s="32">
        <v>2115.3030000000022</v>
      </c>
      <c r="E26" s="32">
        <v>885.62400000000002</v>
      </c>
      <c r="F26" s="32">
        <v>307.45799999999952</v>
      </c>
      <c r="G26" s="32">
        <v>432.98399999999998</v>
      </c>
      <c r="H26" s="29">
        <f t="shared" si="3"/>
        <v>17.472000000000001</v>
      </c>
      <c r="I26" s="32">
        <v>12.952999999999999</v>
      </c>
      <c r="J26" s="36">
        <v>4.5190000000000001</v>
      </c>
      <c r="K26" s="76">
        <f t="shared" si="4"/>
        <v>10.112777208285166</v>
      </c>
      <c r="L26" s="77">
        <f t="shared" si="5"/>
        <v>11.692621580992579</v>
      </c>
      <c r="M26" s="77">
        <f t="shared" si="6"/>
        <v>10.128952833356124</v>
      </c>
      <c r="N26" s="77">
        <f t="shared" si="7"/>
        <v>0.26872427715109382</v>
      </c>
      <c r="O26" s="77">
        <f t="shared" si="8"/>
        <v>10.147139630014038</v>
      </c>
      <c r="P26" s="76">
        <f t="shared" si="9"/>
        <v>21.493637438286626</v>
      </c>
      <c r="Q26" s="77">
        <f t="shared" ref="Q26:Q36" si="12">I26/I12*100-100</f>
        <v>23.904725463937226</v>
      </c>
      <c r="R26" s="78">
        <f t="shared" ref="R26:R36" si="13">J26/J12*100-100</f>
        <v>15.075120957473899</v>
      </c>
      <c r="S26" s="47" t="s">
        <v>46</v>
      </c>
    </row>
    <row r="27" spans="2:19" ht="10.199999999999999" customHeight="1" x14ac:dyDescent="0.3">
      <c r="B27" s="42" t="s">
        <v>22</v>
      </c>
      <c r="C27" s="29">
        <f t="shared" si="2"/>
        <v>1994.3840000000007</v>
      </c>
      <c r="D27" s="32">
        <v>1109.8780000000008</v>
      </c>
      <c r="E27" s="32">
        <v>429.09699999999998</v>
      </c>
      <c r="F27" s="32">
        <v>213.87900000000002</v>
      </c>
      <c r="G27" s="32">
        <v>241.53</v>
      </c>
      <c r="H27" s="29">
        <f t="shared" si="3"/>
        <v>14.446</v>
      </c>
      <c r="I27" s="32">
        <v>10.269</v>
      </c>
      <c r="J27" s="36">
        <v>4.1769999999999996</v>
      </c>
      <c r="K27" s="76">
        <f t="shared" si="4"/>
        <v>-53.524263516557099</v>
      </c>
      <c r="L27" s="77">
        <f t="shared" si="5"/>
        <v>-53.408442142876297</v>
      </c>
      <c r="M27" s="77">
        <f t="shared" si="6"/>
        <v>-55.770263514593026</v>
      </c>
      <c r="N27" s="77">
        <f t="shared" si="7"/>
        <v>-51.663141051718057</v>
      </c>
      <c r="O27" s="77">
        <f t="shared" si="8"/>
        <v>-51.349750836922055</v>
      </c>
      <c r="P27" s="76">
        <f t="shared" si="9"/>
        <v>-16.603163606973794</v>
      </c>
      <c r="Q27" s="77">
        <f t="shared" si="12"/>
        <v>-19.77970471056949</v>
      </c>
      <c r="R27" s="78">
        <f t="shared" si="13"/>
        <v>-7.6089360760893641</v>
      </c>
      <c r="S27" s="47" t="s">
        <v>47</v>
      </c>
    </row>
    <row r="28" spans="2:19" ht="10.199999999999999" customHeight="1" x14ac:dyDescent="0.3">
      <c r="B28" s="42" t="s">
        <v>23</v>
      </c>
      <c r="C28" s="29">
        <f t="shared" si="2"/>
        <v>33.695000000000007</v>
      </c>
      <c r="D28" s="32">
        <v>26.626000000000008</v>
      </c>
      <c r="E28" s="32">
        <v>2.5750000000000006</v>
      </c>
      <c r="F28" s="32">
        <v>0.40800000000000003</v>
      </c>
      <c r="G28" s="32">
        <v>4.0860000000000003</v>
      </c>
      <c r="H28" s="29">
        <f t="shared" si="3"/>
        <v>6.3770000000000007</v>
      </c>
      <c r="I28" s="32">
        <v>3.2730000000000001</v>
      </c>
      <c r="J28" s="36">
        <v>3.1040000000000001</v>
      </c>
      <c r="K28" s="76">
        <f t="shared" si="4"/>
        <v>-99.363565498922526</v>
      </c>
      <c r="L28" s="77">
        <f t="shared" si="5"/>
        <v>-99.008471524557891</v>
      </c>
      <c r="M28" s="77">
        <f t="shared" si="6"/>
        <v>-99.77548584427349</v>
      </c>
      <c r="N28" s="77">
        <f t="shared" si="7"/>
        <v>-99.953092988551475</v>
      </c>
      <c r="O28" s="77">
        <f t="shared" si="8"/>
        <v>-99.310103788350787</v>
      </c>
      <c r="P28" s="76">
        <f t="shared" si="9"/>
        <v>-62.609205511580178</v>
      </c>
      <c r="Q28" s="77">
        <f t="shared" si="12"/>
        <v>-74.270890653250532</v>
      </c>
      <c r="R28" s="78">
        <f t="shared" si="13"/>
        <v>-28.380249192431933</v>
      </c>
      <c r="S28" s="47" t="s">
        <v>48</v>
      </c>
    </row>
    <row r="29" spans="2:19" ht="10.199999999999999" customHeight="1" x14ac:dyDescent="0.3">
      <c r="B29" s="42" t="s">
        <v>24</v>
      </c>
      <c r="C29" s="29">
        <f t="shared" si="2"/>
        <v>82.097000000000008</v>
      </c>
      <c r="D29" s="32">
        <v>62.216999999999999</v>
      </c>
      <c r="E29" s="32">
        <v>9.354000000000001</v>
      </c>
      <c r="F29" s="32">
        <v>1.0430000000000001</v>
      </c>
      <c r="G29" s="32">
        <v>9.4830000000000005</v>
      </c>
      <c r="H29" s="29">
        <f t="shared" si="3"/>
        <v>8.0719999999999992</v>
      </c>
      <c r="I29" s="32">
        <v>4.2549999999999999</v>
      </c>
      <c r="J29" s="36">
        <v>3.8170000000000002</v>
      </c>
      <c r="K29" s="76">
        <f t="shared" si="4"/>
        <v>-98.522501983267134</v>
      </c>
      <c r="L29" s="77">
        <f t="shared" si="5"/>
        <v>-97.747296951861088</v>
      </c>
      <c r="M29" s="77">
        <f t="shared" si="6"/>
        <v>-99.213478989109447</v>
      </c>
      <c r="N29" s="77">
        <f t="shared" si="7"/>
        <v>-99.896710992802454</v>
      </c>
      <c r="O29" s="77">
        <f t="shared" si="8"/>
        <v>-98.407636894866755</v>
      </c>
      <c r="P29" s="76">
        <f t="shared" si="9"/>
        <v>-55.462370337673811</v>
      </c>
      <c r="Q29" s="77">
        <f t="shared" si="12"/>
        <v>-67.21879815100155</v>
      </c>
      <c r="R29" s="78">
        <f t="shared" si="13"/>
        <v>-25.797045101088642</v>
      </c>
      <c r="S29" s="47" t="s">
        <v>49</v>
      </c>
    </row>
    <row r="30" spans="2:19" ht="10.199999999999999" customHeight="1" x14ac:dyDescent="0.3">
      <c r="B30" s="42" t="s">
        <v>25</v>
      </c>
      <c r="C30" s="29">
        <f t="shared" si="2"/>
        <v>318.20699999999977</v>
      </c>
      <c r="D30" s="32">
        <v>155.08299999999971</v>
      </c>
      <c r="E30" s="32">
        <v>75.452000000000027</v>
      </c>
      <c r="F30" s="32">
        <v>35.130000000000017</v>
      </c>
      <c r="G30" s="32">
        <v>52.542000000000002</v>
      </c>
      <c r="H30" s="29">
        <f t="shared" si="3"/>
        <v>7.508</v>
      </c>
      <c r="I30" s="32">
        <v>3.9089999999999998</v>
      </c>
      <c r="J30" s="36">
        <v>3.5990000000000002</v>
      </c>
      <c r="K30" s="76">
        <f t="shared" si="4"/>
        <v>-94.578490301214302</v>
      </c>
      <c r="L30" s="77">
        <f t="shared" si="5"/>
        <v>-94.673584781886703</v>
      </c>
      <c r="M30" s="77">
        <f t="shared" si="6"/>
        <v>-93.778796523804019</v>
      </c>
      <c r="N30" s="77">
        <f t="shared" si="7"/>
        <v>-96.749672006469197</v>
      </c>
      <c r="O30" s="77">
        <f t="shared" si="8"/>
        <v>-92.088549461999676</v>
      </c>
      <c r="P30" s="76">
        <f t="shared" si="9"/>
        <v>-54.073892830927328</v>
      </c>
      <c r="Q30" s="77">
        <f t="shared" si="12"/>
        <v>-67.255821745686035</v>
      </c>
      <c r="R30" s="78">
        <f t="shared" si="13"/>
        <v>-18.390022675736958</v>
      </c>
      <c r="S30" s="47" t="s">
        <v>50</v>
      </c>
    </row>
    <row r="31" spans="2:19" ht="10.199999999999999" customHeight="1" x14ac:dyDescent="0.3">
      <c r="B31" s="42" t="s">
        <v>26</v>
      </c>
      <c r="C31" s="29">
        <f t="shared" si="2"/>
        <v>1297.0900000000001</v>
      </c>
      <c r="D31" s="32">
        <v>504.82400000000001</v>
      </c>
      <c r="E31" s="32">
        <v>371.17899999999997</v>
      </c>
      <c r="F31" s="32">
        <v>239.82100000000003</v>
      </c>
      <c r="G31" s="32">
        <v>181.26599999999999</v>
      </c>
      <c r="H31" s="29">
        <f t="shared" si="3"/>
        <v>9.5970000000000013</v>
      </c>
      <c r="I31" s="32">
        <v>5.2530000000000001</v>
      </c>
      <c r="J31" s="36">
        <v>4.3440000000000003</v>
      </c>
      <c r="K31" s="76">
        <f t="shared" si="4"/>
        <v>-79.526658245346425</v>
      </c>
      <c r="L31" s="77">
        <f t="shared" si="5"/>
        <v>-83.752273865448956</v>
      </c>
      <c r="M31" s="77">
        <f t="shared" si="6"/>
        <v>-71.389646196619438</v>
      </c>
      <c r="N31" s="77">
        <f t="shared" si="7"/>
        <v>-79.539883921616791</v>
      </c>
      <c r="O31" s="77">
        <f t="shared" si="8"/>
        <v>-76.116685222638722</v>
      </c>
      <c r="P31" s="76">
        <f t="shared" si="9"/>
        <v>-47.831050228310502</v>
      </c>
      <c r="Q31" s="77">
        <f t="shared" si="12"/>
        <v>-60.034996956786365</v>
      </c>
      <c r="R31" s="78">
        <f t="shared" si="13"/>
        <v>-17.288651942117284</v>
      </c>
      <c r="S31" s="47" t="s">
        <v>51</v>
      </c>
    </row>
    <row r="32" spans="2:19" ht="10.199999999999999" customHeight="1" x14ac:dyDescent="0.3">
      <c r="B32" s="42" t="s">
        <v>27</v>
      </c>
      <c r="C32" s="29">
        <f t="shared" si="2"/>
        <v>2206.4380000000001</v>
      </c>
      <c r="D32" s="32">
        <v>877.73900000000003</v>
      </c>
      <c r="E32" s="32">
        <v>582.86800000000005</v>
      </c>
      <c r="F32" s="32">
        <v>410.75900000000001</v>
      </c>
      <c r="G32" s="32">
        <v>335.072</v>
      </c>
      <c r="H32" s="29">
        <f t="shared" si="3"/>
        <v>10.355</v>
      </c>
      <c r="I32" s="32">
        <v>6.5620000000000003</v>
      </c>
      <c r="J32" s="36">
        <v>3.7930000000000001</v>
      </c>
      <c r="K32" s="76">
        <f t="shared" si="4"/>
        <v>-65.898320508845671</v>
      </c>
      <c r="L32" s="77">
        <f t="shared" si="5"/>
        <v>-71.964009993745918</v>
      </c>
      <c r="M32" s="77">
        <f t="shared" si="6"/>
        <v>-56.848501719047519</v>
      </c>
      <c r="N32" s="77">
        <f t="shared" si="7"/>
        <v>-65.576623959988467</v>
      </c>
      <c r="O32" s="77">
        <f t="shared" si="8"/>
        <v>-57.874409739858088</v>
      </c>
      <c r="P32" s="76">
        <f t="shared" si="9"/>
        <v>-38.969764837625974</v>
      </c>
      <c r="Q32" s="77">
        <f t="shared" si="12"/>
        <v>-48.501020247998753</v>
      </c>
      <c r="R32" s="78">
        <f t="shared" si="13"/>
        <v>-10.224852071005913</v>
      </c>
      <c r="S32" s="47" t="s">
        <v>52</v>
      </c>
    </row>
    <row r="33" spans="2:19" ht="10.199999999999999" customHeight="1" x14ac:dyDescent="0.3">
      <c r="B33" s="42" t="s">
        <v>28</v>
      </c>
      <c r="C33" s="29">
        <f t="shared" si="2"/>
        <v>1852.2259999999997</v>
      </c>
      <c r="D33" s="32">
        <v>744.03399999999999</v>
      </c>
      <c r="E33" s="32">
        <v>443.63200000000001</v>
      </c>
      <c r="F33" s="32">
        <v>383.79499999999967</v>
      </c>
      <c r="G33" s="32">
        <v>280.76499999999999</v>
      </c>
      <c r="H33" s="29">
        <f t="shared" si="3"/>
        <v>12.419</v>
      </c>
      <c r="I33" s="32">
        <v>8.0210000000000008</v>
      </c>
      <c r="J33" s="36">
        <v>4.3979999999999997</v>
      </c>
      <c r="K33" s="76">
        <f t="shared" si="4"/>
        <v>-68.980258309998803</v>
      </c>
      <c r="L33" s="77">
        <f t="shared" si="5"/>
        <v>-74.844399094304507</v>
      </c>
      <c r="M33" s="77">
        <f t="shared" si="6"/>
        <v>-64.593735235152153</v>
      </c>
      <c r="N33" s="77">
        <f t="shared" si="7"/>
        <v>-65.092885240683074</v>
      </c>
      <c r="O33" s="77">
        <f t="shared" si="8"/>
        <v>-57.520478347570588</v>
      </c>
      <c r="P33" s="76">
        <f t="shared" si="9"/>
        <v>-29.832193909260411</v>
      </c>
      <c r="Q33" s="77">
        <f t="shared" si="12"/>
        <v>-38.672681397660369</v>
      </c>
      <c r="R33" s="78">
        <f t="shared" si="13"/>
        <v>-4.8051948051948159</v>
      </c>
      <c r="S33" s="47" t="s">
        <v>53</v>
      </c>
    </row>
    <row r="34" spans="2:19" ht="10.199999999999999" customHeight="1" x14ac:dyDescent="0.3">
      <c r="B34" s="42" t="s">
        <v>31</v>
      </c>
      <c r="C34" s="29">
        <f t="shared" si="2"/>
        <v>1418.7660000000001</v>
      </c>
      <c r="D34" s="32">
        <v>600.60900000000004</v>
      </c>
      <c r="E34" s="32">
        <v>326.73400000000009</v>
      </c>
      <c r="F34" s="32">
        <v>244.577</v>
      </c>
      <c r="G34" s="32">
        <v>246.846</v>
      </c>
      <c r="H34" s="29">
        <f t="shared" si="3"/>
        <v>14.212</v>
      </c>
      <c r="I34" s="32">
        <v>9.39</v>
      </c>
      <c r="J34" s="36">
        <v>4.8220000000000001</v>
      </c>
      <c r="K34" s="76">
        <f t="shared" si="4"/>
        <v>-74.050752954065544</v>
      </c>
      <c r="L34" s="77">
        <f t="shared" si="5"/>
        <v>-78.579949692523812</v>
      </c>
      <c r="M34" s="77">
        <f t="shared" si="6"/>
        <v>-72.357155426807793</v>
      </c>
      <c r="N34" s="77">
        <f t="shared" si="7"/>
        <v>-73.692458943038702</v>
      </c>
      <c r="O34" s="77">
        <f t="shared" si="8"/>
        <v>-55.268556103218323</v>
      </c>
      <c r="P34" s="76">
        <f t="shared" si="9"/>
        <v>-28.120574549868493</v>
      </c>
      <c r="Q34" s="77">
        <f t="shared" si="12"/>
        <v>-35.151933701657455</v>
      </c>
      <c r="R34" s="78">
        <f t="shared" si="13"/>
        <v>-8.8813303099017418</v>
      </c>
      <c r="S34" s="47" t="s">
        <v>54</v>
      </c>
    </row>
    <row r="35" spans="2:19" ht="10.199999999999999" customHeight="1" x14ac:dyDescent="0.3">
      <c r="B35" s="42" t="s">
        <v>34</v>
      </c>
      <c r="C35" s="29">
        <f t="shared" si="2"/>
        <v>715.14900000000023</v>
      </c>
      <c r="D35" s="32">
        <v>359.71</v>
      </c>
      <c r="E35" s="32">
        <v>162.92200000000017</v>
      </c>
      <c r="F35" s="32">
        <v>64.325000000000003</v>
      </c>
      <c r="G35" s="32">
        <v>128.19200000000001</v>
      </c>
      <c r="H35" s="29">
        <f t="shared" si="3"/>
        <v>14.24</v>
      </c>
      <c r="I35" s="32">
        <v>9.4860000000000007</v>
      </c>
      <c r="J35" s="36">
        <v>4.7539999999999996</v>
      </c>
      <c r="K35" s="76">
        <f t="shared" si="4"/>
        <v>-82.123871507663509</v>
      </c>
      <c r="L35" s="77">
        <f t="shared" si="5"/>
        <v>-84.233445468392162</v>
      </c>
      <c r="M35" s="77">
        <f t="shared" si="6"/>
        <v>-82.354667691957758</v>
      </c>
      <c r="N35" s="77">
        <f t="shared" si="7"/>
        <v>-81.512829650748401</v>
      </c>
      <c r="O35" s="77">
        <f t="shared" si="8"/>
        <v>-71.375938657621901</v>
      </c>
      <c r="P35" s="76">
        <f t="shared" si="9"/>
        <v>-27.187196400265876</v>
      </c>
      <c r="Q35" s="77">
        <f t="shared" si="12"/>
        <v>-33.557470056734601</v>
      </c>
      <c r="R35" s="78">
        <f t="shared" si="13"/>
        <v>-9.9621212121212182</v>
      </c>
      <c r="S35" s="47" t="s">
        <v>55</v>
      </c>
    </row>
    <row r="36" spans="2:19" ht="10.199999999999999" customHeight="1" x14ac:dyDescent="0.3">
      <c r="B36" s="42" t="s">
        <v>35</v>
      </c>
      <c r="C36" s="29">
        <f t="shared" si="2"/>
        <v>1002.9289999999999</v>
      </c>
      <c r="D36" s="32">
        <v>527.21899999999982</v>
      </c>
      <c r="E36" s="32">
        <v>262.33799999999974</v>
      </c>
      <c r="F36" s="32">
        <v>66.090999999999994</v>
      </c>
      <c r="G36" s="32">
        <v>147.28100000000023</v>
      </c>
      <c r="H36" s="29">
        <f t="shared" si="3"/>
        <v>15.019</v>
      </c>
      <c r="I36" s="32">
        <v>9.8490000000000002</v>
      </c>
      <c r="J36" s="36">
        <v>5.17</v>
      </c>
      <c r="K36" s="76">
        <f t="shared" si="4"/>
        <v>-74.699602732939056</v>
      </c>
      <c r="L36" s="77">
        <f t="shared" si="5"/>
        <v>-76.970035041676965</v>
      </c>
      <c r="M36" s="77">
        <f t="shared" si="6"/>
        <v>-72.379920594561668</v>
      </c>
      <c r="N36" s="77">
        <f t="shared" si="7"/>
        <v>-77.537411590370695</v>
      </c>
      <c r="O36" s="77">
        <f t="shared" si="8"/>
        <v>-65.810146387664943</v>
      </c>
      <c r="P36" s="76">
        <f t="shared" si="9"/>
        <v>-23.113545612777713</v>
      </c>
      <c r="Q36" s="77">
        <f t="shared" si="12"/>
        <v>-32.443926195212285</v>
      </c>
      <c r="R36" s="78">
        <f t="shared" si="13"/>
        <v>4.3390514631685022</v>
      </c>
      <c r="S36" s="47" t="s">
        <v>56</v>
      </c>
    </row>
    <row r="37" spans="2:19" ht="4.95" customHeight="1" x14ac:dyDescent="0.3">
      <c r="B37" s="13"/>
      <c r="C37" s="35"/>
      <c r="D37" s="32"/>
      <c r="E37" s="32"/>
      <c r="F37" s="32"/>
      <c r="G37" s="32"/>
      <c r="H37" s="35"/>
      <c r="I37" s="32"/>
      <c r="J37" s="36"/>
      <c r="K37" s="79"/>
      <c r="L37" s="80"/>
      <c r="M37" s="80"/>
      <c r="N37" s="80"/>
      <c r="O37" s="80"/>
      <c r="P37" s="79"/>
      <c r="Q37" s="80"/>
      <c r="R37" s="81"/>
      <c r="S37" s="48"/>
    </row>
    <row r="38" spans="2:19" ht="13.05" customHeight="1" x14ac:dyDescent="0.3">
      <c r="B38" s="28">
        <v>2021</v>
      </c>
      <c r="C38" s="29"/>
      <c r="D38" s="31"/>
      <c r="E38" s="31"/>
      <c r="F38" s="31"/>
      <c r="G38" s="31"/>
      <c r="H38" s="29"/>
      <c r="I38" s="31"/>
      <c r="J38" s="32"/>
      <c r="K38" s="82"/>
      <c r="L38" s="83"/>
      <c r="M38" s="83"/>
      <c r="N38" s="83"/>
      <c r="O38" s="83"/>
      <c r="P38" s="82"/>
      <c r="Q38" s="83"/>
      <c r="R38" s="81"/>
      <c r="S38" s="46">
        <v>2021</v>
      </c>
    </row>
    <row r="39" spans="2:19" ht="10.199999999999999" customHeight="1" x14ac:dyDescent="0.3">
      <c r="B39" s="42" t="s">
        <v>8</v>
      </c>
      <c r="C39" s="29">
        <f>SUM(D39:G39)</f>
        <v>770.65700000000004</v>
      </c>
      <c r="D39" s="32">
        <v>418.92399999999998</v>
      </c>
      <c r="E39" s="32">
        <v>199.46</v>
      </c>
      <c r="F39" s="32">
        <v>33.826999999999998</v>
      </c>
      <c r="G39" s="32">
        <v>118.446</v>
      </c>
      <c r="H39" s="29">
        <f>SUM(I39:J39)</f>
        <v>12.036999999999999</v>
      </c>
      <c r="I39" s="32">
        <v>7.7969999999999997</v>
      </c>
      <c r="J39" s="36">
        <v>4.24</v>
      </c>
      <c r="K39" s="76">
        <f t="shared" ref="K39:K50" si="14">C39/C25*100-100</f>
        <v>-79.340062195056561</v>
      </c>
      <c r="L39" s="77">
        <f t="shared" ref="L39:L50" si="15">D39/D25*100-100</f>
        <v>-80.824872318084743</v>
      </c>
      <c r="M39" s="77">
        <f t="shared" ref="M39:M50" si="16">E39/E25*100-100</f>
        <v>-77.451828237781129</v>
      </c>
      <c r="N39" s="77">
        <f t="shared" ref="N39:N50" si="17">F39/F25*100-100</f>
        <v>-85.963317979999175</v>
      </c>
      <c r="O39" s="77">
        <f t="shared" ref="O39:O50" si="18">G39/G25*100-100</f>
        <v>-71.791116223573368</v>
      </c>
      <c r="P39" s="76">
        <f t="shared" ref="P39:P50" si="19">H39/H25*100-100</f>
        <v>-30.216244419966372</v>
      </c>
      <c r="Q39" s="77">
        <f t="shared" ref="Q39:R50" si="20">I39/I25*100-100</f>
        <v>-38.789448893075843</v>
      </c>
      <c r="R39" s="78">
        <f t="shared" si="20"/>
        <v>-6.007537131456445</v>
      </c>
      <c r="S39" s="47" t="s">
        <v>45</v>
      </c>
    </row>
    <row r="40" spans="2:19" ht="10.199999999999999" customHeight="1" x14ac:dyDescent="0.3">
      <c r="B40" s="42" t="s">
        <v>21</v>
      </c>
      <c r="C40" s="29">
        <f t="shared" ref="C40:C50" si="21">SUM(D40:G40)</f>
        <v>264.60500000000002</v>
      </c>
      <c r="D40" s="32">
        <v>123.136</v>
      </c>
      <c r="E40" s="32">
        <v>60.149000000000001</v>
      </c>
      <c r="F40" s="32">
        <v>8.6120000000000001</v>
      </c>
      <c r="G40" s="32">
        <v>72.707999999999998</v>
      </c>
      <c r="H40" s="29">
        <f t="shared" ref="H40:H50" si="22">SUM(I40:J40)</f>
        <v>11.619</v>
      </c>
      <c r="I40" s="32">
        <v>7.4790000000000001</v>
      </c>
      <c r="J40" s="36">
        <v>4.1399999999999997</v>
      </c>
      <c r="K40" s="76">
        <f t="shared" si="14"/>
        <v>-92.927588805060395</v>
      </c>
      <c r="L40" s="77">
        <f t="shared" si="15"/>
        <v>-94.178800862098726</v>
      </c>
      <c r="M40" s="77">
        <f t="shared" si="16"/>
        <v>-93.208291554881072</v>
      </c>
      <c r="N40" s="77">
        <f t="shared" si="17"/>
        <v>-97.198967013380681</v>
      </c>
      <c r="O40" s="77">
        <f t="shared" si="18"/>
        <v>-83.207693586830004</v>
      </c>
      <c r="P40" s="76">
        <f t="shared" si="19"/>
        <v>-33.499313186813197</v>
      </c>
      <c r="Q40" s="77">
        <f t="shared" si="20"/>
        <v>-42.260480197637605</v>
      </c>
      <c r="R40" s="78">
        <f t="shared" si="20"/>
        <v>-8.3868112414251073</v>
      </c>
      <c r="S40" s="47" t="s">
        <v>46</v>
      </c>
    </row>
    <row r="41" spans="2:19" ht="10.199999999999999" customHeight="1" x14ac:dyDescent="0.3">
      <c r="B41" s="42" t="s">
        <v>22</v>
      </c>
      <c r="C41" s="29">
        <f t="shared" si="21"/>
        <v>435.03999999999996</v>
      </c>
      <c r="D41" s="32">
        <v>198.56800000000001</v>
      </c>
      <c r="E41" s="32">
        <v>96.524000000000001</v>
      </c>
      <c r="F41" s="32">
        <v>12.449</v>
      </c>
      <c r="G41" s="32">
        <v>127.499</v>
      </c>
      <c r="H41" s="29">
        <f t="shared" si="22"/>
        <v>14.824</v>
      </c>
      <c r="I41" s="32">
        <v>9.91</v>
      </c>
      <c r="J41" s="36">
        <v>4.9139999999999997</v>
      </c>
      <c r="K41" s="76">
        <f t="shared" si="14"/>
        <v>-78.186748389477657</v>
      </c>
      <c r="L41" s="77">
        <f t="shared" si="15"/>
        <v>-82.109024595496095</v>
      </c>
      <c r="M41" s="77">
        <f t="shared" si="16"/>
        <v>-77.505319310086065</v>
      </c>
      <c r="N41" s="77">
        <f t="shared" si="17"/>
        <v>-94.17941920431646</v>
      </c>
      <c r="O41" s="77">
        <f t="shared" si="18"/>
        <v>-47.211940545687916</v>
      </c>
      <c r="P41" s="76">
        <f t="shared" si="19"/>
        <v>2.6166412847847198</v>
      </c>
      <c r="Q41" s="77">
        <f t="shared" si="20"/>
        <v>-3.4959587106826291</v>
      </c>
      <c r="R41" s="78">
        <f t="shared" si="20"/>
        <v>17.644242279147718</v>
      </c>
      <c r="S41" s="47" t="s">
        <v>47</v>
      </c>
    </row>
    <row r="42" spans="2:19" ht="10.199999999999999" customHeight="1" x14ac:dyDescent="0.3">
      <c r="B42" s="42" t="s">
        <v>23</v>
      </c>
      <c r="C42" s="29">
        <f t="shared" si="21"/>
        <v>737.72199999999998</v>
      </c>
      <c r="D42" s="32">
        <v>357.05099999999999</v>
      </c>
      <c r="E42" s="32">
        <v>168.55</v>
      </c>
      <c r="F42" s="32">
        <v>37.533999999999999</v>
      </c>
      <c r="G42" s="32">
        <v>174.58699999999999</v>
      </c>
      <c r="H42" s="29">
        <f t="shared" si="22"/>
        <v>13.964</v>
      </c>
      <c r="I42" s="32">
        <v>9.48</v>
      </c>
      <c r="J42" s="36">
        <v>4.484</v>
      </c>
      <c r="K42" s="76">
        <f t="shared" si="14"/>
        <v>2089.4108918237125</v>
      </c>
      <c r="L42" s="77">
        <f t="shared" si="15"/>
        <v>1240.9862540374065</v>
      </c>
      <c r="M42" s="77">
        <f t="shared" si="16"/>
        <v>6445.6310679611634</v>
      </c>
      <c r="N42" s="77">
        <f t="shared" si="17"/>
        <v>9099.5098039215682</v>
      </c>
      <c r="O42" s="77">
        <f t="shared" si="18"/>
        <v>4172.8095937347034</v>
      </c>
      <c r="P42" s="76">
        <f t="shared" si="19"/>
        <v>118.97443939156341</v>
      </c>
      <c r="Q42" s="77">
        <f t="shared" si="20"/>
        <v>189.64252978918427</v>
      </c>
      <c r="R42" s="78">
        <f t="shared" si="20"/>
        <v>44.458762886597924</v>
      </c>
      <c r="S42" s="47" t="s">
        <v>48</v>
      </c>
    </row>
    <row r="43" spans="2:19" ht="10.199999999999999" customHeight="1" x14ac:dyDescent="0.3">
      <c r="B43" s="42" t="s">
        <v>24</v>
      </c>
      <c r="C43" s="29">
        <f t="shared" si="21"/>
        <v>1267.4649999999999</v>
      </c>
      <c r="D43" s="32">
        <v>562.447</v>
      </c>
      <c r="E43" s="32">
        <v>299.31400000000002</v>
      </c>
      <c r="F43" s="32">
        <v>167.923</v>
      </c>
      <c r="G43" s="32">
        <v>237.78100000000001</v>
      </c>
      <c r="H43" s="29">
        <f t="shared" si="22"/>
        <v>16.195</v>
      </c>
      <c r="I43" s="32">
        <v>11.404</v>
      </c>
      <c r="J43" s="36">
        <v>4.7910000000000004</v>
      </c>
      <c r="K43" s="76">
        <f t="shared" si="14"/>
        <v>1443.8627477252514</v>
      </c>
      <c r="L43" s="77">
        <f t="shared" si="15"/>
        <v>804.00855071764954</v>
      </c>
      <c r="M43" s="77">
        <f t="shared" si="16"/>
        <v>3099.8503314090231</v>
      </c>
      <c r="N43" s="77">
        <f t="shared" si="17"/>
        <v>15999.999999999996</v>
      </c>
      <c r="O43" s="77">
        <f t="shared" si="18"/>
        <v>2407.4449014025095</v>
      </c>
      <c r="P43" s="76">
        <f t="shared" si="19"/>
        <v>100.63181367690785</v>
      </c>
      <c r="Q43" s="77">
        <f t="shared" si="20"/>
        <v>168.0141010575793</v>
      </c>
      <c r="R43" s="78">
        <f t="shared" si="20"/>
        <v>25.517422059208812</v>
      </c>
      <c r="S43" s="47" t="s">
        <v>49</v>
      </c>
    </row>
    <row r="44" spans="2:19" ht="10.199999999999999" customHeight="1" x14ac:dyDescent="0.3">
      <c r="B44" s="42" t="s">
        <v>25</v>
      </c>
      <c r="C44" s="29">
        <f t="shared" si="21"/>
        <v>1992.9849999999999</v>
      </c>
      <c r="D44" s="32">
        <v>857.5</v>
      </c>
      <c r="E44" s="32">
        <v>443.37700000000001</v>
      </c>
      <c r="F44" s="32">
        <v>313.03199999999998</v>
      </c>
      <c r="G44" s="32">
        <v>379.07600000000002</v>
      </c>
      <c r="H44" s="29">
        <f t="shared" si="22"/>
        <v>15.558</v>
      </c>
      <c r="I44" s="32">
        <v>10.811999999999999</v>
      </c>
      <c r="J44" s="36">
        <v>4.7460000000000004</v>
      </c>
      <c r="K44" s="76">
        <f t="shared" si="14"/>
        <v>526.3171457573219</v>
      </c>
      <c r="L44" s="77">
        <f t="shared" si="15"/>
        <v>452.92972150396986</v>
      </c>
      <c r="M44" s="77">
        <f t="shared" si="16"/>
        <v>487.62789588082467</v>
      </c>
      <c r="N44" s="77">
        <f t="shared" si="17"/>
        <v>791.06746370623353</v>
      </c>
      <c r="O44" s="77">
        <f t="shared" si="18"/>
        <v>621.47234593277756</v>
      </c>
      <c r="P44" s="76">
        <f t="shared" si="19"/>
        <v>107.21896643580183</v>
      </c>
      <c r="Q44" s="77">
        <f t="shared" si="20"/>
        <v>176.592478894858</v>
      </c>
      <c r="R44" s="78">
        <f t="shared" si="20"/>
        <v>31.869963878855231</v>
      </c>
      <c r="S44" s="47" t="s">
        <v>50</v>
      </c>
    </row>
    <row r="45" spans="2:19" ht="10.199999999999999" customHeight="1" x14ac:dyDescent="0.3">
      <c r="B45" s="42" t="s">
        <v>26</v>
      </c>
      <c r="C45" s="29">
        <f t="shared" si="21"/>
        <v>2802.32</v>
      </c>
      <c r="D45" s="32">
        <v>1244.2239999999999</v>
      </c>
      <c r="E45" s="32">
        <v>661.28300000000002</v>
      </c>
      <c r="F45" s="32">
        <v>339.44499999999999</v>
      </c>
      <c r="G45" s="32">
        <v>557.36800000000005</v>
      </c>
      <c r="H45" s="29">
        <f t="shared" si="22"/>
        <v>16.504999999999999</v>
      </c>
      <c r="I45" s="32">
        <v>11.571</v>
      </c>
      <c r="J45" s="36">
        <v>4.9340000000000002</v>
      </c>
      <c r="K45" s="76">
        <f t="shared" si="14"/>
        <v>116.0466891272001</v>
      </c>
      <c r="L45" s="77">
        <f t="shared" si="15"/>
        <v>146.46688746969238</v>
      </c>
      <c r="M45" s="77">
        <f t="shared" si="16"/>
        <v>78.157438863728828</v>
      </c>
      <c r="N45" s="77">
        <f t="shared" si="17"/>
        <v>41.540982649559453</v>
      </c>
      <c r="O45" s="77">
        <f t="shared" si="18"/>
        <v>207.48623569781432</v>
      </c>
      <c r="P45" s="76">
        <f t="shared" si="19"/>
        <v>71.980827341877642</v>
      </c>
      <c r="Q45" s="77">
        <f t="shared" si="20"/>
        <v>120.27412906910337</v>
      </c>
      <c r="R45" s="78">
        <f t="shared" si="20"/>
        <v>13.581952117863707</v>
      </c>
      <c r="S45" s="47" t="s">
        <v>51</v>
      </c>
    </row>
    <row r="46" spans="2:19" ht="10.199999999999999" customHeight="1" x14ac:dyDescent="0.3">
      <c r="B46" s="42" t="s">
        <v>27</v>
      </c>
      <c r="C46" s="29">
        <f t="shared" si="21"/>
        <v>3883.9970000000003</v>
      </c>
      <c r="D46" s="32">
        <v>1695.5229999999999</v>
      </c>
      <c r="E46" s="32">
        <v>876.23199999999997</v>
      </c>
      <c r="F46" s="32">
        <v>589.54200000000003</v>
      </c>
      <c r="G46" s="32">
        <v>722.7</v>
      </c>
      <c r="H46" s="29">
        <f t="shared" si="22"/>
        <v>16.067</v>
      </c>
      <c r="I46" s="32">
        <v>11.231</v>
      </c>
      <c r="J46" s="36">
        <v>4.8360000000000003</v>
      </c>
      <c r="K46" s="76">
        <f t="shared" si="14"/>
        <v>76.030189835381748</v>
      </c>
      <c r="L46" s="77">
        <f t="shared" si="15"/>
        <v>93.169381786613087</v>
      </c>
      <c r="M46" s="77">
        <f t="shared" si="16"/>
        <v>50.331121283034889</v>
      </c>
      <c r="N46" s="77">
        <f t="shared" si="17"/>
        <v>43.525035361367628</v>
      </c>
      <c r="O46" s="77">
        <f t="shared" si="18"/>
        <v>115.68498710724859</v>
      </c>
      <c r="P46" s="76">
        <f t="shared" si="19"/>
        <v>55.161757605021734</v>
      </c>
      <c r="Q46" s="77">
        <f t="shared" si="20"/>
        <v>71.152087778116424</v>
      </c>
      <c r="R46" s="78">
        <f t="shared" si="20"/>
        <v>27.498022673345645</v>
      </c>
      <c r="S46" s="47" t="s">
        <v>52</v>
      </c>
    </row>
    <row r="47" spans="2:19" ht="10.199999999999999" customHeight="1" x14ac:dyDescent="0.3">
      <c r="B47" s="42" t="s">
        <v>28</v>
      </c>
      <c r="C47" s="29">
        <f t="shared" si="21"/>
        <v>3624.511</v>
      </c>
      <c r="D47" s="32">
        <v>1631.116</v>
      </c>
      <c r="E47" s="32">
        <v>797.94399999999996</v>
      </c>
      <c r="F47" s="32">
        <v>595.572</v>
      </c>
      <c r="G47" s="32">
        <v>599.87900000000002</v>
      </c>
      <c r="H47" s="29">
        <f t="shared" si="22"/>
        <v>16.757999999999999</v>
      </c>
      <c r="I47" s="32">
        <v>12.071</v>
      </c>
      <c r="J47" s="36">
        <v>4.6870000000000003</v>
      </c>
      <c r="K47" s="76">
        <f t="shared" si="14"/>
        <v>95.684057992923158</v>
      </c>
      <c r="L47" s="77">
        <f t="shared" si="15"/>
        <v>119.22600311276099</v>
      </c>
      <c r="M47" s="77">
        <f t="shared" si="16"/>
        <v>79.866195405200699</v>
      </c>
      <c r="N47" s="77">
        <f t="shared" si="17"/>
        <v>55.179718339217686</v>
      </c>
      <c r="O47" s="77">
        <f t="shared" si="18"/>
        <v>113.65875376204301</v>
      </c>
      <c r="P47" s="76">
        <f t="shared" si="19"/>
        <v>34.938400837426514</v>
      </c>
      <c r="Q47" s="77">
        <f t="shared" si="20"/>
        <v>50.492457299588551</v>
      </c>
      <c r="R47" s="78">
        <f t="shared" si="20"/>
        <v>6.5711687130514065</v>
      </c>
      <c r="S47" s="47" t="s">
        <v>53</v>
      </c>
    </row>
    <row r="48" spans="2:19" ht="10.199999999999999" customHeight="1" x14ac:dyDescent="0.3">
      <c r="B48" s="42" t="s">
        <v>31</v>
      </c>
      <c r="C48" s="29">
        <f t="shared" si="21"/>
        <v>3988.7139999999999</v>
      </c>
      <c r="D48" s="32">
        <v>1849.296</v>
      </c>
      <c r="E48" s="32">
        <v>868.38400000000001</v>
      </c>
      <c r="F48" s="32">
        <v>715.16700000000003</v>
      </c>
      <c r="G48" s="32">
        <v>555.86699999999996</v>
      </c>
      <c r="H48" s="29">
        <f t="shared" si="22"/>
        <v>18.167000000000002</v>
      </c>
      <c r="I48" s="32">
        <v>12.965</v>
      </c>
      <c r="J48" s="36">
        <v>5.202</v>
      </c>
      <c r="K48" s="76">
        <f t="shared" si="14"/>
        <v>181.13966644252821</v>
      </c>
      <c r="L48" s="77">
        <f t="shared" si="15"/>
        <v>207.90347796986055</v>
      </c>
      <c r="M48" s="77">
        <f t="shared" si="16"/>
        <v>165.77705411741653</v>
      </c>
      <c r="N48" s="77">
        <f t="shared" si="17"/>
        <v>192.40975234793132</v>
      </c>
      <c r="O48" s="77">
        <f t="shared" si="18"/>
        <v>125.18776889234582</v>
      </c>
      <c r="P48" s="76">
        <f t="shared" si="19"/>
        <v>27.828595553053773</v>
      </c>
      <c r="Q48" s="77">
        <f t="shared" si="20"/>
        <v>38.072417465388696</v>
      </c>
      <c r="R48" s="78">
        <f t="shared" si="20"/>
        <v>7.8805474906677802</v>
      </c>
      <c r="S48" s="47" t="s">
        <v>54</v>
      </c>
    </row>
    <row r="49" spans="2:19" ht="10.199999999999999" customHeight="1" x14ac:dyDescent="0.3">
      <c r="B49" s="42" t="s">
        <v>34</v>
      </c>
      <c r="C49" s="29">
        <f t="shared" si="21"/>
        <v>3137.7139999999999</v>
      </c>
      <c r="D49" s="32">
        <v>1719.645</v>
      </c>
      <c r="E49" s="32">
        <v>720.18499999999995</v>
      </c>
      <c r="F49" s="32">
        <v>278.87700000000001</v>
      </c>
      <c r="G49" s="32">
        <v>419.00700000000001</v>
      </c>
      <c r="H49" s="29">
        <f t="shared" si="22"/>
        <v>19.228999999999999</v>
      </c>
      <c r="I49" s="32">
        <v>14.106999999999999</v>
      </c>
      <c r="J49" s="36">
        <v>5.1219999999999999</v>
      </c>
      <c r="K49" s="76">
        <f t="shared" si="14"/>
        <v>338.74968712813677</v>
      </c>
      <c r="L49" s="77">
        <f t="shared" si="15"/>
        <v>378.06427399849883</v>
      </c>
      <c r="M49" s="77">
        <f t="shared" si="16"/>
        <v>342.04281803562395</v>
      </c>
      <c r="N49" s="77">
        <f t="shared" si="17"/>
        <v>333.54372328021765</v>
      </c>
      <c r="O49" s="77">
        <f t="shared" si="18"/>
        <v>226.85893035446827</v>
      </c>
      <c r="P49" s="76">
        <f t="shared" si="19"/>
        <v>35.035112359550538</v>
      </c>
      <c r="Q49" s="77">
        <f t="shared" si="20"/>
        <v>48.71389415981443</v>
      </c>
      <c r="R49" s="78">
        <f t="shared" si="20"/>
        <v>7.7408498106857451</v>
      </c>
      <c r="S49" s="47" t="s">
        <v>55</v>
      </c>
    </row>
    <row r="50" spans="2:19" ht="10.199999999999999" customHeight="1" x14ac:dyDescent="0.3">
      <c r="B50" s="42" t="s">
        <v>35</v>
      </c>
      <c r="C50" s="29">
        <f t="shared" si="21"/>
        <v>2693.114</v>
      </c>
      <c r="D50" s="32">
        <v>1491.5419999999999</v>
      </c>
      <c r="E50" s="32">
        <v>650.41700000000003</v>
      </c>
      <c r="F50" s="32">
        <v>173.202</v>
      </c>
      <c r="G50" s="32">
        <v>377.95299999999997</v>
      </c>
      <c r="H50" s="29">
        <f t="shared" si="22"/>
        <v>19.75</v>
      </c>
      <c r="I50" s="32">
        <v>14.462</v>
      </c>
      <c r="J50" s="36">
        <v>5.2880000000000003</v>
      </c>
      <c r="K50" s="76">
        <f t="shared" si="14"/>
        <v>168.52489059544598</v>
      </c>
      <c r="L50" s="77">
        <f t="shared" si="15"/>
        <v>182.90748246933447</v>
      </c>
      <c r="M50" s="77">
        <f t="shared" si="16"/>
        <v>147.93091355426995</v>
      </c>
      <c r="N50" s="77">
        <f t="shared" si="17"/>
        <v>162.06593938660336</v>
      </c>
      <c r="O50" s="77">
        <f t="shared" si="18"/>
        <v>156.62033799335921</v>
      </c>
      <c r="P50" s="76">
        <f t="shared" si="19"/>
        <v>31.500099873493582</v>
      </c>
      <c r="Q50" s="77">
        <f t="shared" si="20"/>
        <v>46.837242359630409</v>
      </c>
      <c r="R50" s="78">
        <f t="shared" si="20"/>
        <v>2.2823984526112184</v>
      </c>
      <c r="S50" s="47" t="s">
        <v>56</v>
      </c>
    </row>
    <row r="51" spans="2:19" ht="4.95" customHeight="1" x14ac:dyDescent="0.3">
      <c r="B51" s="13"/>
      <c r="C51" s="35"/>
      <c r="D51" s="32"/>
      <c r="E51" s="32"/>
      <c r="F51" s="32"/>
      <c r="G51" s="32"/>
      <c r="H51" s="35"/>
      <c r="I51" s="32"/>
      <c r="J51" s="36"/>
      <c r="K51" s="79"/>
      <c r="L51" s="80"/>
      <c r="M51" s="80"/>
      <c r="N51" s="80"/>
      <c r="O51" s="80"/>
      <c r="P51" s="79"/>
      <c r="Q51" s="80"/>
      <c r="R51" s="81"/>
      <c r="S51" s="48"/>
    </row>
    <row r="52" spans="2:19" ht="13.05" customHeight="1" x14ac:dyDescent="0.3">
      <c r="B52" s="28" t="s">
        <v>69</v>
      </c>
      <c r="C52" s="29"/>
      <c r="D52" s="31"/>
      <c r="E52" s="31"/>
      <c r="F52" s="31"/>
      <c r="G52" s="31"/>
      <c r="H52" s="29"/>
      <c r="I52" s="31"/>
      <c r="J52" s="32"/>
      <c r="K52" s="82"/>
      <c r="L52" s="83"/>
      <c r="M52" s="83"/>
      <c r="N52" s="83"/>
      <c r="O52" s="83"/>
      <c r="P52" s="82"/>
      <c r="Q52" s="83"/>
      <c r="R52" s="81"/>
      <c r="S52" s="46" t="s">
        <v>70</v>
      </c>
    </row>
    <row r="53" spans="2:19" ht="10.199999999999999" customHeight="1" x14ac:dyDescent="0.3">
      <c r="B53" s="42" t="s">
        <v>8</v>
      </c>
      <c r="C53" s="29">
        <f t="shared" ref="C53:C63" si="23">SUM(D53:G53)</f>
        <v>2142.94</v>
      </c>
      <c r="D53" s="32">
        <v>1213.645</v>
      </c>
      <c r="E53" s="32">
        <v>476.11900000000003</v>
      </c>
      <c r="F53" s="32">
        <v>141.12</v>
      </c>
      <c r="G53" s="32">
        <v>312.05599999999998</v>
      </c>
      <c r="H53" s="29">
        <f t="shared" ref="H53:H63" si="24">SUM(I53:J53)</f>
        <v>16.766999999999999</v>
      </c>
      <c r="I53" s="32">
        <v>12.23</v>
      </c>
      <c r="J53" s="36">
        <v>4.5369999999999999</v>
      </c>
      <c r="K53" s="76">
        <f t="shared" ref="K53:P57" si="25">C53/C39*100-100</f>
        <v>178.06663664898912</v>
      </c>
      <c r="L53" s="77">
        <f t="shared" si="25"/>
        <v>189.70529260677353</v>
      </c>
      <c r="M53" s="77">
        <f t="shared" si="25"/>
        <v>138.70400080216587</v>
      </c>
      <c r="N53" s="77">
        <f t="shared" si="25"/>
        <v>317.18154137227657</v>
      </c>
      <c r="O53" s="77">
        <f t="shared" si="25"/>
        <v>163.45845364132174</v>
      </c>
      <c r="P53" s="76">
        <f t="shared" si="25"/>
        <v>39.295505524632404</v>
      </c>
      <c r="Q53" s="77">
        <f t="shared" ref="Q53" si="26">I53/I39*100-100</f>
        <v>56.85520071822495</v>
      </c>
      <c r="R53" s="78">
        <f t="shared" ref="R53" si="27">J53/J39*100-100</f>
        <v>7.0047169811320771</v>
      </c>
      <c r="S53" s="47" t="s">
        <v>45</v>
      </c>
    </row>
    <row r="54" spans="2:19" ht="10.199999999999999" customHeight="1" x14ac:dyDescent="0.3">
      <c r="B54" s="42" t="s">
        <v>21</v>
      </c>
      <c r="C54" s="29">
        <f t="shared" si="23"/>
        <v>2598.4129999999996</v>
      </c>
      <c r="D54" s="32">
        <v>1412.0119999999999</v>
      </c>
      <c r="E54" s="32">
        <v>619.74400000000003</v>
      </c>
      <c r="F54" s="32">
        <v>235.113</v>
      </c>
      <c r="G54" s="32">
        <v>331.54399999999998</v>
      </c>
      <c r="H54" s="29">
        <f t="shared" si="24"/>
        <v>17.227</v>
      </c>
      <c r="I54" s="32">
        <v>12.488</v>
      </c>
      <c r="J54" s="36">
        <v>4.7389999999999999</v>
      </c>
      <c r="K54" s="76">
        <f t="shared" si="25"/>
        <v>881.9969388333551</v>
      </c>
      <c r="L54" s="77">
        <f t="shared" si="25"/>
        <v>1046.7093295218294</v>
      </c>
      <c r="M54" s="77">
        <f t="shared" si="25"/>
        <v>930.34796920979579</v>
      </c>
      <c r="N54" s="77">
        <f t="shared" si="25"/>
        <v>2630.0627032048305</v>
      </c>
      <c r="O54" s="77">
        <f t="shared" si="25"/>
        <v>355.99383836716731</v>
      </c>
      <c r="P54" s="76">
        <f t="shared" si="25"/>
        <v>48.265771581031061</v>
      </c>
      <c r="Q54" s="77">
        <f t="shared" ref="Q54" si="28">I54/I40*100-100</f>
        <v>66.974194411017493</v>
      </c>
      <c r="R54" s="78">
        <f t="shared" ref="R54" si="29">J54/J40*100-100</f>
        <v>14.468599033816432</v>
      </c>
      <c r="S54" s="47" t="s">
        <v>46</v>
      </c>
    </row>
    <row r="55" spans="2:19" ht="10.199999999999999" customHeight="1" x14ac:dyDescent="0.3">
      <c r="B55" s="42" t="s">
        <v>22</v>
      </c>
      <c r="C55" s="29">
        <f t="shared" si="23"/>
        <v>3600.154</v>
      </c>
      <c r="D55" s="32">
        <v>1892.498</v>
      </c>
      <c r="E55" s="32">
        <v>854.63699999999994</v>
      </c>
      <c r="F55" s="32">
        <v>385.673</v>
      </c>
      <c r="G55" s="32">
        <v>467.346</v>
      </c>
      <c r="H55" s="29">
        <f t="shared" si="24"/>
        <v>18.829999999999998</v>
      </c>
      <c r="I55" s="32">
        <v>13.762</v>
      </c>
      <c r="J55" s="36">
        <v>5.0679999999999996</v>
      </c>
      <c r="K55" s="76">
        <f t="shared" si="25"/>
        <v>727.54551305627081</v>
      </c>
      <c r="L55" s="77">
        <f t="shared" si="25"/>
        <v>853.07300269932716</v>
      </c>
      <c r="M55" s="77">
        <f t="shared" si="25"/>
        <v>785.41399030292973</v>
      </c>
      <c r="N55" s="77">
        <f t="shared" si="25"/>
        <v>2998.0239376656764</v>
      </c>
      <c r="O55" s="77">
        <f t="shared" si="25"/>
        <v>266.54875724515489</v>
      </c>
      <c r="P55" s="76">
        <f t="shared" si="25"/>
        <v>27.023745277927674</v>
      </c>
      <c r="Q55" s="77">
        <f t="shared" ref="Q55" si="30">I55/I41*100-100</f>
        <v>38.869828456104926</v>
      </c>
      <c r="R55" s="78">
        <f t="shared" ref="R55" si="31">J55/J41*100-100</f>
        <v>3.1339031339031322</v>
      </c>
      <c r="S55" s="47" t="s">
        <v>47</v>
      </c>
    </row>
    <row r="56" spans="2:19" ht="10.199999999999999" customHeight="1" x14ac:dyDescent="0.3">
      <c r="B56" s="42" t="s">
        <v>23</v>
      </c>
      <c r="C56" s="29">
        <f t="shared" si="23"/>
        <v>4948.3119999999999</v>
      </c>
      <c r="D56" s="32">
        <v>2368.1889999999999</v>
      </c>
      <c r="E56" s="32">
        <v>1137.5219999999999</v>
      </c>
      <c r="F56" s="32">
        <v>787.21400000000006</v>
      </c>
      <c r="G56" s="32">
        <v>655.38699999999994</v>
      </c>
      <c r="H56" s="29">
        <f t="shared" si="24"/>
        <v>18.266999999999999</v>
      </c>
      <c r="I56" s="32">
        <v>13.715999999999999</v>
      </c>
      <c r="J56" s="36">
        <v>4.5510000000000002</v>
      </c>
      <c r="K56" s="76">
        <f t="shared" si="25"/>
        <v>570.75565050249281</v>
      </c>
      <c r="L56" s="77">
        <f t="shared" si="25"/>
        <v>563.26351137512574</v>
      </c>
      <c r="M56" s="77">
        <f t="shared" si="25"/>
        <v>574.88697715811327</v>
      </c>
      <c r="N56" s="77">
        <f t="shared" si="25"/>
        <v>1997.3357489209784</v>
      </c>
      <c r="O56" s="77">
        <f t="shared" si="25"/>
        <v>275.39278411336466</v>
      </c>
      <c r="P56" s="76">
        <f t="shared" si="25"/>
        <v>30.814952735605829</v>
      </c>
      <c r="Q56" s="77">
        <f t="shared" ref="Q56" si="32">I56/I42*100-100</f>
        <v>44.683544303797476</v>
      </c>
      <c r="R56" s="78">
        <f t="shared" ref="R56" si="33">J56/J42*100-100</f>
        <v>1.4942016057091934</v>
      </c>
      <c r="S56" s="47" t="s">
        <v>48</v>
      </c>
    </row>
    <row r="57" spans="2:19" ht="10.199999999999999" customHeight="1" x14ac:dyDescent="0.3">
      <c r="B57" s="42" t="s">
        <v>24</v>
      </c>
      <c r="C57" s="29">
        <f t="shared" si="23"/>
        <v>5341.0010000000002</v>
      </c>
      <c r="D57" s="32">
        <v>2529.701</v>
      </c>
      <c r="E57" s="32">
        <v>1202.367</v>
      </c>
      <c r="F57" s="32">
        <v>927.49699999999996</v>
      </c>
      <c r="G57" s="32">
        <v>681.43600000000004</v>
      </c>
      <c r="H57" s="29">
        <f t="shared" si="24"/>
        <v>19.560000000000002</v>
      </c>
      <c r="I57" s="32">
        <v>14.48</v>
      </c>
      <c r="J57" s="36">
        <v>5.08</v>
      </c>
      <c r="K57" s="76">
        <f t="shared" si="25"/>
        <v>321.39238558855669</v>
      </c>
      <c r="L57" s="77">
        <f t="shared" si="25"/>
        <v>349.7670002684697</v>
      </c>
      <c r="M57" s="77">
        <f t="shared" si="25"/>
        <v>301.70757131306914</v>
      </c>
      <c r="N57" s="77">
        <f t="shared" si="25"/>
        <v>452.33470102368346</v>
      </c>
      <c r="O57" s="77">
        <f t="shared" si="25"/>
        <v>186.58135006581688</v>
      </c>
      <c r="P57" s="76">
        <f t="shared" si="25"/>
        <v>20.778017906761349</v>
      </c>
      <c r="Q57" s="77">
        <f t="shared" ref="Q57" si="34">I57/I43*100-100</f>
        <v>26.972991932655205</v>
      </c>
      <c r="R57" s="78">
        <f t="shared" ref="R57" si="35">J57/J43*100-100</f>
        <v>6.0321436025881638</v>
      </c>
      <c r="S57" s="47" t="s">
        <v>49</v>
      </c>
    </row>
    <row r="58" spans="2:19" ht="10.199999999999999" customHeight="1" x14ac:dyDescent="0.3">
      <c r="B58" s="42" t="s">
        <v>25</v>
      </c>
      <c r="C58" s="29">
        <f t="shared" si="23"/>
        <v>5710.7079999999996</v>
      </c>
      <c r="D58" s="32">
        <v>2717.7449999999999</v>
      </c>
      <c r="E58" s="32">
        <v>1231.9760000000001</v>
      </c>
      <c r="F58" s="32">
        <v>989.10799999999995</v>
      </c>
      <c r="G58" s="32">
        <v>771.87900000000002</v>
      </c>
      <c r="H58" s="29">
        <f t="shared" si="24"/>
        <v>18.21</v>
      </c>
      <c r="I58" s="32">
        <v>13.477</v>
      </c>
      <c r="J58" s="36">
        <v>4.7329999999999997</v>
      </c>
      <c r="K58" s="76">
        <f t="shared" ref="K58" si="36">C58/C44*100-100</f>
        <v>186.5404405953883</v>
      </c>
      <c r="L58" s="77">
        <f t="shared" ref="L58" si="37">D58/D44*100-100</f>
        <v>216.9381924198251</v>
      </c>
      <c r="M58" s="77">
        <f t="shared" ref="M58" si="38">E58/E44*100-100</f>
        <v>177.86195495030188</v>
      </c>
      <c r="N58" s="77">
        <f t="shared" ref="N58" si="39">F58/F44*100-100</f>
        <v>215.97664136573894</v>
      </c>
      <c r="O58" s="77">
        <f t="shared" ref="O58" si="40">G58/G44*100-100</f>
        <v>103.6211735905201</v>
      </c>
      <c r="P58" s="76">
        <f t="shared" ref="P58" si="41">H58/H44*100-100</f>
        <v>17.045892788276134</v>
      </c>
      <c r="Q58" s="77">
        <f t="shared" ref="Q58" si="42">I58/I44*100-100</f>
        <v>24.64853866074732</v>
      </c>
      <c r="R58" s="78">
        <f t="shared" ref="R58" si="43">J58/J44*100-100</f>
        <v>-0.27391487568479533</v>
      </c>
      <c r="S58" s="47" t="s">
        <v>50</v>
      </c>
    </row>
    <row r="59" spans="2:19" ht="10.199999999999999" customHeight="1" x14ac:dyDescent="0.3">
      <c r="B59" s="42" t="s">
        <v>26</v>
      </c>
      <c r="C59" s="29">
        <f t="shared" si="23"/>
        <v>6238.0770000000002</v>
      </c>
      <c r="D59" s="32">
        <v>2935.0230000000001</v>
      </c>
      <c r="E59" s="32">
        <v>1312.2619999999999</v>
      </c>
      <c r="F59" s="32">
        <v>1084.2470000000001</v>
      </c>
      <c r="G59" s="32">
        <v>906.54499999999996</v>
      </c>
      <c r="H59" s="29">
        <f t="shared" si="24"/>
        <v>19.803000000000001</v>
      </c>
      <c r="I59" s="32">
        <v>14.601000000000001</v>
      </c>
      <c r="J59" s="36">
        <v>5.202</v>
      </c>
      <c r="K59" s="76">
        <f t="shared" ref="K59" si="44">C59/C45*100-100</f>
        <v>122.60402095406664</v>
      </c>
      <c r="L59" s="77">
        <f t="shared" ref="L59" si="45">D59/D45*100-100</f>
        <v>135.89184905611856</v>
      </c>
      <c r="M59" s="77">
        <f t="shared" ref="M59" si="46">E59/E45*100-100</f>
        <v>98.441816892313852</v>
      </c>
      <c r="N59" s="77">
        <f t="shared" ref="N59" si="47">F59/F45*100-100</f>
        <v>219.4175786946339</v>
      </c>
      <c r="O59" s="77">
        <f t="shared" ref="O59" si="48">G59/G45*100-100</f>
        <v>62.647478864950955</v>
      </c>
      <c r="P59" s="76">
        <f t="shared" ref="P59" si="49">H59/H45*100-100</f>
        <v>19.981823689790986</v>
      </c>
      <c r="Q59" s="77">
        <f t="shared" ref="Q59" si="50">I59/I45*100-100</f>
        <v>26.186155042779376</v>
      </c>
      <c r="R59" s="78">
        <f t="shared" ref="R59" si="51">J59/J45*100-100</f>
        <v>5.4316984191325304</v>
      </c>
      <c r="S59" s="47" t="s">
        <v>51</v>
      </c>
    </row>
    <row r="60" spans="2:19" ht="10.199999999999999" customHeight="1" x14ac:dyDescent="0.3">
      <c r="B60" s="42" t="s">
        <v>27</v>
      </c>
      <c r="C60" s="29">
        <f t="shared" si="23"/>
        <v>6345.5429999999997</v>
      </c>
      <c r="D60" s="32">
        <v>2949.6460000000002</v>
      </c>
      <c r="E60" s="32">
        <v>1367.192</v>
      </c>
      <c r="F60" s="32">
        <v>1058.3119999999999</v>
      </c>
      <c r="G60" s="32">
        <v>970.39300000000003</v>
      </c>
      <c r="H60" s="29">
        <f t="shared" si="24"/>
        <v>19.079999999999998</v>
      </c>
      <c r="I60" s="32">
        <v>14.43</v>
      </c>
      <c r="J60" s="36">
        <v>4.6500000000000004</v>
      </c>
      <c r="K60" s="76">
        <f t="shared" ref="K60" si="52">C60/C46*100-100</f>
        <v>63.376619497903818</v>
      </c>
      <c r="L60" s="77">
        <f t="shared" ref="L60" si="53">D60/D46*100-100</f>
        <v>73.966734747921464</v>
      </c>
      <c r="M60" s="77">
        <f t="shared" ref="M60" si="54">E60/E46*100-100</f>
        <v>56.030822887089272</v>
      </c>
      <c r="N60" s="77">
        <f t="shared" ref="N60" si="55">F60/F46*100-100</f>
        <v>79.514267007270035</v>
      </c>
      <c r="O60" s="77">
        <f t="shared" ref="O60" si="56">G60/G46*100-100</f>
        <v>34.273280752732802</v>
      </c>
      <c r="P60" s="76">
        <f t="shared" ref="P60" si="57">H60/H46*100-100</f>
        <v>18.752722972552419</v>
      </c>
      <c r="Q60" s="77">
        <f t="shared" ref="Q60" si="58">I60/I46*100-100</f>
        <v>28.483661294630934</v>
      </c>
      <c r="R60" s="78">
        <f t="shared" ref="R60" si="59">J60/J46*100-100</f>
        <v>-3.8461538461538396</v>
      </c>
      <c r="S60" s="47" t="s">
        <v>52</v>
      </c>
    </row>
    <row r="61" spans="2:19" ht="10.199999999999999" customHeight="1" x14ac:dyDescent="0.3">
      <c r="B61" s="42" t="s">
        <v>28</v>
      </c>
      <c r="C61" s="29">
        <f t="shared" si="23"/>
        <v>5908.8959999999997</v>
      </c>
      <c r="D61" s="32">
        <v>2825.221</v>
      </c>
      <c r="E61" s="32">
        <v>1300.4739999999999</v>
      </c>
      <c r="F61" s="32">
        <v>981.17899999999997</v>
      </c>
      <c r="G61" s="32">
        <v>802.02200000000005</v>
      </c>
      <c r="H61" s="29">
        <f t="shared" si="24"/>
        <v>18.411000000000001</v>
      </c>
      <c r="I61" s="32">
        <v>13.657</v>
      </c>
      <c r="J61" s="36">
        <v>4.7539999999999996</v>
      </c>
      <c r="K61" s="76">
        <f t="shared" ref="K61" si="60">C61/C47*100-100</f>
        <v>63.026019234042877</v>
      </c>
      <c r="L61" s="77">
        <f t="shared" ref="L61" si="61">D61/D47*100-100</f>
        <v>73.207852783002579</v>
      </c>
      <c r="M61" s="77">
        <f t="shared" ref="M61" si="62">E61/E47*100-100</f>
        <v>62.978103726577302</v>
      </c>
      <c r="N61" s="77">
        <f t="shared" ref="N61" si="63">F61/F47*100-100</f>
        <v>64.745656276655041</v>
      </c>
      <c r="O61" s="77">
        <f t="shared" ref="O61" si="64">G61/G47*100-100</f>
        <v>33.697295621283615</v>
      </c>
      <c r="P61" s="76">
        <f t="shared" ref="P61" si="65">H61/H47*100-100</f>
        <v>9.8639455782313092</v>
      </c>
      <c r="Q61" s="77">
        <f t="shared" ref="Q61" si="66">I61/I47*100-100</f>
        <v>13.13892800927843</v>
      </c>
      <c r="R61" s="78">
        <f t="shared" ref="R61" si="67">J61/J47*100-100</f>
        <v>1.4294858118199159</v>
      </c>
      <c r="S61" s="47" t="s">
        <v>53</v>
      </c>
    </row>
    <row r="62" spans="2:19" ht="10.199999999999999" customHeight="1" x14ac:dyDescent="0.3">
      <c r="B62" s="42" t="s">
        <v>31</v>
      </c>
      <c r="C62" s="29">
        <f t="shared" si="23"/>
        <v>5687.5720000000001</v>
      </c>
      <c r="D62" s="32">
        <v>2774.7939999999999</v>
      </c>
      <c r="E62" s="32">
        <v>1262.864</v>
      </c>
      <c r="F62" s="32">
        <v>937.03300000000002</v>
      </c>
      <c r="G62" s="32">
        <v>712.88099999999997</v>
      </c>
      <c r="H62" s="29">
        <f t="shared" si="24"/>
        <v>19.091999999999999</v>
      </c>
      <c r="I62" s="32">
        <v>14.347</v>
      </c>
      <c r="J62" s="36">
        <v>4.7450000000000001</v>
      </c>
      <c r="K62" s="76">
        <f t="shared" ref="K62" si="68">C62/C48*100-100</f>
        <v>42.591622262212837</v>
      </c>
      <c r="L62" s="77">
        <f t="shared" ref="L62" si="69">D62/D48*100-100</f>
        <v>50.045963436897068</v>
      </c>
      <c r="M62" s="77">
        <f t="shared" ref="M62" si="70">E62/E48*100-100</f>
        <v>45.426907911707275</v>
      </c>
      <c r="N62" s="77">
        <f t="shared" ref="N62" si="71">F62/F48*100-100</f>
        <v>31.022963867180664</v>
      </c>
      <c r="O62" s="77">
        <f t="shared" ref="O62" si="72">G62/G48*100-100</f>
        <v>28.246684908440329</v>
      </c>
      <c r="P62" s="76">
        <f t="shared" ref="P62" si="73">H62/H48*100-100</f>
        <v>5.091649694501001</v>
      </c>
      <c r="Q62" s="77">
        <f t="shared" ref="Q62" si="74">I62/I48*100-100</f>
        <v>10.659467797917472</v>
      </c>
      <c r="R62" s="78">
        <f t="shared" ref="R62" si="75">J62/J48*100-100</f>
        <v>-8.7850826605151866</v>
      </c>
      <c r="S62" s="47" t="s">
        <v>54</v>
      </c>
    </row>
    <row r="63" spans="2:19" ht="10.199999999999999" customHeight="1" x14ac:dyDescent="0.3">
      <c r="B63" s="42" t="s">
        <v>34</v>
      </c>
      <c r="C63" s="29">
        <f t="shared" si="23"/>
        <v>4120.8140000000003</v>
      </c>
      <c r="D63" s="32">
        <v>2347.4650000000001</v>
      </c>
      <c r="E63" s="32">
        <v>894.40800000000002</v>
      </c>
      <c r="F63" s="32">
        <v>345.86399999999998</v>
      </c>
      <c r="G63" s="32">
        <v>533.077</v>
      </c>
      <c r="H63" s="29">
        <f t="shared" si="24"/>
        <v>19.263000000000002</v>
      </c>
      <c r="I63" s="32">
        <v>13.65</v>
      </c>
      <c r="J63" s="36">
        <v>5.6130000000000004</v>
      </c>
      <c r="K63" s="76">
        <f t="shared" ref="K63" si="76">C63/C49*100-100</f>
        <v>31.331727493327946</v>
      </c>
      <c r="L63" s="77">
        <f t="shared" ref="L63" si="77">D63/D49*100-100</f>
        <v>36.508698016160338</v>
      </c>
      <c r="M63" s="77">
        <f t="shared" ref="M63" si="78">E63/E49*100-100</f>
        <v>24.191423037136303</v>
      </c>
      <c r="N63" s="77">
        <f t="shared" ref="N63" si="79">F63/F49*100-100</f>
        <v>24.02026699942985</v>
      </c>
      <c r="O63" s="77">
        <f t="shared" ref="O63" si="80">G63/G49*100-100</f>
        <v>27.223888861045282</v>
      </c>
      <c r="P63" s="76">
        <f t="shared" ref="P63" si="81">H63/H49*100-100</f>
        <v>0.1768162670965836</v>
      </c>
      <c r="Q63" s="77">
        <f t="shared" ref="Q63" si="82">I63/I49*100-100</f>
        <v>-3.2395264762174634</v>
      </c>
      <c r="R63" s="78">
        <f t="shared" ref="R63" si="83">J63/J49*100-100</f>
        <v>9.5860991800078068</v>
      </c>
      <c r="S63" s="47" t="s">
        <v>55</v>
      </c>
    </row>
    <row r="64" spans="2:19" ht="10.199999999999999" customHeight="1" x14ac:dyDescent="0.3">
      <c r="B64" s="42" t="s">
        <v>35</v>
      </c>
      <c r="C64" s="35"/>
      <c r="D64" s="32"/>
      <c r="E64" s="32"/>
      <c r="F64" s="32"/>
      <c r="G64" s="32"/>
      <c r="H64" s="29"/>
      <c r="I64" s="32"/>
      <c r="J64" s="36"/>
      <c r="K64" s="35"/>
      <c r="L64" s="32"/>
      <c r="M64" s="32"/>
      <c r="N64" s="32"/>
      <c r="O64" s="32"/>
      <c r="P64" s="35"/>
      <c r="Q64" s="32"/>
      <c r="R64" s="60"/>
      <c r="S64" s="47" t="s">
        <v>56</v>
      </c>
    </row>
    <row r="65" spans="2:19" ht="6.9" customHeight="1" thickBot="1" x14ac:dyDescent="0.35">
      <c r="B65" s="24"/>
      <c r="C65" s="24"/>
      <c r="D65" s="25"/>
      <c r="E65" s="25"/>
      <c r="F65" s="25"/>
      <c r="G65" s="25"/>
      <c r="H65" s="25"/>
      <c r="I65" s="25"/>
      <c r="J65" s="25"/>
      <c r="K65" s="24"/>
      <c r="L65" s="25"/>
      <c r="M65" s="25"/>
      <c r="N65" s="25"/>
      <c r="O65" s="25"/>
      <c r="P65" s="25"/>
      <c r="Q65" s="25"/>
      <c r="R65" s="25"/>
      <c r="S65" s="25"/>
    </row>
    <row r="66" spans="2:19" ht="13.65" customHeight="1" thickTop="1" x14ac:dyDescent="0.3">
      <c r="B66" s="15" t="s">
        <v>30</v>
      </c>
      <c r="S66" s="16" t="s">
        <v>78</v>
      </c>
    </row>
    <row r="67" spans="2:19" ht="13.65" customHeight="1" x14ac:dyDescent="0.3">
      <c r="B67" s="49" t="s">
        <v>57</v>
      </c>
    </row>
    <row r="68" spans="2:19" x14ac:dyDescent="0.3">
      <c r="S68" s="16"/>
    </row>
    <row r="69" spans="2:19" x14ac:dyDescent="0.3">
      <c r="S69" s="16"/>
    </row>
  </sheetData>
  <mergeCells count="12">
    <mergeCell ref="H5:J5"/>
    <mergeCell ref="H6:J6"/>
    <mergeCell ref="H8:J8"/>
    <mergeCell ref="C5:G5"/>
    <mergeCell ref="C6:G6"/>
    <mergeCell ref="C8:G8"/>
    <mergeCell ref="K5:O5"/>
    <mergeCell ref="P5:R5"/>
    <mergeCell ref="K6:O6"/>
    <mergeCell ref="P6:R6"/>
    <mergeCell ref="K8:O8"/>
    <mergeCell ref="P8:R8"/>
  </mergeCells>
  <pageMargins left="0.27559055118110237" right="0.35433070866141736" top="0.74803149606299213" bottom="0.74803149606299213" header="0.31496062992125984" footer="0.31496062992125984"/>
  <pageSetup paperSize="9" scale="62" orientation="portrait" r:id="rId1"/>
  <ignoredErrors>
    <ignoredError sqref="C8" numberStoredAsText="1"/>
    <ignoredError sqref="C39:C50 H39:H50 C25:C36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L20"/>
  <sheetViews>
    <sheetView showGridLines="0" zoomScaleNormal="100" workbookViewId="0">
      <selection activeCell="B2" sqref="B2"/>
    </sheetView>
  </sheetViews>
  <sheetFormatPr defaultColWidth="9.109375" defaultRowHeight="11.4" x14ac:dyDescent="0.3"/>
  <cols>
    <col min="1" max="1" width="2.6640625" style="3" customWidth="1"/>
    <col min="2" max="2" width="7.6640625" style="3" customWidth="1"/>
    <col min="3" max="3" width="23.44140625" style="1" bestFit="1" customWidth="1"/>
    <col min="4" max="4" width="13.77734375" style="1" customWidth="1"/>
    <col min="5" max="5" width="9.77734375" style="1" customWidth="1"/>
    <col min="6" max="6" width="23.44140625" style="1" bestFit="1" customWidth="1"/>
    <col min="7" max="7" width="13.77734375" style="1" customWidth="1"/>
    <col min="8" max="8" width="9.77734375" style="1" customWidth="1"/>
    <col min="9" max="16384" width="9.109375" style="3"/>
  </cols>
  <sheetData>
    <row r="1" spans="2:8" ht="6.75" customHeight="1" x14ac:dyDescent="0.3"/>
    <row r="2" spans="2:8" ht="13.65" customHeight="1" x14ac:dyDescent="0.3">
      <c r="B2" s="17" t="s">
        <v>83</v>
      </c>
      <c r="C2" s="14"/>
      <c r="D2" s="14"/>
      <c r="E2" s="14"/>
      <c r="F2" s="14"/>
      <c r="G2" s="14"/>
      <c r="H2" s="14"/>
    </row>
    <row r="3" spans="2:8" ht="12" x14ac:dyDescent="0.3">
      <c r="B3" s="53" t="s">
        <v>84</v>
      </c>
      <c r="C3" s="14"/>
      <c r="D3" s="14"/>
      <c r="E3" s="14"/>
      <c r="F3" s="14"/>
      <c r="G3" s="14"/>
      <c r="H3" s="14"/>
    </row>
    <row r="4" spans="2:8" ht="13.65" customHeight="1" x14ac:dyDescent="0.3">
      <c r="B4" s="13"/>
      <c r="C4" s="14"/>
      <c r="D4" s="14"/>
      <c r="E4" s="14"/>
      <c r="F4" s="14"/>
      <c r="G4" s="14"/>
      <c r="H4" s="14"/>
    </row>
    <row r="5" spans="2:8" ht="15.6" thickBot="1" x14ac:dyDescent="0.35">
      <c r="B5" s="13"/>
      <c r="C5" s="128" t="s">
        <v>81</v>
      </c>
      <c r="D5" s="128"/>
      <c r="E5" s="128"/>
      <c r="F5" s="128"/>
      <c r="G5" s="128"/>
      <c r="H5" s="128"/>
    </row>
    <row r="6" spans="2:8" ht="15" thickBot="1" x14ac:dyDescent="0.35">
      <c r="B6" s="13"/>
      <c r="C6" s="131" t="s">
        <v>82</v>
      </c>
      <c r="D6" s="131"/>
      <c r="E6" s="131"/>
      <c r="F6" s="131"/>
      <c r="G6" s="131"/>
      <c r="H6" s="131"/>
    </row>
    <row r="7" spans="2:8" ht="27" customHeight="1" thickBot="1" x14ac:dyDescent="0.35">
      <c r="B7" s="129" t="s">
        <v>10</v>
      </c>
      <c r="C7" s="26" t="s">
        <v>65</v>
      </c>
      <c r="D7" s="18" t="s">
        <v>16</v>
      </c>
      <c r="E7" s="18" t="s">
        <v>39</v>
      </c>
      <c r="F7" s="18" t="s">
        <v>66</v>
      </c>
      <c r="G7" s="18" t="s">
        <v>17</v>
      </c>
      <c r="H7" s="89" t="s">
        <v>39</v>
      </c>
    </row>
    <row r="8" spans="2:8" ht="24.6" customHeight="1" thickBot="1" x14ac:dyDescent="0.35">
      <c r="B8" s="130"/>
      <c r="C8" s="72" t="s">
        <v>67</v>
      </c>
      <c r="D8" s="52" t="s">
        <v>63</v>
      </c>
      <c r="E8" s="52" t="s">
        <v>76</v>
      </c>
      <c r="F8" s="72" t="s">
        <v>68</v>
      </c>
      <c r="G8" s="52" t="s">
        <v>64</v>
      </c>
      <c r="H8" s="90" t="s">
        <v>76</v>
      </c>
    </row>
    <row r="9" spans="2:8" ht="13.8" x14ac:dyDescent="0.3">
      <c r="B9" s="71"/>
      <c r="C9" s="19"/>
      <c r="D9" s="19" t="s">
        <v>29</v>
      </c>
      <c r="E9" s="19" t="s">
        <v>9</v>
      </c>
      <c r="F9" s="19"/>
      <c r="G9" s="19" t="s">
        <v>29</v>
      </c>
      <c r="H9" s="20" t="s">
        <v>9</v>
      </c>
    </row>
    <row r="10" spans="2:8" ht="6.9" customHeight="1" x14ac:dyDescent="0.3">
      <c r="C10" s="3"/>
      <c r="D10" s="3"/>
      <c r="E10" s="3"/>
      <c r="F10" s="3"/>
      <c r="G10" s="3"/>
      <c r="H10" s="3"/>
    </row>
    <row r="11" spans="2:8" ht="15" customHeight="1" x14ac:dyDescent="0.3">
      <c r="B11" s="21" t="s">
        <v>11</v>
      </c>
      <c r="C11" s="85" t="s">
        <v>72</v>
      </c>
      <c r="D11" s="92">
        <v>3817</v>
      </c>
      <c r="E11" s="93">
        <v>228.8</v>
      </c>
      <c r="F11" s="85" t="s">
        <v>72</v>
      </c>
      <c r="G11" s="92">
        <v>3842</v>
      </c>
      <c r="H11" s="94">
        <v>228.1</v>
      </c>
    </row>
    <row r="12" spans="2:8" ht="15" customHeight="1" x14ac:dyDescent="0.3">
      <c r="B12" s="21" t="s">
        <v>12</v>
      </c>
      <c r="C12" s="85" t="s">
        <v>71</v>
      </c>
      <c r="D12" s="92">
        <v>3356.7</v>
      </c>
      <c r="E12" s="93">
        <v>113.9</v>
      </c>
      <c r="F12" s="85" t="s">
        <v>71</v>
      </c>
      <c r="G12" s="92">
        <v>3382.3</v>
      </c>
      <c r="H12" s="94">
        <v>113.7</v>
      </c>
    </row>
    <row r="13" spans="2:8" ht="15" customHeight="1" x14ac:dyDescent="0.3">
      <c r="B13" s="21" t="s">
        <v>13</v>
      </c>
      <c r="C13" s="85" t="s">
        <v>73</v>
      </c>
      <c r="D13" s="92">
        <v>2477.3000000000002</v>
      </c>
      <c r="E13" s="93">
        <v>200.4</v>
      </c>
      <c r="F13" s="85" t="s">
        <v>73</v>
      </c>
      <c r="G13" s="92">
        <v>2448.1</v>
      </c>
      <c r="H13" s="94">
        <v>196</v>
      </c>
    </row>
    <row r="14" spans="2:8" ht="15" customHeight="1" x14ac:dyDescent="0.3">
      <c r="B14" s="21" t="s">
        <v>32</v>
      </c>
      <c r="C14" s="85" t="s">
        <v>74</v>
      </c>
      <c r="D14" s="92">
        <v>2079.4</v>
      </c>
      <c r="E14" s="93">
        <v>125.4</v>
      </c>
      <c r="F14" s="85" t="s">
        <v>74</v>
      </c>
      <c r="G14" s="92">
        <v>2100.9</v>
      </c>
      <c r="H14" s="94">
        <v>128.69999999999999</v>
      </c>
    </row>
    <row r="15" spans="2:8" ht="15" customHeight="1" x14ac:dyDescent="0.3">
      <c r="B15" s="21" t="s">
        <v>33</v>
      </c>
      <c r="C15" s="85" t="s">
        <v>85</v>
      </c>
      <c r="D15" s="92">
        <v>1109</v>
      </c>
      <c r="E15" s="93">
        <v>178.5</v>
      </c>
      <c r="F15" s="85" t="s">
        <v>75</v>
      </c>
      <c r="G15" s="92">
        <v>1109.9000000000001</v>
      </c>
      <c r="H15" s="94">
        <v>59.5</v>
      </c>
    </row>
    <row r="16" spans="2:8" ht="6.9" customHeight="1" thickBot="1" x14ac:dyDescent="0.35">
      <c r="B16" s="73"/>
      <c r="C16" s="73"/>
      <c r="D16" s="73"/>
      <c r="E16" s="73"/>
      <c r="F16" s="73"/>
      <c r="G16" s="73"/>
      <c r="H16" s="73"/>
    </row>
    <row r="17" spans="2:12" ht="12.6" thickTop="1" x14ac:dyDescent="0.3">
      <c r="B17" s="15" t="s">
        <v>30</v>
      </c>
      <c r="C17" s="14"/>
      <c r="D17" s="14"/>
      <c r="E17" s="14"/>
      <c r="F17" s="14"/>
      <c r="G17" s="14"/>
      <c r="H17" s="16" t="s">
        <v>77</v>
      </c>
    </row>
    <row r="18" spans="2:12" ht="12" x14ac:dyDescent="0.3">
      <c r="B18" s="49" t="s">
        <v>57</v>
      </c>
      <c r="C18" s="13"/>
      <c r="D18" s="14"/>
      <c r="E18" s="14"/>
      <c r="F18" s="14"/>
      <c r="G18" s="14"/>
      <c r="H18" s="16"/>
      <c r="I18" s="1"/>
      <c r="J18" s="1"/>
      <c r="K18" s="1"/>
      <c r="L18" s="1"/>
    </row>
    <row r="19" spans="2:12" ht="4.95" customHeight="1" x14ac:dyDescent="0.3">
      <c r="D19" s="14"/>
      <c r="E19" s="14"/>
      <c r="F19" s="14"/>
      <c r="G19" s="14"/>
      <c r="H19" s="14"/>
    </row>
    <row r="20" spans="2:12" ht="12" x14ac:dyDescent="0.3">
      <c r="B20" s="88"/>
      <c r="C20" s="88"/>
      <c r="D20" s="14"/>
      <c r="E20" s="14"/>
      <c r="F20" s="14"/>
      <c r="G20" s="14"/>
      <c r="H20" s="14"/>
    </row>
  </sheetData>
  <mergeCells count="3">
    <mergeCell ref="C5:H5"/>
    <mergeCell ref="B7:B8"/>
    <mergeCell ref="C6:H6"/>
  </mergeCells>
  <pageMargins left="0.27559055118110237" right="0.35433070866141736" top="0.74803149606299213" bottom="0.74803149606299213" header="0.31496062992125984" footer="0.31496062992125984"/>
  <pageSetup paperSize="9"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Índice</vt:lpstr>
      <vt:lpstr>Contents</vt:lpstr>
      <vt:lpstr>01</vt:lpstr>
      <vt:lpstr>02</vt:lpstr>
      <vt:lpstr>03</vt:lpstr>
    </vt:vector>
  </TitlesOfParts>
  <Company>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</dc:creator>
  <cp:lastModifiedBy>Bárbara Veloso</cp:lastModifiedBy>
  <cp:lastPrinted>2018-06-21T19:21:45Z</cp:lastPrinted>
  <dcterms:created xsi:type="dcterms:W3CDTF">2012-11-13T14:40:27Z</dcterms:created>
  <dcterms:modified xsi:type="dcterms:W3CDTF">2023-01-05T17:54:37Z</dcterms:modified>
</cp:coreProperties>
</file>