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\lsb\_1Difusão\Quadros dos Destaques\DEE\ComInternacional\2022\11 nov\"/>
    </mc:Choice>
  </mc:AlternateContent>
  <xr:revisionPtr revIDLastSave="0" documentId="13_ncr:1_{495FEF2C-F996-44CF-A28A-5947CD40D553}" xr6:coauthVersionLast="47" xr6:coauthVersionMax="47" xr10:uidLastSave="{00000000-0000-0000-0000-000000000000}"/>
  <bookViews>
    <workbookView xWindow="-120" yWindow="-120" windowWidth="29040" windowHeight="15840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9" i="18" l="1"/>
  <c r="O14" i="18" l="1"/>
  <c r="O13" i="18"/>
  <c r="O9" i="18"/>
  <c r="O8" i="18"/>
  <c r="E64" i="18" l="1"/>
  <c r="I12" i="26" l="1"/>
  <c r="I13" i="27" l="1"/>
  <c r="O13" i="27"/>
  <c r="I14" i="27"/>
  <c r="O14" i="27"/>
  <c r="I15" i="27"/>
  <c r="O15" i="27"/>
  <c r="I16" i="27"/>
  <c r="O16" i="27"/>
  <c r="I17" i="27"/>
  <c r="O17" i="27"/>
  <c r="I18" i="27"/>
  <c r="O18" i="27"/>
  <c r="I19" i="27"/>
  <c r="O19" i="27"/>
  <c r="I20" i="27"/>
  <c r="O20" i="27"/>
  <c r="I21" i="27"/>
  <c r="O21" i="27"/>
  <c r="I22" i="27"/>
  <c r="O22" i="27"/>
  <c r="I12" i="27" l="1"/>
  <c r="O12" i="27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G34" i="16" l="1"/>
  <c r="G35" i="16"/>
  <c r="K33" i="16"/>
  <c r="K32" i="16" l="1"/>
  <c r="I34" i="16"/>
  <c r="I35" i="16"/>
  <c r="R23" i="29" l="1"/>
  <c r="T23" i="29"/>
  <c r="R23" i="30"/>
  <c r="T23" i="30"/>
  <c r="G30" i="16" l="1"/>
  <c r="G29" i="16"/>
  <c r="G10" i="16"/>
  <c r="G18" i="16"/>
  <c r="G9" i="16"/>
  <c r="G17" i="16"/>
  <c r="I30" i="16"/>
  <c r="I29" i="16"/>
  <c r="K27" i="16"/>
  <c r="G24" i="16"/>
  <c r="G23" i="16"/>
  <c r="I10" i="16"/>
  <c r="K10" i="16" s="1"/>
  <c r="K16" i="16"/>
  <c r="K28" i="16"/>
  <c r="I9" i="16"/>
  <c r="K15" i="16"/>
  <c r="I17" i="16"/>
  <c r="I18" i="16"/>
  <c r="I24" i="16"/>
  <c r="K21" i="16"/>
  <c r="I23" i="16"/>
  <c r="K22" i="16"/>
  <c r="G11" i="16" l="1"/>
  <c r="G12" i="16"/>
  <c r="I12" i="16"/>
  <c r="K9" i="16"/>
  <c r="I11" i="16"/>
  <c r="E10" i="28" l="1"/>
  <c r="K10" i="28"/>
  <c r="M10" i="28" l="1"/>
  <c r="G10" i="28"/>
  <c r="K11" i="18" l="1"/>
  <c r="K8" i="18" l="1"/>
  <c r="I36" i="27" l="1"/>
  <c r="G36" i="27"/>
  <c r="I25" i="27"/>
  <c r="E24" i="27"/>
  <c r="G24" i="27" s="1"/>
  <c r="G25" i="27"/>
  <c r="I29" i="27"/>
  <c r="G29" i="27"/>
  <c r="G36" i="26"/>
  <c r="I36" i="26"/>
  <c r="G44" i="26"/>
  <c r="I44" i="26"/>
  <c r="G47" i="26"/>
  <c r="I47" i="26"/>
  <c r="G26" i="26"/>
  <c r="I26" i="26"/>
  <c r="E24" i="26"/>
  <c r="G24" i="26" s="1"/>
  <c r="G25" i="26"/>
  <c r="I25" i="26"/>
  <c r="G27" i="26"/>
  <c r="I27" i="26"/>
  <c r="G31" i="26"/>
  <c r="I31" i="26"/>
  <c r="I48" i="27"/>
  <c r="G48" i="27"/>
  <c r="G39" i="26"/>
  <c r="I39" i="26"/>
  <c r="G43" i="27"/>
  <c r="I43" i="27"/>
  <c r="I34" i="27"/>
  <c r="G34" i="27"/>
  <c r="G35" i="27"/>
  <c r="I35" i="27"/>
  <c r="I33" i="27"/>
  <c r="G33" i="27"/>
  <c r="G47" i="27"/>
  <c r="I47" i="27"/>
  <c r="G33" i="26"/>
  <c r="I33" i="26"/>
  <c r="I49" i="27"/>
  <c r="G49" i="27"/>
  <c r="I40" i="26"/>
  <c r="G40" i="26"/>
  <c r="G28" i="26"/>
  <c r="I28" i="26"/>
  <c r="G44" i="27"/>
  <c r="I44" i="27"/>
  <c r="I42" i="26"/>
  <c r="G42" i="26"/>
  <c r="G26" i="27"/>
  <c r="I26" i="27"/>
  <c r="G35" i="26"/>
  <c r="I35" i="26"/>
  <c r="I49" i="26"/>
  <c r="G49" i="26"/>
  <c r="G31" i="27"/>
  <c r="I31" i="27"/>
  <c r="G46" i="26"/>
  <c r="I46" i="26"/>
  <c r="G27" i="27"/>
  <c r="I27" i="27"/>
  <c r="I39" i="27"/>
  <c r="G39" i="27"/>
  <c r="G45" i="27"/>
  <c r="I45" i="27"/>
  <c r="I43" i="26"/>
  <c r="G43" i="26"/>
  <c r="G28" i="27"/>
  <c r="I28" i="27"/>
  <c r="G34" i="26"/>
  <c r="I34" i="26"/>
  <c r="G41" i="26"/>
  <c r="I41" i="26"/>
  <c r="G30" i="27"/>
  <c r="I30" i="27"/>
  <c r="M35" i="27"/>
  <c r="G32" i="27"/>
  <c r="I32" i="27"/>
  <c r="G40" i="27"/>
  <c r="I40" i="27"/>
  <c r="I29" i="26"/>
  <c r="G29" i="26"/>
  <c r="I48" i="26"/>
  <c r="G48" i="26"/>
  <c r="G30" i="26"/>
  <c r="I30" i="26"/>
  <c r="G46" i="27"/>
  <c r="I46" i="27"/>
  <c r="G41" i="27"/>
  <c r="I41" i="27"/>
  <c r="I45" i="26"/>
  <c r="G45" i="26"/>
  <c r="G42" i="27"/>
  <c r="I42" i="27"/>
  <c r="I32" i="26"/>
  <c r="G32" i="26"/>
  <c r="M30" i="27" l="1"/>
  <c r="O30" i="27"/>
  <c r="M33" i="27"/>
  <c r="O33" i="27"/>
  <c r="M40" i="26"/>
  <c r="O40" i="26"/>
  <c r="O27" i="27"/>
  <c r="M27" i="27"/>
  <c r="K24" i="26"/>
  <c r="M24" i="26" s="1"/>
  <c r="M25" i="26"/>
  <c r="O25" i="26"/>
  <c r="M47" i="26"/>
  <c r="O47" i="26"/>
  <c r="O26" i="27"/>
  <c r="M26" i="27"/>
  <c r="M43" i="27"/>
  <c r="O43" i="27"/>
  <c r="O45" i="27"/>
  <c r="M45" i="27"/>
  <c r="M46" i="27"/>
  <c r="O46" i="27"/>
  <c r="O48" i="27"/>
  <c r="M48" i="27"/>
  <c r="M49" i="27"/>
  <c r="O49" i="27"/>
  <c r="O35" i="26"/>
  <c r="M35" i="26"/>
  <c r="M44" i="27"/>
  <c r="O44" i="27"/>
  <c r="M44" i="26"/>
  <c r="O44" i="26"/>
  <c r="M33" i="26"/>
  <c r="O33" i="26"/>
  <c r="O26" i="26"/>
  <c r="M26" i="26"/>
  <c r="M43" i="26"/>
  <c r="O43" i="26"/>
  <c r="M45" i="26"/>
  <c r="O45" i="26"/>
  <c r="O46" i="26"/>
  <c r="M46" i="26"/>
  <c r="O48" i="26"/>
  <c r="M48" i="26"/>
  <c r="O49" i="26"/>
  <c r="M49" i="26"/>
  <c r="O39" i="27"/>
  <c r="M39" i="27"/>
  <c r="M41" i="26"/>
  <c r="O41" i="26"/>
  <c r="O30" i="26"/>
  <c r="M30" i="26"/>
  <c r="M36" i="26"/>
  <c r="O36" i="26"/>
  <c r="M36" i="27"/>
  <c r="O36" i="27"/>
  <c r="O42" i="27"/>
  <c r="M42" i="27"/>
  <c r="M28" i="27"/>
  <c r="O28" i="27"/>
  <c r="O29" i="27"/>
  <c r="M29" i="27"/>
  <c r="M31" i="27"/>
  <c r="O31" i="27"/>
  <c r="M32" i="27"/>
  <c r="O32" i="27"/>
  <c r="O34" i="27"/>
  <c r="M34" i="27"/>
  <c r="O39" i="26"/>
  <c r="M39" i="26"/>
  <c r="O35" i="27"/>
  <c r="O40" i="27"/>
  <c r="M40" i="27"/>
  <c r="O47" i="27"/>
  <c r="M47" i="27"/>
  <c r="O27" i="26"/>
  <c r="M27" i="26"/>
  <c r="O25" i="27"/>
  <c r="M25" i="27"/>
  <c r="K24" i="27"/>
  <c r="M24" i="27" s="1"/>
  <c r="M41" i="27"/>
  <c r="O41" i="27"/>
  <c r="M42" i="26"/>
  <c r="O42" i="26"/>
  <c r="M28" i="26"/>
  <c r="O28" i="26"/>
  <c r="O29" i="26"/>
  <c r="M29" i="26"/>
  <c r="M31" i="26"/>
  <c r="O31" i="26"/>
  <c r="O32" i="26"/>
  <c r="M32" i="26"/>
  <c r="O34" i="26"/>
  <c r="M34" i="26"/>
  <c r="E248" i="18" l="1"/>
  <c r="E250" i="18"/>
  <c r="E249" i="18"/>
  <c r="E247" i="18"/>
  <c r="E245" i="18"/>
  <c r="E246" i="18"/>
  <c r="E244" i="18"/>
  <c r="E242" i="18"/>
  <c r="E66" i="18"/>
  <c r="E28" i="18"/>
  <c r="E239" i="18"/>
  <c r="E243" i="18"/>
  <c r="E241" i="18"/>
  <c r="E236" i="18"/>
  <c r="E233" i="18"/>
  <c r="E81" i="18"/>
  <c r="E238" i="18"/>
  <c r="E24" i="18"/>
  <c r="E229" i="18"/>
  <c r="E234" i="18"/>
  <c r="E240" i="18"/>
  <c r="E147" i="18"/>
  <c r="E140" i="18"/>
  <c r="E237" i="18"/>
  <c r="E224" i="18"/>
  <c r="E80" i="18"/>
  <c r="E121" i="18"/>
  <c r="E216" i="18"/>
  <c r="E158" i="18"/>
  <c r="E63" i="18"/>
  <c r="E231" i="18"/>
  <c r="E84" i="18"/>
  <c r="E119" i="18"/>
  <c r="E100" i="18"/>
  <c r="E228" i="18"/>
  <c r="E45" i="18"/>
  <c r="E235" i="18"/>
  <c r="E157" i="18"/>
  <c r="E86" i="18"/>
  <c r="E219" i="18"/>
  <c r="E103" i="18"/>
  <c r="E98" i="18"/>
  <c r="E135" i="18"/>
  <c r="E223" i="18"/>
  <c r="E221" i="18"/>
  <c r="E152" i="18"/>
  <c r="E111" i="18"/>
  <c r="E227" i="18"/>
  <c r="E142" i="18"/>
  <c r="E58" i="18"/>
  <c r="E105" i="18"/>
  <c r="E225" i="18"/>
  <c r="E226" i="18"/>
  <c r="E166" i="18"/>
  <c r="E232" i="18"/>
  <c r="E214" i="18"/>
  <c r="E212" i="18"/>
  <c r="E106" i="18"/>
  <c r="E230" i="18"/>
  <c r="E209" i="18"/>
  <c r="E167" i="18"/>
  <c r="E149" i="18"/>
  <c r="E110" i="18"/>
  <c r="E35" i="18"/>
  <c r="E92" i="18"/>
  <c r="E51" i="18"/>
  <c r="E199" i="18"/>
  <c r="E68" i="18"/>
  <c r="E118" i="18"/>
  <c r="E141" i="18"/>
  <c r="E59" i="18"/>
  <c r="E120" i="18"/>
  <c r="E82" i="18"/>
  <c r="E178" i="18"/>
  <c r="E151" i="18"/>
  <c r="E195" i="18"/>
  <c r="E37" i="18"/>
  <c r="E201" i="18"/>
  <c r="E132" i="18"/>
  <c r="E73" i="18"/>
  <c r="E79" i="18"/>
  <c r="E18" i="18"/>
  <c r="E62" i="18"/>
  <c r="E94" i="18"/>
  <c r="E31" i="18"/>
  <c r="E69" i="18"/>
  <c r="E38" i="18"/>
  <c r="E181" i="18"/>
  <c r="E180" i="18"/>
  <c r="E215" i="18"/>
  <c r="E206" i="18"/>
  <c r="E26" i="18"/>
  <c r="E177" i="18"/>
  <c r="E113" i="18"/>
  <c r="E185" i="18"/>
  <c r="E193" i="18"/>
  <c r="E137" i="18"/>
  <c r="E198" i="18"/>
  <c r="E41" i="18"/>
  <c r="E104" i="18"/>
  <c r="E186" i="18"/>
  <c r="E17" i="18"/>
  <c r="E44" i="18"/>
  <c r="E114" i="18"/>
  <c r="E93" i="18"/>
  <c r="E129" i="18"/>
  <c r="E22" i="18"/>
  <c r="E123" i="18"/>
  <c r="E67" i="18"/>
  <c r="E160" i="18"/>
  <c r="E55" i="18"/>
  <c r="E211" i="18"/>
  <c r="E23" i="18"/>
  <c r="E124" i="18"/>
  <c r="E170" i="18"/>
  <c r="E75" i="18"/>
  <c r="E205" i="18"/>
  <c r="E116" i="18"/>
  <c r="E101" i="18"/>
  <c r="E25" i="18"/>
  <c r="E125" i="18"/>
  <c r="E175" i="18"/>
  <c r="E156" i="18"/>
  <c r="E96" i="18"/>
  <c r="E176" i="18"/>
  <c r="E128" i="18"/>
  <c r="E127" i="18"/>
  <c r="E131" i="18"/>
  <c r="E204" i="18"/>
  <c r="E112" i="18"/>
  <c r="E183" i="18"/>
  <c r="E173" i="18"/>
  <c r="E107" i="18"/>
  <c r="E130" i="18"/>
  <c r="E189" i="18"/>
  <c r="E72" i="18"/>
  <c r="E109" i="18"/>
  <c r="E65" i="18"/>
  <c r="E163" i="18"/>
  <c r="E200" i="18"/>
  <c r="E115" i="18"/>
  <c r="E91" i="18"/>
  <c r="E108" i="18"/>
  <c r="E165" i="18"/>
  <c r="E42" i="18"/>
  <c r="E144" i="18"/>
  <c r="E188" i="18"/>
  <c r="E162" i="18"/>
  <c r="E27" i="18"/>
  <c r="E15" i="18"/>
  <c r="E48" i="18"/>
  <c r="E83" i="18"/>
  <c r="E49" i="18"/>
  <c r="E190" i="18"/>
  <c r="E77" i="18"/>
  <c r="E213" i="18"/>
  <c r="E50" i="18"/>
  <c r="E61" i="18"/>
  <c r="E88" i="18"/>
  <c r="E53" i="18"/>
  <c r="E14" i="18"/>
  <c r="E138" i="18"/>
  <c r="E134" i="18"/>
  <c r="E171" i="18"/>
  <c r="E78" i="18"/>
  <c r="E174" i="18"/>
  <c r="E34" i="18"/>
  <c r="E29" i="18"/>
  <c r="E74" i="18"/>
  <c r="E210" i="18"/>
  <c r="E184" i="18"/>
  <c r="E146" i="18"/>
  <c r="E99" i="18"/>
  <c r="E136" i="18"/>
  <c r="E102" i="18"/>
  <c r="E20" i="18"/>
  <c r="E218" i="18"/>
  <c r="E43" i="18"/>
  <c r="E16" i="18"/>
  <c r="E85" i="18"/>
  <c r="E40" i="18"/>
  <c r="E145" i="18"/>
  <c r="E159" i="18"/>
  <c r="E207" i="18"/>
  <c r="E182" i="18"/>
  <c r="E126" i="18"/>
  <c r="E87" i="18"/>
  <c r="E122" i="18"/>
  <c r="E133" i="18"/>
  <c r="E39" i="18"/>
  <c r="E191" i="18"/>
  <c r="E36" i="18"/>
  <c r="E150" i="18"/>
  <c r="E97" i="18"/>
  <c r="E203" i="18"/>
  <c r="E95" i="18"/>
  <c r="E208" i="18"/>
  <c r="E179" i="18"/>
  <c r="E187" i="18"/>
  <c r="E222" i="18"/>
  <c r="E90" i="18"/>
  <c r="E154" i="18"/>
  <c r="E155" i="18"/>
  <c r="E33" i="18"/>
  <c r="E89" i="18"/>
  <c r="E202" i="18"/>
  <c r="E217" i="18"/>
  <c r="E192" i="18"/>
  <c r="E194" i="18"/>
  <c r="E169" i="18"/>
  <c r="E161" i="18"/>
  <c r="E172" i="18"/>
  <c r="E168" i="18"/>
  <c r="E220" i="18"/>
  <c r="E148" i="18"/>
  <c r="E30" i="18"/>
  <c r="E76" i="18"/>
  <c r="E13" i="18"/>
  <c r="E197" i="18"/>
  <c r="E139" i="18"/>
  <c r="E21" i="18"/>
  <c r="E60" i="18"/>
  <c r="E54" i="18"/>
  <c r="E196" i="18"/>
  <c r="E32" i="18"/>
  <c r="E19" i="18"/>
  <c r="E46" i="18"/>
  <c r="E70" i="18"/>
  <c r="E52" i="18"/>
  <c r="E164" i="18"/>
  <c r="E153" i="18"/>
  <c r="E57" i="18"/>
  <c r="E71" i="18"/>
  <c r="E56" i="18"/>
  <c r="E47" i="18"/>
  <c r="E117" i="18"/>
  <c r="E143" i="18"/>
  <c r="J8" i="18"/>
  <c r="J11" i="18"/>
  <c r="L25" i="29"/>
  <c r="J25" i="30"/>
  <c r="I249" i="18" l="1"/>
  <c r="C250" i="18"/>
  <c r="C248" i="18"/>
  <c r="C45" i="18"/>
  <c r="C58" i="18"/>
  <c r="G249" i="18"/>
  <c r="G247" i="18"/>
  <c r="G250" i="18"/>
  <c r="G248" i="18"/>
  <c r="I247" i="18"/>
  <c r="I250" i="18"/>
  <c r="I248" i="18"/>
  <c r="C247" i="18"/>
  <c r="C245" i="18"/>
  <c r="C227" i="18"/>
  <c r="C246" i="18"/>
  <c r="C244" i="18"/>
  <c r="C66" i="18"/>
  <c r="C242" i="18"/>
  <c r="I246" i="18"/>
  <c r="I244" i="18"/>
  <c r="I245" i="18"/>
  <c r="G246" i="18"/>
  <c r="G244" i="18"/>
  <c r="G245" i="18"/>
  <c r="G234" i="18"/>
  <c r="C28" i="18"/>
  <c r="C239" i="18"/>
  <c r="C243" i="18"/>
  <c r="C241" i="18"/>
  <c r="I242" i="18"/>
  <c r="I243" i="18"/>
  <c r="I241" i="18"/>
  <c r="I234" i="18"/>
  <c r="G233" i="18"/>
  <c r="G243" i="18"/>
  <c r="G241" i="18"/>
  <c r="G228" i="18"/>
  <c r="G242" i="18"/>
  <c r="G239" i="18"/>
  <c r="G238" i="18"/>
  <c r="G240" i="18"/>
  <c r="I238" i="18"/>
  <c r="I229" i="18"/>
  <c r="I240" i="18"/>
  <c r="I239" i="18"/>
  <c r="I233" i="18"/>
  <c r="C63" i="18"/>
  <c r="C231" i="18"/>
  <c r="C240" i="18"/>
  <c r="C100" i="18"/>
  <c r="C229" i="18"/>
  <c r="C236" i="18"/>
  <c r="C238" i="18"/>
  <c r="C80" i="18"/>
  <c r="C147" i="18"/>
  <c r="C104" i="18"/>
  <c r="C113" i="18"/>
  <c r="C214" i="18"/>
  <c r="C86" i="18"/>
  <c r="C224" i="18"/>
  <c r="C233" i="18"/>
  <c r="C237" i="18"/>
  <c r="C99" i="18"/>
  <c r="C235" i="18"/>
  <c r="C234" i="18"/>
  <c r="C219" i="18"/>
  <c r="C228" i="18"/>
  <c r="C226" i="18"/>
  <c r="C64" i="18"/>
  <c r="C202" i="18"/>
  <c r="C47" i="18"/>
  <c r="C125" i="18"/>
  <c r="I236" i="18"/>
  <c r="I225" i="18"/>
  <c r="I227" i="18"/>
  <c r="I226" i="18"/>
  <c r="I235" i="18"/>
  <c r="I237" i="18"/>
  <c r="I158" i="18"/>
  <c r="I100" i="18"/>
  <c r="G225" i="18"/>
  <c r="G237" i="18"/>
  <c r="G227" i="18"/>
  <c r="G229" i="18"/>
  <c r="G236" i="18"/>
  <c r="G226" i="18"/>
  <c r="G235" i="18"/>
  <c r="G58" i="18"/>
  <c r="G68" i="18"/>
  <c r="G219" i="18"/>
  <c r="G157" i="18"/>
  <c r="G211" i="18"/>
  <c r="G230" i="18"/>
  <c r="G217" i="18"/>
  <c r="G223" i="18"/>
  <c r="G231" i="18"/>
  <c r="G218" i="18"/>
  <c r="G224" i="18"/>
  <c r="G232" i="18"/>
  <c r="G201" i="18"/>
  <c r="G178" i="18"/>
  <c r="G209" i="18"/>
  <c r="G152" i="18"/>
  <c r="G142" i="18"/>
  <c r="G167" i="18"/>
  <c r="G126" i="18"/>
  <c r="G158" i="18"/>
  <c r="G213" i="18"/>
  <c r="I231" i="18"/>
  <c r="I228" i="18"/>
  <c r="I224" i="18"/>
  <c r="I217" i="18"/>
  <c r="I209" i="18"/>
  <c r="I232" i="18"/>
  <c r="I230" i="18"/>
  <c r="I157" i="18"/>
  <c r="I218" i="18"/>
  <c r="I223" i="18"/>
  <c r="I161" i="18"/>
  <c r="I201" i="18"/>
  <c r="I183" i="18"/>
  <c r="I203" i="18"/>
  <c r="I142" i="18"/>
  <c r="I126" i="18"/>
  <c r="I152" i="18"/>
  <c r="I147" i="18"/>
  <c r="I64" i="18"/>
  <c r="C122" i="18"/>
  <c r="C84" i="18"/>
  <c r="C223" i="18"/>
  <c r="C225" i="18"/>
  <c r="C212" i="18"/>
  <c r="C216" i="18"/>
  <c r="C141" i="18"/>
  <c r="C73" i="18"/>
  <c r="C218" i="18"/>
  <c r="C166" i="18"/>
  <c r="C157" i="18"/>
  <c r="C221" i="18"/>
  <c r="C111" i="18"/>
  <c r="C120" i="18"/>
  <c r="C217" i="18"/>
  <c r="C230" i="18"/>
  <c r="C152" i="18"/>
  <c r="C95" i="18"/>
  <c r="C211" i="18"/>
  <c r="C207" i="18"/>
  <c r="C232" i="18"/>
  <c r="C59" i="18"/>
  <c r="C151" i="18"/>
  <c r="C65" i="18"/>
  <c r="C142" i="18"/>
  <c r="C163" i="18"/>
  <c r="C199" i="18"/>
  <c r="C24" i="18"/>
  <c r="C161" i="18"/>
  <c r="C201" i="18"/>
  <c r="C110" i="18"/>
  <c r="C158" i="18"/>
  <c r="C167" i="18"/>
  <c r="C178" i="18"/>
  <c r="C81" i="18"/>
  <c r="C105" i="18"/>
  <c r="C118" i="18"/>
  <c r="C195" i="18"/>
  <c r="J25" i="29"/>
  <c r="I212" i="18"/>
  <c r="I177" i="18"/>
  <c r="I78" i="18"/>
  <c r="I145" i="18"/>
  <c r="I151" i="18"/>
  <c r="I53" i="18"/>
  <c r="I104" i="18"/>
  <c r="I162" i="18"/>
  <c r="I136" i="18"/>
  <c r="I84" i="18"/>
  <c r="I124" i="18"/>
  <c r="I73" i="18"/>
  <c r="I206" i="18"/>
  <c r="I67" i="18"/>
  <c r="I59" i="18"/>
  <c r="I114" i="18"/>
  <c r="I95" i="18"/>
  <c r="I89" i="18"/>
  <c r="I172" i="18"/>
  <c r="I131" i="18"/>
  <c r="I83" i="18"/>
  <c r="I108" i="18"/>
  <c r="I149" i="18"/>
  <c r="I144" i="18"/>
  <c r="I32" i="18"/>
  <c r="I13" i="18"/>
  <c r="I74" i="18"/>
  <c r="I219" i="18"/>
  <c r="I188" i="18"/>
  <c r="I214" i="18"/>
  <c r="I111" i="18"/>
  <c r="I43" i="18"/>
  <c r="I199" i="18"/>
  <c r="I25" i="18"/>
  <c r="I17" i="18"/>
  <c r="I140" i="18"/>
  <c r="I180" i="18"/>
  <c r="I46" i="18"/>
  <c r="I120" i="18"/>
  <c r="I128" i="18"/>
  <c r="I36" i="18"/>
  <c r="I22" i="18"/>
  <c r="I27" i="18"/>
  <c r="I88" i="18"/>
  <c r="I66" i="18"/>
  <c r="I80" i="18"/>
  <c r="I215" i="18"/>
  <c r="I133" i="18"/>
  <c r="I205" i="18"/>
  <c r="I146" i="18"/>
  <c r="I65" i="18"/>
  <c r="I29" i="18"/>
  <c r="I194" i="18"/>
  <c r="I143" i="18"/>
  <c r="I167" i="18"/>
  <c r="I44" i="18"/>
  <c r="I156" i="18"/>
  <c r="I93" i="18"/>
  <c r="I211" i="18"/>
  <c r="I122" i="18"/>
  <c r="I62" i="18"/>
  <c r="I58" i="18"/>
  <c r="I28" i="18"/>
  <c r="I98" i="18"/>
  <c r="I42" i="18"/>
  <c r="I222" i="18"/>
  <c r="I150" i="18"/>
  <c r="K12" i="18"/>
  <c r="I85" i="18"/>
  <c r="I77" i="18"/>
  <c r="I41" i="18"/>
  <c r="I221" i="18"/>
  <c r="I164" i="18"/>
  <c r="I107" i="18"/>
  <c r="I45" i="18"/>
  <c r="I204" i="18"/>
  <c r="I112" i="18"/>
  <c r="I72" i="18"/>
  <c r="I166" i="18"/>
  <c r="I52" i="18"/>
  <c r="I23" i="18"/>
  <c r="I96" i="18"/>
  <c r="I148" i="18"/>
  <c r="I117" i="18"/>
  <c r="I30" i="18"/>
  <c r="I115" i="18"/>
  <c r="I185" i="18"/>
  <c r="I97" i="18"/>
  <c r="I37" i="18"/>
  <c r="I26" i="18"/>
  <c r="I16" i="18"/>
  <c r="I160" i="18"/>
  <c r="I178" i="18"/>
  <c r="I105" i="18"/>
  <c r="I79" i="18"/>
  <c r="I135" i="18"/>
  <c r="I129" i="18"/>
  <c r="I48" i="18"/>
  <c r="I190" i="18"/>
  <c r="I76" i="18"/>
  <c r="I87" i="18"/>
  <c r="I106" i="18"/>
  <c r="I153" i="18"/>
  <c r="I119" i="18"/>
  <c r="I197" i="18"/>
  <c r="I125" i="18"/>
  <c r="I176" i="18"/>
  <c r="I21" i="18"/>
  <c r="I168" i="18"/>
  <c r="I163" i="18"/>
  <c r="I91" i="18"/>
  <c r="I159" i="18"/>
  <c r="I71" i="18"/>
  <c r="I39" i="18"/>
  <c r="I171" i="18"/>
  <c r="I90" i="18"/>
  <c r="I175" i="18"/>
  <c r="I193" i="18"/>
  <c r="I220" i="18"/>
  <c r="I99" i="18"/>
  <c r="I207" i="18"/>
  <c r="I174" i="18"/>
  <c r="I139" i="18"/>
  <c r="I38" i="18"/>
  <c r="I169" i="18"/>
  <c r="I132" i="18"/>
  <c r="I56" i="18"/>
  <c r="I47" i="18"/>
  <c r="I213" i="18"/>
  <c r="I34" i="18"/>
  <c r="I141" i="18"/>
  <c r="I202" i="18"/>
  <c r="I155" i="18"/>
  <c r="I82" i="18"/>
  <c r="I195" i="18"/>
  <c r="I50" i="18"/>
  <c r="I138" i="18"/>
  <c r="I63" i="18"/>
  <c r="I192" i="18"/>
  <c r="I118" i="18"/>
  <c r="I35" i="18"/>
  <c r="I182" i="18"/>
  <c r="I86" i="18"/>
  <c r="I14" i="18"/>
  <c r="I127" i="18"/>
  <c r="I191" i="18"/>
  <c r="I198" i="18"/>
  <c r="I75" i="18"/>
  <c r="I57" i="18"/>
  <c r="I179" i="18"/>
  <c r="I69" i="18"/>
  <c r="I55" i="18"/>
  <c r="I134" i="18"/>
  <c r="I123" i="18"/>
  <c r="I110" i="18"/>
  <c r="I154" i="18"/>
  <c r="I68" i="18"/>
  <c r="I170" i="18"/>
  <c r="I116" i="18"/>
  <c r="I18" i="18"/>
  <c r="I109" i="18"/>
  <c r="I130" i="18"/>
  <c r="I61" i="18"/>
  <c r="I165" i="18"/>
  <c r="I102" i="18"/>
  <c r="I210" i="18"/>
  <c r="I200" i="18"/>
  <c r="I216" i="18"/>
  <c r="I31" i="18"/>
  <c r="I19" i="18"/>
  <c r="I186" i="18"/>
  <c r="I181" i="18"/>
  <c r="I51" i="18"/>
  <c r="I103" i="18"/>
  <c r="I24" i="18"/>
  <c r="I40" i="18"/>
  <c r="I81" i="18"/>
  <c r="I184" i="18"/>
  <c r="I208" i="18"/>
  <c r="I113" i="18"/>
  <c r="I54" i="18"/>
  <c r="I94" i="18"/>
  <c r="I92" i="18"/>
  <c r="I101" i="18"/>
  <c r="I60" i="18"/>
  <c r="I49" i="18"/>
  <c r="I173" i="18"/>
  <c r="I137" i="18"/>
  <c r="I189" i="18"/>
  <c r="I70" i="18"/>
  <c r="I33" i="18"/>
  <c r="I20" i="18"/>
  <c r="I121" i="18"/>
  <c r="I15" i="18"/>
  <c r="I196" i="18"/>
  <c r="I187" i="18"/>
  <c r="L25" i="30"/>
  <c r="G101" i="18"/>
  <c r="G187" i="18"/>
  <c r="G155" i="18"/>
  <c r="G99" i="18"/>
  <c r="G147" i="18"/>
  <c r="G33" i="18"/>
  <c r="G54" i="18"/>
  <c r="G124" i="18"/>
  <c r="G156" i="18"/>
  <c r="G116" i="18"/>
  <c r="G98" i="18"/>
  <c r="G150" i="18"/>
  <c r="G107" i="18"/>
  <c r="G188" i="18"/>
  <c r="G44" i="18"/>
  <c r="G83" i="18"/>
  <c r="G184" i="18"/>
  <c r="G185" i="18"/>
  <c r="G71" i="18"/>
  <c r="G23" i="18"/>
  <c r="G73" i="18"/>
  <c r="G50" i="18"/>
  <c r="G163" i="18"/>
  <c r="G131" i="18"/>
  <c r="G148" i="18"/>
  <c r="G127" i="18"/>
  <c r="G26" i="18"/>
  <c r="G103" i="18"/>
  <c r="G129" i="18"/>
  <c r="G140" i="18"/>
  <c r="G189" i="18"/>
  <c r="G200" i="18"/>
  <c r="G173" i="18"/>
  <c r="G104" i="18"/>
  <c r="G21" i="18"/>
  <c r="G84" i="18"/>
  <c r="G22" i="18"/>
  <c r="G174" i="18"/>
  <c r="G130" i="18"/>
  <c r="G36" i="18"/>
  <c r="G123" i="18"/>
  <c r="G132" i="18"/>
  <c r="G53" i="18"/>
  <c r="G137" i="18"/>
  <c r="G82" i="18"/>
  <c r="G214" i="18"/>
  <c r="G203" i="18"/>
  <c r="G31" i="18"/>
  <c r="G186" i="18"/>
  <c r="G161" i="18"/>
  <c r="G119" i="18"/>
  <c r="G208" i="18"/>
  <c r="G207" i="18"/>
  <c r="G30" i="18"/>
  <c r="G47" i="18"/>
  <c r="G181" i="18"/>
  <c r="G64" i="18"/>
  <c r="G153" i="18"/>
  <c r="G165" i="18"/>
  <c r="G91" i="18"/>
  <c r="G117" i="18"/>
  <c r="G28" i="18"/>
  <c r="G46" i="18"/>
  <c r="G80" i="18"/>
  <c r="G40" i="18"/>
  <c r="G151" i="18"/>
  <c r="G195" i="18"/>
  <c r="G27" i="18"/>
  <c r="G221" i="18"/>
  <c r="J12" i="18"/>
  <c r="G55" i="18"/>
  <c r="G133" i="18"/>
  <c r="G41" i="18"/>
  <c r="G175" i="18"/>
  <c r="G180" i="18"/>
  <c r="G70" i="18"/>
  <c r="G111" i="18"/>
  <c r="G29" i="18"/>
  <c r="G78" i="18"/>
  <c r="G77" i="18"/>
  <c r="G212" i="18"/>
  <c r="G149" i="18"/>
  <c r="G220" i="18"/>
  <c r="G66" i="18"/>
  <c r="G106" i="18"/>
  <c r="G190" i="18"/>
  <c r="G108" i="18"/>
  <c r="G17" i="18"/>
  <c r="G112" i="18"/>
  <c r="G141" i="18"/>
  <c r="G94" i="18"/>
  <c r="G43" i="18"/>
  <c r="G196" i="18"/>
  <c r="G134" i="18"/>
  <c r="G75" i="18"/>
  <c r="G164" i="18"/>
  <c r="G39" i="18"/>
  <c r="G202" i="18"/>
  <c r="G138" i="18"/>
  <c r="G204" i="18"/>
  <c r="G90" i="18"/>
  <c r="G215" i="18"/>
  <c r="G42" i="18"/>
  <c r="G172" i="18"/>
  <c r="G121" i="18"/>
  <c r="G92" i="18"/>
  <c r="G25" i="18"/>
  <c r="G20" i="18"/>
  <c r="G18" i="18"/>
  <c r="G136" i="18"/>
  <c r="G109" i="18"/>
  <c r="G114" i="18"/>
  <c r="G85" i="18"/>
  <c r="G159" i="18"/>
  <c r="G69" i="18"/>
  <c r="G144" i="18"/>
  <c r="G67" i="18"/>
  <c r="G199" i="18"/>
  <c r="G118" i="18"/>
  <c r="G38" i="18"/>
  <c r="G216" i="18"/>
  <c r="G49" i="18"/>
  <c r="G143" i="18"/>
  <c r="G146" i="18"/>
  <c r="G110" i="18"/>
  <c r="G88" i="18"/>
  <c r="G206" i="18"/>
  <c r="G183" i="18"/>
  <c r="G198" i="18"/>
  <c r="G37" i="18"/>
  <c r="G93" i="18"/>
  <c r="G193" i="18"/>
  <c r="G32" i="18"/>
  <c r="G61" i="18"/>
  <c r="G115" i="18"/>
  <c r="G120" i="18"/>
  <c r="G97" i="18"/>
  <c r="G122" i="18"/>
  <c r="G63" i="18"/>
  <c r="G179" i="18"/>
  <c r="G105" i="18"/>
  <c r="G191" i="18"/>
  <c r="G79" i="18"/>
  <c r="G59" i="18"/>
  <c r="G89" i="18"/>
  <c r="G57" i="18"/>
  <c r="G171" i="18"/>
  <c r="G16" i="18"/>
  <c r="G81" i="18"/>
  <c r="G45" i="18"/>
  <c r="G65" i="18"/>
  <c r="G13" i="18"/>
  <c r="G210" i="18"/>
  <c r="G205" i="18"/>
  <c r="G72" i="18"/>
  <c r="G60" i="18"/>
  <c r="G34" i="18"/>
  <c r="G160" i="18"/>
  <c r="G162" i="18"/>
  <c r="G95" i="18"/>
  <c r="G19" i="18"/>
  <c r="G14" i="18"/>
  <c r="G24" i="18"/>
  <c r="G125" i="18"/>
  <c r="G170" i="18"/>
  <c r="G197" i="18"/>
  <c r="G182" i="18"/>
  <c r="G74" i="18"/>
  <c r="G51" i="18"/>
  <c r="G176" i="18"/>
  <c r="G166" i="18"/>
  <c r="G145" i="18"/>
  <c r="G177" i="18"/>
  <c r="G113" i="18"/>
  <c r="G192" i="18"/>
  <c r="G102" i="18"/>
  <c r="G15" i="18"/>
  <c r="G56" i="18"/>
  <c r="G96" i="18"/>
  <c r="G154" i="18"/>
  <c r="G169" i="18"/>
  <c r="G222" i="18"/>
  <c r="G128" i="18"/>
  <c r="G62" i="18"/>
  <c r="G87" i="18"/>
  <c r="G194" i="18"/>
  <c r="G100" i="18"/>
  <c r="G52" i="18"/>
  <c r="G168" i="18"/>
  <c r="G86" i="18"/>
  <c r="G135" i="18"/>
  <c r="G35" i="18"/>
  <c r="G139" i="18"/>
  <c r="G48" i="18"/>
  <c r="G76" i="18"/>
  <c r="C131" i="18"/>
  <c r="C48" i="18"/>
  <c r="C43" i="18"/>
  <c r="C222" i="18"/>
  <c r="C132" i="18"/>
  <c r="C119" i="18"/>
  <c r="C177" i="18"/>
  <c r="C191" i="18"/>
  <c r="C107" i="18"/>
  <c r="C169" i="18"/>
  <c r="C143" i="18"/>
  <c r="C93" i="18"/>
  <c r="C25" i="18"/>
  <c r="C215" i="18"/>
  <c r="C156" i="18"/>
  <c r="C39" i="18"/>
  <c r="C74" i="18"/>
  <c r="C136" i="18"/>
  <c r="C146" i="18"/>
  <c r="C35" i="18"/>
  <c r="C194" i="18"/>
  <c r="C41" i="18"/>
  <c r="C176" i="18"/>
  <c r="C67" i="18"/>
  <c r="C75" i="18"/>
  <c r="C77" i="18"/>
  <c r="C209" i="18"/>
  <c r="C69" i="18"/>
  <c r="C117" i="18"/>
  <c r="C55" i="18"/>
  <c r="C57" i="18"/>
  <c r="C144" i="18"/>
  <c r="C46" i="18"/>
  <c r="C159" i="18"/>
  <c r="C96" i="18"/>
  <c r="C109" i="18"/>
  <c r="C88" i="18"/>
  <c r="C106" i="18"/>
  <c r="C42" i="18"/>
  <c r="C172" i="18"/>
  <c r="C181" i="18"/>
  <c r="C145" i="18"/>
  <c r="C184" i="18"/>
  <c r="C72" i="18"/>
  <c r="C34" i="18"/>
  <c r="C189" i="18"/>
  <c r="C160" i="18"/>
  <c r="C52" i="18"/>
  <c r="C92" i="18"/>
  <c r="C165" i="18"/>
  <c r="C139" i="18"/>
  <c r="C83" i="18"/>
  <c r="C91" i="18"/>
  <c r="C203" i="18"/>
  <c r="C168" i="18"/>
  <c r="C150" i="18"/>
  <c r="C154" i="18"/>
  <c r="C89" i="18"/>
  <c r="C17" i="18"/>
  <c r="C135" i="18"/>
  <c r="C37" i="18"/>
  <c r="C198" i="18"/>
  <c r="C21" i="18"/>
  <c r="C44" i="18"/>
  <c r="C149" i="18"/>
  <c r="C175" i="18"/>
  <c r="C213" i="18"/>
  <c r="C50" i="18"/>
  <c r="C76" i="18"/>
  <c r="C164" i="18"/>
  <c r="C171" i="18"/>
  <c r="C51" i="18"/>
  <c r="C108" i="18"/>
  <c r="C190" i="18"/>
  <c r="C206" i="18"/>
  <c r="C126" i="18"/>
  <c r="C148" i="18"/>
  <c r="C170" i="18"/>
  <c r="C14" i="18"/>
  <c r="C173" i="18"/>
  <c r="C112" i="18"/>
  <c r="C20" i="18"/>
  <c r="C15" i="18"/>
  <c r="C102" i="18"/>
  <c r="C129" i="18"/>
  <c r="C98" i="18"/>
  <c r="C103" i="18"/>
  <c r="C23" i="18"/>
  <c r="C128" i="18"/>
  <c r="C133" i="18"/>
  <c r="C87" i="18"/>
  <c r="C185" i="18"/>
  <c r="C22" i="18"/>
  <c r="C183" i="18"/>
  <c r="C30" i="18"/>
  <c r="C116" i="18"/>
  <c r="C26" i="18"/>
  <c r="C179" i="18"/>
  <c r="C13" i="18"/>
  <c r="C78" i="18"/>
  <c r="C49" i="18"/>
  <c r="C187" i="18"/>
  <c r="C196" i="18"/>
  <c r="C31" i="18"/>
  <c r="C192" i="18"/>
  <c r="C123" i="18"/>
  <c r="C32" i="18"/>
  <c r="C197" i="18"/>
  <c r="C53" i="18"/>
  <c r="C33" i="18"/>
  <c r="C60" i="18"/>
  <c r="C220" i="18"/>
  <c r="C140" i="18"/>
  <c r="C205" i="18"/>
  <c r="C18" i="18"/>
  <c r="C115" i="18"/>
  <c r="C124" i="18"/>
  <c r="C90" i="18"/>
  <c r="C138" i="18"/>
  <c r="C127" i="18"/>
  <c r="C134" i="18"/>
  <c r="C204" i="18"/>
  <c r="C19" i="18"/>
  <c r="C174" i="18"/>
  <c r="C61" i="18"/>
  <c r="C114" i="18"/>
  <c r="C29" i="18"/>
  <c r="C70" i="18"/>
  <c r="C71" i="18"/>
  <c r="C200" i="18"/>
  <c r="C62" i="18"/>
  <c r="C130" i="18"/>
  <c r="C38" i="18"/>
  <c r="C36" i="18"/>
  <c r="C101" i="18"/>
  <c r="C210" i="18"/>
  <c r="C97" i="18"/>
  <c r="C82" i="18"/>
  <c r="C40" i="18"/>
  <c r="C16" i="18"/>
  <c r="C68" i="18"/>
  <c r="C137" i="18"/>
  <c r="C180" i="18"/>
  <c r="C54" i="18"/>
  <c r="C208" i="18"/>
  <c r="C155" i="18"/>
  <c r="C193" i="18"/>
  <c r="C186" i="18"/>
  <c r="C121" i="18"/>
  <c r="C162" i="18"/>
  <c r="C79" i="18"/>
  <c r="C94" i="18"/>
  <c r="C27" i="18"/>
  <c r="C85" i="18"/>
  <c r="C153" i="18"/>
  <c r="C56" i="18"/>
  <c r="C188" i="18"/>
  <c r="C182" i="18"/>
  <c r="K9" i="18"/>
  <c r="L27" i="29"/>
  <c r="J27" i="29"/>
  <c r="J9" i="18"/>
  <c r="J26" i="29"/>
  <c r="L26" i="29" l="1"/>
  <c r="J27" i="30"/>
  <c r="L27" i="30"/>
  <c r="L26" i="30"/>
  <c r="J26" i="30"/>
  <c r="J24" i="30"/>
  <c r="L24" i="30"/>
  <c r="L24" i="29"/>
  <c r="J24" i="29"/>
  <c r="O15" i="25" l="1"/>
  <c r="AE24" i="25" l="1"/>
  <c r="AG24" i="25"/>
  <c r="Q22" i="24"/>
  <c r="O22" i="24"/>
  <c r="O23" i="24"/>
  <c r="Q23" i="24"/>
  <c r="Q22" i="25"/>
  <c r="O22" i="25"/>
  <c r="Q23" i="25"/>
  <c r="O23" i="25"/>
  <c r="O16" i="25"/>
  <c r="Q16" i="25"/>
  <c r="O24" i="24"/>
  <c r="Q24" i="24"/>
  <c r="AG22" i="24"/>
  <c r="AE22" i="24"/>
  <c r="AG23" i="24"/>
  <c r="AE23" i="24"/>
  <c r="AG22" i="25"/>
  <c r="AE22" i="25"/>
  <c r="AE23" i="25"/>
  <c r="AG23" i="25"/>
  <c r="O24" i="25"/>
  <c r="Q24" i="25"/>
  <c r="AE15" i="25"/>
  <c r="O19" i="24"/>
  <c r="O21" i="24"/>
  <c r="O19" i="25"/>
  <c r="O21" i="25"/>
  <c r="AG24" i="24"/>
  <c r="AE24" i="24"/>
  <c r="AE15" i="24"/>
  <c r="O15" i="24"/>
  <c r="C16" i="24"/>
  <c r="C19" i="24"/>
  <c r="C19" i="25"/>
  <c r="C21" i="24"/>
  <c r="E16" i="25"/>
  <c r="C25" i="25"/>
  <c r="Q15" i="24"/>
  <c r="Y19" i="25"/>
  <c r="AG21" i="25"/>
  <c r="Q21" i="25"/>
  <c r="Y21" i="25"/>
  <c r="Y17" i="24"/>
  <c r="AG21" i="24"/>
  <c r="Q21" i="24"/>
  <c r="E19" i="24"/>
  <c r="Y18" i="24"/>
  <c r="Y20" i="24"/>
  <c r="E22" i="24"/>
  <c r="AE21" i="24"/>
  <c r="AE21" i="25"/>
  <c r="AE19" i="24"/>
  <c r="AE19" i="25"/>
  <c r="Y18" i="25" l="1"/>
  <c r="Y17" i="25"/>
  <c r="Y21" i="24"/>
  <c r="Y22" i="25"/>
  <c r="Y15" i="24"/>
  <c r="E19" i="25"/>
  <c r="G19" i="25" s="1"/>
  <c r="E14" i="25"/>
  <c r="M13" i="25"/>
  <c r="Q14" i="25"/>
  <c r="Q15" i="25"/>
  <c r="W20" i="25"/>
  <c r="C20" i="25"/>
  <c r="AO16" i="24"/>
  <c r="AM16" i="24"/>
  <c r="AE18" i="24"/>
  <c r="AG18" i="24"/>
  <c r="AG17" i="25"/>
  <c r="AE17" i="25"/>
  <c r="W15" i="25"/>
  <c r="C15" i="25"/>
  <c r="AE16" i="24"/>
  <c r="AG16" i="24"/>
  <c r="AM21" i="24"/>
  <c r="AO21" i="24"/>
  <c r="AO18" i="24"/>
  <c r="AM18" i="24"/>
  <c r="AO17" i="24"/>
  <c r="AM17" i="24"/>
  <c r="Y24" i="24"/>
  <c r="Y24" i="25"/>
  <c r="Y20" i="25"/>
  <c r="U13" i="25"/>
  <c r="Y14" i="25"/>
  <c r="W19" i="25"/>
  <c r="W22" i="24"/>
  <c r="C22" i="24"/>
  <c r="G22" i="24" s="1"/>
  <c r="W21" i="25"/>
  <c r="W23" i="25"/>
  <c r="C23" i="25"/>
  <c r="E15" i="24"/>
  <c r="E21" i="25"/>
  <c r="E24" i="25"/>
  <c r="E22" i="25"/>
  <c r="AM15" i="24"/>
  <c r="AE20" i="24"/>
  <c r="AG20" i="24"/>
  <c r="Y23" i="25"/>
  <c r="AM22" i="25"/>
  <c r="AO22" i="25"/>
  <c r="Y15" i="25"/>
  <c r="E15" i="25"/>
  <c r="W22" i="25"/>
  <c r="C22" i="25"/>
  <c r="AM16" i="25"/>
  <c r="AO16" i="25"/>
  <c r="Y19" i="24"/>
  <c r="Y23" i="24"/>
  <c r="AO24" i="24"/>
  <c r="AM24" i="24"/>
  <c r="AO21" i="25"/>
  <c r="AM21" i="25"/>
  <c r="AM24" i="25"/>
  <c r="AO24" i="25"/>
  <c r="AO20" i="25"/>
  <c r="AM20" i="25"/>
  <c r="AM17" i="25"/>
  <c r="AO17" i="25"/>
  <c r="C25" i="24"/>
  <c r="Y16" i="25"/>
  <c r="W20" i="24"/>
  <c r="C20" i="24"/>
  <c r="W17" i="25"/>
  <c r="C17" i="25"/>
  <c r="W16" i="25"/>
  <c r="W24" i="25"/>
  <c r="C24" i="25"/>
  <c r="E24" i="28"/>
  <c r="AG19" i="24"/>
  <c r="E21" i="24"/>
  <c r="I22" i="24" s="1"/>
  <c r="C16" i="25"/>
  <c r="E24" i="24"/>
  <c r="E23" i="25"/>
  <c r="E23" i="24"/>
  <c r="AM22" i="24"/>
  <c r="AO22" i="24"/>
  <c r="Q20" i="25"/>
  <c r="O20" i="25"/>
  <c r="E20" i="25"/>
  <c r="G19" i="24"/>
  <c r="AM23" i="25"/>
  <c r="AO23" i="25"/>
  <c r="W21" i="24"/>
  <c r="AK13" i="25"/>
  <c r="AO14" i="25"/>
  <c r="AE16" i="25"/>
  <c r="AG16" i="25"/>
  <c r="AO20" i="24"/>
  <c r="AM20" i="24"/>
  <c r="AO19" i="24"/>
  <c r="AM19" i="24"/>
  <c r="AM23" i="24"/>
  <c r="AO23" i="24"/>
  <c r="Q18" i="25"/>
  <c r="E18" i="25"/>
  <c r="O18" i="25"/>
  <c r="Y16" i="24"/>
  <c r="W18" i="24"/>
  <c r="C18" i="24"/>
  <c r="W19" i="24"/>
  <c r="W16" i="24"/>
  <c r="C21" i="25"/>
  <c r="AG17" i="24"/>
  <c r="AE17" i="24"/>
  <c r="O18" i="24"/>
  <c r="E18" i="24"/>
  <c r="Q18" i="24"/>
  <c r="O17" i="25"/>
  <c r="Q17" i="25"/>
  <c r="E17" i="25"/>
  <c r="W24" i="24"/>
  <c r="C24" i="24"/>
  <c r="AE20" i="25"/>
  <c r="AG20" i="25"/>
  <c r="E14" i="24"/>
  <c r="M13" i="24"/>
  <c r="Q14" i="24"/>
  <c r="W23" i="24"/>
  <c r="C23" i="24"/>
  <c r="G16" i="25"/>
  <c r="I16" i="25"/>
  <c r="AM15" i="25"/>
  <c r="AO15" i="25"/>
  <c r="Y22" i="24"/>
  <c r="Q17" i="24"/>
  <c r="O17" i="24"/>
  <c r="E17" i="24"/>
  <c r="O20" i="24"/>
  <c r="Q20" i="24"/>
  <c r="E20" i="24"/>
  <c r="O16" i="24"/>
  <c r="E16" i="24"/>
  <c r="Q16" i="24"/>
  <c r="AM19" i="25"/>
  <c r="AO19" i="25"/>
  <c r="AO18" i="25"/>
  <c r="AM18" i="25"/>
  <c r="AE18" i="25"/>
  <c r="AG18" i="25"/>
  <c r="U13" i="24"/>
  <c r="Y14" i="24"/>
  <c r="W17" i="24"/>
  <c r="C17" i="24"/>
  <c r="W18" i="25"/>
  <c r="C18" i="25"/>
  <c r="W15" i="24"/>
  <c r="C15" i="24"/>
  <c r="AG19" i="25"/>
  <c r="Q19" i="25"/>
  <c r="Q19" i="24"/>
  <c r="S13" i="25"/>
  <c r="O14" i="24"/>
  <c r="AA13" i="25"/>
  <c r="AA13" i="24"/>
  <c r="AI13" i="25"/>
  <c r="AI13" i="24"/>
  <c r="W14" i="25" l="1"/>
  <c r="G18" i="24"/>
  <c r="I18" i="24"/>
  <c r="G23" i="25"/>
  <c r="I23" i="25"/>
  <c r="G22" i="25"/>
  <c r="I22" i="25"/>
  <c r="G24" i="28"/>
  <c r="T27" i="29"/>
  <c r="R27" i="29"/>
  <c r="K13" i="25"/>
  <c r="C14" i="25"/>
  <c r="C13" i="25" s="1"/>
  <c r="I17" i="24"/>
  <c r="G17" i="24"/>
  <c r="G17" i="25"/>
  <c r="I17" i="25"/>
  <c r="G24" i="25"/>
  <c r="I24" i="25"/>
  <c r="I18" i="25"/>
  <c r="G18" i="25"/>
  <c r="K13" i="24"/>
  <c r="G16" i="24"/>
  <c r="I16" i="24"/>
  <c r="I14" i="24"/>
  <c r="E13" i="24"/>
  <c r="G21" i="24"/>
  <c r="I21" i="24"/>
  <c r="I15" i="25"/>
  <c r="G15" i="25"/>
  <c r="I21" i="25"/>
  <c r="G21" i="25"/>
  <c r="G20" i="25"/>
  <c r="I20" i="25"/>
  <c r="G24" i="24"/>
  <c r="I24" i="24"/>
  <c r="AE14" i="25"/>
  <c r="AC13" i="25"/>
  <c r="AG14" i="25"/>
  <c r="AG15" i="25"/>
  <c r="R25" i="30"/>
  <c r="T25" i="30"/>
  <c r="AG14" i="24"/>
  <c r="AE14" i="24"/>
  <c r="AC13" i="24"/>
  <c r="AG15" i="24"/>
  <c r="AM14" i="25"/>
  <c r="I19" i="24"/>
  <c r="G15" i="24"/>
  <c r="I15" i="24"/>
  <c r="I19" i="25"/>
  <c r="E13" i="25"/>
  <c r="I14" i="25"/>
  <c r="T25" i="29"/>
  <c r="R25" i="29"/>
  <c r="G20" i="24"/>
  <c r="I20" i="24"/>
  <c r="G23" i="24"/>
  <c r="I23" i="24"/>
  <c r="O14" i="25"/>
  <c r="R27" i="30"/>
  <c r="C14" i="24"/>
  <c r="T26" i="29"/>
  <c r="K24" i="28" l="1"/>
  <c r="G14" i="25"/>
  <c r="C13" i="24"/>
  <c r="G14" i="24"/>
  <c r="T24" i="29"/>
  <c r="R24" i="29"/>
  <c r="R26" i="29"/>
  <c r="T26" i="30"/>
  <c r="R26" i="30"/>
  <c r="AM14" i="24"/>
  <c r="AK13" i="24"/>
  <c r="AO14" i="24"/>
  <c r="AO15" i="24"/>
  <c r="T27" i="30"/>
  <c r="R24" i="30"/>
  <c r="T24" i="30"/>
  <c r="S13" i="24"/>
  <c r="W14" i="24"/>
  <c r="M24" i="28" l="1"/>
</calcChain>
</file>

<file path=xl/sharedStrings.xml><?xml version="1.0" encoding="utf-8"?>
<sst xmlns="http://schemas.openxmlformats.org/spreadsheetml/2006/main" count="2925" uniqueCount="1145">
  <si>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</si>
  <si>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</si>
  <si>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</si>
  <si>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</si>
  <si>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</si>
  <si>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</si>
  <si>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</si>
  <si>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</si>
  <si>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</si>
  <si>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</si>
  <si>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</si>
  <si>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</si>
  <si>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</si>
  <si>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</si>
  <si>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</si>
  <si>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</si>
  <si>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</si>
  <si>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</si>
  <si>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</si>
  <si>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</si>
  <si>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</si>
  <si>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</si>
  <si>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</si>
  <si>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</si>
  <si>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</si>
  <si>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</si>
  <si>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</si>
  <si>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</si>
  <si>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</si>
  <si>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</si>
  <si>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</si>
  <si>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</si>
  <si>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</si>
  <si>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</si>
  <si>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</si>
  <si>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</si>
  <si>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</si>
  <si>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</si>
  <si>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</si>
  <si>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</si>
  <si>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</si>
  <si>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</si>
  <si>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</si>
  <si>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</si>
  <si>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</si>
  <si>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</si>
  <si>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</si>
  <si>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</si>
  <si>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</si>
  <si>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</si>
  <si>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</si>
  <si>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</si>
  <si>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</si>
  <si>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</si>
  <si>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</si>
  <si>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</si>
  <si>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</si>
  <si>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</si>
  <si>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</si>
  <si>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</si>
  <si>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</si>
  <si>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</si>
  <si>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</si>
  <si>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</si>
  <si>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</si>
  <si>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</si>
  <si>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</si>
  <si>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</si>
  <si>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</si>
  <si>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</si>
  <si>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</si>
  <si>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</si>
  <si>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</si>
  <si>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</si>
  <si>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</si>
  <si>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</si>
  <si>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</si>
  <si>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</si>
  <si>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</si>
  <si>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</si>
  <si>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</si>
  <si>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</si>
  <si>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</si>
  <si>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</si>
  <si>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</si>
  <si>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</si>
  <si>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</si>
  <si>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</si>
  <si>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</si>
  <si>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</si>
  <si>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</si>
  <si>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</si>
  <si>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</si>
  <si>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</si>
  <si>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</si>
  <si>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</si>
  <si>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</si>
  <si>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</si>
  <si>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</si>
  <si>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</si>
  <si>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</si>
  <si>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</si>
  <si>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</si>
  <si>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</si>
  <si>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</si>
  <si>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</si>
  <si>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</si>
  <si>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</si>
  <si>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</si>
  <si>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</si>
  <si>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</si>
  <si>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</si>
  <si>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</si>
  <si>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</si>
  <si>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</si>
  <si>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</si>
  <si>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</si>
  <si>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</si>
  <si>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</si>
  <si>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</si>
  <si>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</si>
  <si>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</si>
  <si>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</si>
  <si>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</si>
  <si>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</si>
  <si>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</si>
  <si>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</si>
  <si>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</si>
  <si>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</si>
  <si>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</si>
  <si>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</si>
  <si>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</si>
  <si>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</si>
  <si>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</si>
  <si>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</si>
  <si>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</si>
  <si>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</si>
  <si>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</si>
  <si>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</si>
  <si>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</si>
  <si>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</si>
  <si>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</si>
  <si>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</si>
  <si>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</si>
  <si>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</si>
  <si>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</si>
  <si>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</si>
  <si>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</si>
  <si>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</si>
  <si>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</si>
  <si>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</si>
  <si>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</si>
  <si>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</si>
  <si>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</si>
  <si>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</si>
  <si>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</si>
  <si>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</si>
  <si>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</si>
  <si>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</si>
  <si>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</si>
  <si>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</si>
  <si>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</si>
  <si>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</si>
  <si>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</si>
  <si>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</si>
  <si>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</si>
  <si>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</si>
  <si>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</si>
  <si>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</si>
  <si>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</si>
  <si>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</si>
  <si>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</si>
  <si>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</si>
  <si>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</si>
  <si>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</si>
  <si>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</si>
  <si>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</si>
  <si>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</si>
  <si>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</si>
  <si>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</si>
  <si>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</si>
  <si>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</si>
  <si>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</si>
  <si>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</si>
  <si>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</si>
  <si>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</si>
  <si>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</si>
  <si>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</si>
  <si>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</si>
  <si>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</si>
  <si>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</si>
  <si>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</si>
  <si>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</si>
  <si>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</si>
  <si>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</si>
  <si>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</si>
  <si>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</si>
  <si>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</si>
  <si>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</si>
  <si>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</si>
  <si>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</si>
  <si>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</si>
  <si>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</si>
  <si>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</si>
  <si>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</si>
  <si>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</si>
  <si>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</si>
  <si>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</si>
  <si>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</si>
  <si>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</si>
  <si>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</si>
  <si>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</si>
  <si>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</si>
  <si>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</si>
  <si>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</si>
  <si>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</si>
  <si>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</si>
  <si>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</si>
  <si>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</si>
  <si>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</si>
  <si>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</si>
  <si>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</si>
  <si>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</si>
  <si>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</si>
  <si>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</si>
  <si>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</si>
  <si>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</si>
  <si>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</si>
  <si>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</si>
  <si>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</si>
  <si>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</si>
  <si>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</si>
  <si>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</si>
  <si>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</si>
  <si>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</si>
  <si>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</si>
  <si>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</si>
  <si>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</si>
  <si>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</si>
  <si>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</si>
  <si>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</si>
  <si>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</si>
  <si>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</si>
  <si>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</si>
  <si>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</si>
  <si>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</si>
  <si>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</si>
  <si>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</si>
  <si>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</si>
  <si>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</si>
  <si>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</si>
  <si>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</si>
  <si>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</si>
  <si>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</si>
  <si>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</si>
  <si>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</si>
  <si>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</si>
  <si>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</si>
  <si>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</si>
  <si>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</si>
  <si>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</si>
  <si>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</si>
  <si>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</si>
  <si>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</si>
  <si>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</si>
  <si>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</si>
  <si>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</si>
  <si>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</si>
  <si>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</si>
  <si>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</si>
  <si>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</si>
  <si>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</si>
  <si>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</si>
  <si>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</si>
  <si>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</si>
  <si>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</si>
  <si>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</si>
  <si>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</si>
  <si>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</si>
  <si>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</si>
  <si>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</si>
  <si>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</si>
  <si>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</si>
  <si>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</si>
  <si>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</si>
  <si>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</si>
  <si>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</si>
  <si>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</si>
  <si>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</si>
  <si>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</si>
  <si>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</si>
  <si>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</si>
  <si>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</si>
  <si>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</si>
  <si>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</si>
  <si>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</si>
  <si>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</si>
  <si>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</si>
  <si>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</si>
  <si>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</si>
  <si>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</si>
  <si>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</si>
  <si>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</si>
  <si>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</si>
  <si>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</si>
  <si>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</si>
  <si>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</si>
  <si>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</si>
  <si>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</si>
  <si>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</si>
  <si>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</si>
  <si>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</si>
  <si>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</si>
  <si>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</si>
  <si>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</si>
  <si>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</si>
  <si>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</si>
  <si>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</si>
  <si>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</si>
  <si>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</si>
  <si>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</si>
  <si>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</si>
  <si>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</si>
  <si>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</si>
  <si>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</si>
  <si>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</si>
  <si>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</si>
  <si>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</si>
  <si>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</si>
  <si>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</si>
  <si>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</si>
  <si>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</si>
  <si>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</si>
  <si>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</si>
  <si>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</si>
  <si>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</si>
  <si>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</si>
  <si>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</si>
  <si>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</si>
  <si>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</si>
  <si>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</si>
  <si>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</si>
  <si>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</si>
  <si>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</si>
  <si>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</si>
  <si>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</si>
  <si>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</si>
  <si>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</si>
  <si>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</si>
  <si>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</si>
  <si>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</si>
  <si>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</si>
  <si>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</si>
  <si>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</si>
  <si>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</si>
  <si>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</si>
  <si>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</si>
  <si>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</si>
  <si>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</si>
  <si>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</si>
  <si>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</si>
  <si>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</si>
  <si>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</si>
  <si>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</si>
  <si>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</si>
  <si>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</si>
  <si>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</si>
  <si>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</si>
  <si>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</si>
  <si>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</si>
  <si>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</si>
  <si>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</si>
  <si>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</si>
  <si>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</si>
  <si>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</si>
  <si>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</si>
  <si>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</si>
  <si>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</si>
  <si>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</si>
  <si>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</si>
  <si>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</si>
  <si>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</si>
  <si>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</si>
  <si>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</si>
  <si>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</si>
  <si>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</si>
  <si>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</si>
  <si>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</si>
  <si>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</si>
  <si>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</si>
  <si>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</si>
  <si>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</si>
  <si>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</si>
  <si>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</si>
  <si>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</si>
  <si>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</si>
  <si>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</si>
  <si>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</si>
  <si>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</si>
  <si>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</si>
  <si>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</si>
  <si>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</si>
  <si>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</si>
  <si>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</si>
  <si>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</si>
  <si>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</si>
  <si>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</si>
  <si>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</si>
  <si>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</si>
  <si>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</si>
  <si>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</si>
  <si>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</si>
  <si>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</si>
  <si>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</si>
  <si>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</si>
  <si>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</si>
  <si>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</si>
  <si>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</si>
  <si>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</si>
  <si>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</si>
  <si>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</si>
  <si>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</si>
  <si>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</si>
  <si>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</si>
  <si>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</si>
  <si>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</si>
  <si>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</si>
  <si>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</si>
  <si>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</si>
  <si>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</si>
  <si>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</si>
  <si>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</si>
  <si>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</si>
  <si>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</si>
  <si>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</si>
  <si>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</si>
  <si>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</si>
  <si>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</si>
  <si>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</si>
  <si>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</si>
  <si>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</si>
  <si>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</si>
  <si>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</si>
  <si>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</si>
  <si>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</si>
  <si>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</si>
  <si>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</si>
  <si>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</si>
  <si>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</si>
  <si>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</si>
  <si>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</si>
  <si>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</si>
  <si>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</si>
  <si>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</si>
  <si>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</si>
  <si>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</si>
  <si>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</si>
  <si>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</si>
  <si>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</si>
  <si>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</si>
  <si>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</si>
  <si>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</si>
  <si>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</si>
  <si>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</si>
  <si>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</si>
  <si>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</si>
  <si>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</si>
  <si>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</si>
  <si>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</si>
  <si>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</si>
  <si>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</si>
  <si>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</si>
  <si>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</si>
  <si>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</si>
  <si>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</si>
  <si>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</si>
  <si>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</si>
  <si>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</si>
  <si>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</si>
  <si>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</si>
  <si>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</si>
  <si>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</si>
  <si>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</si>
  <si>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</si>
  <si>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</si>
  <si>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</si>
  <si>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</si>
  <si>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</si>
  <si>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</si>
  <si>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</si>
  <si>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</si>
  <si>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</si>
  <si>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</si>
  <si>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</si>
  <si>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</si>
  <si>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</si>
  <si>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</si>
  <si>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</si>
  <si>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</si>
  <si>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</si>
  <si>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</si>
  <si>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</si>
  <si>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</si>
  <si>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</si>
  <si>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</si>
  <si>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</si>
  <si>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</si>
  <si>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</si>
  <si>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</si>
  <si>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</si>
  <si>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</si>
  <si>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</si>
  <si>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</si>
  <si>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</si>
  <si>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</si>
  <si>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</si>
  <si>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</si>
  <si>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</si>
  <si>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</si>
  <si>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</si>
  <si>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</si>
  <si>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</si>
  <si>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</si>
  <si>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</si>
  <si>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</si>
  <si>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</si>
  <si>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</si>
  <si>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</si>
  <si>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</si>
  <si>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</si>
  <si>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</si>
  <si>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</si>
  <si>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</si>
  <si>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</si>
  <si>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</si>
  <si>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</si>
  <si>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</si>
  <si>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</si>
  <si>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</si>
  <si>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</si>
  <si>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</si>
  <si>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</si>
  <si>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</si>
  <si>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</si>
  <si>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</si>
  <si>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</si>
  <si>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</si>
  <si>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</si>
  <si>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</si>
  <si>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</si>
  <si>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</si>
  <si>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</si>
  <si>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</si>
  <si>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</si>
  <si>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</si>
  <si>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</si>
  <si>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</si>
  <si>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</si>
  <si>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</si>
  <si>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</si>
  <si>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</si>
  <si>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</si>
  <si>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</si>
  <si>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</si>
  <si>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</si>
  <si>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</si>
  <si>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</si>
  <si>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</si>
  <si>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</si>
  <si>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</si>
  <si>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</si>
  <si>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</si>
  <si>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</si>
  <si>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</si>
  <si>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</si>
  <si>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</si>
  <si>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</si>
  <si>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</si>
  <si>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</si>
  <si>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</si>
  <si>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</si>
  <si>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</si>
  <si>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</si>
  <si>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</si>
  <si>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</si>
  <si>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</si>
  <si>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</si>
  <si>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</si>
  <si>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</si>
  <si>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</si>
  <si>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</si>
  <si>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</si>
  <si>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</si>
  <si>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</si>
  <si>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</si>
  <si>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</si>
  <si>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</si>
  <si>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</si>
  <si>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</si>
  <si>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</si>
  <si>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</si>
  <si>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</si>
  <si>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</si>
  <si>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</si>
  <si>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</si>
  <si>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</si>
  <si>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</si>
  <si>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</si>
  <si>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</si>
  <si>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</si>
  <si>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</si>
  <si>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</si>
  <si>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</si>
  <si>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</si>
  <si>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</si>
  <si>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</si>
  <si>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</si>
  <si>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</si>
  <si>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</si>
  <si>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</si>
  <si>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</si>
  <si>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</si>
  <si>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</si>
  <si>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</si>
  <si>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</si>
  <si>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</si>
  <si>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</si>
  <si>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</si>
  <si>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</si>
  <si>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</si>
  <si>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</si>
  <si>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</si>
  <si>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</si>
  <si>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</si>
  <si>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</si>
  <si>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</si>
  <si>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</si>
  <si>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</si>
  <si>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</si>
  <si>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</si>
  <si>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</si>
  <si>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</si>
  <si>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</si>
  <si>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</si>
  <si>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</si>
  <si>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</si>
  <si>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</si>
  <si>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</si>
  <si>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</si>
  <si>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</si>
  <si>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</si>
  <si>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</si>
  <si>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</si>
  <si>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</si>
  <si>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</si>
  <si>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</si>
  <si>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</si>
  <si>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</si>
  <si>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</si>
  <si>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</si>
  <si>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</si>
  <si>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</si>
  <si>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</si>
  <si>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</si>
  <si>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</si>
  <si>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</si>
  <si>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</si>
  <si>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</si>
  <si>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</si>
  <si>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</si>
  <si>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</si>
  <si>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</si>
  <si>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</si>
  <si>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</si>
  <si>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</si>
  <si>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</si>
  <si>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</si>
  <si>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</si>
  <si>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</si>
  <si>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</si>
  <si>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</si>
  <si>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</si>
  <si>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</si>
  <si>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</si>
  <si>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</si>
  <si>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</si>
  <si>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</si>
  <si>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</si>
  <si>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</si>
  <si>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</si>
  <si>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</si>
  <si>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</si>
  <si>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</si>
  <si>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</si>
  <si>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</si>
  <si>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</si>
  <si>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</si>
  <si>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</si>
  <si>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</si>
  <si>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</si>
  <si>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</si>
  <si>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</si>
  <si>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t>REINO UNIDO (*)</t>
  </si>
  <si>
    <t>UNITED KINGDOM (*)</t>
  </si>
  <si>
    <t xml:space="preserve">(*) - INCLUI IRLANDA DO NORTE
(*) - INCLUDES NORTHERN IRELAND
</t>
  </si>
  <si>
    <r>
      <rPr>
        <b/>
        <sz val="10"/>
        <color rgb="FF234371"/>
        <rFont val="Calibri"/>
        <family val="2"/>
        <scheme val="minor"/>
      </rPr>
      <t>PRINCIPAIS PAÍSES FORNECEDORES EM 2021:</t>
    </r>
    <r>
      <rPr>
        <sz val="10"/>
        <color rgb="FF234371"/>
        <rFont val="Calibri"/>
        <family val="2"/>
        <scheme val="minor"/>
      </rPr>
      <t xml:space="preserve">
MAIN PARTNER COUNTRIES IN 2021:</t>
    </r>
  </si>
  <si>
    <r>
      <rPr>
        <b/>
        <sz val="10"/>
        <rFont val="Calibri"/>
        <family val="2"/>
        <scheme val="minor"/>
      </rPr>
      <t>PRINCIPAIS PAÍSES CLIENTES EM 2021:</t>
    </r>
    <r>
      <rPr>
        <sz val="10"/>
        <rFont val="Calibri"/>
        <family val="2"/>
        <scheme val="minor"/>
      </rPr>
      <t xml:space="preserve">
MAIN PARTNER COUNTRIES IN 2021:</t>
    </r>
  </si>
  <si>
    <t>CHÉQUIA</t>
  </si>
  <si>
    <t>CZECHIA</t>
  </si>
  <si>
    <t>Período: JANEIRO A NOVEMBRO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</si>
  <si>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</si>
  <si>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</si>
  <si>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</si>
  <si>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</si>
  <si>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</si>
  <si>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</si>
  <si>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</si>
  <si>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</si>
  <si>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</si>
  <si>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</si>
  <si>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</si>
  <si>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</si>
  <si>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</si>
  <si>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</si>
  <si>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</si>
  <si>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</si>
  <si>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</si>
  <si>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</si>
  <si>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</si>
  <si>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</si>
  <si>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</si>
  <si>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</si>
  <si>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</si>
  <si>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</si>
  <si>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</si>
  <si>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</si>
  <si>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</si>
  <si>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</si>
  <si>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</si>
  <si>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</si>
  <si>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</si>
  <si>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REINO UNIDO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</si>
  <si>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</si>
  <si>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</si>
  <si>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</si>
  <si>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</si>
  <si>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</si>
  <si>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</si>
  <si>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</si>
  <si>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</si>
  <si>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</si>
  <si>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</si>
  <si>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</si>
  <si>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</si>
  <si>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</si>
  <si>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</si>
  <si>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>Ə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</si>
  <si>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</si>
  <si>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</si>
  <si>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</si>
  <si>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</si>
  <si>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</si>
  <si>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</si>
  <si>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</si>
  <si>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</si>
  <si>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</si>
  <si>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>x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</si>
  <si>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</si>
  <si>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</si>
  <si>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</si>
  <si>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</si>
  <si>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</si>
  <si>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TERRITORIO BRITANICO DO O. INDICO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</si>
  <si>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</si>
  <si>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</si>
  <si>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</si>
  <si>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</si>
  <si>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</si>
  <si>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</si>
  <si>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</si>
  <si>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</si>
  <si>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</si>
  <si>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</si>
  <si>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</si>
  <si>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</si>
  <si>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</si>
  <si>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</si>
  <si>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</si>
  <si>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</si>
  <si>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</si>
  <si>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</si>
  <si>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</si>
  <si>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SUDAO DO SUL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</si>
  <si>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</si>
  <si>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</si>
  <si>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</si>
  <si>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</si>
  <si>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</si>
  <si>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</si>
  <si>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</si>
  <si>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</si>
  <si>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</si>
  <si>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</si>
  <si>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</si>
  <si>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</si>
  <si>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</si>
  <si>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</si>
  <si>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</si>
  <si>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</si>
  <si>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</si>
  <si>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</si>
  <si>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</si>
  <si>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</si>
  <si>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</si>
  <si>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</si>
  <si>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</si>
  <si>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</si>
  <si>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</si>
  <si>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</si>
  <si>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</si>
  <si>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</si>
  <si>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</si>
  <si>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</si>
  <si>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</si>
  <si>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</si>
  <si>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</si>
  <si>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</si>
  <si>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</si>
  <si>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</si>
  <si>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</si>
  <si>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</si>
  <si>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</si>
  <si>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</si>
  <si>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</si>
  <si>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</si>
  <si>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</si>
  <si>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</si>
  <si>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</si>
  <si>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</si>
  <si>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</si>
  <si>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</si>
  <si>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</si>
  <si>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</si>
  <si>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</si>
  <si>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</si>
  <si>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</si>
  <si>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</si>
  <si>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</si>
  <si>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</si>
  <si>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</si>
  <si>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</si>
  <si>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</si>
  <si>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</si>
  <si>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</si>
  <si>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</si>
  <si>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</si>
  <si>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</si>
  <si>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</si>
  <si>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</si>
  <si>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</si>
  <si>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</si>
  <si>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</si>
  <si>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</si>
  <si>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</si>
  <si>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</si>
  <si>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</si>
  <si>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</si>
  <si>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</si>
  <si>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</si>
  <si>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</si>
  <si>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</si>
  <si>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</si>
  <si>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POPULAR DEMOCRATI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</si>
  <si>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</si>
  <si>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</si>
  <si>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</si>
  <si>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</si>
  <si>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</si>
  <si>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</si>
  <si>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</si>
  <si>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</si>
  <si>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</si>
  <si>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</si>
  <si>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</si>
  <si>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</si>
  <si>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</si>
  <si>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</si>
  <si>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</si>
  <si>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</si>
  <si>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</si>
  <si>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</si>
  <si>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</si>
  <si>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</si>
  <si>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</si>
  <si>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</si>
  <si>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</si>
  <si>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</si>
  <si>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</si>
  <si>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</si>
  <si>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</si>
  <si>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</si>
  <si>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</si>
  <si>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ILHAS COCOS</t>
  </si>
  <si>
    <t xml:space="preserve">      ILHAS COOK</t>
  </si>
  <si>
    <t xml:space="preserve">      FIJI</t>
  </si>
  <si>
    <t xml:space="preserve">      MICRONESIA, ESTADOS FEDERADOS DA</t>
  </si>
  <si>
    <t xml:space="preserve">      GUAME</t>
  </si>
  <si>
    <t xml:space="preserve">      ILHA HEARD E ILHAS MCDONALD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</si>
  <si>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</si>
  <si>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</si>
  <si>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</si>
  <si>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</si>
  <si>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NAURU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</si>
  <si>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</si>
  <si>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</si>
  <si>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</si>
  <si>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</si>
  <si>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PALAU</t>
  </si>
  <si>
    <t xml:space="preserve">      ILHAS SALOMAO</t>
  </si>
  <si>
    <t xml:space="preserve">      TERRAS AUSTRAIS E ANTARTICAS FRANCE</t>
  </si>
  <si>
    <t xml:space="preserve">      TOQUELAU</t>
  </si>
  <si>
    <t xml:space="preserve">      ILHAS MENORES AFASTADAS ESTADOS UNI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</si>
  <si>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</si>
  <si>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</si>
  <si>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</si>
  <si>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</si>
  <si>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</si>
  <si>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</si>
  <si>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NOVEMBER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</si>
  <si>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</si>
  <si>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</si>
  <si>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</si>
  <si>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</si>
  <si>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</si>
  <si>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</si>
  <si>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</si>
  <si>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</si>
  <si>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</si>
  <si>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</si>
  <si>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</si>
  <si>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</si>
  <si>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</si>
  <si>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</si>
  <si>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</si>
  <si>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</si>
  <si>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</si>
  <si>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</si>
  <si>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</si>
  <si>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</si>
  <si>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</si>
  <si>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</si>
  <si>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</si>
  <si>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</si>
  <si>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</si>
  <si>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</si>
  <si>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</si>
  <si>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</si>
  <si>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</si>
  <si>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UNITED KINGDOM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</si>
  <si>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</si>
  <si>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</si>
  <si>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</si>
  <si>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</si>
  <si>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</si>
  <si>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</si>
  <si>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</si>
  <si>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</si>
  <si>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</si>
  <si>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</si>
  <si>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</si>
  <si>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</si>
  <si>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</si>
  <si>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</si>
  <si>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</si>
  <si>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</si>
  <si>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</si>
  <si>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</si>
  <si>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</si>
  <si>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</si>
  <si>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</si>
  <si>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</si>
  <si>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</si>
  <si>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</si>
  <si>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</si>
  <si>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</si>
  <si>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</si>
  <si>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</si>
  <si>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BRITISH INDIAN OCEAN TERRITORY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</si>
  <si>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</si>
  <si>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</si>
  <si>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</si>
  <si>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</si>
  <si>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</si>
  <si>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</si>
  <si>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</si>
  <si>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</si>
  <si>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</si>
  <si>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</si>
  <si>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</si>
  <si>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</si>
  <si>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</si>
  <si>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</si>
  <si>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</si>
  <si>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</si>
  <si>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</si>
  <si>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</si>
  <si>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</si>
  <si>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SOUTH SUDAN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</si>
  <si>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</si>
  <si>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</si>
  <si>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</si>
  <si>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</si>
  <si>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</si>
  <si>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</si>
  <si>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</si>
  <si>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</si>
  <si>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</si>
  <si>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</si>
  <si>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</si>
  <si>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</si>
  <si>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</si>
  <si>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</si>
  <si>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</si>
  <si>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</si>
  <si>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</si>
  <si>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</si>
  <si>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</si>
  <si>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</si>
  <si>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</si>
  <si>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</si>
  <si>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</si>
  <si>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</si>
  <si>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</si>
  <si>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</si>
  <si>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</si>
  <si>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</si>
  <si>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</si>
  <si>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</si>
  <si>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</si>
  <si>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</si>
  <si>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</si>
  <si>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</si>
  <si>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</si>
  <si>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</si>
  <si>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</si>
  <si>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</si>
  <si>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</si>
  <si>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</si>
  <si>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</si>
  <si>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</si>
  <si>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</si>
  <si>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</si>
  <si>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</si>
  <si>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</si>
  <si>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</si>
  <si>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</si>
  <si>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</si>
  <si>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</si>
  <si>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</si>
  <si>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</si>
  <si>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</si>
  <si>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</si>
  <si>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</si>
  <si>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</si>
  <si>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</si>
  <si>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</si>
  <si>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</si>
  <si>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</si>
  <si>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</si>
  <si>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</si>
  <si>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</si>
  <si>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</si>
  <si>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</si>
  <si>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</si>
  <si>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</si>
  <si>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</si>
  <si>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</si>
  <si>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</si>
  <si>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</si>
  <si>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</si>
  <si>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</si>
  <si>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</si>
  <si>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</si>
  <si>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</si>
  <si>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</si>
  <si>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DEMOCRATIC PEOPLE'S REPUBLIC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</si>
  <si>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</si>
  <si>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</si>
  <si>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</si>
  <si>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</si>
  <si>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</si>
  <si>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</si>
  <si>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</si>
  <si>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</si>
  <si>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</si>
  <si>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</si>
  <si>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</si>
  <si>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</si>
  <si>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</si>
  <si>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</si>
  <si>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</si>
  <si>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</si>
  <si>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</si>
  <si>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</si>
  <si>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</si>
  <si>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</si>
  <si>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</si>
  <si>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</si>
  <si>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</si>
  <si>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</si>
  <si>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</si>
  <si>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</si>
  <si>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</si>
  <si>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</si>
  <si>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</si>
  <si>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COCOS ISLANDS</t>
  </si>
  <si>
    <t xml:space="preserve">     COOK ISLANDS</t>
  </si>
  <si>
    <t xml:space="preserve">     FIJI</t>
  </si>
  <si>
    <t xml:space="preserve">     MICRONESIA, FEDERATED STATES OF</t>
  </si>
  <si>
    <t xml:space="preserve">     GUAM</t>
  </si>
  <si>
    <t xml:space="preserve">     HEARD ISLAND AND MCDONALD ISLANDS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</si>
  <si>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</si>
  <si>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</si>
  <si>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</si>
  <si>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</si>
  <si>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NAURU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</si>
  <si>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</si>
  <si>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</si>
  <si>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</si>
  <si>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</si>
  <si>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PALAU</t>
  </si>
  <si>
    <t xml:space="preserve">     SOLOMON ISLANDS</t>
  </si>
  <si>
    <t xml:space="preserve">     FRENCH SOUTHERN TERRITORIES</t>
  </si>
  <si>
    <t xml:space="preserve">     TOKELAU</t>
  </si>
  <si>
    <t xml:space="preserve">     UNITED STATES MINOR OUTLYING ISLAND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</si>
  <si>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</si>
  <si>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</si>
  <si>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</si>
  <si>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</si>
  <si>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</si>
  <si>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</si>
  <si>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SET 2021 a NOV 2021
SEP 2021 to NOV 2021</t>
  </si>
  <si>
    <t>SET 2022 a NOV 2022
SEP 2022 to NOV 2022</t>
  </si>
  <si>
    <t>NOV 2022
NOV 2022</t>
  </si>
  <si>
    <t>NOV 2021
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</si>
</sst>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20" fillId="5" borderId="0" xfId="0" applyFont="1" applyFill="1" applyAlignment="1">
      <alignment horizontal="center"/>
    </xf>
    <xf numFmtId="0" fontId="10" fillId="6" borderId="0" xfId="0" applyFont="1" applyFill="1"/>
    <xf numFmtId="0" fontId="20" fillId="6" borderId="0" xfId="0" applyFont="1" applyFill="1" applyAlignment="1">
      <alignment horizontal="center"/>
    </xf>
    <xf numFmtId="0" fontId="22" fillId="2" borderId="0" xfId="0" applyFont="1" applyFill="1"/>
    <xf numFmtId="0" fontId="22" fillId="2" borderId="0" xfId="0" applyFont="1" applyFill="1" applyAlignment="1">
      <alignment horizontal="center" vertical="center" wrapText="1"/>
    </xf>
    <xf numFmtId="2" fontId="18" fillId="10" borderId="0" xfId="0" applyNumberFormat="1" applyFont="1" applyFill="1" applyAlignment="1">
      <alignment horizontal="center" vertical="center" wrapText="1"/>
    </xf>
    <xf numFmtId="2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/>
    <xf numFmtId="0" fontId="10" fillId="2" borderId="0" xfId="0" quotePrefix="1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0" fillId="10" borderId="0" xfId="0" applyFont="1" applyFill="1"/>
    <xf numFmtId="164" fontId="10" fillId="10" borderId="0" xfId="0" applyNumberFormat="1" applyFont="1" applyFill="1"/>
    <xf numFmtId="164" fontId="10" fillId="2" borderId="0" xfId="0" applyNumberFormat="1" applyFont="1" applyFill="1"/>
    <xf numFmtId="165" fontId="10" fillId="10" borderId="0" xfId="0" applyNumberFormat="1" applyFont="1" applyFill="1"/>
    <xf numFmtId="165" fontId="10" fillId="2" borderId="0" xfId="0" applyNumberFormat="1" applyFont="1" applyFill="1"/>
    <xf numFmtId="165" fontId="10" fillId="2" borderId="0" xfId="0" applyNumberFormat="1" applyFont="1" applyFill="1" applyAlignment="1">
      <alignment horizontal="right"/>
    </xf>
    <xf numFmtId="0" fontId="10" fillId="10" borderId="0" xfId="0" applyFont="1" applyFill="1" applyAlignment="1">
      <alignment vertical="center"/>
    </xf>
    <xf numFmtId="164" fontId="10" fillId="10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165" fontId="10" fillId="10" borderId="0" xfId="0" applyNumberFormat="1" applyFont="1" applyFill="1" applyAlignment="1">
      <alignment horizontal="right" vertical="center"/>
    </xf>
    <xf numFmtId="164" fontId="10" fillId="0" borderId="0" xfId="0" applyNumberFormat="1" applyFont="1"/>
    <xf numFmtId="165" fontId="10" fillId="0" borderId="0" xfId="0" applyNumberFormat="1" applyFont="1"/>
    <xf numFmtId="164" fontId="10" fillId="0" borderId="0" xfId="0" applyNumberFormat="1" applyFont="1" applyAlignment="1">
      <alignment vertical="justify"/>
    </xf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vertical="center"/>
    </xf>
    <xf numFmtId="0" fontId="10" fillId="10" borderId="0" xfId="0" applyFont="1" applyFill="1" applyAlignment="1">
      <alignment horizontal="left" vertical="center"/>
    </xf>
    <xf numFmtId="165" fontId="10" fillId="10" borderId="0" xfId="0" applyNumberFormat="1" applyFont="1" applyFill="1" applyAlignment="1">
      <alignment horizontal="right"/>
    </xf>
    <xf numFmtId="0" fontId="10" fillId="6" borderId="25" xfId="0" applyFont="1" applyFill="1" applyBorder="1"/>
    <xf numFmtId="0" fontId="20" fillId="0" borderId="0" xfId="0" applyFont="1"/>
    <xf numFmtId="17" fontId="18" fillId="1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2" borderId="0" xfId="0" applyFont="1" applyFill="1"/>
    <xf numFmtId="0" fontId="18" fillId="10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/>
    <xf numFmtId="3" fontId="10" fillId="2" borderId="0" xfId="0" applyNumberFormat="1" applyFont="1" applyFill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/>
    <xf numFmtId="0" fontId="26" fillId="5" borderId="0" xfId="0" applyFont="1" applyFill="1"/>
    <xf numFmtId="0" fontId="10" fillId="5" borderId="0" xfId="0" applyFont="1" applyFill="1"/>
    <xf numFmtId="0" fontId="11" fillId="10" borderId="0" xfId="0" applyFont="1" applyFill="1" applyAlignment="1">
      <alignment horizontal="center" vertical="center"/>
    </xf>
    <xf numFmtId="0" fontId="19" fillId="10" borderId="0" xfId="0" applyFont="1" applyFill="1" applyAlignment="1">
      <alignment vertical="center"/>
    </xf>
    <xf numFmtId="3" fontId="11" fillId="10" borderId="0" xfId="0" applyNumberFormat="1" applyFont="1" applyFill="1" applyAlignment="1">
      <alignment vertical="center"/>
    </xf>
    <xf numFmtId="3" fontId="19" fillId="10" borderId="0" xfId="0" applyNumberFormat="1" applyFont="1" applyFill="1" applyAlignment="1">
      <alignment vertical="center"/>
    </xf>
    <xf numFmtId="164" fontId="11" fillId="10" borderId="0" xfId="0" applyNumberFormat="1" applyFont="1" applyFill="1" applyAlignment="1">
      <alignment horizontal="center" vertical="center"/>
    </xf>
    <xf numFmtId="3" fontId="19" fillId="10" borderId="0" xfId="0" applyNumberFormat="1" applyFont="1" applyFill="1" applyAlignment="1">
      <alignment horizontal="center" vertical="center"/>
    </xf>
    <xf numFmtId="164" fontId="19" fillId="10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2" fillId="0" borderId="0" xfId="0" applyFont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17" fontId="19" fillId="10" borderId="0" xfId="0" applyNumberFormat="1" applyFont="1" applyFill="1" applyAlignment="1">
      <alignment horizontal="center" vertical="center" wrapText="1"/>
    </xf>
    <xf numFmtId="164" fontId="10" fillId="3" borderId="0" xfId="0" applyNumberFormat="1" applyFont="1" applyFill="1"/>
    <xf numFmtId="0" fontId="19" fillId="11" borderId="0" xfId="0" applyFont="1" applyFill="1"/>
    <xf numFmtId="3" fontId="19" fillId="11" borderId="0" xfId="0" applyNumberFormat="1" applyFont="1" applyFill="1" applyAlignment="1">
      <alignment horizontal="right" vertical="center" wrapText="1"/>
    </xf>
    <xf numFmtId="1" fontId="19" fillId="11" borderId="0" xfId="0" applyNumberFormat="1" applyFont="1" applyFill="1" applyAlignment="1">
      <alignment horizontal="center" vertical="center" wrapText="1"/>
    </xf>
    <xf numFmtId="165" fontId="19" fillId="11" borderId="0" xfId="0" applyNumberFormat="1" applyFont="1" applyFill="1" applyAlignment="1">
      <alignment horizontal="center" vertical="center" wrapText="1"/>
    </xf>
    <xf numFmtId="3" fontId="10" fillId="9" borderId="0" xfId="0" applyNumberFormat="1" applyFont="1" applyFill="1" applyAlignment="1">
      <alignment horizontal="right" vertical="center" wrapText="1"/>
    </xf>
    <xf numFmtId="1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10" fillId="0" borderId="0" xfId="2" applyFont="1"/>
    <xf numFmtId="0" fontId="19" fillId="10" borderId="0" xfId="0" applyFont="1" applyFill="1"/>
    <xf numFmtId="3" fontId="19" fillId="11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/>
    <xf numFmtId="0" fontId="10" fillId="5" borderId="0" xfId="0" quotePrefix="1" applyFont="1" applyFill="1"/>
    <xf numFmtId="0" fontId="10" fillId="0" borderId="0" xfId="0" quotePrefix="1" applyFont="1"/>
    <xf numFmtId="0" fontId="10" fillId="0" borderId="24" xfId="0" applyFont="1" applyBorder="1"/>
    <xf numFmtId="0" fontId="10" fillId="8" borderId="0" xfId="0" applyFont="1" applyFill="1"/>
    <xf numFmtId="3" fontId="10" fillId="8" borderId="0" xfId="0" applyNumberFormat="1" applyFont="1" applyFill="1" applyAlignment="1">
      <alignment horizontal="right" vertical="center" wrapText="1"/>
    </xf>
    <xf numFmtId="1" fontId="10" fillId="8" borderId="0" xfId="0" applyNumberFormat="1" applyFont="1" applyFill="1" applyAlignment="1">
      <alignment horizontal="center" vertical="center" wrapText="1"/>
    </xf>
    <xf numFmtId="165" fontId="10" fillId="8" borderId="0" xfId="0" applyNumberFormat="1" applyFont="1" applyFill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32" fillId="0" borderId="0" xfId="0" applyFont="1"/>
    <xf numFmtId="0" fontId="32" fillId="0" borderId="0" xfId="2" applyFont="1"/>
    <xf numFmtId="0" fontId="27" fillId="0" borderId="0" xfId="2" applyFont="1"/>
    <xf numFmtId="0" fontId="40" fillId="0" borderId="0" xfId="0" applyFont="1"/>
    <xf numFmtId="3" fontId="35" fillId="0" borderId="6" xfId="0" applyNumberFormat="1" applyFont="1" applyBorder="1"/>
    <xf numFmtId="3" fontId="35" fillId="0" borderId="7" xfId="0" applyNumberFormat="1" applyFont="1" applyBorder="1"/>
    <xf numFmtId="3" fontId="35" fillId="0" borderId="8" xfId="0" applyNumberFormat="1" applyFont="1" applyBorder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Border="1" applyAlignment="1">
      <alignment horizontal="right" wrapText="1"/>
    </xf>
    <xf numFmtId="0" fontId="30" fillId="10" borderId="1" xfId="0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/>
    </xf>
    <xf numFmtId="0" fontId="29" fillId="2" borderId="0" xfId="0" applyFont="1" applyFill="1" applyAlignment="1">
      <alignment horizontal="centerContinuous" vertical="center"/>
    </xf>
    <xf numFmtId="0" fontId="29" fillId="2" borderId="0" xfId="0" applyFont="1" applyFill="1" applyAlignment="1">
      <alignment horizontal="right"/>
    </xf>
    <xf numFmtId="0" fontId="38" fillId="10" borderId="18" xfId="0" applyFont="1" applyFill="1" applyBorder="1" applyAlignment="1">
      <alignment horizontal="center" vertical="center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19" xfId="0" applyFont="1" applyFill="1" applyBorder="1" applyAlignment="1">
      <alignment horizontal="center" vertical="center" wrapText="1"/>
    </xf>
    <xf numFmtId="0" fontId="38" fillId="10" borderId="5" xfId="0" quotePrefix="1" applyFont="1" applyFill="1" applyBorder="1" applyAlignment="1">
      <alignment horizontal="center" vertical="center"/>
    </xf>
    <xf numFmtId="0" fontId="38" fillId="10" borderId="5" xfId="0" quotePrefix="1" applyFont="1" applyFill="1" applyBorder="1" applyAlignment="1">
      <alignment horizontal="centerContinuous" vertical="center"/>
    </xf>
    <xf numFmtId="0" fontId="38" fillId="10" borderId="5" xfId="0" applyFont="1" applyFill="1" applyBorder="1" applyAlignment="1">
      <alignment horizontal="centerContinuous" vertical="center"/>
    </xf>
    <xf numFmtId="0" fontId="38" fillId="10" borderId="20" xfId="0" applyFont="1" applyFill="1" applyBorder="1" applyAlignment="1">
      <alignment horizontal="centerContinuous" vertical="center"/>
    </xf>
    <xf numFmtId="0" fontId="28" fillId="2" borderId="0" xfId="0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Font="1" applyFill="1" applyAlignment="1">
      <alignment horizontal="left" vertical="center"/>
    </xf>
    <xf numFmtId="0" fontId="29" fillId="0" borderId="0" xfId="0" applyFont="1"/>
    <xf numFmtId="0" fontId="29" fillId="2" borderId="0" xfId="0" applyFont="1" applyFill="1"/>
    <xf numFmtId="164" fontId="29" fillId="2" borderId="0" xfId="0" applyNumberFormat="1" applyFont="1" applyFill="1"/>
    <xf numFmtId="0" fontId="29" fillId="2" borderId="0" xfId="0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Font="1" applyFill="1" applyAlignment="1">
      <alignment horizontal="right"/>
    </xf>
    <xf numFmtId="0" fontId="38" fillId="10" borderId="22" xfId="0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Font="1" applyFill="1" applyBorder="1" applyAlignment="1">
      <alignment horizontal="center" vertical="center"/>
    </xf>
    <xf numFmtId="0" fontId="38" fillId="10" borderId="19" xfId="0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Font="1" applyAlignment="1">
      <alignment horizontal="center" vertical="center" wrapText="1"/>
    </xf>
    <xf numFmtId="16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Alignment="1">
      <alignment vertical="center" wrapText="1"/>
    </xf>
    <xf numFmtId="164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Alignment="1">
      <alignment horizontal="center" vertical="center" wrapText="1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10" fillId="10" borderId="0" xfId="0" applyNumberFormat="1" applyFont="1" applyFill="1" applyAlignment="1">
      <alignment wrapText="1"/>
    </xf>
    <xf numFmtId="4" fontId="19" fillId="10" borderId="0" xfId="0" applyNumberFormat="1" applyFont="1" applyFill="1"/>
    <xf numFmtId="166" fontId="10" fillId="0" borderId="0" xfId="0" applyNumberFormat="1" applyFont="1"/>
    <xf numFmtId="0" fontId="19" fillId="10" borderId="0" xfId="0" applyFont="1" applyFill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wrapText="1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left" vertical="top" wrapText="1"/>
    </xf>
    <xf numFmtId="3" fontId="10" fillId="2" borderId="0" xfId="0" applyNumberFormat="1" applyFont="1" applyFill="1" applyAlignment="1">
      <alignment vertical="center" wrapText="1"/>
    </xf>
    <xf numFmtId="2" fontId="11" fillId="10" borderId="0" xfId="0" applyNumberFormat="1" applyFont="1" applyFill="1" applyAlignment="1">
      <alignment horizontal="left" vertical="center" wrapText="1"/>
    </xf>
    <xf numFmtId="0" fontId="19" fillId="1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3" fontId="35" fillId="0" borderId="6" xfId="0" applyNumberFormat="1" applyFont="1" applyBorder="1" applyAlignment="1">
      <alignment horizontal="center"/>
    </xf>
    <xf numFmtId="3" fontId="35" fillId="0" borderId="7" xfId="0" applyNumberFormat="1" applyFont="1" applyBorder="1" applyAlignment="1">
      <alignment horizontal="center"/>
    </xf>
    <xf numFmtId="3" fontId="35" fillId="0" borderId="8" xfId="0" applyNumberFormat="1" applyFont="1" applyBorder="1" applyAlignment="1">
      <alignment horizontal="center"/>
    </xf>
    <xf numFmtId="0" fontId="10" fillId="7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38" fillId="10" borderId="16" xfId="0" applyFont="1" applyFill="1" applyBorder="1" applyAlignment="1">
      <alignment horizontal="center" vertical="center"/>
    </xf>
    <xf numFmtId="0" fontId="38" fillId="10" borderId="21" xfId="0" applyFont="1" applyFill="1" applyBorder="1" applyAlignment="1">
      <alignment horizontal="center" vertical="center"/>
    </xf>
    <xf numFmtId="0" fontId="38" fillId="10" borderId="17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/>
    </xf>
    <xf numFmtId="0" fontId="38" fillId="10" borderId="10" xfId="0" applyFont="1" applyFill="1" applyBorder="1" applyAlignment="1">
      <alignment horizontal="center" vertical="center"/>
    </xf>
    <xf numFmtId="0" fontId="38" fillId="10" borderId="11" xfId="0" applyFont="1" applyFill="1" applyBorder="1" applyAlignment="1">
      <alignment horizontal="center" vertical="center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/>
    </xf>
    <xf numFmtId="0" fontId="38" fillId="10" borderId="12" xfId="0" quotePrefix="1" applyFont="1" applyFill="1" applyBorder="1" applyAlignment="1">
      <alignment horizontal="center" vertical="center" wrapText="1"/>
    </xf>
    <xf numFmtId="0" fontId="38" fillId="10" borderId="14" xfId="0" quotePrefix="1" applyFont="1" applyFill="1" applyBorder="1" applyAlignment="1">
      <alignment horizontal="center" vertical="center" wrapText="1"/>
    </xf>
    <xf numFmtId="0" fontId="38" fillId="10" borderId="12" xfId="0" quotePrefix="1" applyFont="1" applyFill="1" applyBorder="1" applyAlignment="1">
      <alignment horizontal="center" vertical="center"/>
    </xf>
    <xf numFmtId="0" fontId="38" fillId="10" borderId="14" xfId="0" quotePrefix="1" applyFont="1" applyFill="1" applyBorder="1" applyAlignment="1">
      <alignment horizontal="center" vertical="center"/>
    </xf>
    <xf numFmtId="0" fontId="38" fillId="10" borderId="12" xfId="0" applyFont="1" applyFill="1" applyBorder="1" applyAlignment="1">
      <alignment horizontal="center" vertical="center"/>
    </xf>
    <xf numFmtId="0" fontId="38" fillId="10" borderId="14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40625" defaultRowHeight="15" x14ac:dyDescent="0.25"/>
  <cols>
    <col min="1" max="1" width="2.5703125" style="10" customWidth="1"/>
    <col min="2" max="2" width="104.42578125" style="10" bestFit="1" customWidth="1"/>
    <col min="3" max="16384" width="9.140625" style="10"/>
  </cols>
  <sheetData>
    <row r="1" spans="2:2" ht="27" customHeight="1" x14ac:dyDescent="0.25">
      <c r="B1" s="9" t="s">
        <v>386</v>
      </c>
    </row>
    <row r="2" spans="2:2" ht="3.75" customHeight="1" x14ac:dyDescent="0.25">
      <c r="B2" s="11"/>
    </row>
    <row r="3" spans="2:2" x14ac:dyDescent="0.25">
      <c r="B3" s="12"/>
    </row>
    <row r="4" spans="2:2" s="14" customFormat="1" ht="14.25" customHeight="1" x14ac:dyDescent="0.25">
      <c r="B4" s="13" t="s">
        <v>387</v>
      </c>
    </row>
    <row r="5" spans="2:2" s="14" customFormat="1" ht="3.75" customHeight="1" x14ac:dyDescent="0.25">
      <c r="B5" s="15"/>
    </row>
    <row r="6" spans="2:2" s="14" customFormat="1" ht="18" customHeight="1" x14ac:dyDescent="0.2">
      <c r="B6" s="16"/>
    </row>
    <row r="7" spans="2:2" s="14" customFormat="1" ht="18" customHeight="1" x14ac:dyDescent="0.2">
      <c r="B7" s="17" t="s">
        <v>388</v>
      </c>
    </row>
    <row r="8" spans="2:2" s="14" customFormat="1" ht="18" customHeight="1" x14ac:dyDescent="0.2">
      <c r="B8" s="17" t="s">
        <v>389</v>
      </c>
    </row>
    <row r="9" spans="2:2" s="14" customFormat="1" ht="18" customHeight="1" x14ac:dyDescent="0.2">
      <c r="B9" s="17" t="s">
        <v>390</v>
      </c>
    </row>
    <row r="10" spans="2:2" s="14" customFormat="1" ht="18" customHeight="1" x14ac:dyDescent="0.2">
      <c r="B10" s="17" t="s">
        <v>385</v>
      </c>
    </row>
    <row r="11" spans="2:2" s="14" customFormat="1" ht="18" customHeight="1" x14ac:dyDescent="0.2">
      <c r="B11" s="17" t="s">
        <v>382</v>
      </c>
    </row>
    <row r="12" spans="2:2" s="14" customFormat="1" ht="18" customHeight="1" x14ac:dyDescent="0.2">
      <c r="B12" s="17" t="s">
        <v>381</v>
      </c>
    </row>
    <row r="13" spans="2:2" s="14" customFormat="1" ht="18" customHeight="1" x14ac:dyDescent="0.2">
      <c r="B13" s="17" t="s">
        <v>380</v>
      </c>
    </row>
    <row r="14" spans="2:2" s="14" customFormat="1" ht="18" customHeight="1" x14ac:dyDescent="0.2">
      <c r="B14" s="17" t="s">
        <v>383</v>
      </c>
    </row>
    <row r="15" spans="2:2" s="14" customFormat="1" ht="18" customHeight="1" x14ac:dyDescent="0.2">
      <c r="B15" s="17" t="s">
        <v>379</v>
      </c>
    </row>
    <row r="16" spans="2:2" s="14" customFormat="1" ht="18" customHeight="1" x14ac:dyDescent="0.2">
      <c r="B16" s="17" t="s">
        <v>384</v>
      </c>
    </row>
    <row r="17" spans="2:2" s="14" customFormat="1" ht="18" customHeight="1" x14ac:dyDescent="0.2">
      <c r="B17" s="17" t="s">
        <v>378</v>
      </c>
    </row>
    <row r="18" spans="2:2" s="14" customFormat="1" ht="18" customHeight="1" x14ac:dyDescent="0.2">
      <c r="B18" s="17" t="s">
        <v>377</v>
      </c>
    </row>
    <row r="19" spans="2:2" ht="18" customHeight="1" x14ac:dyDescent="0.25">
      <c r="B19" s="17" t="s">
        <v>376</v>
      </c>
    </row>
    <row r="20" spans="2:2" ht="18" customHeight="1" x14ac:dyDescent="0.25">
      <c r="B20" s="17" t="s">
        <v>375</v>
      </c>
    </row>
    <row r="21" spans="2:2" ht="18" customHeight="1" x14ac:dyDescent="0.25">
      <c r="B21" s="17" t="s">
        <v>391</v>
      </c>
    </row>
    <row r="22" spans="2:2" ht="18" customHeight="1" x14ac:dyDescent="0.25">
      <c r="B22" s="17" t="s">
        <v>392</v>
      </c>
    </row>
    <row r="23" spans="2:2" ht="18" customHeight="1" x14ac:dyDescent="0.25"/>
    <row r="24" spans="2:2" ht="18" customHeight="1" x14ac:dyDescent="0.25">
      <c r="B24" s="17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38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7" customWidth="1"/>
    <col min="3" max="3" width="2.5703125" style="7" customWidth="1"/>
    <col min="4" max="4" width="46.7109375" style="7" customWidth="1"/>
    <col min="5" max="5" width="0.42578125" style="7" customWidth="1"/>
    <col min="6" max="6" width="11.140625" style="7" customWidth="1"/>
    <col min="7" max="7" width="0.42578125" style="7" customWidth="1"/>
    <col min="8" max="8" width="11.140625" style="7" customWidth="1"/>
    <col min="9" max="9" width="0.42578125" style="7" customWidth="1"/>
    <col min="10" max="10" width="10.7109375" style="7" customWidth="1"/>
    <col min="11" max="11" width="0.42578125" style="7" customWidth="1"/>
    <col min="12" max="12" width="16" style="7" customWidth="1"/>
    <col min="13" max="13" width="0.42578125" style="7" customWidth="1"/>
    <col min="14" max="14" width="11.140625" style="7" customWidth="1"/>
    <col min="15" max="15" width="0.42578125" style="7" customWidth="1"/>
    <col min="16" max="16" width="11.140625" style="7" customWidth="1"/>
    <col min="17" max="17" width="0.42578125" style="7" customWidth="1"/>
    <col min="18" max="18" width="10.7109375" style="7" customWidth="1"/>
    <col min="19" max="19" width="0.42578125" style="7" customWidth="1"/>
    <col min="20" max="20" width="16" style="7" customWidth="1"/>
    <col min="21" max="21" width="8.28515625" style="7" customWidth="1"/>
    <col min="22" max="23" width="9.85546875" style="7" customWidth="1"/>
    <col min="24" max="24" width="8.42578125" style="7" customWidth="1"/>
    <col min="25" max="16384" width="9.140625" style="7"/>
  </cols>
  <sheetData>
    <row r="1" spans="1:24" ht="4.5" customHeight="1" x14ac:dyDescent="0.2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4" ht="29.25" customHeight="1" x14ac:dyDescent="0.2">
      <c r="A2" s="214" t="s">
        <v>667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3" spans="1:24" ht="3.6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3.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4" ht="26.25" customHeight="1" x14ac:dyDescent="0.2">
      <c r="A5" s="187" t="s">
        <v>668</v>
      </c>
      <c r="B5" s="187"/>
      <c r="C5" s="187"/>
      <c r="D5" s="187"/>
      <c r="E5" s="53"/>
      <c r="F5" s="216" t="s">
        <v>669</v>
      </c>
      <c r="G5" s="187"/>
      <c r="H5" s="187"/>
      <c r="I5" s="187"/>
      <c r="J5" s="187"/>
      <c r="K5" s="187"/>
      <c r="L5" s="187"/>
      <c r="M5" s="91"/>
      <c r="N5" s="187" t="s">
        <v>670</v>
      </c>
      <c r="O5" s="187"/>
      <c r="P5" s="187"/>
      <c r="Q5" s="187"/>
      <c r="R5" s="187"/>
      <c r="S5" s="187"/>
      <c r="T5" s="187"/>
      <c r="W5" s="28"/>
      <c r="X5" s="28"/>
    </row>
    <row r="6" spans="1:24" ht="2.25" customHeight="1" x14ac:dyDescent="0.2">
      <c r="A6" s="187"/>
      <c r="B6" s="187"/>
      <c r="C6" s="187"/>
      <c r="D6" s="187"/>
      <c r="E6" s="53"/>
      <c r="F6" s="92"/>
      <c r="G6" s="92"/>
      <c r="H6" s="92"/>
      <c r="I6" s="92"/>
      <c r="J6" s="92"/>
      <c r="K6" s="92"/>
      <c r="L6" s="92"/>
      <c r="M6" s="91"/>
      <c r="N6" s="53"/>
      <c r="O6" s="53"/>
      <c r="P6" s="53"/>
      <c r="Q6" s="92"/>
      <c r="R6" s="92"/>
      <c r="S6" s="53"/>
      <c r="T6" s="53"/>
    </row>
    <row r="7" spans="1:24" ht="24.75" customHeight="1" x14ac:dyDescent="0.2">
      <c r="A7" s="187"/>
      <c r="B7" s="187"/>
      <c r="C7" s="187"/>
      <c r="D7" s="187"/>
      <c r="E7" s="93"/>
      <c r="F7" s="188" t="s">
        <v>646</v>
      </c>
      <c r="G7" s="188"/>
      <c r="H7" s="188"/>
      <c r="I7" s="188"/>
      <c r="J7" s="188"/>
      <c r="K7" s="94"/>
      <c r="L7" s="27" t="s">
        <v>654</v>
      </c>
      <c r="M7" s="95"/>
      <c r="N7" s="188" t="s">
        <v>646</v>
      </c>
      <c r="O7" s="188"/>
      <c r="P7" s="188"/>
      <c r="Q7" s="188"/>
      <c r="R7" s="188"/>
      <c r="S7" s="94"/>
      <c r="T7" s="27" t="s">
        <v>654</v>
      </c>
    </row>
    <row r="8" spans="1:24" ht="2.25" customHeight="1" x14ac:dyDescent="0.2">
      <c r="A8" s="187"/>
      <c r="B8" s="187"/>
      <c r="C8" s="187"/>
      <c r="D8" s="187"/>
      <c r="E8" s="93"/>
      <c r="F8" s="94"/>
      <c r="G8" s="94"/>
      <c r="H8" s="94"/>
      <c r="I8" s="94"/>
      <c r="J8" s="94"/>
      <c r="K8" s="94"/>
      <c r="L8" s="96"/>
      <c r="M8" s="95"/>
      <c r="N8" s="94"/>
      <c r="O8" s="94"/>
      <c r="P8" s="94"/>
      <c r="Q8" s="94"/>
      <c r="R8" s="94"/>
      <c r="S8" s="94"/>
      <c r="T8" s="94"/>
    </row>
    <row r="9" spans="1:24" ht="34.5" customHeight="1" x14ac:dyDescent="0.2">
      <c r="A9" s="187"/>
      <c r="B9" s="187"/>
      <c r="C9" s="187"/>
      <c r="D9" s="187"/>
      <c r="E9" s="53"/>
      <c r="F9" s="97" t="s">
        <v>1143</v>
      </c>
      <c r="G9" s="92"/>
      <c r="H9" s="97" t="s">
        <v>1144</v>
      </c>
      <c r="I9" s="92"/>
      <c r="J9" s="27" t="s">
        <v>671</v>
      </c>
      <c r="K9" s="92"/>
      <c r="L9" s="27" t="s">
        <v>295</v>
      </c>
      <c r="M9" s="91"/>
      <c r="N9" s="97" t="s">
        <v>1143</v>
      </c>
      <c r="O9" s="92"/>
      <c r="P9" s="97" t="s">
        <v>1144</v>
      </c>
      <c r="Q9" s="92"/>
      <c r="R9" s="27" t="s">
        <v>671</v>
      </c>
      <c r="S9" s="92"/>
      <c r="T9" s="27" t="s">
        <v>295</v>
      </c>
    </row>
    <row r="10" spans="1:24" ht="13.15" customHeight="1" x14ac:dyDescent="0.2">
      <c r="F10" s="29"/>
      <c r="G10" s="29"/>
      <c r="H10" s="29"/>
      <c r="I10" s="29"/>
      <c r="J10" s="36"/>
      <c r="K10" s="29"/>
      <c r="L10" s="36"/>
      <c r="M10" s="98"/>
      <c r="N10" s="29"/>
      <c r="O10" s="29"/>
      <c r="P10" s="29"/>
      <c r="Q10" s="29"/>
      <c r="R10" s="36"/>
      <c r="S10" s="29"/>
      <c r="T10" s="36"/>
    </row>
    <row r="11" spans="1:24" ht="27.75" customHeight="1" x14ac:dyDescent="0.2">
      <c r="A11" s="212" t="s">
        <v>705</v>
      </c>
      <c r="B11" s="212"/>
      <c r="C11" s="212"/>
      <c r="D11" s="212"/>
      <c r="E11" s="99"/>
      <c r="F11" s="100"/>
      <c r="G11" s="100"/>
      <c r="H11" s="100"/>
      <c r="I11" s="100"/>
      <c r="J11" s="101"/>
      <c r="K11" s="100"/>
      <c r="L11" s="102"/>
      <c r="M11" s="103"/>
      <c r="N11" s="100"/>
      <c r="O11" s="100"/>
      <c r="P11" s="100"/>
      <c r="Q11" s="100"/>
      <c r="R11" s="101"/>
      <c r="S11" s="100"/>
      <c r="T11" s="102"/>
      <c r="W11" s="28"/>
      <c r="X11" s="28"/>
    </row>
    <row r="12" spans="1:24" ht="12.75" customHeight="1" x14ac:dyDescent="0.2">
      <c r="A12" s="62"/>
      <c r="B12" s="62" t="s">
        <v>365</v>
      </c>
      <c r="C12" s="62" t="s">
        <v>616</v>
      </c>
      <c r="D12" s="62"/>
      <c r="E12" s="62"/>
      <c r="F12" s="62">
        <v>3071.4502560000001</v>
      </c>
      <c r="G12" s="62"/>
      <c r="H12" s="62">
        <v>2693.4440989999998</v>
      </c>
      <c r="I12" s="62"/>
      <c r="J12" s="104">
        <f t="shared" ref="J12:J21" si="0">F12-H12</f>
        <v>378.00615700000026</v>
      </c>
      <c r="K12" s="62"/>
      <c r="L12" s="105">
        <f t="shared" ref="L12:L21" si="1">F12/H12*100-100</f>
        <v>14.03430489388451</v>
      </c>
      <c r="M12" s="98"/>
      <c r="N12" s="62">
        <v>9407.9059940000006</v>
      </c>
      <c r="O12" s="62"/>
      <c r="P12" s="62">
        <v>7672.0894619999999</v>
      </c>
      <c r="Q12" s="62"/>
      <c r="R12" s="104">
        <f>N12-P12</f>
        <v>1735.8165320000007</v>
      </c>
      <c r="S12" s="62"/>
      <c r="T12" s="105">
        <f t="shared" ref="T12:T21" si="2">N12/P12*100-100</f>
        <v>22.625082001422598</v>
      </c>
    </row>
    <row r="13" spans="1:24" ht="12.75" customHeight="1" x14ac:dyDescent="0.2">
      <c r="B13" s="62" t="s">
        <v>366</v>
      </c>
      <c r="C13" s="62" t="s">
        <v>617</v>
      </c>
      <c r="D13" s="106"/>
      <c r="F13" s="62">
        <v>1141.081907</v>
      </c>
      <c r="G13" s="62"/>
      <c r="H13" s="62">
        <v>937.08867599999996</v>
      </c>
      <c r="I13" s="62"/>
      <c r="J13" s="104">
        <f t="shared" si="0"/>
        <v>203.99323100000004</v>
      </c>
      <c r="K13" s="62"/>
      <c r="L13" s="105">
        <f t="shared" si="1"/>
        <v>21.768828951252857</v>
      </c>
      <c r="M13" s="98"/>
      <c r="N13" s="62">
        <v>3323.1232519999999</v>
      </c>
      <c r="O13" s="62"/>
      <c r="P13" s="62">
        <v>2632.838941</v>
      </c>
      <c r="Q13" s="62"/>
      <c r="R13" s="104">
        <f>N13-P13</f>
        <v>690.28431099999989</v>
      </c>
      <c r="S13" s="62"/>
      <c r="T13" s="105">
        <f t="shared" si="2"/>
        <v>26.218250583068993</v>
      </c>
    </row>
    <row r="14" spans="1:24" ht="12.75" customHeight="1" x14ac:dyDescent="0.2">
      <c r="A14" s="62"/>
      <c r="B14" s="62" t="s">
        <v>367</v>
      </c>
      <c r="C14" s="62" t="s">
        <v>618</v>
      </c>
      <c r="D14" s="62"/>
      <c r="E14" s="62"/>
      <c r="F14" s="62">
        <v>608.59690000000001</v>
      </c>
      <c r="G14" s="62"/>
      <c r="H14" s="62">
        <v>524.32960100000003</v>
      </c>
      <c r="I14" s="62"/>
      <c r="J14" s="104">
        <f t="shared" si="0"/>
        <v>84.26729899999998</v>
      </c>
      <c r="K14" s="62"/>
      <c r="L14" s="105">
        <f t="shared" si="1"/>
        <v>16.07143652376017</v>
      </c>
      <c r="M14" s="98"/>
      <c r="N14" s="62">
        <v>1810.4618209999999</v>
      </c>
      <c r="O14" s="62"/>
      <c r="P14" s="62">
        <v>1462.0596919999998</v>
      </c>
      <c r="Q14" s="62"/>
      <c r="R14" s="104">
        <f t="shared" ref="R14:R21" si="3">N14-P14</f>
        <v>348.40212900000006</v>
      </c>
      <c r="S14" s="62"/>
      <c r="T14" s="105">
        <f t="shared" si="2"/>
        <v>23.829542043075506</v>
      </c>
      <c r="V14" s="43"/>
      <c r="W14" s="43"/>
    </row>
    <row r="15" spans="1:24" ht="12.75" customHeight="1" x14ac:dyDescent="0.2">
      <c r="B15" s="62" t="s">
        <v>369</v>
      </c>
      <c r="C15" s="62" t="s">
        <v>620</v>
      </c>
      <c r="D15" s="106"/>
      <c r="F15" s="62">
        <v>503.55195200000003</v>
      </c>
      <c r="G15" s="62"/>
      <c r="H15" s="62">
        <v>424.24220800000001</v>
      </c>
      <c r="I15" s="62"/>
      <c r="J15" s="104">
        <f t="shared" si="0"/>
        <v>79.309744000000023</v>
      </c>
      <c r="K15" s="62"/>
      <c r="L15" s="105">
        <f t="shared" si="1"/>
        <v>18.694449185970669</v>
      </c>
      <c r="M15" s="98"/>
      <c r="N15" s="62">
        <v>1440.2723369999999</v>
      </c>
      <c r="O15" s="62"/>
      <c r="P15" s="62">
        <v>1198.0225030000001</v>
      </c>
      <c r="Q15" s="62"/>
      <c r="R15" s="104">
        <f t="shared" si="3"/>
        <v>242.24983399999974</v>
      </c>
      <c r="S15" s="62"/>
      <c r="T15" s="105">
        <f t="shared" si="2"/>
        <v>20.220808323163837</v>
      </c>
      <c r="V15" s="43"/>
      <c r="W15" s="43"/>
    </row>
    <row r="16" spans="1:24" ht="12.75" customHeight="1" x14ac:dyDescent="0.2">
      <c r="B16" s="62" t="s">
        <v>368</v>
      </c>
      <c r="C16" s="62" t="s">
        <v>619</v>
      </c>
      <c r="D16" s="106"/>
      <c r="F16" s="62">
        <v>477.40252400000003</v>
      </c>
      <c r="G16" s="62"/>
      <c r="H16" s="62">
        <v>406.12722500000001</v>
      </c>
      <c r="I16" s="62"/>
      <c r="J16" s="104">
        <f t="shared" si="0"/>
        <v>71.275299000000018</v>
      </c>
      <c r="K16" s="62"/>
      <c r="L16" s="105">
        <f t="shared" si="1"/>
        <v>17.549992862458311</v>
      </c>
      <c r="M16" s="98"/>
      <c r="N16" s="62">
        <v>1371.2437849999999</v>
      </c>
      <c r="O16" s="62"/>
      <c r="P16" s="62">
        <v>1187.060342</v>
      </c>
      <c r="Q16" s="62"/>
      <c r="R16" s="104">
        <f t="shared" si="3"/>
        <v>184.1834429999999</v>
      </c>
      <c r="S16" s="62"/>
      <c r="T16" s="105">
        <f t="shared" si="2"/>
        <v>15.515929265203269</v>
      </c>
      <c r="V16" s="43"/>
      <c r="W16" s="43"/>
    </row>
    <row r="17" spans="1:23" ht="12.75" customHeight="1" x14ac:dyDescent="0.2">
      <c r="B17" s="62" t="s">
        <v>370</v>
      </c>
      <c r="C17" s="62" t="s">
        <v>621</v>
      </c>
      <c r="D17" s="106"/>
      <c r="F17" s="62">
        <v>520.03344200000004</v>
      </c>
      <c r="G17" s="62"/>
      <c r="H17" s="62">
        <v>503.34285799999998</v>
      </c>
      <c r="I17" s="62"/>
      <c r="J17" s="104">
        <f t="shared" si="0"/>
        <v>16.690584000000058</v>
      </c>
      <c r="K17" s="62"/>
      <c r="L17" s="105">
        <f t="shared" si="1"/>
        <v>3.3159473179611609</v>
      </c>
      <c r="M17" s="98"/>
      <c r="N17" s="62">
        <v>1592.82395</v>
      </c>
      <c r="O17" s="62"/>
      <c r="P17" s="62">
        <v>1213.774355</v>
      </c>
      <c r="Q17" s="62"/>
      <c r="R17" s="104">
        <f t="shared" si="3"/>
        <v>379.04959499999995</v>
      </c>
      <c r="S17" s="62"/>
      <c r="T17" s="105">
        <f t="shared" si="2"/>
        <v>31.229000138168175</v>
      </c>
      <c r="V17" s="43"/>
      <c r="W17" s="43"/>
    </row>
    <row r="18" spans="1:23" ht="12.75" customHeight="1" x14ac:dyDescent="0.2">
      <c r="B18" s="62" t="s">
        <v>371</v>
      </c>
      <c r="C18" s="62" t="s">
        <v>622</v>
      </c>
      <c r="D18" s="106"/>
      <c r="F18" s="62">
        <v>294.01146399999999</v>
      </c>
      <c r="G18" s="62"/>
      <c r="H18" s="62">
        <v>239.282703</v>
      </c>
      <c r="I18" s="62"/>
      <c r="J18" s="104">
        <f t="shared" si="0"/>
        <v>54.728760999999992</v>
      </c>
      <c r="K18" s="62"/>
      <c r="L18" s="105">
        <f t="shared" si="1"/>
        <v>22.872008847208662</v>
      </c>
      <c r="M18" s="98"/>
      <c r="N18" s="62">
        <v>833.28785300000004</v>
      </c>
      <c r="O18" s="62"/>
      <c r="P18" s="62">
        <v>713.48784999999998</v>
      </c>
      <c r="Q18" s="62"/>
      <c r="R18" s="104">
        <f t="shared" si="3"/>
        <v>119.80000300000006</v>
      </c>
      <c r="S18" s="62"/>
      <c r="T18" s="105">
        <f t="shared" si="2"/>
        <v>16.790755862205643</v>
      </c>
      <c r="V18" s="43"/>
      <c r="W18" s="43"/>
    </row>
    <row r="19" spans="1:23" ht="12.75" customHeight="1" x14ac:dyDescent="0.2">
      <c r="B19" s="62" t="s">
        <v>700</v>
      </c>
      <c r="C19" s="62" t="s">
        <v>701</v>
      </c>
      <c r="D19" s="106"/>
      <c r="F19" s="62">
        <v>326.775397</v>
      </c>
      <c r="G19" s="62"/>
      <c r="H19" s="62">
        <v>224.913859</v>
      </c>
      <c r="I19" s="62"/>
      <c r="J19" s="104">
        <f t="shared" si="0"/>
        <v>101.861538</v>
      </c>
      <c r="K19" s="62"/>
      <c r="L19" s="105">
        <f t="shared" si="1"/>
        <v>45.28913356112929</v>
      </c>
      <c r="M19" s="98"/>
      <c r="N19" s="62">
        <v>1157.717807</v>
      </c>
      <c r="O19" s="62"/>
      <c r="P19" s="62">
        <v>711.32861000000003</v>
      </c>
      <c r="Q19" s="62"/>
      <c r="R19" s="104">
        <f t="shared" si="3"/>
        <v>446.38919699999997</v>
      </c>
      <c r="S19" s="62"/>
      <c r="T19" s="105">
        <f t="shared" si="2"/>
        <v>62.754286939196788</v>
      </c>
      <c r="V19" s="43"/>
      <c r="W19" s="43"/>
    </row>
    <row r="20" spans="1:23" ht="12.75" customHeight="1" x14ac:dyDescent="0.2">
      <c r="B20" s="62" t="s">
        <v>373</v>
      </c>
      <c r="C20" s="62" t="s">
        <v>624</v>
      </c>
      <c r="D20" s="106"/>
      <c r="F20" s="62">
        <v>348.82097700000003</v>
      </c>
      <c r="G20" s="62"/>
      <c r="H20" s="62">
        <v>232.74889999999999</v>
      </c>
      <c r="I20" s="62"/>
      <c r="J20" s="104">
        <f t="shared" si="0"/>
        <v>116.07207700000004</v>
      </c>
      <c r="K20" s="62"/>
      <c r="L20" s="105">
        <f t="shared" si="1"/>
        <v>49.870086174413728</v>
      </c>
      <c r="M20" s="98"/>
      <c r="N20" s="62">
        <v>810.10442899999998</v>
      </c>
      <c r="O20" s="62"/>
      <c r="P20" s="62">
        <v>613.02930300000003</v>
      </c>
      <c r="Q20" s="62"/>
      <c r="R20" s="104">
        <f t="shared" si="3"/>
        <v>197.07512599999995</v>
      </c>
      <c r="S20" s="62"/>
      <c r="T20" s="105">
        <f t="shared" si="2"/>
        <v>32.147749713687006</v>
      </c>
      <c r="V20" s="43"/>
      <c r="W20" s="43"/>
    </row>
    <row r="21" spans="1:23" ht="12.75" customHeight="1" x14ac:dyDescent="0.2">
      <c r="B21" s="62" t="s">
        <v>630</v>
      </c>
      <c r="C21" s="62" t="s">
        <v>631</v>
      </c>
      <c r="D21" s="106"/>
      <c r="F21" s="62">
        <v>180.99345</v>
      </c>
      <c r="G21" s="62"/>
      <c r="H21" s="62">
        <v>130.91740200000001</v>
      </c>
      <c r="I21" s="62"/>
      <c r="J21" s="104">
        <f t="shared" si="0"/>
        <v>50.076047999999986</v>
      </c>
      <c r="K21" s="62"/>
      <c r="L21" s="105">
        <f t="shared" si="1"/>
        <v>38.250108262918303</v>
      </c>
      <c r="M21" s="98"/>
      <c r="N21" s="62">
        <v>538.77325900000005</v>
      </c>
      <c r="O21" s="62"/>
      <c r="P21" s="62">
        <v>375.81673000000001</v>
      </c>
      <c r="Q21" s="62"/>
      <c r="R21" s="104">
        <f t="shared" si="3"/>
        <v>162.95652900000005</v>
      </c>
      <c r="S21" s="62"/>
      <c r="T21" s="105">
        <f t="shared" si="2"/>
        <v>43.360637244648501</v>
      </c>
      <c r="V21" s="43"/>
      <c r="W21" s="43"/>
    </row>
    <row r="22" spans="1:23" ht="4.5" customHeight="1" x14ac:dyDescent="0.2">
      <c r="B22" s="106"/>
      <c r="C22" s="106"/>
      <c r="F22" s="62"/>
      <c r="G22" s="62"/>
      <c r="H22" s="62"/>
      <c r="I22" s="62"/>
      <c r="J22" s="104"/>
      <c r="K22" s="62"/>
      <c r="L22" s="105"/>
      <c r="M22" s="98"/>
      <c r="N22" s="62"/>
      <c r="P22" s="62"/>
      <c r="Q22" s="62"/>
      <c r="R22" s="104"/>
      <c r="S22" s="62"/>
      <c r="T22" s="105"/>
      <c r="V22" s="43"/>
      <c r="W22" s="43"/>
    </row>
    <row r="23" spans="1:23" ht="30" customHeight="1" x14ac:dyDescent="0.2">
      <c r="A23" s="212" t="s">
        <v>672</v>
      </c>
      <c r="B23" s="212"/>
      <c r="C23" s="212"/>
      <c r="D23" s="212"/>
      <c r="E23" s="107"/>
      <c r="F23" s="100">
        <v>6305.1886090000071</v>
      </c>
      <c r="G23" s="100"/>
      <c r="H23" s="100">
        <v>5596.1754919999776</v>
      </c>
      <c r="I23" s="100"/>
      <c r="J23" s="101">
        <f>F23-H23</f>
        <v>709.01311700002952</v>
      </c>
      <c r="K23" s="108"/>
      <c r="L23" s="102">
        <f>F23/H23*100-100</f>
        <v>12.669601194844589</v>
      </c>
      <c r="M23" s="103"/>
      <c r="N23" s="100">
        <v>19014.223957000009</v>
      </c>
      <c r="O23" s="100"/>
      <c r="P23" s="100">
        <v>15574.530744999978</v>
      </c>
      <c r="Q23" s="100"/>
      <c r="R23" s="101">
        <f>N23-P23</f>
        <v>3439.6932120000311</v>
      </c>
      <c r="S23" s="108"/>
      <c r="T23" s="102">
        <f>N23/P23*100-100</f>
        <v>22.085373025471753</v>
      </c>
      <c r="V23" s="43"/>
      <c r="W23" s="43"/>
    </row>
    <row r="24" spans="1:23" s="8" customFormat="1" ht="30" customHeight="1" x14ac:dyDescent="0.2">
      <c r="A24" s="210" t="s">
        <v>673</v>
      </c>
      <c r="B24" s="210"/>
      <c r="C24" s="210"/>
      <c r="D24" s="210"/>
      <c r="E24" s="109"/>
      <c r="F24" s="109">
        <v>6817.3164679999991</v>
      </c>
      <c r="G24" s="109"/>
      <c r="H24" s="109">
        <v>6020.1607290000002</v>
      </c>
      <c r="I24" s="109"/>
      <c r="J24" s="110">
        <f>F24-H24</f>
        <v>797.1557389999989</v>
      </c>
      <c r="K24" s="110"/>
      <c r="L24" s="111">
        <f>F24/H24*100-100</f>
        <v>13.241436149038051</v>
      </c>
      <c r="M24" s="112"/>
      <c r="N24" s="109">
        <v>20542.836298000002</v>
      </c>
      <c r="O24" s="109"/>
      <c r="P24" s="109">
        <v>16753.541380000002</v>
      </c>
      <c r="Q24" s="109"/>
      <c r="R24" s="110">
        <f>N24-P24</f>
        <v>3789.2949179999996</v>
      </c>
      <c r="S24" s="110"/>
      <c r="T24" s="111">
        <f>N24/P24*100-100</f>
        <v>22.617874227615985</v>
      </c>
      <c r="V24" s="113"/>
      <c r="W24" s="113"/>
    </row>
    <row r="25" spans="1:23" ht="30" customHeight="1" x14ac:dyDescent="0.2">
      <c r="A25" s="212" t="s">
        <v>674</v>
      </c>
      <c r="B25" s="212"/>
      <c r="C25" s="212"/>
      <c r="D25" s="212"/>
      <c r="E25" s="182"/>
      <c r="F25" s="100">
        <v>6912.9602559999994</v>
      </c>
      <c r="G25" s="100"/>
      <c r="H25" s="100">
        <v>6107.4962599999999</v>
      </c>
      <c r="I25" s="100"/>
      <c r="J25" s="101">
        <f>F25-H25</f>
        <v>805.4639959999995</v>
      </c>
      <c r="K25" s="108"/>
      <c r="L25" s="102">
        <f>F25/H25*100-100</f>
        <v>13.188120986258284</v>
      </c>
      <c r="M25" s="103"/>
      <c r="N25" s="100">
        <v>20870.253196999998</v>
      </c>
      <c r="O25" s="100"/>
      <c r="P25" s="100">
        <v>17003.225877000004</v>
      </c>
      <c r="Q25" s="100"/>
      <c r="R25" s="101">
        <f>N25-P25</f>
        <v>3867.0273199999938</v>
      </c>
      <c r="S25" s="108"/>
      <c r="T25" s="102">
        <f>N25/P25*100-100</f>
        <v>22.742903893495068</v>
      </c>
      <c r="V25" s="43"/>
      <c r="W25" s="43"/>
    </row>
    <row r="26" spans="1:23" ht="30" customHeight="1" x14ac:dyDescent="0.2">
      <c r="A26" s="210" t="s">
        <v>675</v>
      </c>
      <c r="B26" s="210"/>
      <c r="C26" s="210"/>
      <c r="D26" s="210"/>
      <c r="E26" s="109"/>
      <c r="F26" s="109">
        <v>2819.7367129999989</v>
      </c>
      <c r="G26" s="109"/>
      <c r="H26" s="109">
        <v>2275.3324130000001</v>
      </c>
      <c r="I26" s="62"/>
      <c r="J26" s="110">
        <f>F26-H26</f>
        <v>544.40429999999878</v>
      </c>
      <c r="K26" s="78"/>
      <c r="L26" s="111">
        <f>F26/H26*100-100</f>
        <v>23.926363325620969</v>
      </c>
      <c r="M26" s="114"/>
      <c r="N26" s="109">
        <v>8241.609473999999</v>
      </c>
      <c r="O26" s="109"/>
      <c r="P26" s="109">
        <v>6498.9518430000007</v>
      </c>
      <c r="Q26" s="62"/>
      <c r="R26" s="110">
        <f>N26-P26</f>
        <v>1742.6576309999982</v>
      </c>
      <c r="S26" s="110"/>
      <c r="T26" s="111">
        <f>N26/P26*100-100</f>
        <v>26.814441360678941</v>
      </c>
      <c r="V26" s="43"/>
      <c r="W26" s="43"/>
    </row>
    <row r="27" spans="1:23" ht="30" customHeight="1" x14ac:dyDescent="0.2">
      <c r="A27" s="211" t="s">
        <v>676</v>
      </c>
      <c r="B27" s="211"/>
      <c r="C27" s="211"/>
      <c r="D27" s="211"/>
      <c r="E27" s="107"/>
      <c r="F27" s="100">
        <v>2724.092924999999</v>
      </c>
      <c r="G27" s="100"/>
      <c r="H27" s="100">
        <v>2187.9968819999999</v>
      </c>
      <c r="I27" s="100"/>
      <c r="J27" s="101">
        <f>F27-H27</f>
        <v>536.0960429999991</v>
      </c>
      <c r="K27" s="108"/>
      <c r="L27" s="102">
        <f>F27/H27*100-100</f>
        <v>24.501682219490434</v>
      </c>
      <c r="M27" s="103"/>
      <c r="N27" s="100">
        <v>7914.1925749999991</v>
      </c>
      <c r="O27" s="100"/>
      <c r="P27" s="100">
        <v>6249.2673460000005</v>
      </c>
      <c r="Q27" s="100"/>
      <c r="R27" s="101">
        <f>N27-P27</f>
        <v>1664.9252289999986</v>
      </c>
      <c r="S27" s="108"/>
      <c r="T27" s="102">
        <f>N27/P27*100-100</f>
        <v>26.64192675427266</v>
      </c>
      <c r="V27" s="43"/>
      <c r="W27" s="43"/>
    </row>
    <row r="28" spans="1:23" ht="3" customHeight="1" x14ac:dyDescent="0.2">
      <c r="A28" s="11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V28" s="43"/>
      <c r="W28" s="43"/>
    </row>
    <row r="29" spans="1:23" ht="3.75" customHeight="1" x14ac:dyDescent="0.2">
      <c r="A29" s="116"/>
      <c r="V29" s="43"/>
      <c r="W29" s="43"/>
    </row>
    <row r="33" spans="1:16" x14ac:dyDescent="0.2">
      <c r="F33" s="65"/>
      <c r="H33" s="65"/>
      <c r="N33" s="65"/>
      <c r="P33" s="65"/>
    </row>
    <row r="34" spans="1:16" ht="30" customHeight="1" x14ac:dyDescent="0.2">
      <c r="A34" s="219" t="s">
        <v>632</v>
      </c>
      <c r="B34" s="219"/>
      <c r="C34" s="219"/>
      <c r="D34" s="219"/>
      <c r="E34" s="117"/>
      <c r="F34" s="220" t="s">
        <v>633</v>
      </c>
      <c r="G34" s="220"/>
      <c r="H34" s="220"/>
      <c r="I34" s="220"/>
      <c r="J34" s="220"/>
      <c r="K34" s="220"/>
      <c r="L34" s="220"/>
      <c r="N34" s="65"/>
      <c r="P34" s="65"/>
    </row>
    <row r="35" spans="1:16" ht="30" customHeight="1" x14ac:dyDescent="0.2">
      <c r="A35" s="221" t="s">
        <v>634</v>
      </c>
      <c r="B35" s="221"/>
      <c r="C35" s="221"/>
      <c r="D35" s="221"/>
      <c r="E35" s="117"/>
      <c r="F35" s="218" t="s">
        <v>635</v>
      </c>
      <c r="G35" s="218"/>
      <c r="H35" s="218"/>
      <c r="I35" s="218"/>
      <c r="J35" s="218"/>
      <c r="K35" s="218"/>
      <c r="L35" s="218"/>
    </row>
    <row r="36" spans="1:16" ht="30" customHeight="1" x14ac:dyDescent="0.2">
      <c r="A36" s="219" t="s">
        <v>636</v>
      </c>
      <c r="B36" s="219"/>
      <c r="C36" s="219"/>
      <c r="D36" s="219"/>
      <c r="E36" s="117"/>
      <c r="F36" s="220" t="s">
        <v>635</v>
      </c>
      <c r="G36" s="220"/>
      <c r="H36" s="220"/>
      <c r="I36" s="220"/>
      <c r="J36" s="220"/>
      <c r="K36" s="220"/>
      <c r="L36" s="220"/>
    </row>
    <row r="37" spans="1:16" ht="30" customHeight="1" x14ac:dyDescent="0.2">
      <c r="A37" s="217" t="s">
        <v>637</v>
      </c>
      <c r="B37" s="217"/>
      <c r="C37" s="217"/>
      <c r="D37" s="217"/>
      <c r="E37" s="117"/>
      <c r="F37" s="218" t="s">
        <v>633</v>
      </c>
      <c r="G37" s="218"/>
      <c r="H37" s="218"/>
      <c r="I37" s="218"/>
      <c r="J37" s="218"/>
      <c r="K37" s="218"/>
      <c r="L37" s="218"/>
    </row>
    <row r="38" spans="1:16" x14ac:dyDescent="0.2">
      <c r="F38" s="65"/>
      <c r="H38" s="65"/>
      <c r="N38" s="65"/>
      <c r="P38" s="65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6:D26"/>
    <mergeCell ref="A27:D27"/>
    <mergeCell ref="A11:D11"/>
    <mergeCell ref="A23:D23"/>
    <mergeCell ref="A24:D24"/>
    <mergeCell ref="A25:D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83" customWidth="1"/>
    <col min="2" max="2" width="9.28515625" style="84" customWidth="1"/>
    <col min="3" max="17" width="10.140625" style="84" customWidth="1"/>
    <col min="18" max="18" width="6.5703125" style="84" customWidth="1"/>
    <col min="19" max="19" width="9.140625" style="84"/>
    <col min="20" max="20" width="2.85546875" style="84" customWidth="1"/>
    <col min="21" max="16384" width="9.140625" style="84"/>
  </cols>
  <sheetData>
    <row r="1" spans="1:21" hidden="1" x14ac:dyDescent="0.15"/>
    <row r="2" spans="1:21" ht="24" customHeight="1" x14ac:dyDescent="0.2">
      <c r="A2" s="195" t="s">
        <v>677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28"/>
    </row>
    <row r="3" spans="1:21" s="85" customFormat="1" ht="6.75" customHeight="1" thickBo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21" ht="12" customHeight="1" thickBot="1" x14ac:dyDescent="0.25">
      <c r="A4" s="197" t="s">
        <v>162</v>
      </c>
      <c r="B4" s="197" t="s">
        <v>163</v>
      </c>
      <c r="C4" s="199" t="s">
        <v>666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197" t="s">
        <v>535</v>
      </c>
      <c r="S4" s="197" t="s">
        <v>522</v>
      </c>
      <c r="U4" s="28"/>
    </row>
    <row r="5" spans="1:21" ht="21.75" customHeight="1" thickBot="1" x14ac:dyDescent="0.2">
      <c r="A5" s="198"/>
      <c r="B5" s="198"/>
      <c r="C5" s="86" t="s">
        <v>164</v>
      </c>
      <c r="D5" s="86" t="s">
        <v>165</v>
      </c>
      <c r="E5" s="86" t="s">
        <v>166</v>
      </c>
      <c r="F5" s="86" t="s">
        <v>167</v>
      </c>
      <c r="G5" s="86" t="s">
        <v>168</v>
      </c>
      <c r="H5" s="86" t="s">
        <v>352</v>
      </c>
      <c r="I5" s="86" t="s">
        <v>169</v>
      </c>
      <c r="J5" s="86" t="s">
        <v>170</v>
      </c>
      <c r="K5" s="86" t="s">
        <v>171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177</v>
      </c>
      <c r="R5" s="198"/>
      <c r="S5" s="198"/>
    </row>
    <row r="6" spans="1:21" ht="12.75" x14ac:dyDescent="0.2">
      <c r="A6" s="87">
        <v>2021</v>
      </c>
      <c r="B6" s="84" t="s">
        <v>338</v>
      </c>
      <c r="C6" s="88">
        <v>514.19936499999994</v>
      </c>
      <c r="D6" s="88">
        <v>32.256638000000002</v>
      </c>
      <c r="E6" s="88">
        <v>124.481011</v>
      </c>
      <c r="F6" s="88">
        <v>8.1219300000000008</v>
      </c>
      <c r="G6" s="88">
        <v>2.8336009999999998</v>
      </c>
      <c r="H6" s="88">
        <v>3.9097749999999998</v>
      </c>
      <c r="I6" s="88">
        <v>43.806871000000001</v>
      </c>
      <c r="J6" s="88">
        <v>34.545037000000001</v>
      </c>
      <c r="K6" s="88">
        <v>5.8903379999999999</v>
      </c>
      <c r="L6" s="88">
        <v>1263.2547870000001</v>
      </c>
      <c r="M6" s="88">
        <v>3.3747509999999998</v>
      </c>
      <c r="N6" s="88">
        <v>24.890841000000002</v>
      </c>
      <c r="O6" s="88">
        <v>646.83644800000002</v>
      </c>
      <c r="P6" s="88">
        <v>16.054447</v>
      </c>
      <c r="Q6" s="88">
        <v>27.986408999999998</v>
      </c>
      <c r="R6" s="87">
        <v>2021</v>
      </c>
      <c r="S6" s="84" t="s">
        <v>538</v>
      </c>
      <c r="U6" s="28"/>
    </row>
    <row r="7" spans="1:21" x14ac:dyDescent="0.15">
      <c r="B7" s="84" t="s">
        <v>339</v>
      </c>
      <c r="C7" s="88">
        <v>546.18419300000005</v>
      </c>
      <c r="D7" s="88">
        <v>28.703721000000002</v>
      </c>
      <c r="E7" s="88">
        <v>109.075025</v>
      </c>
      <c r="F7" s="88">
        <v>6.9400700000000004</v>
      </c>
      <c r="G7" s="88">
        <v>4.1291859999999998</v>
      </c>
      <c r="H7" s="88">
        <v>4.4262990000000002</v>
      </c>
      <c r="I7" s="88">
        <v>47.819944</v>
      </c>
      <c r="J7" s="88">
        <v>35.665984999999999</v>
      </c>
      <c r="K7" s="88">
        <v>6.9412070000000003</v>
      </c>
      <c r="L7" s="88">
        <v>1336.8804029999999</v>
      </c>
      <c r="M7" s="88">
        <v>3.6426820000000002</v>
      </c>
      <c r="N7" s="88">
        <v>25.585263999999999</v>
      </c>
      <c r="O7" s="88">
        <v>674.55953599999998</v>
      </c>
      <c r="P7" s="88">
        <v>14.561513</v>
      </c>
      <c r="Q7" s="88">
        <v>33.003712</v>
      </c>
      <c r="R7" s="83"/>
      <c r="S7" s="84" t="s">
        <v>539</v>
      </c>
    </row>
    <row r="8" spans="1:21" x14ac:dyDescent="0.15">
      <c r="B8" s="84" t="s">
        <v>340</v>
      </c>
      <c r="C8" s="88">
        <v>646.34004400000003</v>
      </c>
      <c r="D8" s="88">
        <v>37.752932999999999</v>
      </c>
      <c r="E8" s="88">
        <v>143.800646</v>
      </c>
      <c r="F8" s="88">
        <v>9.9768889999999999</v>
      </c>
      <c r="G8" s="88">
        <v>4.3853299999999997</v>
      </c>
      <c r="H8" s="88">
        <v>4.8362350000000003</v>
      </c>
      <c r="I8" s="88">
        <v>51.608226999999999</v>
      </c>
      <c r="J8" s="88">
        <v>39.425277999999999</v>
      </c>
      <c r="K8" s="88">
        <v>8.1262849999999993</v>
      </c>
      <c r="L8" s="88">
        <v>1445.29673</v>
      </c>
      <c r="M8" s="88">
        <v>3.319299</v>
      </c>
      <c r="N8" s="88">
        <v>38.387692000000001</v>
      </c>
      <c r="O8" s="88">
        <v>799.86604699999998</v>
      </c>
      <c r="P8" s="88">
        <v>28.981066999999999</v>
      </c>
      <c r="Q8" s="88">
        <v>39.787568</v>
      </c>
      <c r="R8" s="83"/>
      <c r="S8" s="84" t="s">
        <v>540</v>
      </c>
    </row>
    <row r="9" spans="1:21" x14ac:dyDescent="0.15">
      <c r="B9" s="84" t="s">
        <v>341</v>
      </c>
      <c r="C9" s="88">
        <v>582.939617</v>
      </c>
      <c r="D9" s="88">
        <v>32.303812999999998</v>
      </c>
      <c r="E9" s="88">
        <v>134.37215399999999</v>
      </c>
      <c r="F9" s="88">
        <v>7.2313729999999996</v>
      </c>
      <c r="G9" s="88">
        <v>3.8125390000000001</v>
      </c>
      <c r="H9" s="88">
        <v>5.6204850000000004</v>
      </c>
      <c r="I9" s="88">
        <v>36.793427000000001</v>
      </c>
      <c r="J9" s="88">
        <v>29.623277999999999</v>
      </c>
      <c r="K9" s="88">
        <v>6.6865550000000002</v>
      </c>
      <c r="L9" s="88">
        <v>1402.004027</v>
      </c>
      <c r="M9" s="88">
        <v>2.394739</v>
      </c>
      <c r="N9" s="88">
        <v>34.356420999999997</v>
      </c>
      <c r="O9" s="88">
        <v>711.13690299999996</v>
      </c>
      <c r="P9" s="88">
        <v>13.208798</v>
      </c>
      <c r="Q9" s="88">
        <v>33.887588000000001</v>
      </c>
      <c r="R9" s="83"/>
      <c r="S9" s="84" t="s">
        <v>541</v>
      </c>
    </row>
    <row r="10" spans="1:21" x14ac:dyDescent="0.15">
      <c r="B10" s="84" t="s">
        <v>342</v>
      </c>
      <c r="C10" s="88">
        <v>576.13765999999998</v>
      </c>
      <c r="D10" s="88">
        <v>30.230433000000001</v>
      </c>
      <c r="E10" s="88">
        <v>146.575152</v>
      </c>
      <c r="F10" s="88">
        <v>18.870896999999999</v>
      </c>
      <c r="G10" s="88">
        <v>2.8155969999999999</v>
      </c>
      <c r="H10" s="88">
        <v>3.9313959999999999</v>
      </c>
      <c r="I10" s="88">
        <v>42.339624999999998</v>
      </c>
      <c r="J10" s="88">
        <v>31.051261</v>
      </c>
      <c r="K10" s="88">
        <v>6.6567509999999999</v>
      </c>
      <c r="L10" s="88">
        <v>1400.8661340000001</v>
      </c>
      <c r="M10" s="88">
        <v>2.9248059999999998</v>
      </c>
      <c r="N10" s="88">
        <v>29.465544999999999</v>
      </c>
      <c r="O10" s="88">
        <v>707.38109199999997</v>
      </c>
      <c r="P10" s="88">
        <v>12.555244999999999</v>
      </c>
      <c r="Q10" s="88">
        <v>37.285442000000003</v>
      </c>
      <c r="R10" s="83"/>
      <c r="S10" s="84" t="s">
        <v>542</v>
      </c>
    </row>
    <row r="11" spans="1:21" x14ac:dyDescent="0.15">
      <c r="B11" s="84" t="s">
        <v>343</v>
      </c>
      <c r="C11" s="88">
        <v>586.30235500000003</v>
      </c>
      <c r="D11" s="88">
        <v>34.128675999999999</v>
      </c>
      <c r="E11" s="88">
        <v>133.802054</v>
      </c>
      <c r="F11" s="88">
        <v>6.2777630000000002</v>
      </c>
      <c r="G11" s="88">
        <v>2.9698310000000001</v>
      </c>
      <c r="H11" s="88">
        <v>3.3821340000000002</v>
      </c>
      <c r="I11" s="88">
        <v>41.687015000000002</v>
      </c>
      <c r="J11" s="88">
        <v>30.156459000000002</v>
      </c>
      <c r="K11" s="88">
        <v>6.4046260000000004</v>
      </c>
      <c r="L11" s="88">
        <v>1381.992704</v>
      </c>
      <c r="M11" s="88">
        <v>3.8793929999999999</v>
      </c>
      <c r="N11" s="88">
        <v>49.176727999999997</v>
      </c>
      <c r="O11" s="88">
        <v>676.66261699999995</v>
      </c>
      <c r="P11" s="88">
        <v>12.618353000000001</v>
      </c>
      <c r="Q11" s="88">
        <v>31.158929000000001</v>
      </c>
      <c r="R11" s="83"/>
      <c r="S11" s="84" t="s">
        <v>543</v>
      </c>
    </row>
    <row r="12" spans="1:21" x14ac:dyDescent="0.15">
      <c r="B12" s="84" t="s">
        <v>344</v>
      </c>
      <c r="C12" s="88">
        <v>627.04258100000004</v>
      </c>
      <c r="D12" s="88">
        <v>30.133825000000002</v>
      </c>
      <c r="E12" s="88">
        <v>125.637142</v>
      </c>
      <c r="F12" s="88">
        <v>7.6820789999999999</v>
      </c>
      <c r="G12" s="88">
        <v>2.9785430000000002</v>
      </c>
      <c r="H12" s="88">
        <v>4.5805230000000003</v>
      </c>
      <c r="I12" s="88">
        <v>43.184202999999997</v>
      </c>
      <c r="J12" s="88">
        <v>30.128730999999998</v>
      </c>
      <c r="K12" s="88">
        <v>5.9105489999999996</v>
      </c>
      <c r="L12" s="88">
        <v>1465.7897230000001</v>
      </c>
      <c r="M12" s="88">
        <v>4.4243639999999997</v>
      </c>
      <c r="N12" s="88">
        <v>49.281086999999999</v>
      </c>
      <c r="O12" s="88">
        <v>738.96276799999998</v>
      </c>
      <c r="P12" s="88">
        <v>15.031905999999999</v>
      </c>
      <c r="Q12" s="88">
        <v>30.732455000000002</v>
      </c>
      <c r="R12" s="83"/>
      <c r="S12" s="84" t="s">
        <v>544</v>
      </c>
    </row>
    <row r="13" spans="1:21" x14ac:dyDescent="0.15">
      <c r="B13" s="84" t="s">
        <v>345</v>
      </c>
      <c r="C13" s="88">
        <v>439.22206699999998</v>
      </c>
      <c r="D13" s="88">
        <v>21.004847000000002</v>
      </c>
      <c r="E13" s="88">
        <v>117.869407</v>
      </c>
      <c r="F13" s="88">
        <v>5.8837700000000002</v>
      </c>
      <c r="G13" s="88">
        <v>2.8391120000000001</v>
      </c>
      <c r="H13" s="88">
        <v>2.9936430000000001</v>
      </c>
      <c r="I13" s="88">
        <v>29.047250999999999</v>
      </c>
      <c r="J13" s="88">
        <v>21.906748</v>
      </c>
      <c r="K13" s="88">
        <v>4.8807330000000002</v>
      </c>
      <c r="L13" s="88">
        <v>1113.3890080000001</v>
      </c>
      <c r="M13" s="88">
        <v>3.0193490000000001</v>
      </c>
      <c r="N13" s="88">
        <v>13.644545000000001</v>
      </c>
      <c r="O13" s="88">
        <v>493.49728099999999</v>
      </c>
      <c r="P13" s="88">
        <v>11.450218</v>
      </c>
      <c r="Q13" s="88">
        <v>20.405719999999999</v>
      </c>
      <c r="R13" s="83"/>
      <c r="S13" s="84" t="s">
        <v>545</v>
      </c>
    </row>
    <row r="14" spans="1:21" x14ac:dyDescent="0.15">
      <c r="B14" s="84" t="s">
        <v>346</v>
      </c>
      <c r="C14" s="88">
        <v>613.13275099999998</v>
      </c>
      <c r="D14" s="88">
        <v>30.776937</v>
      </c>
      <c r="E14" s="88">
        <v>127.503147</v>
      </c>
      <c r="F14" s="88">
        <v>15.851784</v>
      </c>
      <c r="G14" s="88">
        <v>3.489115</v>
      </c>
      <c r="H14" s="88">
        <v>4.2622200000000001</v>
      </c>
      <c r="I14" s="88">
        <v>43.529282000000002</v>
      </c>
      <c r="J14" s="88">
        <v>31.214655</v>
      </c>
      <c r="K14" s="88">
        <v>5.6574949999999999</v>
      </c>
      <c r="L14" s="88">
        <v>1523.9524530000001</v>
      </c>
      <c r="M14" s="88">
        <v>3.9651269999999998</v>
      </c>
      <c r="N14" s="88">
        <v>38.549714000000002</v>
      </c>
      <c r="O14" s="88">
        <v>704.79222300000004</v>
      </c>
      <c r="P14" s="88">
        <v>17.690391999999999</v>
      </c>
      <c r="Q14" s="88">
        <v>31.42944</v>
      </c>
      <c r="R14" s="83"/>
      <c r="S14" s="84" t="s">
        <v>546</v>
      </c>
    </row>
    <row r="15" spans="1:21" x14ac:dyDescent="0.15">
      <c r="B15" s="84" t="s">
        <v>347</v>
      </c>
      <c r="C15" s="88">
        <v>617.01908600000002</v>
      </c>
      <c r="D15" s="88">
        <v>30.170012</v>
      </c>
      <c r="E15" s="88">
        <v>130.51004599999999</v>
      </c>
      <c r="F15" s="88">
        <v>9.3221550000000004</v>
      </c>
      <c r="G15" s="88">
        <v>3.1707299999999998</v>
      </c>
      <c r="H15" s="88">
        <v>3.9982829999999998</v>
      </c>
      <c r="I15" s="88">
        <v>45.787353000000003</v>
      </c>
      <c r="J15" s="88">
        <v>33.225926000000001</v>
      </c>
      <c r="K15" s="88">
        <v>7.4588239999999999</v>
      </c>
      <c r="L15" s="88">
        <v>1476.977588</v>
      </c>
      <c r="M15" s="88">
        <v>3.8729339999999999</v>
      </c>
      <c r="N15" s="88">
        <v>34.483502000000001</v>
      </c>
      <c r="O15" s="88">
        <v>741.99240799999995</v>
      </c>
      <c r="P15" s="88">
        <v>15.984431000000001</v>
      </c>
      <c r="Q15" s="88">
        <v>29.989671000000001</v>
      </c>
      <c r="R15" s="83"/>
      <c r="S15" s="84" t="s">
        <v>547</v>
      </c>
    </row>
    <row r="16" spans="1:21" x14ac:dyDescent="0.15">
      <c r="B16" s="84" t="s">
        <v>348</v>
      </c>
      <c r="C16" s="88">
        <v>714.53900099999998</v>
      </c>
      <c r="D16" s="88">
        <v>37.905500000000004</v>
      </c>
      <c r="E16" s="88">
        <v>149.24811199999999</v>
      </c>
      <c r="F16" s="88">
        <v>9.6266820000000006</v>
      </c>
      <c r="G16" s="88">
        <v>6.3446889999999998</v>
      </c>
      <c r="H16" s="88">
        <v>5.1486780000000003</v>
      </c>
      <c r="I16" s="88">
        <v>44.724766000000002</v>
      </c>
      <c r="J16" s="88">
        <v>44.113270999999997</v>
      </c>
      <c r="K16" s="88">
        <v>9.2812420000000007</v>
      </c>
      <c r="L16" s="88">
        <v>1692.7129030000001</v>
      </c>
      <c r="M16" s="88">
        <v>5.4730179999999997</v>
      </c>
      <c r="N16" s="88">
        <v>41.228150999999997</v>
      </c>
      <c r="O16" s="88">
        <v>779.62928599999998</v>
      </c>
      <c r="P16" s="88">
        <v>19.550699999999999</v>
      </c>
      <c r="Q16" s="88">
        <v>36.686585000000001</v>
      </c>
      <c r="R16" s="83"/>
      <c r="S16" s="84" t="s">
        <v>548</v>
      </c>
    </row>
    <row r="17" spans="1:19" x14ac:dyDescent="0.15">
      <c r="B17" s="84" t="s">
        <v>349</v>
      </c>
      <c r="C17" s="88">
        <v>548.69713899999999</v>
      </c>
      <c r="D17" s="88">
        <v>21.918589000000001</v>
      </c>
      <c r="E17" s="88">
        <v>152.991277</v>
      </c>
      <c r="F17" s="88">
        <v>18.774865999999999</v>
      </c>
      <c r="G17" s="88">
        <v>4.1884030000000001</v>
      </c>
      <c r="H17" s="88">
        <v>3.5149720000000002</v>
      </c>
      <c r="I17" s="88">
        <v>42.000920000000001</v>
      </c>
      <c r="J17" s="88">
        <v>28.676107999999999</v>
      </c>
      <c r="K17" s="88">
        <v>8.1671150000000008</v>
      </c>
      <c r="L17" s="88">
        <v>1513.024983</v>
      </c>
      <c r="M17" s="88">
        <v>5.3227310000000001</v>
      </c>
      <c r="N17" s="88">
        <v>53.821181000000003</v>
      </c>
      <c r="O17" s="88">
        <v>668.13938900000005</v>
      </c>
      <c r="P17" s="88">
        <v>20.304096000000001</v>
      </c>
      <c r="Q17" s="88">
        <v>31.365694000000001</v>
      </c>
      <c r="R17" s="83"/>
      <c r="S17" s="84" t="s">
        <v>549</v>
      </c>
    </row>
    <row r="18" spans="1:19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3"/>
    </row>
    <row r="19" spans="1:19" x14ac:dyDescent="0.15">
      <c r="A19" s="87">
        <v>2022</v>
      </c>
      <c r="B19" s="84" t="s">
        <v>338</v>
      </c>
      <c r="C19" s="88">
        <v>609.73872700000004</v>
      </c>
      <c r="D19" s="88">
        <v>35.343977000000002</v>
      </c>
      <c r="E19" s="88">
        <v>141.58449899999999</v>
      </c>
      <c r="F19" s="88">
        <v>8.0206859999999995</v>
      </c>
      <c r="G19" s="88">
        <v>2.4302239999999999</v>
      </c>
      <c r="H19" s="88">
        <v>4.7834320000000004</v>
      </c>
      <c r="I19" s="88">
        <v>49.921951999999997</v>
      </c>
      <c r="J19" s="88">
        <v>40.670853999999999</v>
      </c>
      <c r="K19" s="88">
        <v>6.9138250000000001</v>
      </c>
      <c r="L19" s="88">
        <v>1564.6313700000001</v>
      </c>
      <c r="M19" s="88">
        <v>3.3117480000000001</v>
      </c>
      <c r="N19" s="88">
        <v>30.128938999999999</v>
      </c>
      <c r="O19" s="88">
        <v>774.651342</v>
      </c>
      <c r="P19" s="88">
        <v>20.534590999999999</v>
      </c>
      <c r="Q19" s="88">
        <v>26.61815</v>
      </c>
      <c r="R19" s="87">
        <v>2022</v>
      </c>
      <c r="S19" s="84" t="s">
        <v>538</v>
      </c>
    </row>
    <row r="20" spans="1:19" x14ac:dyDescent="0.15">
      <c r="B20" s="84" t="s">
        <v>339</v>
      </c>
      <c r="C20" s="88">
        <v>633.302952</v>
      </c>
      <c r="D20" s="88">
        <v>35.125290999999997</v>
      </c>
      <c r="E20" s="88">
        <v>148.53695500000001</v>
      </c>
      <c r="F20" s="88">
        <v>10.768056</v>
      </c>
      <c r="G20" s="88">
        <v>2.3966630000000002</v>
      </c>
      <c r="H20" s="88">
        <v>6.1593540000000004</v>
      </c>
      <c r="I20" s="88">
        <v>44.692359000000003</v>
      </c>
      <c r="J20" s="88">
        <v>40.092685000000003</v>
      </c>
      <c r="K20" s="88">
        <v>6.5040009999999997</v>
      </c>
      <c r="L20" s="88">
        <v>1572.698099</v>
      </c>
      <c r="M20" s="88">
        <v>5.3978849999999996</v>
      </c>
      <c r="N20" s="88">
        <v>27.114491999999998</v>
      </c>
      <c r="O20" s="88">
        <v>847.700513</v>
      </c>
      <c r="P20" s="88">
        <v>22.672802999999998</v>
      </c>
      <c r="Q20" s="88">
        <v>33.221201000000001</v>
      </c>
      <c r="R20" s="83"/>
      <c r="S20" s="84" t="s">
        <v>539</v>
      </c>
    </row>
    <row r="21" spans="1:19" x14ac:dyDescent="0.15">
      <c r="B21" s="84" t="s">
        <v>340</v>
      </c>
      <c r="C21" s="88">
        <v>767.69350699999995</v>
      </c>
      <c r="D21" s="88">
        <v>54.977722</v>
      </c>
      <c r="E21" s="88">
        <v>155.42816199999999</v>
      </c>
      <c r="F21" s="88">
        <v>10.388719</v>
      </c>
      <c r="G21" s="88">
        <v>3.428417</v>
      </c>
      <c r="H21" s="88">
        <v>7.3948359999999997</v>
      </c>
      <c r="I21" s="88">
        <v>45.319344999999998</v>
      </c>
      <c r="J21" s="88">
        <v>41.353206999999998</v>
      </c>
      <c r="K21" s="88">
        <v>6.8579629999999998</v>
      </c>
      <c r="L21" s="88">
        <v>1733.1472510000001</v>
      </c>
      <c r="M21" s="88">
        <v>5.804335</v>
      </c>
      <c r="N21" s="88">
        <v>84.661854000000005</v>
      </c>
      <c r="O21" s="88">
        <v>830.07969900000001</v>
      </c>
      <c r="P21" s="88">
        <v>24.877172000000002</v>
      </c>
      <c r="Q21" s="88">
        <v>33.643450999999999</v>
      </c>
      <c r="R21" s="83"/>
      <c r="S21" s="84" t="s">
        <v>540</v>
      </c>
    </row>
    <row r="22" spans="1:19" x14ac:dyDescent="0.15">
      <c r="B22" s="84" t="s">
        <v>341</v>
      </c>
      <c r="C22" s="88">
        <v>693.06034099999999</v>
      </c>
      <c r="D22" s="88">
        <v>39.638258999999998</v>
      </c>
      <c r="E22" s="88">
        <v>157.62489600000001</v>
      </c>
      <c r="F22" s="88">
        <v>20.445744999999999</v>
      </c>
      <c r="G22" s="88">
        <v>3.721346</v>
      </c>
      <c r="H22" s="88">
        <v>6.1260089999999998</v>
      </c>
      <c r="I22" s="88">
        <v>48.640048999999998</v>
      </c>
      <c r="J22" s="88">
        <v>39.311844000000001</v>
      </c>
      <c r="K22" s="88">
        <v>7.4097809999999997</v>
      </c>
      <c r="L22" s="88">
        <v>1613.657645</v>
      </c>
      <c r="M22" s="88">
        <v>6.975225</v>
      </c>
      <c r="N22" s="88">
        <v>48.933664</v>
      </c>
      <c r="O22" s="88">
        <v>771.91846199999998</v>
      </c>
      <c r="P22" s="88">
        <v>21.217863000000001</v>
      </c>
      <c r="Q22" s="88">
        <v>29.521495000000002</v>
      </c>
      <c r="R22" s="83"/>
      <c r="S22" s="84" t="s">
        <v>541</v>
      </c>
    </row>
    <row r="23" spans="1:19" x14ac:dyDescent="0.15">
      <c r="B23" s="84" t="s">
        <v>342</v>
      </c>
      <c r="C23" s="88">
        <v>759.63462700000002</v>
      </c>
      <c r="D23" s="88">
        <v>39.227164000000002</v>
      </c>
      <c r="E23" s="88">
        <v>142.004581</v>
      </c>
      <c r="F23" s="88">
        <v>10.022327000000001</v>
      </c>
      <c r="G23" s="88">
        <v>3.485147</v>
      </c>
      <c r="H23" s="88">
        <v>6.3279969999999999</v>
      </c>
      <c r="I23" s="88">
        <v>54.849299000000002</v>
      </c>
      <c r="J23" s="88">
        <v>49.260454000000003</v>
      </c>
      <c r="K23" s="88">
        <v>7.511018</v>
      </c>
      <c r="L23" s="88">
        <v>1827.9985529999999</v>
      </c>
      <c r="M23" s="88">
        <v>11.343893</v>
      </c>
      <c r="N23" s="88">
        <v>35.011232</v>
      </c>
      <c r="O23" s="88">
        <v>835.83464900000001</v>
      </c>
      <c r="P23" s="88">
        <v>20.508253</v>
      </c>
      <c r="Q23" s="88">
        <v>42.823051</v>
      </c>
      <c r="R23" s="83"/>
      <c r="S23" s="84" t="s">
        <v>542</v>
      </c>
    </row>
    <row r="24" spans="1:19" x14ac:dyDescent="0.15">
      <c r="B24" s="84" t="s">
        <v>343</v>
      </c>
      <c r="C24" s="88">
        <v>761.52375500000005</v>
      </c>
      <c r="D24" s="88">
        <v>43.307471</v>
      </c>
      <c r="E24" s="88">
        <v>155.11586600000001</v>
      </c>
      <c r="F24" s="88">
        <v>7.9103539999999999</v>
      </c>
      <c r="G24" s="88">
        <v>4.6612640000000001</v>
      </c>
      <c r="H24" s="88">
        <v>7.9684169999999996</v>
      </c>
      <c r="I24" s="88">
        <v>64.880474000000007</v>
      </c>
      <c r="J24" s="88">
        <v>45.339427999999998</v>
      </c>
      <c r="K24" s="88">
        <v>6.4280999999999997</v>
      </c>
      <c r="L24" s="88">
        <v>1757.405921</v>
      </c>
      <c r="M24" s="88">
        <v>5.2066809999999997</v>
      </c>
      <c r="N24" s="88">
        <v>22.211887999999998</v>
      </c>
      <c r="O24" s="88">
        <v>886.09735999999998</v>
      </c>
      <c r="P24" s="88">
        <v>22.534310000000001</v>
      </c>
      <c r="Q24" s="88">
        <v>34.555903000000001</v>
      </c>
      <c r="R24" s="83"/>
      <c r="S24" s="84" t="s">
        <v>543</v>
      </c>
    </row>
    <row r="25" spans="1:19" x14ac:dyDescent="0.15">
      <c r="B25" s="84" t="s">
        <v>344</v>
      </c>
      <c r="C25" s="88">
        <v>795.56012999999996</v>
      </c>
      <c r="D25" s="88">
        <v>36.578367</v>
      </c>
      <c r="E25" s="88">
        <v>163.23889299999999</v>
      </c>
      <c r="F25" s="88">
        <v>12.521879</v>
      </c>
      <c r="G25" s="88">
        <v>4.2104200000000001</v>
      </c>
      <c r="H25" s="88">
        <v>4.7520639999999998</v>
      </c>
      <c r="I25" s="88">
        <v>53.778816999999997</v>
      </c>
      <c r="J25" s="88">
        <v>39.512456</v>
      </c>
      <c r="K25" s="88">
        <v>5.9361090000000001</v>
      </c>
      <c r="L25" s="88">
        <v>1788.0696809999999</v>
      </c>
      <c r="M25" s="88">
        <v>6.5046819999999999</v>
      </c>
      <c r="N25" s="88">
        <v>38.667895000000001</v>
      </c>
      <c r="O25" s="88">
        <v>845.96716100000003</v>
      </c>
      <c r="P25" s="88">
        <v>19.549437999999999</v>
      </c>
      <c r="Q25" s="88">
        <v>31.39931</v>
      </c>
      <c r="R25" s="83"/>
      <c r="S25" s="84" t="s">
        <v>544</v>
      </c>
    </row>
    <row r="26" spans="1:19" x14ac:dyDescent="0.15">
      <c r="B26" s="84" t="s">
        <v>345</v>
      </c>
      <c r="C26" s="88">
        <v>598.53155200000003</v>
      </c>
      <c r="D26" s="88">
        <v>25.255154999999998</v>
      </c>
      <c r="E26" s="88">
        <v>142.97238899999999</v>
      </c>
      <c r="F26" s="88">
        <v>6.2801669999999996</v>
      </c>
      <c r="G26" s="88">
        <v>2.4796010000000002</v>
      </c>
      <c r="H26" s="88">
        <v>3.391562</v>
      </c>
      <c r="I26" s="88">
        <v>32.024850000000001</v>
      </c>
      <c r="J26" s="88">
        <v>39.498427</v>
      </c>
      <c r="K26" s="88">
        <v>5.212269</v>
      </c>
      <c r="L26" s="88">
        <v>1516.4435289999999</v>
      </c>
      <c r="M26" s="88">
        <v>3.4040979999999998</v>
      </c>
      <c r="N26" s="88">
        <v>35.237982000000002</v>
      </c>
      <c r="O26" s="88">
        <v>612.46755599999995</v>
      </c>
      <c r="P26" s="88">
        <v>14.265775</v>
      </c>
      <c r="Q26" s="88">
        <v>23.658125999999999</v>
      </c>
      <c r="R26" s="83"/>
      <c r="S26" s="84" t="s">
        <v>545</v>
      </c>
    </row>
    <row r="27" spans="1:19" x14ac:dyDescent="0.15">
      <c r="B27" s="84" t="s">
        <v>346</v>
      </c>
      <c r="C27" s="88">
        <v>773.38455399999998</v>
      </c>
      <c r="D27" s="88">
        <v>42.142941</v>
      </c>
      <c r="E27" s="88">
        <v>166.41411099999999</v>
      </c>
      <c r="F27" s="88">
        <v>10.866075</v>
      </c>
      <c r="G27" s="88">
        <v>4.2617159999999998</v>
      </c>
      <c r="H27" s="88">
        <v>4.716545</v>
      </c>
      <c r="I27" s="88">
        <v>38.502020999999999</v>
      </c>
      <c r="J27" s="88">
        <v>48.927877000000002</v>
      </c>
      <c r="K27" s="88">
        <v>7.5984179999999997</v>
      </c>
      <c r="L27" s="88">
        <v>1833.8488159999999</v>
      </c>
      <c r="M27" s="88">
        <v>6.7155950000000004</v>
      </c>
      <c r="N27" s="88">
        <v>58.82009</v>
      </c>
      <c r="O27" s="88">
        <v>856.06053499999996</v>
      </c>
      <c r="P27" s="88">
        <v>23.169201999999999</v>
      </c>
      <c r="Q27" s="88">
        <v>35.757525000000001</v>
      </c>
      <c r="R27" s="83"/>
      <c r="S27" s="84" t="s">
        <v>546</v>
      </c>
    </row>
    <row r="28" spans="1:19" x14ac:dyDescent="0.15">
      <c r="B28" s="84" t="s">
        <v>347</v>
      </c>
      <c r="C28" s="88">
        <v>765.18026999999995</v>
      </c>
      <c r="D28" s="88">
        <v>31.650925000000001</v>
      </c>
      <c r="E28" s="88">
        <v>161.88248999999999</v>
      </c>
      <c r="F28" s="88">
        <v>18.600695000000002</v>
      </c>
      <c r="G28" s="88">
        <v>3.9014739999999999</v>
      </c>
      <c r="H28" s="88">
        <v>5.3059120000000002</v>
      </c>
      <c r="I28" s="88">
        <v>37.012217999999997</v>
      </c>
      <c r="J28" s="88">
        <v>46.102403000000002</v>
      </c>
      <c r="K28" s="88">
        <v>8.7843649999999993</v>
      </c>
      <c r="L28" s="88">
        <v>1788.7236929999999</v>
      </c>
      <c r="M28" s="88">
        <v>4.2138949999999999</v>
      </c>
      <c r="N28" s="88">
        <v>23.612817</v>
      </c>
      <c r="O28" s="88">
        <v>856.89815099999998</v>
      </c>
      <c r="P28" s="88">
        <v>19.375088000000002</v>
      </c>
      <c r="Q28" s="88">
        <v>32.972749999999998</v>
      </c>
      <c r="R28" s="83"/>
      <c r="S28" s="84" t="s">
        <v>547</v>
      </c>
    </row>
    <row r="29" spans="1:19" x14ac:dyDescent="0.15">
      <c r="B29" s="84" t="s">
        <v>348</v>
      </c>
      <c r="C29" s="88">
        <v>792.27877599999999</v>
      </c>
      <c r="D29" s="88">
        <v>37.622667999999997</v>
      </c>
      <c r="E29" s="88">
        <v>177.93796499999999</v>
      </c>
      <c r="F29" s="88">
        <v>11.491899999999999</v>
      </c>
      <c r="G29" s="88">
        <v>5.1876319999999998</v>
      </c>
      <c r="H29" s="88">
        <v>8.0029819999999994</v>
      </c>
      <c r="I29" s="88">
        <v>49.337069999999997</v>
      </c>
      <c r="J29" s="88">
        <v>51.439495000000001</v>
      </c>
      <c r="K29" s="88">
        <v>9.1900879999999994</v>
      </c>
      <c r="L29" s="88">
        <v>1900.7302239999999</v>
      </c>
      <c r="M29" s="88">
        <v>6.554449</v>
      </c>
      <c r="N29" s="88">
        <v>30.6143</v>
      </c>
      <c r="O29" s="88">
        <v>914.17519500000003</v>
      </c>
      <c r="P29" s="88">
        <v>25.414802000000002</v>
      </c>
      <c r="Q29" s="88">
        <v>36.505333</v>
      </c>
      <c r="R29" s="83"/>
      <c r="S29" s="84" t="s">
        <v>548</v>
      </c>
    </row>
    <row r="30" spans="1:19" ht="9.75" thickBot="1" x14ac:dyDescent="0.2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3"/>
      <c r="S30" s="84" t="s">
        <v>549</v>
      </c>
    </row>
    <row r="31" spans="1:19" ht="21.75" customHeight="1" thickBot="1" x14ac:dyDescent="0.2">
      <c r="A31" s="197" t="s">
        <v>162</v>
      </c>
      <c r="B31" s="197" t="s">
        <v>163</v>
      </c>
      <c r="C31" s="86" t="s">
        <v>560</v>
      </c>
      <c r="D31" s="86" t="s">
        <v>165</v>
      </c>
      <c r="E31" s="86" t="s">
        <v>561</v>
      </c>
      <c r="F31" s="86" t="s">
        <v>167</v>
      </c>
      <c r="G31" s="86" t="s">
        <v>562</v>
      </c>
      <c r="H31" s="86" t="s">
        <v>563</v>
      </c>
      <c r="I31" s="86" t="s">
        <v>564</v>
      </c>
      <c r="J31" s="86" t="s">
        <v>565</v>
      </c>
      <c r="K31" s="86" t="s">
        <v>566</v>
      </c>
      <c r="L31" s="86" t="s">
        <v>567</v>
      </c>
      <c r="M31" s="86" t="s">
        <v>173</v>
      </c>
      <c r="N31" s="86" t="s">
        <v>568</v>
      </c>
      <c r="O31" s="86" t="s">
        <v>569</v>
      </c>
      <c r="P31" s="86" t="s">
        <v>570</v>
      </c>
      <c r="Q31" s="86" t="s">
        <v>571</v>
      </c>
      <c r="R31" s="197" t="s">
        <v>535</v>
      </c>
      <c r="S31" s="197" t="s">
        <v>522</v>
      </c>
    </row>
    <row r="32" spans="1:19" ht="12" customHeight="1" thickBot="1" x14ac:dyDescent="0.2">
      <c r="A32" s="198"/>
      <c r="B32" s="198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198"/>
      <c r="S32" s="198"/>
    </row>
    <row r="33" spans="1:19" ht="18.75" customHeight="1" thickBot="1" x14ac:dyDescent="0.2">
      <c r="C33" s="222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4"/>
    </row>
    <row r="34" spans="1:19" ht="6.75" customHeight="1" thickBot="1" x14ac:dyDescent="0.2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</row>
    <row r="35" spans="1:19" ht="12" customHeight="1" thickBot="1" x14ac:dyDescent="0.2">
      <c r="A35" s="197" t="s">
        <v>162</v>
      </c>
      <c r="B35" s="197" t="s">
        <v>163</v>
      </c>
      <c r="C35" s="199" t="s">
        <v>666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197" t="s">
        <v>535</v>
      </c>
      <c r="S35" s="197" t="s">
        <v>522</v>
      </c>
    </row>
    <row r="36" spans="1:19" ht="21.75" customHeight="1" thickBot="1" x14ac:dyDescent="0.2">
      <c r="A36" s="198"/>
      <c r="B36" s="198"/>
      <c r="C36" s="86" t="s">
        <v>178</v>
      </c>
      <c r="D36" s="86" t="s">
        <v>179</v>
      </c>
      <c r="E36" s="86" t="s">
        <v>180</v>
      </c>
      <c r="F36" s="86" t="s">
        <v>181</v>
      </c>
      <c r="G36" s="86" t="s">
        <v>182</v>
      </c>
      <c r="H36" s="86" t="s">
        <v>183</v>
      </c>
      <c r="I36" s="86" t="s">
        <v>184</v>
      </c>
      <c r="J36" s="86" t="s">
        <v>185</v>
      </c>
      <c r="K36" s="86" t="s">
        <v>702</v>
      </c>
      <c r="L36" s="86" t="s">
        <v>707</v>
      </c>
      <c r="M36" s="86" t="s">
        <v>186</v>
      </c>
      <c r="N36" s="86" t="s">
        <v>187</v>
      </c>
      <c r="O36" s="86" t="s">
        <v>188</v>
      </c>
      <c r="P36" s="86" t="s">
        <v>626</v>
      </c>
      <c r="Q36" s="86" t="s">
        <v>627</v>
      </c>
      <c r="R36" s="198"/>
      <c r="S36" s="198"/>
    </row>
    <row r="37" spans="1:19" ht="9" customHeight="1" x14ac:dyDescent="0.15">
      <c r="A37" s="87">
        <v>2021</v>
      </c>
      <c r="B37" s="84" t="s">
        <v>338</v>
      </c>
      <c r="C37" s="88">
        <v>33.460023</v>
      </c>
      <c r="D37" s="88">
        <v>227.40401499999999</v>
      </c>
      <c r="E37" s="88">
        <v>3.2644090000000001</v>
      </c>
      <c r="F37" s="88">
        <v>6.5886889999999996</v>
      </c>
      <c r="G37" s="88">
        <v>8.790419</v>
      </c>
      <c r="H37" s="88">
        <v>12.931134999999999</v>
      </c>
      <c r="I37" s="88">
        <v>176.45609899999999</v>
      </c>
      <c r="J37" s="88">
        <v>61.536617999999997</v>
      </c>
      <c r="K37" s="88">
        <v>254.24161100000001</v>
      </c>
      <c r="L37" s="88">
        <v>34.782831999999999</v>
      </c>
      <c r="M37" s="88">
        <v>38.278950999999999</v>
      </c>
      <c r="N37" s="88">
        <v>57.17024</v>
      </c>
      <c r="O37" s="88">
        <v>10.654176</v>
      </c>
      <c r="P37" s="89">
        <v>1191.8102850000002</v>
      </c>
      <c r="Q37" s="89">
        <v>937.56867400000021</v>
      </c>
      <c r="R37" s="87">
        <v>2021</v>
      </c>
      <c r="S37" s="84" t="s">
        <v>538</v>
      </c>
    </row>
    <row r="38" spans="1:19" ht="9" customHeight="1" x14ac:dyDescent="0.15">
      <c r="B38" s="84" t="s">
        <v>339</v>
      </c>
      <c r="C38" s="88">
        <v>27.561312999999998</v>
      </c>
      <c r="D38" s="88">
        <v>244.88880599999999</v>
      </c>
      <c r="E38" s="88">
        <v>3.252332</v>
      </c>
      <c r="F38" s="88">
        <v>4.2894579999999998</v>
      </c>
      <c r="G38" s="88">
        <v>8.6874749999999992</v>
      </c>
      <c r="H38" s="88">
        <v>2.329888</v>
      </c>
      <c r="I38" s="88">
        <v>196.86721900000001</v>
      </c>
      <c r="J38" s="88">
        <v>69.903126</v>
      </c>
      <c r="K38" s="88">
        <v>245.460329</v>
      </c>
      <c r="L38" s="88">
        <v>37.783391000000002</v>
      </c>
      <c r="M38" s="88">
        <v>38.273986000000001</v>
      </c>
      <c r="N38" s="88">
        <v>53.723008</v>
      </c>
      <c r="O38" s="88">
        <v>7.1807109999999996</v>
      </c>
      <c r="P38" s="89">
        <v>1414.481141</v>
      </c>
      <c r="Q38" s="89">
        <v>1169.020812</v>
      </c>
      <c r="R38" s="83"/>
      <c r="S38" s="84" t="s">
        <v>539</v>
      </c>
    </row>
    <row r="39" spans="1:19" ht="9" customHeight="1" x14ac:dyDescent="0.15">
      <c r="B39" s="84" t="s">
        <v>340</v>
      </c>
      <c r="C39" s="88">
        <v>46.081204999999997</v>
      </c>
      <c r="D39" s="88">
        <v>262.42198300000001</v>
      </c>
      <c r="E39" s="88">
        <v>5.5418570000000003</v>
      </c>
      <c r="F39" s="88">
        <v>8.9301929999999992</v>
      </c>
      <c r="G39" s="88">
        <v>10.762867</v>
      </c>
      <c r="H39" s="88">
        <v>1.830913</v>
      </c>
      <c r="I39" s="88">
        <v>228.4426</v>
      </c>
      <c r="J39" s="88">
        <v>85.193157999999997</v>
      </c>
      <c r="K39" s="88">
        <v>312.564459</v>
      </c>
      <c r="L39" s="88">
        <v>41.182291999999997</v>
      </c>
      <c r="M39" s="88">
        <v>64.911046999999996</v>
      </c>
      <c r="N39" s="88">
        <v>61.309387999999998</v>
      </c>
      <c r="O39" s="88">
        <v>9.2574989999999993</v>
      </c>
      <c r="P39" s="89">
        <v>1720.3212490000001</v>
      </c>
      <c r="Q39" s="89">
        <v>1407.7567899999999</v>
      </c>
      <c r="R39" s="83"/>
      <c r="S39" s="84" t="s">
        <v>540</v>
      </c>
    </row>
    <row r="40" spans="1:19" ht="9" customHeight="1" x14ac:dyDescent="0.15">
      <c r="B40" s="84" t="s">
        <v>341</v>
      </c>
      <c r="C40" s="88">
        <v>34.696705000000001</v>
      </c>
      <c r="D40" s="88">
        <v>247.73264900000001</v>
      </c>
      <c r="E40" s="88">
        <v>6.239636</v>
      </c>
      <c r="F40" s="88">
        <v>8.2603489999999997</v>
      </c>
      <c r="G40" s="88">
        <v>10.123172</v>
      </c>
      <c r="H40" s="88">
        <v>1.758688</v>
      </c>
      <c r="I40" s="88">
        <v>208.52100100000001</v>
      </c>
      <c r="J40" s="88">
        <v>80.925967999999997</v>
      </c>
      <c r="K40" s="88">
        <v>293.52804300000003</v>
      </c>
      <c r="L40" s="88">
        <v>40.489745999999997</v>
      </c>
      <c r="M40" s="88">
        <v>35.435718999999999</v>
      </c>
      <c r="N40" s="88">
        <v>65.342344999999995</v>
      </c>
      <c r="O40" s="88">
        <v>8.4990380000000005</v>
      </c>
      <c r="P40" s="89">
        <v>1556.8164029999998</v>
      </c>
      <c r="Q40" s="89">
        <v>1263.2883599999998</v>
      </c>
      <c r="R40" s="83"/>
      <c r="S40" s="84" t="s">
        <v>541</v>
      </c>
    </row>
    <row r="41" spans="1:19" s="90" customFormat="1" ht="9" customHeight="1" x14ac:dyDescent="0.15">
      <c r="A41" s="83"/>
      <c r="B41" s="84" t="s">
        <v>342</v>
      </c>
      <c r="C41" s="88">
        <v>33.808633999999998</v>
      </c>
      <c r="D41" s="88">
        <v>235.22735499999999</v>
      </c>
      <c r="E41" s="88">
        <v>4.1800369999999996</v>
      </c>
      <c r="F41" s="88">
        <v>7.177238</v>
      </c>
      <c r="G41" s="88">
        <v>9.385548</v>
      </c>
      <c r="H41" s="88">
        <v>1.8659479999999999</v>
      </c>
      <c r="I41" s="88">
        <v>228.89029500000001</v>
      </c>
      <c r="J41" s="88">
        <v>75.688875999999993</v>
      </c>
      <c r="K41" s="88">
        <v>256.18611199999998</v>
      </c>
      <c r="L41" s="88">
        <v>46.745337999999997</v>
      </c>
      <c r="M41" s="88">
        <v>36.820979999999999</v>
      </c>
      <c r="N41" s="88">
        <v>58.204602999999999</v>
      </c>
      <c r="O41" s="88">
        <v>9.3568130000000007</v>
      </c>
      <c r="P41" s="89">
        <v>1514.1838289999998</v>
      </c>
      <c r="Q41" s="89">
        <v>1257.9977169999997</v>
      </c>
      <c r="R41" s="83"/>
      <c r="S41" s="84" t="s">
        <v>542</v>
      </c>
    </row>
    <row r="42" spans="1:19" ht="9" customHeight="1" x14ac:dyDescent="0.15">
      <c r="B42" s="84" t="s">
        <v>343</v>
      </c>
      <c r="C42" s="88">
        <v>34.665447</v>
      </c>
      <c r="D42" s="88">
        <v>217.56637599999999</v>
      </c>
      <c r="E42" s="88">
        <v>3.7998560000000001</v>
      </c>
      <c r="F42" s="88">
        <v>5.618601</v>
      </c>
      <c r="G42" s="88">
        <v>9.4579079999999998</v>
      </c>
      <c r="H42" s="88">
        <v>2.481541</v>
      </c>
      <c r="I42" s="88">
        <v>196.00396599999999</v>
      </c>
      <c r="J42" s="88">
        <v>73.934571000000005</v>
      </c>
      <c r="K42" s="88">
        <v>252.62238500000001</v>
      </c>
      <c r="L42" s="88">
        <v>41.727884000000003</v>
      </c>
      <c r="M42" s="88">
        <v>34.438129000000004</v>
      </c>
      <c r="N42" s="88">
        <v>69.685541999999998</v>
      </c>
      <c r="O42" s="88">
        <v>13.630326</v>
      </c>
      <c r="P42" s="89">
        <v>1439.9515090000004</v>
      </c>
      <c r="Q42" s="89">
        <v>1187.3291240000005</v>
      </c>
      <c r="R42" s="83"/>
      <c r="S42" s="84" t="s">
        <v>543</v>
      </c>
    </row>
    <row r="43" spans="1:19" ht="9" customHeight="1" x14ac:dyDescent="0.15">
      <c r="B43" s="84" t="s">
        <v>344</v>
      </c>
      <c r="C43" s="88">
        <v>31.648902</v>
      </c>
      <c r="D43" s="88">
        <v>274.05453499999999</v>
      </c>
      <c r="E43" s="88">
        <v>3.400617</v>
      </c>
      <c r="F43" s="88">
        <v>9.5438100000000006</v>
      </c>
      <c r="G43" s="88">
        <v>10.054028000000001</v>
      </c>
      <c r="H43" s="88">
        <v>2.619599</v>
      </c>
      <c r="I43" s="88">
        <v>234.56652500000001</v>
      </c>
      <c r="J43" s="88">
        <v>78.683544999999995</v>
      </c>
      <c r="K43" s="88">
        <v>296.80575499999998</v>
      </c>
      <c r="L43" s="88">
        <v>40.641094000000002</v>
      </c>
      <c r="M43" s="88">
        <v>35.222293999999998</v>
      </c>
      <c r="N43" s="88">
        <v>65.534700999999998</v>
      </c>
      <c r="O43" s="88">
        <v>14.936427999999999</v>
      </c>
      <c r="P43" s="89">
        <v>1597.2484469999999</v>
      </c>
      <c r="Q43" s="89">
        <v>1300.4426920000001</v>
      </c>
      <c r="R43" s="83"/>
      <c r="S43" s="84" t="s">
        <v>544</v>
      </c>
    </row>
    <row r="44" spans="1:19" ht="9" customHeight="1" x14ac:dyDescent="0.15">
      <c r="B44" s="84" t="s">
        <v>345</v>
      </c>
      <c r="C44" s="88">
        <v>43.083930000000002</v>
      </c>
      <c r="D44" s="88">
        <v>151.32929899999999</v>
      </c>
      <c r="E44" s="88">
        <v>3.0981489999999998</v>
      </c>
      <c r="F44" s="88">
        <v>10.326591000000001</v>
      </c>
      <c r="G44" s="88">
        <v>6.0798819999999996</v>
      </c>
      <c r="H44" s="88">
        <v>1.314568</v>
      </c>
      <c r="I44" s="88">
        <v>170.19709900000001</v>
      </c>
      <c r="J44" s="88">
        <v>62.784976999999998</v>
      </c>
      <c r="K44" s="88">
        <v>234.04358400000001</v>
      </c>
      <c r="L44" s="88">
        <v>29.180334999999999</v>
      </c>
      <c r="M44" s="88">
        <v>26.673570000000002</v>
      </c>
      <c r="N44" s="88">
        <v>57.668059999999997</v>
      </c>
      <c r="O44" s="88">
        <v>23.489353999999999</v>
      </c>
      <c r="P44" s="89">
        <v>1471.525407000001</v>
      </c>
      <c r="Q44" s="89">
        <v>1237.481823000001</v>
      </c>
      <c r="R44" s="83"/>
      <c r="S44" s="84" t="s">
        <v>545</v>
      </c>
    </row>
    <row r="45" spans="1:19" ht="9" customHeight="1" x14ac:dyDescent="0.15">
      <c r="B45" s="84" t="s">
        <v>346</v>
      </c>
      <c r="C45" s="88">
        <v>21.631651000000002</v>
      </c>
      <c r="D45" s="88">
        <v>234.27978899999999</v>
      </c>
      <c r="E45" s="88">
        <v>3.2807539999999999</v>
      </c>
      <c r="F45" s="88">
        <v>12.002784</v>
      </c>
      <c r="G45" s="88">
        <v>9.7303700000000006</v>
      </c>
      <c r="H45" s="88">
        <v>2.3346490000000002</v>
      </c>
      <c r="I45" s="88">
        <v>196.45056299999999</v>
      </c>
      <c r="J45" s="88">
        <v>76.068748999999997</v>
      </c>
      <c r="K45" s="88">
        <v>283.974403</v>
      </c>
      <c r="L45" s="88">
        <v>41.826749999999997</v>
      </c>
      <c r="M45" s="88">
        <v>32.814295000000001</v>
      </c>
      <c r="N45" s="88">
        <v>62.138100999999999</v>
      </c>
      <c r="O45" s="88">
        <v>28.172476</v>
      </c>
      <c r="P45" s="89">
        <v>1575.2483410000002</v>
      </c>
      <c r="Q45" s="89">
        <v>1291.2739380000003</v>
      </c>
      <c r="R45" s="83"/>
      <c r="S45" s="84" t="s">
        <v>546</v>
      </c>
    </row>
    <row r="46" spans="1:19" ht="9" customHeight="1" x14ac:dyDescent="0.15">
      <c r="B46" s="84" t="s">
        <v>347</v>
      </c>
      <c r="C46" s="88">
        <v>34.495880999999997</v>
      </c>
      <c r="D46" s="88">
        <v>257.05683299999998</v>
      </c>
      <c r="E46" s="88">
        <v>4.3894279999999997</v>
      </c>
      <c r="F46" s="88">
        <v>9.7444539999999993</v>
      </c>
      <c r="G46" s="88">
        <v>10.096317000000001</v>
      </c>
      <c r="H46" s="88">
        <v>1.9934449999999999</v>
      </c>
      <c r="I46" s="88">
        <v>217.192058</v>
      </c>
      <c r="J46" s="88">
        <v>83.572438000000005</v>
      </c>
      <c r="K46" s="88">
        <v>312.79500000000002</v>
      </c>
      <c r="L46" s="88">
        <v>38.466816000000001</v>
      </c>
      <c r="M46" s="88">
        <v>30.486901</v>
      </c>
      <c r="N46" s="88">
        <v>69.250324000000006</v>
      </c>
      <c r="O46" s="88">
        <v>46.709242000000003</v>
      </c>
      <c r="P46" s="89">
        <v>1580.5010079999993</v>
      </c>
      <c r="Q46" s="89">
        <v>1267.7060079999992</v>
      </c>
      <c r="R46" s="83"/>
      <c r="S46" s="84" t="s">
        <v>547</v>
      </c>
    </row>
    <row r="47" spans="1:19" ht="9" customHeight="1" x14ac:dyDescent="0.15">
      <c r="B47" s="84" t="s">
        <v>348</v>
      </c>
      <c r="C47" s="88">
        <v>36.936224000000003</v>
      </c>
      <c r="D47" s="88">
        <v>296.05525299999999</v>
      </c>
      <c r="E47" s="88">
        <v>4.0373219999999996</v>
      </c>
      <c r="F47" s="88">
        <v>12.660731</v>
      </c>
      <c r="G47" s="88">
        <v>11.513439999999999</v>
      </c>
      <c r="H47" s="88">
        <v>2.4927419999999998</v>
      </c>
      <c r="I47" s="88">
        <v>228.259229</v>
      </c>
      <c r="J47" s="88">
        <v>96.870023000000003</v>
      </c>
      <c r="K47" s="88">
        <v>301.526701</v>
      </c>
      <c r="L47" s="88">
        <v>44.002862999999998</v>
      </c>
      <c r="M47" s="88">
        <v>39.125152999999997</v>
      </c>
      <c r="N47" s="88">
        <v>84.724307999999994</v>
      </c>
      <c r="O47" s="88">
        <v>35.918374</v>
      </c>
      <c r="P47" s="89">
        <v>1571.6873139999998</v>
      </c>
      <c r="Q47" s="89">
        <v>1270.1606129999998</v>
      </c>
      <c r="R47" s="83"/>
      <c r="S47" s="84" t="s">
        <v>548</v>
      </c>
    </row>
    <row r="48" spans="1:19" ht="9" customHeight="1" x14ac:dyDescent="0.15">
      <c r="B48" s="84" t="s">
        <v>349</v>
      </c>
      <c r="C48" s="88">
        <v>34.673668999999997</v>
      </c>
      <c r="D48" s="88">
        <v>233.74667500000001</v>
      </c>
      <c r="E48" s="88">
        <v>3.191681</v>
      </c>
      <c r="F48" s="88">
        <v>14.810644</v>
      </c>
      <c r="G48" s="88">
        <v>12.122902</v>
      </c>
      <c r="H48" s="88">
        <v>2.6924009999999998</v>
      </c>
      <c r="I48" s="88">
        <v>205.765118</v>
      </c>
      <c r="J48" s="88">
        <v>70.816429999999997</v>
      </c>
      <c r="K48" s="88">
        <v>262.54427600000002</v>
      </c>
      <c r="L48" s="88">
        <v>37.647891000000001</v>
      </c>
      <c r="M48" s="88">
        <v>26.554288</v>
      </c>
      <c r="N48" s="88">
        <v>51.555383999999997</v>
      </c>
      <c r="O48" s="88">
        <v>24.986416999999999</v>
      </c>
      <c r="P48" s="89">
        <v>1475.0205260000002</v>
      </c>
      <c r="Q48" s="89">
        <v>1212.4762500000002</v>
      </c>
      <c r="R48" s="83"/>
      <c r="S48" s="84" t="s">
        <v>549</v>
      </c>
    </row>
    <row r="49" spans="1:19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R49" s="83"/>
    </row>
    <row r="50" spans="1:19" x14ac:dyDescent="0.15">
      <c r="A50" s="87">
        <v>2022</v>
      </c>
      <c r="B50" s="84" t="s">
        <v>338</v>
      </c>
      <c r="C50" s="88">
        <v>47.114998999999997</v>
      </c>
      <c r="D50" s="88">
        <v>247.118165</v>
      </c>
      <c r="E50" s="88">
        <v>5.0345620000000002</v>
      </c>
      <c r="F50" s="88">
        <v>5.9790239999999999</v>
      </c>
      <c r="G50" s="88">
        <v>9.215935</v>
      </c>
      <c r="H50" s="88">
        <v>1.5459830000000001</v>
      </c>
      <c r="I50" s="88">
        <v>251.725132</v>
      </c>
      <c r="J50" s="88">
        <v>77.208475000000007</v>
      </c>
      <c r="K50" s="88">
        <v>259.87756799999988</v>
      </c>
      <c r="L50" s="88">
        <v>42.876745999999997</v>
      </c>
      <c r="M50" s="88">
        <v>39.414718999999998</v>
      </c>
      <c r="N50" s="88">
        <v>61.834645000000002</v>
      </c>
      <c r="O50" s="88">
        <v>28.527089</v>
      </c>
      <c r="P50" s="89">
        <v>1475.5391699999984</v>
      </c>
      <c r="Q50" s="89">
        <v>1215.6616019999983</v>
      </c>
      <c r="R50" s="87">
        <v>2022</v>
      </c>
      <c r="S50" s="84" t="s">
        <v>538</v>
      </c>
    </row>
    <row r="51" spans="1:19" x14ac:dyDescent="0.15">
      <c r="B51" s="84" t="s">
        <v>339</v>
      </c>
      <c r="C51" s="88">
        <v>38.247605</v>
      </c>
      <c r="D51" s="88">
        <v>281.35941700000001</v>
      </c>
      <c r="E51" s="88">
        <v>6.5937999999999999</v>
      </c>
      <c r="F51" s="88">
        <v>13.305762</v>
      </c>
      <c r="G51" s="88">
        <v>9.3575800000000005</v>
      </c>
      <c r="H51" s="88">
        <v>2.3376570000000001</v>
      </c>
      <c r="I51" s="88">
        <v>271.07092499999999</v>
      </c>
      <c r="J51" s="88">
        <v>84.220917</v>
      </c>
      <c r="K51" s="88">
        <v>244.39264299999971</v>
      </c>
      <c r="L51" s="88">
        <v>44.645499999999998</v>
      </c>
      <c r="M51" s="88">
        <v>44.594251</v>
      </c>
      <c r="N51" s="88">
        <v>82.814683000000002</v>
      </c>
      <c r="O51" s="88">
        <v>29.606445000000001</v>
      </c>
      <c r="P51" s="89">
        <v>1616.0598509999998</v>
      </c>
      <c r="Q51" s="89">
        <v>1371.6672080000001</v>
      </c>
      <c r="R51" s="83"/>
      <c r="S51" s="84" t="s">
        <v>539</v>
      </c>
    </row>
    <row r="52" spans="1:19" x14ac:dyDescent="0.15">
      <c r="B52" s="84" t="s">
        <v>340</v>
      </c>
      <c r="C52" s="88">
        <v>47.119698999999997</v>
      </c>
      <c r="D52" s="88">
        <v>323.285685</v>
      </c>
      <c r="E52" s="88">
        <v>5.6586689999999997</v>
      </c>
      <c r="F52" s="88">
        <v>14.300445</v>
      </c>
      <c r="G52" s="88">
        <v>12.435834</v>
      </c>
      <c r="H52" s="88">
        <v>1.8506089999999999</v>
      </c>
      <c r="I52" s="88">
        <v>270.98858799999999</v>
      </c>
      <c r="J52" s="88">
        <v>105.07328699999999</v>
      </c>
      <c r="K52" s="88">
        <v>285.45564299999921</v>
      </c>
      <c r="L52" s="88">
        <v>49.553266000000001</v>
      </c>
      <c r="M52" s="88">
        <v>54.885067999999997</v>
      </c>
      <c r="N52" s="88">
        <v>75.758438999999996</v>
      </c>
      <c r="O52" s="88">
        <v>33.318190000000001</v>
      </c>
      <c r="P52" s="89">
        <v>1806.7251100000008</v>
      </c>
      <c r="Q52" s="89">
        <v>1521.2694670000014</v>
      </c>
      <c r="R52" s="83"/>
      <c r="S52" s="84" t="s">
        <v>540</v>
      </c>
    </row>
    <row r="53" spans="1:19" x14ac:dyDescent="0.15">
      <c r="B53" s="84" t="s">
        <v>341</v>
      </c>
      <c r="C53" s="88">
        <v>67.039474999999996</v>
      </c>
      <c r="D53" s="88">
        <v>312.84177299999999</v>
      </c>
      <c r="E53" s="88">
        <v>5.5924800000000001</v>
      </c>
      <c r="F53" s="88">
        <v>15.926613</v>
      </c>
      <c r="G53" s="88">
        <v>12.321961</v>
      </c>
      <c r="H53" s="88">
        <v>2.9197540000000002</v>
      </c>
      <c r="I53" s="88">
        <v>245.26130499999999</v>
      </c>
      <c r="J53" s="88">
        <v>83.090456000000003</v>
      </c>
      <c r="K53" s="88">
        <v>255.94961200000006</v>
      </c>
      <c r="L53" s="88">
        <v>41.969788000000001</v>
      </c>
      <c r="M53" s="88">
        <v>51.986372000000003</v>
      </c>
      <c r="N53" s="88">
        <v>76.209141000000002</v>
      </c>
      <c r="O53" s="88">
        <v>48.138382999999997</v>
      </c>
      <c r="P53" s="89">
        <v>1725.0326110000005</v>
      </c>
      <c r="Q53" s="89">
        <v>1469.0829990000004</v>
      </c>
      <c r="R53" s="83"/>
      <c r="S53" s="84" t="s">
        <v>541</v>
      </c>
    </row>
    <row r="54" spans="1:19" x14ac:dyDescent="0.15">
      <c r="B54" s="84" t="s">
        <v>342</v>
      </c>
      <c r="C54" s="88">
        <v>101.368253</v>
      </c>
      <c r="D54" s="88">
        <v>336.26700199999999</v>
      </c>
      <c r="E54" s="88">
        <v>6.6037330000000001</v>
      </c>
      <c r="F54" s="88">
        <v>13.223579000000001</v>
      </c>
      <c r="G54" s="88">
        <v>13.422359999999999</v>
      </c>
      <c r="H54" s="88">
        <v>2.4831279999999998</v>
      </c>
      <c r="I54" s="88">
        <v>288.68666100000002</v>
      </c>
      <c r="J54" s="88">
        <v>97.430282000000005</v>
      </c>
      <c r="K54" s="88">
        <v>354.88595999999933</v>
      </c>
      <c r="L54" s="88">
        <v>53.097982000000002</v>
      </c>
      <c r="M54" s="88">
        <v>47.417968000000002</v>
      </c>
      <c r="N54" s="88">
        <v>128.28117399999999</v>
      </c>
      <c r="O54" s="88">
        <v>53.696244999999998</v>
      </c>
      <c r="P54" s="89">
        <v>2474.7934699999987</v>
      </c>
      <c r="Q54" s="89">
        <v>2119.9075099999991</v>
      </c>
      <c r="R54" s="83"/>
      <c r="S54" s="84" t="s">
        <v>542</v>
      </c>
    </row>
    <row r="55" spans="1:19" x14ac:dyDescent="0.15">
      <c r="B55" s="84" t="s">
        <v>343</v>
      </c>
      <c r="C55" s="88">
        <v>50.704667000000001</v>
      </c>
      <c r="D55" s="88">
        <v>301.14405799999997</v>
      </c>
      <c r="E55" s="88">
        <v>6.238861</v>
      </c>
      <c r="F55" s="88">
        <v>19.273557</v>
      </c>
      <c r="G55" s="88">
        <v>13.733053</v>
      </c>
      <c r="H55" s="88">
        <v>2.40394</v>
      </c>
      <c r="I55" s="88">
        <v>293.33539000000002</v>
      </c>
      <c r="J55" s="88">
        <v>88.020871999999997</v>
      </c>
      <c r="K55" s="88">
        <v>382.93585200000024</v>
      </c>
      <c r="L55" s="88">
        <v>55.521535</v>
      </c>
      <c r="M55" s="88">
        <v>45.381610999999999</v>
      </c>
      <c r="N55" s="88">
        <v>116.395799</v>
      </c>
      <c r="O55" s="88">
        <v>66.376452999999998</v>
      </c>
      <c r="P55" s="89">
        <v>2170.7635279999995</v>
      </c>
      <c r="Q55" s="89">
        <v>1787.8276759999992</v>
      </c>
      <c r="R55" s="83"/>
      <c r="S55" s="84" t="s">
        <v>543</v>
      </c>
    </row>
    <row r="56" spans="1:19" x14ac:dyDescent="0.15">
      <c r="B56" s="84" t="s">
        <v>344</v>
      </c>
      <c r="C56" s="88">
        <v>52.371892000000003</v>
      </c>
      <c r="D56" s="88">
        <v>320.46944100000002</v>
      </c>
      <c r="E56" s="88">
        <v>5.015244</v>
      </c>
      <c r="F56" s="88">
        <v>18.038050999999999</v>
      </c>
      <c r="G56" s="88">
        <v>12.688215</v>
      </c>
      <c r="H56" s="88">
        <v>3.1087319999999998</v>
      </c>
      <c r="I56" s="88">
        <v>306.01523800000001</v>
      </c>
      <c r="J56" s="88">
        <v>88.969035000000005</v>
      </c>
      <c r="K56" s="88">
        <v>399.10498200000035</v>
      </c>
      <c r="L56" s="88">
        <v>46.925848000000002</v>
      </c>
      <c r="M56" s="88">
        <v>46.178044</v>
      </c>
      <c r="N56" s="88">
        <v>68.335081000000002</v>
      </c>
      <c r="O56" s="88">
        <v>69.809094999999999</v>
      </c>
      <c r="P56" s="89">
        <v>2255.4516609999996</v>
      </c>
      <c r="Q56" s="89">
        <v>1856.3466789999991</v>
      </c>
      <c r="R56" s="83"/>
      <c r="S56" s="84" t="s">
        <v>544</v>
      </c>
    </row>
    <row r="57" spans="1:19" x14ac:dyDescent="0.15">
      <c r="B57" s="84" t="s">
        <v>345</v>
      </c>
      <c r="C57" s="88">
        <v>49.661569999999998</v>
      </c>
      <c r="D57" s="88">
        <v>182.46453299999999</v>
      </c>
      <c r="E57" s="88">
        <v>3.402282</v>
      </c>
      <c r="F57" s="88">
        <v>17.421417999999999</v>
      </c>
      <c r="G57" s="88">
        <v>6.8766550000000004</v>
      </c>
      <c r="H57" s="88">
        <v>2.3221500000000002</v>
      </c>
      <c r="I57" s="88">
        <v>238.63538700000001</v>
      </c>
      <c r="J57" s="88">
        <v>65.513214000000005</v>
      </c>
      <c r="K57" s="88">
        <v>328.52049399999947</v>
      </c>
      <c r="L57" s="88">
        <v>38.002132000000003</v>
      </c>
      <c r="M57" s="88">
        <v>30.731442000000001</v>
      </c>
      <c r="N57" s="88">
        <v>55.717807999999998</v>
      </c>
      <c r="O57" s="88">
        <v>81.059179</v>
      </c>
      <c r="P57" s="89">
        <v>1904.9355589999996</v>
      </c>
      <c r="Q57" s="89">
        <v>1576.4150649999999</v>
      </c>
      <c r="R57" s="83"/>
      <c r="S57" s="84" t="s">
        <v>545</v>
      </c>
    </row>
    <row r="58" spans="1:19" x14ac:dyDescent="0.15">
      <c r="B58" s="84" t="s">
        <v>346</v>
      </c>
      <c r="C58" s="88">
        <v>41.180447999999998</v>
      </c>
      <c r="D58" s="88">
        <v>297.36096800000001</v>
      </c>
      <c r="E58" s="88">
        <v>5.5879300000000001</v>
      </c>
      <c r="F58" s="88">
        <v>18.099879999999999</v>
      </c>
      <c r="G58" s="88">
        <v>9.5208139999999997</v>
      </c>
      <c r="H58" s="88">
        <v>3.0374669999999999</v>
      </c>
      <c r="I58" s="88">
        <v>261.868292</v>
      </c>
      <c r="J58" s="88">
        <v>93.784406000000004</v>
      </c>
      <c r="K58" s="88">
        <v>302.43763199999967</v>
      </c>
      <c r="L58" s="88">
        <v>55.517716999999998</v>
      </c>
      <c r="M58" s="88">
        <v>47.602741999999999</v>
      </c>
      <c r="N58" s="88">
        <v>80.628873999999996</v>
      </c>
      <c r="O58" s="88">
        <v>82.467811999999995</v>
      </c>
      <c r="P58" s="89">
        <v>1942.1689029999991</v>
      </c>
      <c r="Q58" s="89">
        <v>1639.7312709999994</v>
      </c>
      <c r="R58" s="83"/>
      <c r="S58" s="84" t="s">
        <v>546</v>
      </c>
    </row>
    <row r="59" spans="1:19" x14ac:dyDescent="0.15">
      <c r="B59" s="84" t="s">
        <v>347</v>
      </c>
      <c r="C59" s="88">
        <v>46.365157000000004</v>
      </c>
      <c r="D59" s="88">
        <v>278.51331199999998</v>
      </c>
      <c r="E59" s="88">
        <v>4.4690269999999996</v>
      </c>
      <c r="F59" s="88">
        <v>14.053603000000001</v>
      </c>
      <c r="G59" s="88">
        <v>10.004448999999999</v>
      </c>
      <c r="H59" s="88">
        <v>3.0064730000000002</v>
      </c>
      <c r="I59" s="88">
        <v>250.94075900000001</v>
      </c>
      <c r="J59" s="88">
        <v>101.913093</v>
      </c>
      <c r="K59" s="88">
        <v>354.41055400000022</v>
      </c>
      <c r="L59" s="88">
        <v>52.779072999999997</v>
      </c>
      <c r="M59" s="88">
        <v>50.139367999999997</v>
      </c>
      <c r="N59" s="88">
        <v>75.693109000000007</v>
      </c>
      <c r="O59" s="88">
        <v>73.897182000000001</v>
      </c>
      <c r="P59" s="89">
        <v>1974.0747330000002</v>
      </c>
      <c r="Q59" s="89">
        <v>1619.6641790000001</v>
      </c>
      <c r="R59" s="83"/>
      <c r="S59" s="84" t="s">
        <v>547</v>
      </c>
    </row>
    <row r="60" spans="1:19" x14ac:dyDescent="0.15">
      <c r="B60" s="84" t="s">
        <v>348</v>
      </c>
      <c r="C60" s="88">
        <v>64.167430999999993</v>
      </c>
      <c r="D60" s="88">
        <v>353.89417900000001</v>
      </c>
      <c r="E60" s="88">
        <v>4.6549019999999999</v>
      </c>
      <c r="F60" s="88">
        <v>33.343032000000001</v>
      </c>
      <c r="G60" s="88">
        <v>12.120884</v>
      </c>
      <c r="H60" s="88">
        <v>2.6538949999999999</v>
      </c>
      <c r="I60" s="88">
        <v>225.609184</v>
      </c>
      <c r="J60" s="88">
        <v>108.304029</v>
      </c>
      <c r="K60" s="88">
        <v>384.88124900000025</v>
      </c>
      <c r="L60" s="88">
        <v>58.075015</v>
      </c>
      <c r="M60" s="88">
        <v>58.035125999999998</v>
      </c>
      <c r="N60" s="88">
        <v>92.568200000000004</v>
      </c>
      <c r="O60" s="88">
        <v>68.347972999999996</v>
      </c>
      <c r="P60" s="89">
        <v>2065.5681350000009</v>
      </c>
      <c r="Q60" s="89">
        <v>1680.6868860000004</v>
      </c>
      <c r="R60" s="83"/>
      <c r="S60" s="84" t="s">
        <v>548</v>
      </c>
    </row>
    <row r="61" spans="1:19" ht="9.75" thickBot="1" x14ac:dyDescent="0.2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3"/>
      <c r="S61" s="84" t="s">
        <v>549</v>
      </c>
    </row>
    <row r="62" spans="1:19" ht="21" customHeight="1" thickBot="1" x14ac:dyDescent="0.2">
      <c r="A62" s="197" t="s">
        <v>162</v>
      </c>
      <c r="B62" s="197" t="s">
        <v>163</v>
      </c>
      <c r="C62" s="86" t="s">
        <v>550</v>
      </c>
      <c r="D62" s="86" t="s">
        <v>551</v>
      </c>
      <c r="E62" s="86" t="s">
        <v>552</v>
      </c>
      <c r="F62" s="86" t="s">
        <v>553</v>
      </c>
      <c r="G62" s="86" t="s">
        <v>554</v>
      </c>
      <c r="H62" s="86" t="s">
        <v>183</v>
      </c>
      <c r="I62" s="86" t="s">
        <v>555</v>
      </c>
      <c r="J62" s="86" t="s">
        <v>556</v>
      </c>
      <c r="K62" s="86" t="s">
        <v>703</v>
      </c>
      <c r="L62" s="86" t="s">
        <v>708</v>
      </c>
      <c r="M62" s="86" t="s">
        <v>557</v>
      </c>
      <c r="N62" s="86" t="s">
        <v>558</v>
      </c>
      <c r="O62" s="86" t="s">
        <v>559</v>
      </c>
      <c r="P62" s="86" t="s">
        <v>628</v>
      </c>
      <c r="Q62" s="86" t="s">
        <v>629</v>
      </c>
      <c r="R62" s="197" t="s">
        <v>535</v>
      </c>
      <c r="S62" s="197" t="s">
        <v>522</v>
      </c>
    </row>
    <row r="63" spans="1:19" ht="12" customHeight="1" thickBot="1" x14ac:dyDescent="0.2">
      <c r="A63" s="198"/>
      <c r="B63" s="198"/>
      <c r="C63" s="202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  <c r="R63" s="198"/>
      <c r="S63" s="198"/>
    </row>
    <row r="67" spans="1:9" ht="21" customHeight="1" x14ac:dyDescent="0.15">
      <c r="A67" s="206" t="s">
        <v>638</v>
      </c>
      <c r="B67" s="207"/>
      <c r="C67" s="208" t="s">
        <v>639</v>
      </c>
      <c r="D67" s="208"/>
      <c r="G67" s="209" t="s">
        <v>704</v>
      </c>
      <c r="H67" s="209"/>
      <c r="I67" s="209"/>
    </row>
    <row r="68" spans="1:9" ht="21" customHeight="1" x14ac:dyDescent="0.15">
      <c r="A68" s="206" t="s">
        <v>640</v>
      </c>
      <c r="B68" s="207"/>
      <c r="C68" s="208" t="s">
        <v>641</v>
      </c>
      <c r="D68" s="208"/>
    </row>
  </sheetData>
  <mergeCells count="29">
    <mergeCell ref="G67:I67"/>
    <mergeCell ref="A67:B67"/>
    <mergeCell ref="C67:D67"/>
    <mergeCell ref="A68:B68"/>
    <mergeCell ref="C68:D68"/>
    <mergeCell ref="A2:S2"/>
    <mergeCell ref="A3:S3"/>
    <mergeCell ref="R4:R5"/>
    <mergeCell ref="S4:S5"/>
    <mergeCell ref="A31:A32"/>
    <mergeCell ref="C4:Q4"/>
    <mergeCell ref="A4:A5"/>
    <mergeCell ref="B4:B5"/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9"/>
  <sheetViews>
    <sheetView showGridLines="0" zoomScale="90" zoomScaleNormal="90" workbookViewId="0">
      <selection sqref="A1:T1"/>
    </sheetView>
  </sheetViews>
  <sheetFormatPr defaultColWidth="9.140625" defaultRowHeight="12.75" x14ac:dyDescent="0.2"/>
  <cols>
    <col min="1" max="2" width="3.140625" style="7" customWidth="1"/>
    <col min="3" max="3" width="2.5703125" style="7" customWidth="1"/>
    <col min="4" max="4" width="46.7109375" style="7" customWidth="1"/>
    <col min="5" max="5" width="0.42578125" style="7" customWidth="1"/>
    <col min="6" max="6" width="11.140625" style="7" customWidth="1"/>
    <col min="7" max="7" width="0.42578125" style="7" customWidth="1"/>
    <col min="8" max="8" width="11.140625" style="7" customWidth="1"/>
    <col min="9" max="9" width="0.42578125" style="7" customWidth="1"/>
    <col min="10" max="10" width="10.7109375" style="7" customWidth="1"/>
    <col min="11" max="11" width="0.42578125" style="7" customWidth="1"/>
    <col min="12" max="12" width="16" style="7" customWidth="1"/>
    <col min="13" max="13" width="0.42578125" style="7" customWidth="1"/>
    <col min="14" max="14" width="11.140625" style="7" customWidth="1"/>
    <col min="15" max="15" width="0.42578125" style="7" customWidth="1"/>
    <col min="16" max="16" width="11.140625" style="7" customWidth="1"/>
    <col min="17" max="17" width="0.42578125" style="7" customWidth="1"/>
    <col min="18" max="18" width="10.7109375" style="7" customWidth="1"/>
    <col min="19" max="19" width="0.42578125" style="7" customWidth="1"/>
    <col min="20" max="20" width="16" style="7" customWidth="1"/>
    <col min="21" max="21" width="8.28515625" style="7" customWidth="1"/>
    <col min="22" max="23" width="9.85546875" style="7" customWidth="1"/>
    <col min="24" max="24" width="8.42578125" style="7" customWidth="1"/>
    <col min="25" max="16384" width="9.140625" style="7"/>
  </cols>
  <sheetData>
    <row r="1" spans="1:24" ht="4.5" customHeight="1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4" ht="29.25" customHeight="1" x14ac:dyDescent="0.2">
      <c r="A2" s="184" t="s">
        <v>678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4" ht="3.6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4" ht="3.6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4" ht="26.25" customHeight="1" x14ac:dyDescent="0.2">
      <c r="A5" s="187" t="s">
        <v>668</v>
      </c>
      <c r="B5" s="187"/>
      <c r="C5" s="187"/>
      <c r="D5" s="187"/>
      <c r="E5" s="53"/>
      <c r="F5" s="216" t="s">
        <v>669</v>
      </c>
      <c r="G5" s="187"/>
      <c r="H5" s="187"/>
      <c r="I5" s="187"/>
      <c r="J5" s="187"/>
      <c r="K5" s="187"/>
      <c r="L5" s="187"/>
      <c r="M5" s="91"/>
      <c r="N5" s="187" t="s">
        <v>670</v>
      </c>
      <c r="O5" s="187"/>
      <c r="P5" s="187"/>
      <c r="Q5" s="187"/>
      <c r="R5" s="187"/>
      <c r="S5" s="187"/>
      <c r="T5" s="187"/>
      <c r="W5" s="28"/>
      <c r="X5" s="28"/>
    </row>
    <row r="6" spans="1:24" ht="2.25" customHeight="1" x14ac:dyDescent="0.2">
      <c r="A6" s="187"/>
      <c r="B6" s="187"/>
      <c r="C6" s="187"/>
      <c r="D6" s="187"/>
      <c r="E6" s="53"/>
      <c r="F6" s="92"/>
      <c r="G6" s="92"/>
      <c r="H6" s="92"/>
      <c r="I6" s="92"/>
      <c r="J6" s="92"/>
      <c r="K6" s="92"/>
      <c r="L6" s="92"/>
      <c r="M6" s="91"/>
      <c r="N6" s="53"/>
      <c r="O6" s="53"/>
      <c r="P6" s="53"/>
      <c r="Q6" s="92"/>
      <c r="R6" s="92"/>
      <c r="S6" s="53"/>
      <c r="T6" s="53"/>
    </row>
    <row r="7" spans="1:24" ht="24.75" customHeight="1" x14ac:dyDescent="0.2">
      <c r="A7" s="187"/>
      <c r="B7" s="187"/>
      <c r="C7" s="187"/>
      <c r="D7" s="187"/>
      <c r="E7" s="93"/>
      <c r="F7" s="188" t="s">
        <v>646</v>
      </c>
      <c r="G7" s="188"/>
      <c r="H7" s="188"/>
      <c r="I7" s="188"/>
      <c r="J7" s="188"/>
      <c r="K7" s="94"/>
      <c r="L7" s="27" t="s">
        <v>654</v>
      </c>
      <c r="M7" s="95"/>
      <c r="N7" s="188" t="s">
        <v>646</v>
      </c>
      <c r="O7" s="188"/>
      <c r="P7" s="188"/>
      <c r="Q7" s="188"/>
      <c r="R7" s="188"/>
      <c r="S7" s="94"/>
      <c r="T7" s="27" t="s">
        <v>654</v>
      </c>
    </row>
    <row r="8" spans="1:24" ht="2.25" customHeight="1" x14ac:dyDescent="0.2">
      <c r="A8" s="187"/>
      <c r="B8" s="187"/>
      <c r="C8" s="187"/>
      <c r="D8" s="187"/>
      <c r="E8" s="93"/>
      <c r="F8" s="94"/>
      <c r="G8" s="94"/>
      <c r="H8" s="94"/>
      <c r="I8" s="94"/>
      <c r="J8" s="94"/>
      <c r="K8" s="94"/>
      <c r="L8" s="96"/>
      <c r="M8" s="95"/>
      <c r="N8" s="94"/>
      <c r="O8" s="94"/>
      <c r="P8" s="94"/>
      <c r="Q8" s="94"/>
      <c r="R8" s="94"/>
      <c r="S8" s="94"/>
      <c r="T8" s="94"/>
    </row>
    <row r="9" spans="1:24" ht="34.5" customHeight="1" x14ac:dyDescent="0.2">
      <c r="A9" s="187"/>
      <c r="B9" s="187"/>
      <c r="C9" s="187"/>
      <c r="D9" s="187"/>
      <c r="E9" s="53"/>
      <c r="F9" s="97" t="s">
        <v>1143</v>
      </c>
      <c r="G9" s="92"/>
      <c r="H9" s="97" t="s">
        <v>1144</v>
      </c>
      <c r="I9" s="92"/>
      <c r="J9" s="27" t="s">
        <v>671</v>
      </c>
      <c r="K9" s="92"/>
      <c r="L9" s="27" t="s">
        <v>295</v>
      </c>
      <c r="M9" s="91"/>
      <c r="N9" s="97" t="s">
        <v>1143</v>
      </c>
      <c r="O9" s="92"/>
      <c r="P9" s="97" t="s">
        <v>1144</v>
      </c>
      <c r="Q9" s="92"/>
      <c r="R9" s="27" t="s">
        <v>671</v>
      </c>
      <c r="S9" s="92"/>
      <c r="T9" s="27" t="s">
        <v>295</v>
      </c>
    </row>
    <row r="10" spans="1:24" ht="13.15" customHeight="1" x14ac:dyDescent="0.2">
      <c r="F10" s="29"/>
      <c r="G10" s="29"/>
      <c r="H10" s="29"/>
      <c r="I10" s="29"/>
      <c r="J10" s="36"/>
      <c r="K10" s="29"/>
      <c r="L10" s="36"/>
      <c r="M10" s="98"/>
      <c r="N10" s="29"/>
      <c r="O10" s="29"/>
      <c r="P10" s="29"/>
      <c r="Q10" s="29"/>
      <c r="R10" s="36"/>
      <c r="S10" s="29"/>
      <c r="T10" s="36"/>
    </row>
    <row r="11" spans="1:24" ht="27.75" customHeight="1" x14ac:dyDescent="0.2">
      <c r="A11" s="225" t="s">
        <v>706</v>
      </c>
      <c r="B11" s="225"/>
      <c r="C11" s="225"/>
      <c r="D11" s="225"/>
      <c r="E11" s="118"/>
      <c r="F11" s="119"/>
      <c r="G11" s="119"/>
      <c r="H11" s="119"/>
      <c r="I11" s="119"/>
      <c r="J11" s="120"/>
      <c r="K11" s="119"/>
      <c r="L11" s="121"/>
      <c r="M11" s="103"/>
      <c r="N11" s="119"/>
      <c r="O11" s="119"/>
      <c r="P11" s="119"/>
      <c r="Q11" s="119"/>
      <c r="R11" s="120"/>
      <c r="S11" s="119"/>
      <c r="T11" s="121"/>
      <c r="W11" s="28"/>
      <c r="X11" s="28"/>
    </row>
    <row r="12" spans="1:24" ht="12.75" customHeight="1" x14ac:dyDescent="0.2">
      <c r="A12" s="62"/>
      <c r="B12" s="62" t="s">
        <v>365</v>
      </c>
      <c r="C12" s="62" t="s">
        <v>616</v>
      </c>
      <c r="D12" s="62"/>
      <c r="E12" s="62"/>
      <c r="F12" s="62">
        <v>1900.7302239999999</v>
      </c>
      <c r="G12" s="62"/>
      <c r="H12" s="62">
        <v>1692.7129030000001</v>
      </c>
      <c r="I12" s="62"/>
      <c r="J12" s="104">
        <f t="shared" ref="J12:J21" si="0">F12-H12</f>
        <v>208.01732099999981</v>
      </c>
      <c r="K12" s="62"/>
      <c r="L12" s="105">
        <f t="shared" ref="L12:L21" si="1">F12/H12*100-100</f>
        <v>12.288990095800074</v>
      </c>
      <c r="M12" s="98"/>
      <c r="N12" s="62">
        <v>5523.3027329999995</v>
      </c>
      <c r="O12" s="62"/>
      <c r="P12" s="62">
        <v>4693.6429440000002</v>
      </c>
      <c r="Q12" s="62"/>
      <c r="R12" s="104">
        <f>N12-P12</f>
        <v>829.65978899999936</v>
      </c>
      <c r="S12" s="62"/>
      <c r="T12" s="105">
        <f t="shared" ref="T12:T21" si="2">N12/P12*100-100</f>
        <v>17.676244207296904</v>
      </c>
    </row>
    <row r="13" spans="1:24" ht="12.75" customHeight="1" x14ac:dyDescent="0.2">
      <c r="B13" s="62" t="s">
        <v>367</v>
      </c>
      <c r="C13" s="62" t="s">
        <v>618</v>
      </c>
      <c r="D13" s="106"/>
      <c r="F13" s="62">
        <v>914.17519500000003</v>
      </c>
      <c r="G13" s="62"/>
      <c r="H13" s="62">
        <v>779.62928599999998</v>
      </c>
      <c r="I13" s="62"/>
      <c r="J13" s="104">
        <f t="shared" si="0"/>
        <v>134.54590900000005</v>
      </c>
      <c r="K13" s="62"/>
      <c r="L13" s="105">
        <f t="shared" si="1"/>
        <v>17.25767764450039</v>
      </c>
      <c r="M13" s="98"/>
      <c r="N13" s="62">
        <v>2627.1338810000002</v>
      </c>
      <c r="P13" s="62">
        <v>2226.4139169999999</v>
      </c>
      <c r="Q13" s="62"/>
      <c r="R13" s="104">
        <f>N13-P13</f>
        <v>400.71996400000035</v>
      </c>
      <c r="S13" s="62"/>
      <c r="T13" s="105">
        <f t="shared" si="2"/>
        <v>17.998448578688084</v>
      </c>
    </row>
    <row r="14" spans="1:24" ht="12.75" customHeight="1" x14ac:dyDescent="0.2">
      <c r="A14" s="62"/>
      <c r="B14" s="62" t="s">
        <v>366</v>
      </c>
      <c r="C14" s="62" t="s">
        <v>617</v>
      </c>
      <c r="D14" s="62"/>
      <c r="E14" s="62"/>
      <c r="F14" s="62">
        <v>792.27877599999999</v>
      </c>
      <c r="G14" s="62"/>
      <c r="H14" s="62">
        <v>714.53900099999998</v>
      </c>
      <c r="I14" s="62"/>
      <c r="J14" s="104">
        <f t="shared" si="0"/>
        <v>77.739775000000009</v>
      </c>
      <c r="K14" s="62"/>
      <c r="L14" s="105">
        <f t="shared" si="1"/>
        <v>10.879710539411121</v>
      </c>
      <c r="M14" s="98"/>
      <c r="N14" s="62">
        <v>2330.8435999999997</v>
      </c>
      <c r="O14" s="62"/>
      <c r="P14" s="62">
        <v>1944.690838</v>
      </c>
      <c r="Q14" s="62"/>
      <c r="R14" s="104">
        <f t="shared" ref="R14:R21" si="3">N14-P14</f>
        <v>386.15276199999971</v>
      </c>
      <c r="S14" s="62"/>
      <c r="T14" s="105">
        <f t="shared" si="2"/>
        <v>19.856768718936067</v>
      </c>
      <c r="V14" s="43"/>
      <c r="W14" s="43"/>
    </row>
    <row r="15" spans="1:24" ht="12.75" customHeight="1" x14ac:dyDescent="0.2">
      <c r="B15" s="62" t="s">
        <v>373</v>
      </c>
      <c r="C15" s="62" t="s">
        <v>624</v>
      </c>
      <c r="D15" s="106"/>
      <c r="F15" s="62">
        <v>374.202291</v>
      </c>
      <c r="G15" s="62"/>
      <c r="H15" s="62">
        <v>301.80791499999998</v>
      </c>
      <c r="I15" s="62"/>
      <c r="J15" s="104">
        <f t="shared" si="0"/>
        <v>72.394376000000022</v>
      </c>
      <c r="K15" s="62"/>
      <c r="L15" s="105">
        <f t="shared" si="1"/>
        <v>23.986904385857486</v>
      </c>
      <c r="M15" s="98"/>
      <c r="N15" s="62">
        <v>1123.6055390000001</v>
      </c>
      <c r="P15" s="62">
        <v>955.68892899999992</v>
      </c>
      <c r="Q15" s="62"/>
      <c r="R15" s="104">
        <f t="shared" si="3"/>
        <v>167.91661000000022</v>
      </c>
      <c r="S15" s="62"/>
      <c r="T15" s="105">
        <f t="shared" si="2"/>
        <v>17.570216092772185</v>
      </c>
      <c r="V15" s="43"/>
      <c r="W15" s="62"/>
      <c r="X15" s="62"/>
    </row>
    <row r="16" spans="1:24" ht="12.75" customHeight="1" x14ac:dyDescent="0.2">
      <c r="B16" s="62" t="s">
        <v>372</v>
      </c>
      <c r="C16" s="62" t="s">
        <v>623</v>
      </c>
      <c r="D16" s="106"/>
      <c r="F16" s="62">
        <v>384.88124899999997</v>
      </c>
      <c r="G16" s="62"/>
      <c r="H16" s="62">
        <v>301.526701</v>
      </c>
      <c r="I16" s="62"/>
      <c r="J16" s="104">
        <f t="shared" si="0"/>
        <v>83.354547999999966</v>
      </c>
      <c r="K16" s="62"/>
      <c r="L16" s="105">
        <f t="shared" si="1"/>
        <v>27.644168069878489</v>
      </c>
      <c r="M16" s="98"/>
      <c r="N16" s="62">
        <v>1041.7294350000002</v>
      </c>
      <c r="P16" s="62">
        <v>898.2961039999999</v>
      </c>
      <c r="Q16" s="62"/>
      <c r="R16" s="104">
        <f t="shared" si="3"/>
        <v>143.43333100000029</v>
      </c>
      <c r="S16" s="62"/>
      <c r="T16" s="105">
        <f t="shared" si="2"/>
        <v>15.967266290180902</v>
      </c>
      <c r="V16" s="43"/>
      <c r="W16" s="43"/>
    </row>
    <row r="17" spans="1:23" ht="12.75" customHeight="1" x14ac:dyDescent="0.2">
      <c r="B17" s="62" t="s">
        <v>368</v>
      </c>
      <c r="C17" s="62" t="s">
        <v>619</v>
      </c>
      <c r="D17" s="106"/>
      <c r="F17" s="62">
        <v>353.89417900000001</v>
      </c>
      <c r="G17" s="62"/>
      <c r="H17" s="62">
        <v>296.05525299999999</v>
      </c>
      <c r="I17" s="62"/>
      <c r="J17" s="104">
        <f t="shared" si="0"/>
        <v>57.838926000000015</v>
      </c>
      <c r="K17" s="62"/>
      <c r="L17" s="105">
        <f t="shared" si="1"/>
        <v>19.536530905600927</v>
      </c>
      <c r="M17" s="98"/>
      <c r="N17" s="62">
        <v>929.76845900000001</v>
      </c>
      <c r="P17" s="62">
        <v>787.39187500000003</v>
      </c>
      <c r="Q17" s="62"/>
      <c r="R17" s="104">
        <f t="shared" si="3"/>
        <v>142.37658399999998</v>
      </c>
      <c r="S17" s="62"/>
      <c r="T17" s="105">
        <f t="shared" si="2"/>
        <v>18.082048916240083</v>
      </c>
      <c r="V17" s="43"/>
      <c r="W17" s="43"/>
    </row>
    <row r="18" spans="1:23" ht="12.75" customHeight="1" x14ac:dyDescent="0.2">
      <c r="B18" s="62" t="s">
        <v>369</v>
      </c>
      <c r="C18" s="62" t="s">
        <v>620</v>
      </c>
      <c r="D18" s="106"/>
      <c r="F18" s="62">
        <v>225.609184</v>
      </c>
      <c r="G18" s="62"/>
      <c r="H18" s="62">
        <v>228.259229</v>
      </c>
      <c r="I18" s="62"/>
      <c r="J18" s="104">
        <f t="shared" si="0"/>
        <v>-2.6500450000000058</v>
      </c>
      <c r="K18" s="62"/>
      <c r="L18" s="105">
        <f t="shared" si="1"/>
        <v>-1.1609804394809373</v>
      </c>
      <c r="M18" s="98"/>
      <c r="N18" s="62">
        <v>738.41823499999998</v>
      </c>
      <c r="P18" s="62">
        <v>641.90184999999997</v>
      </c>
      <c r="Q18" s="62"/>
      <c r="R18" s="104">
        <f t="shared" si="3"/>
        <v>96.516385000000014</v>
      </c>
      <c r="S18" s="62"/>
      <c r="T18" s="105">
        <f t="shared" si="2"/>
        <v>15.036003557241656</v>
      </c>
      <c r="V18" s="43"/>
      <c r="W18" s="43"/>
    </row>
    <row r="19" spans="1:23" ht="12.75" customHeight="1" x14ac:dyDescent="0.2">
      <c r="B19" s="62" t="s">
        <v>371</v>
      </c>
      <c r="C19" s="62" t="s">
        <v>622</v>
      </c>
      <c r="D19" s="106"/>
      <c r="F19" s="62">
        <v>177.93796499999999</v>
      </c>
      <c r="G19" s="62"/>
      <c r="H19" s="62">
        <v>149.24811199999999</v>
      </c>
      <c r="I19" s="62"/>
      <c r="J19" s="104">
        <f t="shared" si="0"/>
        <v>28.689852999999999</v>
      </c>
      <c r="K19" s="62"/>
      <c r="L19" s="105">
        <f t="shared" si="1"/>
        <v>19.222925245446334</v>
      </c>
      <c r="M19" s="98"/>
      <c r="N19" s="62">
        <v>506.23456599999997</v>
      </c>
      <c r="P19" s="62">
        <v>407.26130499999999</v>
      </c>
      <c r="Q19" s="62"/>
      <c r="R19" s="104">
        <f t="shared" si="3"/>
        <v>98.97326099999998</v>
      </c>
      <c r="S19" s="62"/>
      <c r="T19" s="105">
        <f t="shared" si="2"/>
        <v>24.30215190711526</v>
      </c>
      <c r="V19" s="43"/>
      <c r="W19" s="43"/>
    </row>
    <row r="20" spans="1:23" ht="12.75" customHeight="1" x14ac:dyDescent="0.2">
      <c r="B20" s="62" t="s">
        <v>374</v>
      </c>
      <c r="C20" s="62" t="s">
        <v>625</v>
      </c>
      <c r="D20" s="106"/>
      <c r="F20" s="62">
        <v>152.42985100000001</v>
      </c>
      <c r="G20" s="62"/>
      <c r="H20" s="62">
        <v>105.455618</v>
      </c>
      <c r="I20" s="62"/>
      <c r="J20" s="104">
        <f t="shared" si="0"/>
        <v>46.974233000000012</v>
      </c>
      <c r="K20" s="62"/>
      <c r="L20" s="105">
        <f t="shared" si="1"/>
        <v>44.544078249107628</v>
      </c>
      <c r="M20" s="98"/>
      <c r="N20" s="62">
        <v>425.14335200000005</v>
      </c>
      <c r="P20" s="62">
        <v>276.44835599999999</v>
      </c>
      <c r="Q20" s="62"/>
      <c r="R20" s="104">
        <f t="shared" si="3"/>
        <v>148.69499600000006</v>
      </c>
      <c r="S20" s="62"/>
      <c r="T20" s="105">
        <f t="shared" si="2"/>
        <v>53.787621728522794</v>
      </c>
      <c r="V20" s="43"/>
      <c r="W20" s="43"/>
    </row>
    <row r="21" spans="1:23" ht="12.75" customHeight="1" x14ac:dyDescent="0.2">
      <c r="B21" s="62" t="s">
        <v>630</v>
      </c>
      <c r="C21" s="62" t="s">
        <v>631</v>
      </c>
      <c r="D21" s="106"/>
      <c r="F21" s="62">
        <v>108.304029</v>
      </c>
      <c r="G21" s="62"/>
      <c r="H21" s="62">
        <v>96.870023000000003</v>
      </c>
      <c r="I21" s="62"/>
      <c r="J21" s="104">
        <f t="shared" si="0"/>
        <v>11.434005999999997</v>
      </c>
      <c r="K21" s="62"/>
      <c r="L21" s="105">
        <f t="shared" si="1"/>
        <v>11.803451311248267</v>
      </c>
      <c r="M21" s="98"/>
      <c r="N21" s="62">
        <v>304.00152800000001</v>
      </c>
      <c r="P21" s="62">
        <v>256.51121000000001</v>
      </c>
      <c r="Q21" s="62"/>
      <c r="R21" s="104">
        <f t="shared" si="3"/>
        <v>47.490318000000002</v>
      </c>
      <c r="S21" s="62"/>
      <c r="T21" s="105">
        <f t="shared" si="2"/>
        <v>18.513934732131204</v>
      </c>
      <c r="V21" s="43"/>
      <c r="W21" s="43"/>
    </row>
    <row r="22" spans="1:23" ht="4.5" customHeight="1" x14ac:dyDescent="0.2">
      <c r="B22" s="106"/>
      <c r="C22" s="106"/>
      <c r="F22" s="62"/>
      <c r="G22" s="62"/>
      <c r="H22" s="62"/>
      <c r="I22" s="62"/>
      <c r="J22" s="104"/>
      <c r="K22" s="62"/>
      <c r="L22" s="105"/>
      <c r="M22" s="98"/>
      <c r="N22" s="62"/>
      <c r="P22" s="62"/>
      <c r="Q22" s="62"/>
      <c r="R22" s="104"/>
      <c r="S22" s="62"/>
      <c r="T22" s="105"/>
      <c r="V22" s="43"/>
      <c r="W22" s="43"/>
    </row>
    <row r="23" spans="1:23" ht="30" customHeight="1" x14ac:dyDescent="0.2">
      <c r="A23" s="212" t="s">
        <v>672</v>
      </c>
      <c r="B23" s="212"/>
      <c r="C23" s="212"/>
      <c r="D23" s="212"/>
      <c r="E23" s="107"/>
      <c r="F23" s="100">
        <v>4715.9370740000049</v>
      </c>
      <c r="G23" s="100"/>
      <c r="H23" s="100">
        <v>4127.8991880000076</v>
      </c>
      <c r="I23" s="100"/>
      <c r="J23" s="101">
        <f>F23-H23</f>
        <v>588.03788599999734</v>
      </c>
      <c r="K23" s="108"/>
      <c r="L23" s="102">
        <f>F23/H23*100-100</f>
        <v>14.2454517229842</v>
      </c>
      <c r="M23" s="103"/>
      <c r="N23" s="100">
        <v>13647.980073000002</v>
      </c>
      <c r="O23" s="100"/>
      <c r="P23" s="100">
        <v>11413.049377999989</v>
      </c>
      <c r="Q23" s="100"/>
      <c r="R23" s="101">
        <f>N23-P23</f>
        <v>2234.9306950000137</v>
      </c>
      <c r="S23" s="108"/>
      <c r="T23" s="102">
        <f>N23/P23*100-100</f>
        <v>19.582239776409864</v>
      </c>
      <c r="V23" s="43"/>
      <c r="W23" s="43"/>
    </row>
    <row r="24" spans="1:23" s="8" customFormat="1" ht="30" customHeight="1" x14ac:dyDescent="0.2">
      <c r="A24" s="210" t="s">
        <v>673</v>
      </c>
      <c r="B24" s="210"/>
      <c r="C24" s="210"/>
      <c r="D24" s="210"/>
      <c r="E24" s="109"/>
      <c r="F24" s="109">
        <v>5138.2567289999988</v>
      </c>
      <c r="G24" s="109"/>
      <c r="H24" s="109">
        <v>4488.8082459999996</v>
      </c>
      <c r="I24" s="109"/>
      <c r="J24" s="110">
        <f>F24-H24</f>
        <v>649.44848299999921</v>
      </c>
      <c r="K24" s="110"/>
      <c r="L24" s="111">
        <f>F24/H24*100-100</f>
        <v>14.468171670704038</v>
      </c>
      <c r="M24" s="112"/>
      <c r="N24" s="109">
        <v>14812.091850999997</v>
      </c>
      <c r="O24" s="109"/>
      <c r="P24" s="109">
        <v>12392.752998</v>
      </c>
      <c r="Q24" s="109"/>
      <c r="R24" s="110">
        <f>N24-P24</f>
        <v>2419.3388529999975</v>
      </c>
      <c r="S24" s="110"/>
      <c r="T24" s="111">
        <f>N24/P24*100-100</f>
        <v>19.522206675065988</v>
      </c>
      <c r="V24" s="113"/>
      <c r="W24" s="113"/>
    </row>
    <row r="25" spans="1:23" ht="30" customHeight="1" x14ac:dyDescent="0.2">
      <c r="A25" s="212" t="s">
        <v>674</v>
      </c>
      <c r="B25" s="212"/>
      <c r="C25" s="212"/>
      <c r="D25" s="212"/>
      <c r="E25" s="182"/>
      <c r="F25" s="100">
        <v>5523.1379779999988</v>
      </c>
      <c r="G25" s="100"/>
      <c r="H25" s="100">
        <v>4790.3349470000003</v>
      </c>
      <c r="I25" s="100"/>
      <c r="J25" s="101">
        <f>F25-H25</f>
        <v>732.80303099999855</v>
      </c>
      <c r="K25" s="108"/>
      <c r="L25" s="102">
        <f>F25/H25*100-100</f>
        <v>15.297532199891876</v>
      </c>
      <c r="M25" s="103"/>
      <c r="N25" s="100">
        <v>15853.821285999999</v>
      </c>
      <c r="O25" s="100"/>
      <c r="P25" s="100">
        <v>13291.049102000001</v>
      </c>
      <c r="Q25" s="100"/>
      <c r="R25" s="101">
        <f>N25-P25</f>
        <v>2562.7721839999977</v>
      </c>
      <c r="S25" s="108"/>
      <c r="T25" s="102">
        <f>N25/P25*100-100</f>
        <v>19.281940532552539</v>
      </c>
      <c r="V25" s="43"/>
      <c r="W25" s="43"/>
    </row>
    <row r="26" spans="1:23" ht="30" customHeight="1" x14ac:dyDescent="0.2">
      <c r="A26" s="210" t="s">
        <v>675</v>
      </c>
      <c r="B26" s="210"/>
      <c r="C26" s="210"/>
      <c r="D26" s="210"/>
      <c r="E26" s="109"/>
      <c r="F26" s="109">
        <v>2065.5681350000009</v>
      </c>
      <c r="G26" s="109"/>
      <c r="H26" s="109">
        <v>1571.6873139999998</v>
      </c>
      <c r="I26" s="109"/>
      <c r="J26" s="110">
        <f>F26-H26</f>
        <v>493.88082100000111</v>
      </c>
      <c r="K26" s="110"/>
      <c r="L26" s="111">
        <f>F26/H26*100-100</f>
        <v>31.423605484417692</v>
      </c>
      <c r="M26" s="114"/>
      <c r="N26" s="109">
        <v>5981.8117710000006</v>
      </c>
      <c r="O26" s="109"/>
      <c r="P26" s="109">
        <v>4727.4366629999995</v>
      </c>
      <c r="Q26" s="62"/>
      <c r="R26" s="110">
        <f>N26-P26</f>
        <v>1254.3751080000011</v>
      </c>
      <c r="S26" s="110"/>
      <c r="T26" s="111">
        <f>N26/P26*100-100</f>
        <v>26.533937891068078</v>
      </c>
      <c r="V26" s="43"/>
      <c r="W26" s="43"/>
    </row>
    <row r="27" spans="1:23" ht="30" customHeight="1" x14ac:dyDescent="0.2">
      <c r="A27" s="211" t="s">
        <v>676</v>
      </c>
      <c r="B27" s="211"/>
      <c r="C27" s="211"/>
      <c r="D27" s="211"/>
      <c r="E27" s="107"/>
      <c r="F27" s="100">
        <v>1680.6868860000004</v>
      </c>
      <c r="G27" s="100"/>
      <c r="H27" s="100">
        <v>1270.1606129999998</v>
      </c>
      <c r="I27" s="100"/>
      <c r="J27" s="101">
        <f>F27-H27</f>
        <v>410.52627300000063</v>
      </c>
      <c r="K27" s="108"/>
      <c r="L27" s="102">
        <f>F27/H27*100-100</f>
        <v>32.320815871496478</v>
      </c>
      <c r="M27" s="103"/>
      <c r="N27" s="100">
        <v>4940.0823359999995</v>
      </c>
      <c r="O27" s="100"/>
      <c r="P27" s="100">
        <v>3829.1405589999995</v>
      </c>
      <c r="Q27" s="100"/>
      <c r="R27" s="101">
        <f>N27-P27</f>
        <v>1110.941777</v>
      </c>
      <c r="S27" s="108"/>
      <c r="T27" s="102">
        <f>N27/P27*100-100</f>
        <v>29.012823109583849</v>
      </c>
      <c r="V27" s="43"/>
      <c r="W27" s="43"/>
    </row>
    <row r="28" spans="1:23" ht="3" customHeight="1" x14ac:dyDescent="0.2">
      <c r="A28" s="115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V28" s="43"/>
      <c r="W28" s="43"/>
    </row>
    <row r="29" spans="1:23" ht="3.75" customHeight="1" x14ac:dyDescent="0.2">
      <c r="A29" s="116"/>
      <c r="V29" s="43"/>
      <c r="W29" s="43"/>
    </row>
    <row r="33" spans="1:16" x14ac:dyDescent="0.2">
      <c r="F33" s="65"/>
      <c r="H33" s="65"/>
      <c r="N33" s="65"/>
      <c r="P33" s="65"/>
    </row>
    <row r="34" spans="1:16" ht="30" customHeight="1" x14ac:dyDescent="0.2">
      <c r="A34" s="219" t="s">
        <v>632</v>
      </c>
      <c r="B34" s="219"/>
      <c r="C34" s="219"/>
      <c r="D34" s="219"/>
      <c r="E34" s="117"/>
      <c r="F34" s="220" t="s">
        <v>633</v>
      </c>
      <c r="G34" s="220"/>
      <c r="H34" s="220"/>
      <c r="I34" s="220"/>
      <c r="J34" s="220"/>
      <c r="K34" s="220"/>
      <c r="L34" s="220"/>
      <c r="N34" s="65"/>
      <c r="P34" s="65"/>
    </row>
    <row r="35" spans="1:16" ht="30" customHeight="1" x14ac:dyDescent="0.2">
      <c r="A35" s="221" t="s">
        <v>634</v>
      </c>
      <c r="B35" s="221"/>
      <c r="C35" s="221"/>
      <c r="D35" s="221"/>
      <c r="E35" s="117"/>
      <c r="F35" s="218" t="s">
        <v>635</v>
      </c>
      <c r="G35" s="218"/>
      <c r="H35" s="218"/>
      <c r="I35" s="218"/>
      <c r="J35" s="218"/>
      <c r="K35" s="218"/>
      <c r="L35" s="218"/>
    </row>
    <row r="36" spans="1:16" ht="30" customHeight="1" x14ac:dyDescent="0.2">
      <c r="A36" s="219" t="s">
        <v>636</v>
      </c>
      <c r="B36" s="219"/>
      <c r="C36" s="219"/>
      <c r="D36" s="219"/>
      <c r="E36" s="117"/>
      <c r="F36" s="220" t="s">
        <v>635</v>
      </c>
      <c r="G36" s="220"/>
      <c r="H36" s="220"/>
      <c r="I36" s="220"/>
      <c r="J36" s="220"/>
      <c r="K36" s="220"/>
      <c r="L36" s="220"/>
    </row>
    <row r="37" spans="1:16" ht="30" customHeight="1" x14ac:dyDescent="0.2">
      <c r="A37" s="217" t="s">
        <v>637</v>
      </c>
      <c r="B37" s="217"/>
      <c r="C37" s="217"/>
      <c r="D37" s="217"/>
      <c r="E37" s="117"/>
      <c r="F37" s="218" t="s">
        <v>633</v>
      </c>
      <c r="G37" s="218"/>
      <c r="H37" s="218"/>
      <c r="I37" s="218"/>
      <c r="J37" s="218"/>
      <c r="K37" s="218"/>
      <c r="L37" s="218"/>
    </row>
    <row r="38" spans="1:16" x14ac:dyDescent="0.2">
      <c r="F38" s="65"/>
      <c r="H38" s="65"/>
      <c r="N38" s="65"/>
      <c r="P38" s="65"/>
    </row>
    <row r="39" spans="1:16" x14ac:dyDescent="0.2">
      <c r="B39" s="62"/>
      <c r="C39" s="62"/>
      <c r="D39" s="106"/>
    </row>
  </sheetData>
  <mergeCells count="21">
    <mergeCell ref="A37:D37"/>
    <mergeCell ref="F37:L37"/>
    <mergeCell ref="A34:D34"/>
    <mergeCell ref="F34:L34"/>
    <mergeCell ref="A35:D35"/>
    <mergeCell ref="F35:L35"/>
    <mergeCell ref="A36:D36"/>
    <mergeCell ref="F36:L36"/>
    <mergeCell ref="A1:T1"/>
    <mergeCell ref="A2:T2"/>
    <mergeCell ref="A5:D9"/>
    <mergeCell ref="F5:L5"/>
    <mergeCell ref="N5:T5"/>
    <mergeCell ref="F7:J7"/>
    <mergeCell ref="N7:R7"/>
    <mergeCell ref="A27:D27"/>
    <mergeCell ref="A11:D11"/>
    <mergeCell ref="A23:D23"/>
    <mergeCell ref="A24:D24"/>
    <mergeCell ref="A25:D25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7" customWidth="1"/>
    <col min="2" max="2" width="7.7109375" style="7" customWidth="1"/>
    <col min="3" max="21" width="9" style="7" customWidth="1"/>
    <col min="22" max="22" width="5" style="7" customWidth="1"/>
    <col min="23" max="16384" width="9.140625" style="7"/>
  </cols>
  <sheetData>
    <row r="1" spans="1:23" ht="2.25" hidden="1" customHeight="1" x14ac:dyDescent="0.2"/>
    <row r="2" spans="1:23" ht="21" customHeight="1" x14ac:dyDescent="0.2">
      <c r="A2" s="196" t="s">
        <v>350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 ht="18" customHeight="1" thickBot="1" x14ac:dyDescent="0.25">
      <c r="A3" s="232" t="s">
        <v>572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1.25" customHeight="1" thickBot="1" x14ac:dyDescent="0.25">
      <c r="A4" s="233" t="s">
        <v>162</v>
      </c>
      <c r="B4" s="233" t="s">
        <v>163</v>
      </c>
      <c r="C4" s="199" t="s">
        <v>679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33" t="s">
        <v>535</v>
      </c>
      <c r="W4" s="233" t="s">
        <v>522</v>
      </c>
    </row>
    <row r="5" spans="1:23" ht="21" customHeight="1" thickBot="1" x14ac:dyDescent="0.25">
      <c r="A5" s="234"/>
      <c r="B5" s="234"/>
      <c r="C5" s="122">
        <v>111</v>
      </c>
      <c r="D5" s="122">
        <v>112</v>
      </c>
      <c r="E5" s="122">
        <v>121</v>
      </c>
      <c r="F5" s="122">
        <v>122</v>
      </c>
      <c r="G5" s="122">
        <v>21</v>
      </c>
      <c r="H5" s="122">
        <v>22</v>
      </c>
      <c r="I5" s="122">
        <v>31</v>
      </c>
      <c r="J5" s="122">
        <v>321</v>
      </c>
      <c r="K5" s="122">
        <v>322</v>
      </c>
      <c r="L5" s="122">
        <v>41</v>
      </c>
      <c r="M5" s="122">
        <v>42</v>
      </c>
      <c r="N5" s="122">
        <v>51</v>
      </c>
      <c r="O5" s="122">
        <v>521</v>
      </c>
      <c r="P5" s="122">
        <v>522</v>
      </c>
      <c r="Q5" s="122">
        <v>53</v>
      </c>
      <c r="R5" s="122">
        <v>61</v>
      </c>
      <c r="S5" s="122">
        <v>62</v>
      </c>
      <c r="T5" s="122">
        <v>63</v>
      </c>
      <c r="U5" s="122">
        <v>7</v>
      </c>
      <c r="V5" s="234"/>
      <c r="W5" s="234"/>
    </row>
    <row r="6" spans="1:23" ht="9" customHeight="1" x14ac:dyDescent="0.2">
      <c r="A6" s="87">
        <v>2021</v>
      </c>
      <c r="B6" s="84" t="s">
        <v>338</v>
      </c>
      <c r="C6" s="123">
        <v>124.948758</v>
      </c>
      <c r="D6" s="123">
        <v>191.69682700000001</v>
      </c>
      <c r="E6" s="123">
        <v>47.291894999999997</v>
      </c>
      <c r="F6" s="123">
        <v>355.54553900000002</v>
      </c>
      <c r="G6" s="123">
        <v>145.39727699999997</v>
      </c>
      <c r="H6" s="123">
        <v>1599.8533379999999</v>
      </c>
      <c r="I6" s="123">
        <v>243.27113500000002</v>
      </c>
      <c r="J6" s="123">
        <v>11.080097</v>
      </c>
      <c r="K6" s="123">
        <v>234.26646900000003</v>
      </c>
      <c r="L6" s="123">
        <v>597.7121719999999</v>
      </c>
      <c r="M6" s="123">
        <v>445.16129200000012</v>
      </c>
      <c r="N6" s="123">
        <v>264.81137899999999</v>
      </c>
      <c r="O6" s="123">
        <v>55.532776999999996</v>
      </c>
      <c r="P6" s="123">
        <v>12.651967000000001</v>
      </c>
      <c r="Q6" s="123">
        <v>434.62744599999996</v>
      </c>
      <c r="R6" s="123">
        <v>150.468999</v>
      </c>
      <c r="S6" s="123">
        <v>275.77451300000007</v>
      </c>
      <c r="T6" s="123">
        <v>356.43053200000003</v>
      </c>
      <c r="U6" s="123">
        <v>1.7158140000000002</v>
      </c>
      <c r="V6" s="87">
        <v>2021</v>
      </c>
      <c r="W6" s="84" t="s">
        <v>538</v>
      </c>
    </row>
    <row r="7" spans="1:23" ht="9" customHeight="1" x14ac:dyDescent="0.2">
      <c r="A7" s="83"/>
      <c r="B7" s="84" t="s">
        <v>339</v>
      </c>
      <c r="C7" s="123">
        <v>87.816363999999993</v>
      </c>
      <c r="D7" s="123">
        <v>175.95070700000002</v>
      </c>
      <c r="E7" s="123">
        <v>42.901294999999998</v>
      </c>
      <c r="F7" s="123">
        <v>357.54442200000005</v>
      </c>
      <c r="G7" s="123">
        <v>162.76181699999995</v>
      </c>
      <c r="H7" s="123">
        <v>1668.4805349999997</v>
      </c>
      <c r="I7" s="123">
        <v>386.28685899999999</v>
      </c>
      <c r="J7" s="123">
        <v>8.6501809999999999</v>
      </c>
      <c r="K7" s="123">
        <v>205.28892599999989</v>
      </c>
      <c r="L7" s="123">
        <v>629.70994099999973</v>
      </c>
      <c r="M7" s="123">
        <v>449.67572500000017</v>
      </c>
      <c r="N7" s="123">
        <v>298.14416599999998</v>
      </c>
      <c r="O7" s="123">
        <v>82.249257</v>
      </c>
      <c r="P7" s="123">
        <v>16.855211000000001</v>
      </c>
      <c r="Q7" s="123">
        <v>435.55658399999999</v>
      </c>
      <c r="R7" s="123">
        <v>143.69535300000001</v>
      </c>
      <c r="S7" s="123">
        <v>251.40041499999995</v>
      </c>
      <c r="T7" s="123">
        <v>373.23803400000003</v>
      </c>
      <c r="U7" s="123">
        <v>1.2265470000000001</v>
      </c>
      <c r="V7" s="83"/>
      <c r="W7" s="84" t="s">
        <v>539</v>
      </c>
    </row>
    <row r="8" spans="1:23" ht="9" customHeight="1" x14ac:dyDescent="0.2">
      <c r="A8" s="83"/>
      <c r="B8" s="84" t="s">
        <v>340</v>
      </c>
      <c r="C8" s="123">
        <v>142.062624</v>
      </c>
      <c r="D8" s="123">
        <v>247.67364700000002</v>
      </c>
      <c r="E8" s="123">
        <v>43.343432999999997</v>
      </c>
      <c r="F8" s="123">
        <v>438.97775899999993</v>
      </c>
      <c r="G8" s="123">
        <v>229.34853800000002</v>
      </c>
      <c r="H8" s="123">
        <v>2046.9944420000011</v>
      </c>
      <c r="I8" s="123">
        <v>371.66898099999997</v>
      </c>
      <c r="J8" s="123">
        <v>3.327067</v>
      </c>
      <c r="K8" s="123">
        <v>230.407048</v>
      </c>
      <c r="L8" s="123">
        <v>777.65404100000001</v>
      </c>
      <c r="M8" s="123">
        <v>557.12549000000013</v>
      </c>
      <c r="N8" s="123">
        <v>332.75002900000004</v>
      </c>
      <c r="O8" s="123">
        <v>175.242682</v>
      </c>
      <c r="P8" s="123">
        <v>24.898333000000001</v>
      </c>
      <c r="Q8" s="123">
        <v>498.20330099999995</v>
      </c>
      <c r="R8" s="123">
        <v>174.82224300000001</v>
      </c>
      <c r="S8" s="123">
        <v>313.18666599999989</v>
      </c>
      <c r="T8" s="123">
        <v>435.42598300000003</v>
      </c>
      <c r="U8" s="123">
        <v>12.452847999999999</v>
      </c>
      <c r="V8" s="83"/>
      <c r="W8" s="84" t="s">
        <v>540</v>
      </c>
    </row>
    <row r="9" spans="1:23" ht="9" customHeight="1" x14ac:dyDescent="0.2">
      <c r="A9" s="83"/>
      <c r="B9" s="84" t="s">
        <v>341</v>
      </c>
      <c r="C9" s="123">
        <v>123.98652800000001</v>
      </c>
      <c r="D9" s="123">
        <v>241.33704500000002</v>
      </c>
      <c r="E9" s="123">
        <v>59.543610999999999</v>
      </c>
      <c r="F9" s="123">
        <v>424.076685</v>
      </c>
      <c r="G9" s="123">
        <v>191.960756</v>
      </c>
      <c r="H9" s="123">
        <v>2043.3214250000008</v>
      </c>
      <c r="I9" s="123">
        <v>368.66613599999999</v>
      </c>
      <c r="J9" s="123">
        <v>8.4147029999999994</v>
      </c>
      <c r="K9" s="123">
        <v>272.50415200000003</v>
      </c>
      <c r="L9" s="123">
        <v>674.59545799999989</v>
      </c>
      <c r="M9" s="123">
        <v>519.05363800000009</v>
      </c>
      <c r="N9" s="123">
        <v>280.464314</v>
      </c>
      <c r="O9" s="123">
        <v>204.105615</v>
      </c>
      <c r="P9" s="123">
        <v>23.770973000000001</v>
      </c>
      <c r="Q9" s="123">
        <v>455.46036199999998</v>
      </c>
      <c r="R9" s="123">
        <v>186.77092700000006</v>
      </c>
      <c r="S9" s="123">
        <v>359.23287099999993</v>
      </c>
      <c r="T9" s="123">
        <v>418.31408999999996</v>
      </c>
      <c r="U9" s="123">
        <v>2.0532620000000001</v>
      </c>
      <c r="V9" s="83"/>
      <c r="W9" s="84" t="s">
        <v>541</v>
      </c>
    </row>
    <row r="10" spans="1:23" ht="9" customHeight="1" x14ac:dyDescent="0.2">
      <c r="A10" s="83"/>
      <c r="B10" s="84" t="s">
        <v>342</v>
      </c>
      <c r="C10" s="123">
        <v>151.29497700000002</v>
      </c>
      <c r="D10" s="123">
        <v>235.44130200000001</v>
      </c>
      <c r="E10" s="123">
        <v>41.061543999999998</v>
      </c>
      <c r="F10" s="123">
        <v>441.18526900000001</v>
      </c>
      <c r="G10" s="123">
        <v>193.98004400000002</v>
      </c>
      <c r="H10" s="123">
        <v>2078.0148589999985</v>
      </c>
      <c r="I10" s="123">
        <v>369.67553100000003</v>
      </c>
      <c r="J10" s="123">
        <v>23.360327999999999</v>
      </c>
      <c r="K10" s="123">
        <v>329.24612000000002</v>
      </c>
      <c r="L10" s="123">
        <v>670.18206099999963</v>
      </c>
      <c r="M10" s="123">
        <v>508.64223200000004</v>
      </c>
      <c r="N10" s="123">
        <v>271.40175599999998</v>
      </c>
      <c r="O10" s="123">
        <v>97.074723000000006</v>
      </c>
      <c r="P10" s="123">
        <v>27.682202</v>
      </c>
      <c r="Q10" s="123">
        <v>438.72336899999999</v>
      </c>
      <c r="R10" s="123">
        <v>187.81890499999994</v>
      </c>
      <c r="S10" s="123">
        <v>333.70255900000001</v>
      </c>
      <c r="T10" s="123">
        <v>386.23791799999998</v>
      </c>
      <c r="U10" s="123">
        <v>5.5298170000000004</v>
      </c>
      <c r="V10" s="83"/>
      <c r="W10" s="84" t="s">
        <v>542</v>
      </c>
    </row>
    <row r="11" spans="1:23" ht="9" customHeight="1" x14ac:dyDescent="0.2">
      <c r="A11" s="83"/>
      <c r="B11" s="84" t="s">
        <v>343</v>
      </c>
      <c r="C11" s="123">
        <v>158.56863799999999</v>
      </c>
      <c r="D11" s="123">
        <v>233.38192200000003</v>
      </c>
      <c r="E11" s="123">
        <v>41.646139000000005</v>
      </c>
      <c r="F11" s="123">
        <v>461.30632900000001</v>
      </c>
      <c r="G11" s="123">
        <v>189.30220400000002</v>
      </c>
      <c r="H11" s="123">
        <v>2126.6968730000008</v>
      </c>
      <c r="I11" s="123">
        <v>294.399179</v>
      </c>
      <c r="J11" s="123">
        <v>11.041463</v>
      </c>
      <c r="K11" s="123">
        <v>318.72492199999999</v>
      </c>
      <c r="L11" s="123">
        <v>737.59072500000013</v>
      </c>
      <c r="M11" s="123">
        <v>478.83977700000003</v>
      </c>
      <c r="N11" s="123">
        <v>310.23751099999998</v>
      </c>
      <c r="O11" s="123">
        <v>74.164868999999996</v>
      </c>
      <c r="P11" s="123">
        <v>27.873899999999999</v>
      </c>
      <c r="Q11" s="123">
        <v>362.62167299999999</v>
      </c>
      <c r="R11" s="123">
        <v>191.94144899999998</v>
      </c>
      <c r="S11" s="123">
        <v>332.16169900000011</v>
      </c>
      <c r="T11" s="123">
        <v>410.40463900000003</v>
      </c>
      <c r="U11" s="123">
        <v>1.4106800000000002</v>
      </c>
      <c r="V11" s="83"/>
      <c r="W11" s="84" t="s">
        <v>543</v>
      </c>
    </row>
    <row r="12" spans="1:23" ht="9" customHeight="1" x14ac:dyDescent="0.2">
      <c r="A12" s="83"/>
      <c r="B12" s="84" t="s">
        <v>344</v>
      </c>
      <c r="C12" s="123">
        <v>98.495944999999978</v>
      </c>
      <c r="D12" s="123">
        <v>233.93157699999998</v>
      </c>
      <c r="E12" s="123">
        <v>47.975054</v>
      </c>
      <c r="F12" s="123">
        <v>459.02913500000005</v>
      </c>
      <c r="G12" s="123">
        <v>207.03991200000002</v>
      </c>
      <c r="H12" s="123">
        <v>2184.5925040000002</v>
      </c>
      <c r="I12" s="123">
        <v>502.57280999999995</v>
      </c>
      <c r="J12" s="123">
        <v>9.9835969999999996</v>
      </c>
      <c r="K12" s="123">
        <v>315.948601</v>
      </c>
      <c r="L12" s="123">
        <v>667.04737200000011</v>
      </c>
      <c r="M12" s="123">
        <v>496.52415999999977</v>
      </c>
      <c r="N12" s="123">
        <v>286.608386</v>
      </c>
      <c r="O12" s="123">
        <v>156.55192399999999</v>
      </c>
      <c r="P12" s="123">
        <v>25.438863999999999</v>
      </c>
      <c r="Q12" s="123">
        <v>452.142788</v>
      </c>
      <c r="R12" s="123">
        <v>188.021199</v>
      </c>
      <c r="S12" s="123">
        <v>371.21265400000004</v>
      </c>
      <c r="T12" s="123">
        <v>429.37734299999988</v>
      </c>
      <c r="U12" s="123">
        <v>0.57784099999999994</v>
      </c>
      <c r="V12" s="83"/>
      <c r="W12" s="84" t="s">
        <v>544</v>
      </c>
    </row>
    <row r="13" spans="1:23" ht="9" customHeight="1" x14ac:dyDescent="0.2">
      <c r="A13" s="83"/>
      <c r="B13" s="84" t="s">
        <v>345</v>
      </c>
      <c r="C13" s="123">
        <v>118.57349099999999</v>
      </c>
      <c r="D13" s="123">
        <v>229.78114500000009</v>
      </c>
      <c r="E13" s="123">
        <v>44.726906</v>
      </c>
      <c r="F13" s="123">
        <v>447.79624600000005</v>
      </c>
      <c r="G13" s="123">
        <v>167.34966200000002</v>
      </c>
      <c r="H13" s="123">
        <v>1778.518333999999</v>
      </c>
      <c r="I13" s="123">
        <v>389.78146300000003</v>
      </c>
      <c r="J13" s="123">
        <v>15.581231000000001</v>
      </c>
      <c r="K13" s="123">
        <v>431.19833500000004</v>
      </c>
      <c r="L13" s="123">
        <v>563.02935000000002</v>
      </c>
      <c r="M13" s="123">
        <v>445.05623999999989</v>
      </c>
      <c r="N13" s="123">
        <v>208.68072699999999</v>
      </c>
      <c r="O13" s="123">
        <v>113.61183800000001</v>
      </c>
      <c r="P13" s="123">
        <v>21.058439</v>
      </c>
      <c r="Q13" s="123">
        <v>235.29280800000004</v>
      </c>
      <c r="R13" s="123">
        <v>156.60375300000004</v>
      </c>
      <c r="S13" s="123">
        <v>373.67517499999991</v>
      </c>
      <c r="T13" s="123">
        <v>370.01028299999996</v>
      </c>
      <c r="U13" s="123">
        <v>0.259162</v>
      </c>
      <c r="V13" s="83"/>
      <c r="W13" s="84" t="s">
        <v>545</v>
      </c>
    </row>
    <row r="14" spans="1:23" ht="9" customHeight="1" x14ac:dyDescent="0.2">
      <c r="A14" s="83"/>
      <c r="B14" s="84" t="s">
        <v>346</v>
      </c>
      <c r="C14" s="123">
        <v>98.756773999999993</v>
      </c>
      <c r="D14" s="123">
        <v>256.36710600000004</v>
      </c>
      <c r="E14" s="123">
        <v>49.598622000000006</v>
      </c>
      <c r="F14" s="123">
        <v>477.12004500000006</v>
      </c>
      <c r="G14" s="123">
        <v>197.44340099999997</v>
      </c>
      <c r="H14" s="123">
        <v>2208.7095979999981</v>
      </c>
      <c r="I14" s="123">
        <v>502.91539599999999</v>
      </c>
      <c r="J14" s="123">
        <v>8.269088</v>
      </c>
      <c r="K14" s="123">
        <v>492.28986699999996</v>
      </c>
      <c r="L14" s="123">
        <v>689.14069999999992</v>
      </c>
      <c r="M14" s="123">
        <v>554.68941400000006</v>
      </c>
      <c r="N14" s="123">
        <v>251.80522500000001</v>
      </c>
      <c r="O14" s="123">
        <v>111.95721599999999</v>
      </c>
      <c r="P14" s="123">
        <v>22.17606</v>
      </c>
      <c r="Q14" s="123">
        <v>394.86102199999999</v>
      </c>
      <c r="R14" s="123">
        <v>196.32329300000001</v>
      </c>
      <c r="S14" s="123">
        <v>427.58635399999991</v>
      </c>
      <c r="T14" s="123">
        <v>429.34382299999999</v>
      </c>
      <c r="U14" s="123">
        <v>0.92891299999999999</v>
      </c>
      <c r="V14" s="83"/>
      <c r="W14" s="84" t="s">
        <v>546</v>
      </c>
    </row>
    <row r="15" spans="1:23" ht="9" customHeight="1" x14ac:dyDescent="0.2">
      <c r="A15" s="83"/>
      <c r="B15" s="84" t="s">
        <v>347</v>
      </c>
      <c r="C15" s="123">
        <v>120.39784</v>
      </c>
      <c r="D15" s="123">
        <v>286.50168100000008</v>
      </c>
      <c r="E15" s="123">
        <v>57.263712999999996</v>
      </c>
      <c r="F15" s="123">
        <v>474.96329799999995</v>
      </c>
      <c r="G15" s="123">
        <v>181.084204</v>
      </c>
      <c r="H15" s="123">
        <v>2328.3358459999968</v>
      </c>
      <c r="I15" s="123">
        <v>309.30790200000001</v>
      </c>
      <c r="J15" s="123">
        <v>32.028747000000003</v>
      </c>
      <c r="K15" s="123">
        <v>640.02187900000001</v>
      </c>
      <c r="L15" s="123">
        <v>685.4679799999999</v>
      </c>
      <c r="M15" s="123">
        <v>503.89044600000017</v>
      </c>
      <c r="N15" s="123">
        <v>261.01065599999998</v>
      </c>
      <c r="O15" s="123">
        <v>150.36836499999998</v>
      </c>
      <c r="P15" s="123">
        <v>19.282949000000002</v>
      </c>
      <c r="Q15" s="123">
        <v>427.56923999999992</v>
      </c>
      <c r="R15" s="123">
        <v>202.12095500000001</v>
      </c>
      <c r="S15" s="123">
        <v>432.26570699999996</v>
      </c>
      <c r="T15" s="123">
        <v>464.575605</v>
      </c>
      <c r="U15" s="123">
        <v>9.8353639999999984</v>
      </c>
      <c r="V15" s="83"/>
      <c r="W15" s="84" t="s">
        <v>547</v>
      </c>
    </row>
    <row r="16" spans="1:23" ht="9" customHeight="1" x14ac:dyDescent="0.2">
      <c r="A16" s="83"/>
      <c r="B16" s="84" t="s">
        <v>348</v>
      </c>
      <c r="C16" s="123">
        <v>142.532678</v>
      </c>
      <c r="D16" s="123">
        <v>260.97958999999997</v>
      </c>
      <c r="E16" s="123">
        <v>51.049489999999999</v>
      </c>
      <c r="F16" s="123">
        <v>499.42200700000001</v>
      </c>
      <c r="G16" s="123">
        <v>247.28031099999993</v>
      </c>
      <c r="H16" s="123">
        <v>2512.4637280000002</v>
      </c>
      <c r="I16" s="123">
        <v>205.40571200000002</v>
      </c>
      <c r="J16" s="123">
        <v>37.768138</v>
      </c>
      <c r="K16" s="123">
        <v>749.52276599999993</v>
      </c>
      <c r="L16" s="123">
        <v>847.51316400000019</v>
      </c>
      <c r="M16" s="123">
        <v>580.40509000000009</v>
      </c>
      <c r="N16" s="123">
        <v>352.61879299999998</v>
      </c>
      <c r="O16" s="123">
        <v>95.940359999999998</v>
      </c>
      <c r="P16" s="123">
        <v>22.720977000000005</v>
      </c>
      <c r="Q16" s="123">
        <v>539.37785399999996</v>
      </c>
      <c r="R16" s="123">
        <v>232.71607900000004</v>
      </c>
      <c r="S16" s="123">
        <v>486.68037500000025</v>
      </c>
      <c r="T16" s="123">
        <v>429.963639</v>
      </c>
      <c r="U16" s="123">
        <v>0.93061799999999995</v>
      </c>
      <c r="V16" s="83"/>
      <c r="W16" s="84" t="s">
        <v>548</v>
      </c>
    </row>
    <row r="17" spans="1:23" ht="9" customHeight="1" x14ac:dyDescent="0.2">
      <c r="A17" s="83"/>
      <c r="B17" s="84" t="s">
        <v>349</v>
      </c>
      <c r="C17" s="123">
        <v>168.61339800000002</v>
      </c>
      <c r="D17" s="123">
        <v>258.477079</v>
      </c>
      <c r="E17" s="123">
        <v>58.988208999999998</v>
      </c>
      <c r="F17" s="123">
        <v>479.06160700000004</v>
      </c>
      <c r="G17" s="123">
        <v>224.25634499999998</v>
      </c>
      <c r="H17" s="123">
        <v>2272.0094580000009</v>
      </c>
      <c r="I17" s="123">
        <v>256.58029699999997</v>
      </c>
      <c r="J17" s="123">
        <v>16.450172000000002</v>
      </c>
      <c r="K17" s="123">
        <v>662.07860600000004</v>
      </c>
      <c r="L17" s="123">
        <v>924.72284699999932</v>
      </c>
      <c r="M17" s="123">
        <v>573.55124799999987</v>
      </c>
      <c r="N17" s="123">
        <v>319.39487299999996</v>
      </c>
      <c r="O17" s="123">
        <v>102.99661599999999</v>
      </c>
      <c r="P17" s="123">
        <v>22.663786000000002</v>
      </c>
      <c r="Q17" s="123">
        <v>418.09200299999998</v>
      </c>
      <c r="R17" s="123">
        <v>207.35485999999995</v>
      </c>
      <c r="S17" s="123">
        <v>459.63331399999981</v>
      </c>
      <c r="T17" s="123">
        <v>431.28001299999994</v>
      </c>
      <c r="U17" s="123">
        <v>0.285354</v>
      </c>
      <c r="V17" s="83"/>
      <c r="W17" s="84" t="s">
        <v>549</v>
      </c>
    </row>
    <row r="18" spans="1:23" ht="9" customHeight="1" x14ac:dyDescent="0.2">
      <c r="A18" s="83"/>
      <c r="B18" s="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83"/>
      <c r="W18" s="84"/>
    </row>
    <row r="19" spans="1:23" ht="9" customHeight="1" x14ac:dyDescent="0.2">
      <c r="A19" s="87">
        <v>2022</v>
      </c>
      <c r="B19" s="84" t="s">
        <v>338</v>
      </c>
      <c r="C19" s="123">
        <v>136.45495399999999</v>
      </c>
      <c r="D19" s="123">
        <v>211.34830199999999</v>
      </c>
      <c r="E19" s="123">
        <v>54.012372000000006</v>
      </c>
      <c r="F19" s="123">
        <v>417.92593399999987</v>
      </c>
      <c r="G19" s="123">
        <v>210.77269600000011</v>
      </c>
      <c r="H19" s="123">
        <v>2411.0512860000017</v>
      </c>
      <c r="I19" s="123">
        <v>368.61460499999998</v>
      </c>
      <c r="J19" s="123">
        <v>9.0266249999999992</v>
      </c>
      <c r="K19" s="123">
        <v>676.00013999999999</v>
      </c>
      <c r="L19" s="123">
        <v>734.84044100000006</v>
      </c>
      <c r="M19" s="123">
        <v>528.46101299999987</v>
      </c>
      <c r="N19" s="123">
        <v>276.25494300000003</v>
      </c>
      <c r="O19" s="123">
        <v>101.226837</v>
      </c>
      <c r="P19" s="123">
        <v>20.730668000000001</v>
      </c>
      <c r="Q19" s="123">
        <v>450.64820300000002</v>
      </c>
      <c r="R19" s="123">
        <v>188.568138</v>
      </c>
      <c r="S19" s="123">
        <v>398.21293399999985</v>
      </c>
      <c r="T19" s="123">
        <v>406.61151100000006</v>
      </c>
      <c r="U19" s="123">
        <v>2.1614399999999998</v>
      </c>
      <c r="V19" s="87">
        <v>2022</v>
      </c>
      <c r="W19" s="84" t="s">
        <v>538</v>
      </c>
    </row>
    <row r="20" spans="1:23" ht="9" customHeight="1" x14ac:dyDescent="0.2">
      <c r="A20" s="83"/>
      <c r="B20" s="84" t="s">
        <v>339</v>
      </c>
      <c r="C20" s="123">
        <v>164.20626099999998</v>
      </c>
      <c r="D20" s="123">
        <v>216.07737200000003</v>
      </c>
      <c r="E20" s="123">
        <v>46.851067999999998</v>
      </c>
      <c r="F20" s="123">
        <v>447.94986</v>
      </c>
      <c r="G20" s="123">
        <v>239.57716599999995</v>
      </c>
      <c r="H20" s="123">
        <v>2414.1993279999983</v>
      </c>
      <c r="I20" s="123">
        <v>637.20286199999998</v>
      </c>
      <c r="J20" s="123">
        <v>9.6025229999999997</v>
      </c>
      <c r="K20" s="123">
        <v>758.18859599999996</v>
      </c>
      <c r="L20" s="123">
        <v>690.76269900000023</v>
      </c>
      <c r="M20" s="123">
        <v>549.59611499999983</v>
      </c>
      <c r="N20" s="123">
        <v>345.13101799999998</v>
      </c>
      <c r="O20" s="123">
        <v>99.602135000000018</v>
      </c>
      <c r="P20" s="123">
        <v>24.180043000000001</v>
      </c>
      <c r="Q20" s="123">
        <v>503.08901500000002</v>
      </c>
      <c r="R20" s="123">
        <v>181.87587100000002</v>
      </c>
      <c r="S20" s="123">
        <v>408.68732100000005</v>
      </c>
      <c r="T20" s="123">
        <v>461.03671199999997</v>
      </c>
      <c r="U20" s="123">
        <v>0.38609699999999997</v>
      </c>
      <c r="V20" s="83"/>
      <c r="W20" s="84" t="s">
        <v>539</v>
      </c>
    </row>
    <row r="21" spans="1:23" ht="9" customHeight="1" x14ac:dyDescent="0.2">
      <c r="A21" s="83"/>
      <c r="B21" s="84" t="s">
        <v>340</v>
      </c>
      <c r="C21" s="123">
        <v>195.63659999999999</v>
      </c>
      <c r="D21" s="123">
        <v>275.11705800000004</v>
      </c>
      <c r="E21" s="123">
        <v>64.317169000000007</v>
      </c>
      <c r="F21" s="123">
        <v>524.81382300000007</v>
      </c>
      <c r="G21" s="123">
        <v>227.96204300000005</v>
      </c>
      <c r="H21" s="123">
        <v>2613.9309629999962</v>
      </c>
      <c r="I21" s="123">
        <v>576.77205200000003</v>
      </c>
      <c r="J21" s="123">
        <v>18.38579</v>
      </c>
      <c r="K21" s="123">
        <v>815.47841299999982</v>
      </c>
      <c r="L21" s="123">
        <v>807.5052459999996</v>
      </c>
      <c r="M21" s="123">
        <v>623.19939299999987</v>
      </c>
      <c r="N21" s="123">
        <v>356.480707</v>
      </c>
      <c r="O21" s="123">
        <v>210.13007600000003</v>
      </c>
      <c r="P21" s="123">
        <v>24.824533000000002</v>
      </c>
      <c r="Q21" s="123">
        <v>576.883827</v>
      </c>
      <c r="R21" s="123">
        <v>204.35515200000003</v>
      </c>
      <c r="S21" s="123">
        <v>447.66181899999987</v>
      </c>
      <c r="T21" s="123">
        <v>517.78043300000002</v>
      </c>
      <c r="U21" s="123">
        <v>0.505938</v>
      </c>
      <c r="V21" s="83"/>
      <c r="W21" s="84" t="s">
        <v>540</v>
      </c>
    </row>
    <row r="22" spans="1:23" ht="9" customHeight="1" x14ac:dyDescent="0.2">
      <c r="A22" s="83"/>
      <c r="B22" s="84" t="s">
        <v>341</v>
      </c>
      <c r="C22" s="123">
        <v>131.91207499999999</v>
      </c>
      <c r="D22" s="123">
        <v>273.88719800000001</v>
      </c>
      <c r="E22" s="123">
        <v>64.748088999999993</v>
      </c>
      <c r="F22" s="123">
        <v>522.84849400000007</v>
      </c>
      <c r="G22" s="123">
        <v>250.6129049999999</v>
      </c>
      <c r="H22" s="123">
        <v>2627.2828529999956</v>
      </c>
      <c r="I22" s="123">
        <v>686.2362720000001</v>
      </c>
      <c r="J22" s="123">
        <v>14.419681000000001</v>
      </c>
      <c r="K22" s="123">
        <v>780.45578</v>
      </c>
      <c r="L22" s="123">
        <v>745.45506300000011</v>
      </c>
      <c r="M22" s="123">
        <v>558.08056400000032</v>
      </c>
      <c r="N22" s="123">
        <v>338.451954</v>
      </c>
      <c r="O22" s="123">
        <v>171.55370099999999</v>
      </c>
      <c r="P22" s="123">
        <v>27.201331</v>
      </c>
      <c r="Q22" s="123">
        <v>458.03385000000009</v>
      </c>
      <c r="R22" s="123">
        <v>184.944198</v>
      </c>
      <c r="S22" s="123">
        <v>424.57133800000003</v>
      </c>
      <c r="T22" s="123">
        <v>448.31710300000009</v>
      </c>
      <c r="U22" s="123">
        <v>1.326022</v>
      </c>
      <c r="V22" s="83"/>
      <c r="W22" s="84" t="s">
        <v>541</v>
      </c>
    </row>
    <row r="23" spans="1:23" ht="9" customHeight="1" x14ac:dyDescent="0.2">
      <c r="A23" s="83"/>
      <c r="B23" s="84" t="s">
        <v>342</v>
      </c>
      <c r="C23" s="123">
        <v>169.38050699999997</v>
      </c>
      <c r="D23" s="123">
        <v>322.06223599999998</v>
      </c>
      <c r="E23" s="123">
        <v>72.322890999999998</v>
      </c>
      <c r="F23" s="123">
        <v>594.77911399999994</v>
      </c>
      <c r="G23" s="123">
        <v>300.66451199999995</v>
      </c>
      <c r="H23" s="123">
        <v>2874.4500849999977</v>
      </c>
      <c r="I23" s="123">
        <v>604.83407200000011</v>
      </c>
      <c r="J23" s="123">
        <v>25.390653</v>
      </c>
      <c r="K23" s="123">
        <v>1112.9517719999997</v>
      </c>
      <c r="L23" s="123">
        <v>775.99539200000072</v>
      </c>
      <c r="M23" s="123">
        <v>650.21640300000013</v>
      </c>
      <c r="N23" s="123">
        <v>380.66669300000001</v>
      </c>
      <c r="O23" s="123">
        <v>212.62710499999997</v>
      </c>
      <c r="P23" s="123">
        <v>29.408373999999998</v>
      </c>
      <c r="Q23" s="123">
        <v>545.20725100000004</v>
      </c>
      <c r="R23" s="123">
        <v>215.81493700000001</v>
      </c>
      <c r="S23" s="123">
        <v>476.11538399999972</v>
      </c>
      <c r="T23" s="123">
        <v>515.21853199999987</v>
      </c>
      <c r="U23" s="123">
        <v>0.37924799999999997</v>
      </c>
      <c r="V23" s="83"/>
      <c r="W23" s="84" t="s">
        <v>542</v>
      </c>
    </row>
    <row r="24" spans="1:23" ht="9" customHeight="1" x14ac:dyDescent="0.2">
      <c r="A24" s="83"/>
      <c r="B24" s="84" t="s">
        <v>343</v>
      </c>
      <c r="C24" s="123">
        <v>204.28729199999998</v>
      </c>
      <c r="D24" s="123">
        <v>281.64151099999998</v>
      </c>
      <c r="E24" s="123">
        <v>60.966602000000002</v>
      </c>
      <c r="F24" s="123">
        <v>579.19806199999994</v>
      </c>
      <c r="G24" s="123">
        <v>228.76296900000003</v>
      </c>
      <c r="H24" s="123">
        <v>2632.1736799999962</v>
      </c>
      <c r="I24" s="123">
        <v>983.79047500000013</v>
      </c>
      <c r="J24" s="123">
        <v>30.407059999999998</v>
      </c>
      <c r="K24" s="123">
        <v>969.79535200000009</v>
      </c>
      <c r="L24" s="123">
        <v>790.31993099999977</v>
      </c>
      <c r="M24" s="123">
        <v>638.7357539999997</v>
      </c>
      <c r="N24" s="123">
        <v>394.09360299999997</v>
      </c>
      <c r="O24" s="123">
        <v>120.98485400000004</v>
      </c>
      <c r="P24" s="123">
        <v>32.930018999999994</v>
      </c>
      <c r="Q24" s="123">
        <v>591.30275800000004</v>
      </c>
      <c r="R24" s="123">
        <v>201.42413000000005</v>
      </c>
      <c r="S24" s="123">
        <v>439.21309500000024</v>
      </c>
      <c r="T24" s="123">
        <v>474.81594099999995</v>
      </c>
      <c r="U24" s="123">
        <v>5.9897500000000008</v>
      </c>
      <c r="V24" s="83"/>
      <c r="W24" s="84" t="s">
        <v>543</v>
      </c>
    </row>
    <row r="25" spans="1:23" ht="9" customHeight="1" x14ac:dyDescent="0.2">
      <c r="A25" s="83"/>
      <c r="B25" s="84" t="s">
        <v>344</v>
      </c>
      <c r="C25" s="123">
        <v>200.45855499999999</v>
      </c>
      <c r="D25" s="123">
        <v>260.73327000000006</v>
      </c>
      <c r="E25" s="123">
        <v>56.983826000000001</v>
      </c>
      <c r="F25" s="123">
        <v>559.14879600000006</v>
      </c>
      <c r="G25" s="123">
        <v>278.75980299999992</v>
      </c>
      <c r="H25" s="123">
        <v>2642.1277079999945</v>
      </c>
      <c r="I25" s="123">
        <v>738.65682300000003</v>
      </c>
      <c r="J25" s="123">
        <v>31.460014000000001</v>
      </c>
      <c r="K25" s="123">
        <v>865.13039800000001</v>
      </c>
      <c r="L25" s="123">
        <v>757.65692999999976</v>
      </c>
      <c r="M25" s="123">
        <v>687.00433499999963</v>
      </c>
      <c r="N25" s="123">
        <v>370.11124599999999</v>
      </c>
      <c r="O25" s="123">
        <v>150.615082</v>
      </c>
      <c r="P25" s="123">
        <v>33.005788000000003</v>
      </c>
      <c r="Q25" s="123">
        <v>527.76054899999997</v>
      </c>
      <c r="R25" s="123">
        <v>203.05952600000003</v>
      </c>
      <c r="S25" s="123">
        <v>502.25400499999978</v>
      </c>
      <c r="T25" s="123">
        <v>510.89757299999997</v>
      </c>
      <c r="U25" s="123">
        <v>0.48548200000000008</v>
      </c>
      <c r="V25" s="83"/>
      <c r="W25" s="84" t="s">
        <v>544</v>
      </c>
    </row>
    <row r="26" spans="1:23" ht="9" customHeight="1" x14ac:dyDescent="0.2">
      <c r="A26" s="83"/>
      <c r="B26" s="84" t="s">
        <v>345</v>
      </c>
      <c r="C26" s="123">
        <v>161.922605</v>
      </c>
      <c r="D26" s="123">
        <v>313.423134</v>
      </c>
      <c r="E26" s="123">
        <v>80.077649999999991</v>
      </c>
      <c r="F26" s="123">
        <v>633.68421899999987</v>
      </c>
      <c r="G26" s="123">
        <v>249.56041099999985</v>
      </c>
      <c r="H26" s="123">
        <v>2098.1692299999918</v>
      </c>
      <c r="I26" s="123">
        <v>710.83577200000002</v>
      </c>
      <c r="J26" s="123">
        <v>34.108132000000005</v>
      </c>
      <c r="K26" s="123">
        <v>1392.323797</v>
      </c>
      <c r="L26" s="123">
        <v>697.61314100000027</v>
      </c>
      <c r="M26" s="123">
        <v>694.74434399999927</v>
      </c>
      <c r="N26" s="123">
        <v>339.47234600000002</v>
      </c>
      <c r="O26" s="123">
        <v>108.14239799999996</v>
      </c>
      <c r="P26" s="123">
        <v>22.714993</v>
      </c>
      <c r="Q26" s="123">
        <v>423.85211200000003</v>
      </c>
      <c r="R26" s="123">
        <v>186.37279800000005</v>
      </c>
      <c r="S26" s="123">
        <v>538.27073600000006</v>
      </c>
      <c r="T26" s="123">
        <v>490.12260799999996</v>
      </c>
      <c r="U26" s="123">
        <v>0.67613199999999996</v>
      </c>
      <c r="V26" s="83"/>
      <c r="W26" s="84" t="s">
        <v>545</v>
      </c>
    </row>
    <row r="27" spans="1:23" ht="9" customHeight="1" x14ac:dyDescent="0.2">
      <c r="A27" s="83"/>
      <c r="B27" s="84" t="s">
        <v>346</v>
      </c>
      <c r="C27" s="123">
        <v>118.69118800000001</v>
      </c>
      <c r="D27" s="123">
        <v>318.07978500000002</v>
      </c>
      <c r="E27" s="123">
        <v>80.922471999999999</v>
      </c>
      <c r="F27" s="123">
        <v>606.71525999999994</v>
      </c>
      <c r="G27" s="123">
        <v>264.31200200000001</v>
      </c>
      <c r="H27" s="123">
        <v>2573.3550219999943</v>
      </c>
      <c r="I27" s="123">
        <v>754.07333700000004</v>
      </c>
      <c r="J27" s="123">
        <v>19.627715999999999</v>
      </c>
      <c r="K27" s="123">
        <v>741.09997999999985</v>
      </c>
      <c r="L27" s="123">
        <v>839.86414200000036</v>
      </c>
      <c r="M27" s="123">
        <v>790.43003399999986</v>
      </c>
      <c r="N27" s="123">
        <v>425.42193700000001</v>
      </c>
      <c r="O27" s="123">
        <v>104.097711</v>
      </c>
      <c r="P27" s="123">
        <v>34.976696000000004</v>
      </c>
      <c r="Q27" s="123">
        <v>595.62972400000001</v>
      </c>
      <c r="R27" s="123">
        <v>217.21707000000004</v>
      </c>
      <c r="S27" s="123">
        <v>577.9456230000003</v>
      </c>
      <c r="T27" s="123">
        <v>521.38023799999996</v>
      </c>
      <c r="U27" s="123">
        <v>0.58288899999999999</v>
      </c>
      <c r="V27" s="83"/>
      <c r="W27" s="84" t="s">
        <v>546</v>
      </c>
    </row>
    <row r="28" spans="1:23" ht="9" customHeight="1" x14ac:dyDescent="0.2">
      <c r="A28" s="83"/>
      <c r="B28" s="84" t="s">
        <v>347</v>
      </c>
      <c r="C28" s="123">
        <v>196.68803700000001</v>
      </c>
      <c r="D28" s="123">
        <v>338.85945100000004</v>
      </c>
      <c r="E28" s="123">
        <v>79.289806999999996</v>
      </c>
      <c r="F28" s="123">
        <v>615.950603</v>
      </c>
      <c r="G28" s="123">
        <v>269.93005999999991</v>
      </c>
      <c r="H28" s="123">
        <v>2692.7284729999938</v>
      </c>
      <c r="I28" s="123">
        <v>526.13123500000006</v>
      </c>
      <c r="J28" s="123">
        <v>26.414717</v>
      </c>
      <c r="K28" s="123">
        <v>738.31380200000012</v>
      </c>
      <c r="L28" s="123">
        <v>836.44000800000026</v>
      </c>
      <c r="M28" s="123">
        <v>746.5281809999999</v>
      </c>
      <c r="N28" s="123">
        <v>444.81667499999998</v>
      </c>
      <c r="O28" s="123">
        <v>87.677003999999982</v>
      </c>
      <c r="P28" s="123">
        <v>24.629002</v>
      </c>
      <c r="Q28" s="123">
        <v>593.25033799999994</v>
      </c>
      <c r="R28" s="123">
        <v>227.16138899999999</v>
      </c>
      <c r="S28" s="123">
        <v>548.48839699999996</v>
      </c>
      <c r="T28" s="123">
        <v>568.29475900000011</v>
      </c>
      <c r="U28" s="123">
        <v>0.57037700000000002</v>
      </c>
      <c r="V28" s="83"/>
      <c r="W28" s="84" t="s">
        <v>547</v>
      </c>
    </row>
    <row r="29" spans="1:23" ht="9" customHeight="1" x14ac:dyDescent="0.2">
      <c r="A29" s="83"/>
      <c r="B29" s="84" t="s">
        <v>348</v>
      </c>
      <c r="C29" s="123">
        <v>174.10068699999999</v>
      </c>
      <c r="D29" s="123">
        <v>331.05556999999999</v>
      </c>
      <c r="E29" s="123">
        <v>76.192571000000001</v>
      </c>
      <c r="F29" s="123">
        <v>609.79585499999996</v>
      </c>
      <c r="G29" s="123">
        <v>279.85765700000007</v>
      </c>
      <c r="H29" s="123">
        <v>2438.2019829999958</v>
      </c>
      <c r="I29" s="123">
        <v>705.89828299999999</v>
      </c>
      <c r="J29" s="123">
        <v>17.23798</v>
      </c>
      <c r="K29" s="123">
        <v>627.21655900000007</v>
      </c>
      <c r="L29" s="123">
        <v>915.74882899999966</v>
      </c>
      <c r="M29" s="123">
        <v>716.39367400000015</v>
      </c>
      <c r="N29" s="123">
        <v>481.96197100000001</v>
      </c>
      <c r="O29" s="123">
        <v>214.94922099999999</v>
      </c>
      <c r="P29" s="123">
        <v>26.724118000000001</v>
      </c>
      <c r="Q29" s="123">
        <v>646.76526000000001</v>
      </c>
      <c r="R29" s="123">
        <v>243.51435899999993</v>
      </c>
      <c r="S29" s="123">
        <v>548.20265399999982</v>
      </c>
      <c r="T29" s="123">
        <v>582.54724899999997</v>
      </c>
      <c r="U29" s="123">
        <v>0.43965500000000002</v>
      </c>
      <c r="V29" s="83"/>
      <c r="W29" s="84" t="s">
        <v>548</v>
      </c>
    </row>
    <row r="30" spans="1:23" ht="9" customHeight="1" x14ac:dyDescent="0.2">
      <c r="A30" s="83"/>
      <c r="B30" s="84" t="s">
        <v>349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3"/>
      <c r="W30" s="84" t="s">
        <v>549</v>
      </c>
    </row>
    <row r="31" spans="1:23" ht="9" customHeight="1" thickBot="1" x14ac:dyDescent="0.25">
      <c r="A31" s="135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5"/>
      <c r="W31" s="136"/>
    </row>
    <row r="32" spans="1:23" ht="9" customHeight="1" thickTop="1" x14ac:dyDescent="0.2">
      <c r="A32" s="83"/>
      <c r="B32" s="8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3"/>
      <c r="W32" s="84"/>
    </row>
    <row r="33" spans="1:16" ht="9" customHeight="1" thickBot="1" x14ac:dyDescent="0.25"/>
    <row r="34" spans="1:16" ht="13.5" thickBot="1" x14ac:dyDescent="0.25">
      <c r="B34" s="124" t="s">
        <v>200</v>
      </c>
      <c r="C34" s="229" t="s">
        <v>4</v>
      </c>
      <c r="D34" s="230"/>
      <c r="E34" s="230"/>
      <c r="F34" s="230"/>
      <c r="G34" s="231"/>
      <c r="H34" s="125"/>
      <c r="I34" s="126"/>
      <c r="J34" s="127"/>
      <c r="K34" s="124" t="s">
        <v>573</v>
      </c>
      <c r="L34" s="229" t="s">
        <v>415</v>
      </c>
      <c r="M34" s="230"/>
      <c r="N34" s="230"/>
      <c r="O34" s="230"/>
      <c r="P34" s="231"/>
    </row>
    <row r="35" spans="1:16" ht="9.75" customHeight="1" x14ac:dyDescent="0.2">
      <c r="B35" s="87">
        <v>1</v>
      </c>
      <c r="C35" s="128" t="s">
        <v>201</v>
      </c>
      <c r="I35" s="87"/>
      <c r="J35" s="129"/>
      <c r="K35" s="87">
        <v>1</v>
      </c>
      <c r="L35" s="128" t="s">
        <v>574</v>
      </c>
    </row>
    <row r="36" spans="1:16" ht="9.75" customHeight="1" x14ac:dyDescent="0.2">
      <c r="A36" s="28"/>
      <c r="B36" s="83">
        <v>11</v>
      </c>
      <c r="C36" s="84" t="s">
        <v>203</v>
      </c>
      <c r="I36" s="83"/>
      <c r="J36" s="130"/>
      <c r="K36" s="83">
        <v>11</v>
      </c>
      <c r="L36" s="84" t="s">
        <v>575</v>
      </c>
    </row>
    <row r="37" spans="1:16" ht="9.75" customHeight="1" x14ac:dyDescent="0.2">
      <c r="B37" s="83">
        <v>111</v>
      </c>
      <c r="C37" s="84" t="s">
        <v>204</v>
      </c>
      <c r="I37" s="83"/>
      <c r="J37" s="130"/>
      <c r="K37" s="83">
        <v>111</v>
      </c>
      <c r="L37" s="84" t="s">
        <v>576</v>
      </c>
    </row>
    <row r="38" spans="1:16" ht="9.75" customHeight="1" x14ac:dyDescent="0.2">
      <c r="A38" s="28"/>
      <c r="B38" s="83">
        <v>112</v>
      </c>
      <c r="C38" s="84" t="s">
        <v>308</v>
      </c>
      <c r="I38" s="87"/>
      <c r="J38" s="129"/>
      <c r="K38" s="83">
        <v>112</v>
      </c>
      <c r="L38" s="84" t="s">
        <v>577</v>
      </c>
    </row>
    <row r="39" spans="1:16" ht="9.75" customHeight="1" x14ac:dyDescent="0.2">
      <c r="B39" s="83">
        <v>12</v>
      </c>
      <c r="C39" s="130" t="s">
        <v>208</v>
      </c>
      <c r="I39" s="83"/>
      <c r="J39" s="130"/>
      <c r="K39" s="83">
        <v>12</v>
      </c>
      <c r="L39" s="130" t="s">
        <v>578</v>
      </c>
    </row>
    <row r="40" spans="1:16" ht="9.75" customHeight="1" x14ac:dyDescent="0.2">
      <c r="B40" s="83">
        <v>121</v>
      </c>
      <c r="C40" s="84" t="s">
        <v>204</v>
      </c>
      <c r="I40" s="83"/>
      <c r="J40" s="130"/>
      <c r="K40" s="83">
        <v>121</v>
      </c>
      <c r="L40" s="84" t="s">
        <v>576</v>
      </c>
    </row>
    <row r="41" spans="1:16" ht="9.75" customHeight="1" x14ac:dyDescent="0.2">
      <c r="B41" s="83">
        <v>122</v>
      </c>
      <c r="C41" s="84" t="s">
        <v>308</v>
      </c>
      <c r="I41" s="83"/>
      <c r="J41" s="84"/>
      <c r="K41" s="83">
        <v>122</v>
      </c>
      <c r="L41" s="84" t="s">
        <v>577</v>
      </c>
    </row>
    <row r="42" spans="1:16" ht="9.75" customHeight="1" x14ac:dyDescent="0.2">
      <c r="B42" s="87">
        <v>2</v>
      </c>
      <c r="C42" s="129" t="s">
        <v>309</v>
      </c>
      <c r="I42" s="83"/>
      <c r="J42" s="84"/>
      <c r="K42" s="87">
        <v>2</v>
      </c>
      <c r="L42" s="129" t="s">
        <v>579</v>
      </c>
    </row>
    <row r="43" spans="1:16" ht="9.75" customHeight="1" x14ac:dyDescent="0.2">
      <c r="B43" s="83">
        <v>21</v>
      </c>
      <c r="C43" s="84" t="s">
        <v>203</v>
      </c>
      <c r="I43" s="83"/>
      <c r="J43" s="130"/>
      <c r="K43" s="83">
        <v>21</v>
      </c>
      <c r="L43" s="84" t="s">
        <v>575</v>
      </c>
    </row>
    <row r="44" spans="1:16" ht="9.75" customHeight="1" x14ac:dyDescent="0.2">
      <c r="B44" s="83">
        <v>22</v>
      </c>
      <c r="C44" s="130" t="s">
        <v>208</v>
      </c>
      <c r="I44" s="87"/>
      <c r="J44" s="129"/>
      <c r="K44" s="83">
        <v>22</v>
      </c>
      <c r="L44" s="130" t="s">
        <v>578</v>
      </c>
    </row>
    <row r="45" spans="1:16" ht="9.75" customHeight="1" x14ac:dyDescent="0.2">
      <c r="B45" s="87">
        <v>3</v>
      </c>
      <c r="C45" s="129" t="s">
        <v>215</v>
      </c>
      <c r="I45" s="83"/>
      <c r="J45" s="130"/>
      <c r="K45" s="87">
        <v>3</v>
      </c>
      <c r="L45" s="129" t="s">
        <v>580</v>
      </c>
    </row>
    <row r="46" spans="1:16" ht="9.75" customHeight="1" x14ac:dyDescent="0.2">
      <c r="B46" s="83">
        <v>31</v>
      </c>
      <c r="C46" s="84" t="s">
        <v>203</v>
      </c>
      <c r="I46" s="83"/>
      <c r="J46" s="130"/>
      <c r="K46" s="83">
        <v>31</v>
      </c>
      <c r="L46" s="84" t="s">
        <v>575</v>
      </c>
    </row>
    <row r="47" spans="1:16" ht="9.75" customHeight="1" x14ac:dyDescent="0.2">
      <c r="B47" s="83">
        <v>32</v>
      </c>
      <c r="C47" s="130" t="s">
        <v>208</v>
      </c>
      <c r="I47" s="83"/>
      <c r="J47" s="130"/>
      <c r="K47" s="83">
        <v>32</v>
      </c>
      <c r="L47" s="130" t="s">
        <v>578</v>
      </c>
    </row>
    <row r="48" spans="1:16" ht="9.75" customHeight="1" x14ac:dyDescent="0.2">
      <c r="B48" s="83">
        <v>321</v>
      </c>
      <c r="C48" s="84" t="s">
        <v>220</v>
      </c>
      <c r="I48" s="87"/>
      <c r="J48" s="129"/>
      <c r="K48" s="83">
        <v>321</v>
      </c>
      <c r="L48" s="84" t="s">
        <v>581</v>
      </c>
    </row>
    <row r="49" spans="2:12" ht="9.75" customHeight="1" x14ac:dyDescent="0.2">
      <c r="B49" s="83">
        <v>322</v>
      </c>
      <c r="C49" s="84" t="s">
        <v>222</v>
      </c>
      <c r="K49" s="83">
        <v>322</v>
      </c>
      <c r="L49" s="84" t="s">
        <v>582</v>
      </c>
    </row>
    <row r="50" spans="2:12" ht="9.75" customHeight="1" x14ac:dyDescent="0.2">
      <c r="B50" s="87">
        <v>4</v>
      </c>
      <c r="C50" s="129" t="s">
        <v>310</v>
      </c>
      <c r="K50" s="87">
        <v>4</v>
      </c>
      <c r="L50" s="129" t="s">
        <v>595</v>
      </c>
    </row>
    <row r="51" spans="2:12" ht="9.75" customHeight="1" x14ac:dyDescent="0.2">
      <c r="B51" s="83">
        <v>41</v>
      </c>
      <c r="C51" s="130" t="s">
        <v>322</v>
      </c>
      <c r="K51" s="83">
        <v>41</v>
      </c>
      <c r="L51" s="130" t="s">
        <v>583</v>
      </c>
    </row>
    <row r="52" spans="2:12" ht="9.75" customHeight="1" x14ac:dyDescent="0.2">
      <c r="B52" s="83">
        <v>42</v>
      </c>
      <c r="C52" s="130" t="s">
        <v>205</v>
      </c>
      <c r="K52" s="83">
        <v>42</v>
      </c>
      <c r="L52" s="130" t="s">
        <v>584</v>
      </c>
    </row>
    <row r="53" spans="2:12" ht="9.75" customHeight="1" x14ac:dyDescent="0.2">
      <c r="B53" s="87">
        <v>5</v>
      </c>
      <c r="C53" s="129" t="s">
        <v>206</v>
      </c>
      <c r="K53" s="87">
        <v>5</v>
      </c>
      <c r="L53" s="129" t="s">
        <v>585</v>
      </c>
    </row>
    <row r="54" spans="2:12" ht="9.75" customHeight="1" x14ac:dyDescent="0.2">
      <c r="B54" s="83">
        <v>51</v>
      </c>
      <c r="C54" s="130" t="s">
        <v>209</v>
      </c>
      <c r="K54" s="83">
        <v>51</v>
      </c>
      <c r="L54" s="130" t="s">
        <v>586</v>
      </c>
    </row>
    <row r="55" spans="2:12" ht="9.75" customHeight="1" x14ac:dyDescent="0.2">
      <c r="B55" s="83">
        <v>52</v>
      </c>
      <c r="C55" s="130" t="s">
        <v>211</v>
      </c>
      <c r="K55" s="83">
        <v>52</v>
      </c>
      <c r="L55" s="130" t="s">
        <v>582</v>
      </c>
    </row>
    <row r="56" spans="2:12" ht="9.75" customHeight="1" x14ac:dyDescent="0.2">
      <c r="B56" s="83">
        <v>521</v>
      </c>
      <c r="C56" s="84" t="s">
        <v>212</v>
      </c>
      <c r="K56" s="83">
        <v>521</v>
      </c>
      <c r="L56" s="84" t="s">
        <v>587</v>
      </c>
    </row>
    <row r="57" spans="2:12" ht="9.75" customHeight="1" x14ac:dyDescent="0.2">
      <c r="B57" s="83">
        <v>522</v>
      </c>
      <c r="C57" s="84" t="s">
        <v>213</v>
      </c>
      <c r="K57" s="83">
        <v>522</v>
      </c>
      <c r="L57" s="84" t="s">
        <v>588</v>
      </c>
    </row>
    <row r="58" spans="2:12" ht="9.75" customHeight="1" x14ac:dyDescent="0.2">
      <c r="B58" s="83">
        <v>53</v>
      </c>
      <c r="C58" s="130" t="s">
        <v>205</v>
      </c>
      <c r="K58" s="83">
        <v>53</v>
      </c>
      <c r="L58" s="130" t="s">
        <v>584</v>
      </c>
    </row>
    <row r="59" spans="2:12" ht="9.75" customHeight="1" x14ac:dyDescent="0.2">
      <c r="B59" s="87">
        <v>6</v>
      </c>
      <c r="C59" s="129" t="s">
        <v>214</v>
      </c>
      <c r="K59" s="87">
        <v>6</v>
      </c>
      <c r="L59" s="129" t="s">
        <v>589</v>
      </c>
    </row>
    <row r="60" spans="2:12" ht="9.75" customHeight="1" x14ac:dyDescent="0.2">
      <c r="B60" s="83">
        <v>61</v>
      </c>
      <c r="C60" s="130" t="s">
        <v>216</v>
      </c>
      <c r="K60" s="83">
        <v>61</v>
      </c>
      <c r="L60" s="130" t="s">
        <v>590</v>
      </c>
    </row>
    <row r="61" spans="2:12" ht="9.75" customHeight="1" x14ac:dyDescent="0.2">
      <c r="B61" s="83">
        <v>62</v>
      </c>
      <c r="C61" s="130" t="s">
        <v>217</v>
      </c>
      <c r="K61" s="83">
        <v>62</v>
      </c>
      <c r="L61" s="130" t="s">
        <v>591</v>
      </c>
    </row>
    <row r="62" spans="2:12" ht="9.75" customHeight="1" x14ac:dyDescent="0.2">
      <c r="B62" s="83">
        <v>63</v>
      </c>
      <c r="C62" s="130" t="s">
        <v>219</v>
      </c>
      <c r="K62" s="83">
        <v>63</v>
      </c>
      <c r="L62" s="130" t="s">
        <v>592</v>
      </c>
    </row>
    <row r="63" spans="2:12" ht="9.75" customHeight="1" x14ac:dyDescent="0.2">
      <c r="B63" s="87">
        <v>7</v>
      </c>
      <c r="C63" s="129" t="s">
        <v>221</v>
      </c>
      <c r="K63" s="87">
        <v>7</v>
      </c>
      <c r="L63" s="129" t="s">
        <v>593</v>
      </c>
    </row>
    <row r="64" spans="2:12" ht="9.75" customHeight="1" x14ac:dyDescent="0.2"/>
    <row r="65" spans="1:21" ht="9.75" customHeight="1" x14ac:dyDescent="0.2">
      <c r="C65" s="131" t="s">
        <v>324</v>
      </c>
      <c r="L65" s="131" t="s">
        <v>594</v>
      </c>
    </row>
    <row r="66" spans="1:21" ht="13.5" thickBot="1" x14ac:dyDescent="0.25"/>
    <row r="67" spans="1:21" ht="13.5" thickBot="1" x14ac:dyDescent="0.25"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</row>
    <row r="68" spans="1:21" ht="46.5" customHeight="1" x14ac:dyDescent="0.2">
      <c r="A68" s="228" t="s">
        <v>323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70" spans="1:21" ht="29.25" customHeight="1" x14ac:dyDescent="0.2">
      <c r="A70" s="227" t="s">
        <v>515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2" spans="1:21" x14ac:dyDescent="0.2">
      <c r="L72" s="123"/>
    </row>
    <row r="73" spans="1:21" x14ac:dyDescent="0.2">
      <c r="L73" s="123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40625" defaultRowHeight="12.75" x14ac:dyDescent="0.2"/>
  <cols>
    <col min="1" max="1" width="5" style="7" customWidth="1"/>
    <col min="2" max="2" width="7.7109375" style="7" customWidth="1"/>
    <col min="3" max="21" width="9" style="7" customWidth="1"/>
    <col min="22" max="22" width="5" style="7" customWidth="1"/>
    <col min="23" max="16384" width="9.140625" style="7"/>
  </cols>
  <sheetData>
    <row r="1" spans="1:23" ht="2.25" hidden="1" customHeight="1" x14ac:dyDescent="0.2"/>
    <row r="2" spans="1:23" ht="21" customHeight="1" x14ac:dyDescent="0.2">
      <c r="A2" s="196" t="s">
        <v>351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 ht="18" customHeight="1" thickBot="1" x14ac:dyDescent="0.25">
      <c r="A3" s="232" t="s">
        <v>596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 ht="11.25" customHeight="1" thickBot="1" x14ac:dyDescent="0.25">
      <c r="A4" s="233" t="s">
        <v>162</v>
      </c>
      <c r="B4" s="233" t="s">
        <v>163</v>
      </c>
      <c r="C4" s="199" t="s">
        <v>679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33" t="s">
        <v>535</v>
      </c>
      <c r="W4" s="233" t="s">
        <v>522</v>
      </c>
    </row>
    <row r="5" spans="1:23" ht="21" customHeight="1" thickBot="1" x14ac:dyDescent="0.25">
      <c r="A5" s="234"/>
      <c r="B5" s="234"/>
      <c r="C5" s="122">
        <v>111</v>
      </c>
      <c r="D5" s="122">
        <v>112</v>
      </c>
      <c r="E5" s="122">
        <v>121</v>
      </c>
      <c r="F5" s="122">
        <v>122</v>
      </c>
      <c r="G5" s="122">
        <v>21</v>
      </c>
      <c r="H5" s="122">
        <v>22</v>
      </c>
      <c r="I5" s="122">
        <v>31</v>
      </c>
      <c r="J5" s="122">
        <v>321</v>
      </c>
      <c r="K5" s="122">
        <v>322</v>
      </c>
      <c r="L5" s="122">
        <v>41</v>
      </c>
      <c r="M5" s="122">
        <v>42</v>
      </c>
      <c r="N5" s="122">
        <v>51</v>
      </c>
      <c r="O5" s="122">
        <v>521</v>
      </c>
      <c r="P5" s="122">
        <v>522</v>
      </c>
      <c r="Q5" s="122">
        <v>53</v>
      </c>
      <c r="R5" s="122">
        <v>61</v>
      </c>
      <c r="S5" s="122">
        <v>62</v>
      </c>
      <c r="T5" s="122">
        <v>63</v>
      </c>
      <c r="U5" s="122">
        <v>7</v>
      </c>
      <c r="V5" s="234"/>
      <c r="W5" s="234"/>
    </row>
    <row r="6" spans="1:23" ht="9" customHeight="1" x14ac:dyDescent="0.2">
      <c r="A6" s="87">
        <v>2021</v>
      </c>
      <c r="B6" s="84" t="s">
        <v>338</v>
      </c>
      <c r="C6" s="123">
        <v>17.784844</v>
      </c>
      <c r="D6" s="123">
        <v>107.72968399999998</v>
      </c>
      <c r="E6" s="123">
        <v>27.805355999999993</v>
      </c>
      <c r="F6" s="123">
        <v>298.76953300000002</v>
      </c>
      <c r="G6" s="123">
        <v>118.825383</v>
      </c>
      <c r="H6" s="123">
        <v>1347.7343529999994</v>
      </c>
      <c r="I6" s="123">
        <v>9.3398540000000008</v>
      </c>
      <c r="J6" s="123">
        <v>61.481392000000007</v>
      </c>
      <c r="K6" s="123">
        <v>180.24168900000001</v>
      </c>
      <c r="L6" s="123">
        <v>428.74285900000024</v>
      </c>
      <c r="M6" s="123">
        <v>223.56250300000002</v>
      </c>
      <c r="N6" s="123">
        <v>294.46434199999999</v>
      </c>
      <c r="O6" s="123">
        <v>96.83128099999999</v>
      </c>
      <c r="P6" s="123">
        <v>32.094320000000003</v>
      </c>
      <c r="Q6" s="123">
        <v>489.33090500000014</v>
      </c>
      <c r="R6" s="123">
        <v>114.76325900000002</v>
      </c>
      <c r="S6" s="123">
        <v>458.54107799999997</v>
      </c>
      <c r="T6" s="123">
        <v>305.63825100000003</v>
      </c>
      <c r="U6" s="123">
        <v>1.7184939999999993</v>
      </c>
      <c r="V6" s="87">
        <v>2021</v>
      </c>
      <c r="W6" s="84" t="s">
        <v>538</v>
      </c>
    </row>
    <row r="7" spans="1:23" ht="9" customHeight="1" x14ac:dyDescent="0.2">
      <c r="A7" s="83"/>
      <c r="B7" s="84" t="s">
        <v>339</v>
      </c>
      <c r="C7" s="123">
        <v>35.23003700000001</v>
      </c>
      <c r="D7" s="123">
        <v>109.56624900000003</v>
      </c>
      <c r="E7" s="123">
        <v>34.573056000000001</v>
      </c>
      <c r="F7" s="123">
        <v>331.03799500000002</v>
      </c>
      <c r="G7" s="123">
        <v>136.142123</v>
      </c>
      <c r="H7" s="123">
        <v>1416.0143760000003</v>
      </c>
      <c r="I7" s="123">
        <v>3.946374</v>
      </c>
      <c r="J7" s="123">
        <v>32.565766000000004</v>
      </c>
      <c r="K7" s="123">
        <v>293.36742800000002</v>
      </c>
      <c r="L7" s="123">
        <v>473.64419400000031</v>
      </c>
      <c r="M7" s="123">
        <v>260.72636400000016</v>
      </c>
      <c r="N7" s="123">
        <v>334.31868599999996</v>
      </c>
      <c r="O7" s="123">
        <v>91.060708000000005</v>
      </c>
      <c r="P7" s="123">
        <v>39.856158999999998</v>
      </c>
      <c r="Q7" s="123">
        <v>505.38557100000014</v>
      </c>
      <c r="R7" s="123">
        <v>117.74820400000002</v>
      </c>
      <c r="S7" s="123">
        <v>463.41645399999993</v>
      </c>
      <c r="T7" s="123">
        <v>306.09346800000003</v>
      </c>
      <c r="U7" s="123">
        <v>2.5697890000000001</v>
      </c>
      <c r="V7" s="83"/>
      <c r="W7" s="84" t="s">
        <v>539</v>
      </c>
    </row>
    <row r="8" spans="1:23" ht="9" customHeight="1" x14ac:dyDescent="0.2">
      <c r="A8" s="83"/>
      <c r="B8" s="84" t="s">
        <v>340</v>
      </c>
      <c r="C8" s="123">
        <v>35.721792000000029</v>
      </c>
      <c r="D8" s="123">
        <v>131.36111200000002</v>
      </c>
      <c r="E8" s="123">
        <v>27.629514</v>
      </c>
      <c r="F8" s="123">
        <v>400.19517200000001</v>
      </c>
      <c r="G8" s="123">
        <v>167.498829</v>
      </c>
      <c r="H8" s="123">
        <v>1729.8061990000015</v>
      </c>
      <c r="I8" s="123">
        <v>16.746022</v>
      </c>
      <c r="J8" s="123">
        <v>81.842603000000011</v>
      </c>
      <c r="K8" s="123">
        <v>236.71201700000006</v>
      </c>
      <c r="L8" s="123">
        <v>550.34159699999987</v>
      </c>
      <c r="M8" s="123">
        <v>288.62170300000002</v>
      </c>
      <c r="N8" s="123">
        <v>392.46248400000007</v>
      </c>
      <c r="O8" s="123">
        <v>120.463487</v>
      </c>
      <c r="P8" s="123">
        <v>56.039313</v>
      </c>
      <c r="Q8" s="123">
        <v>572.42883000000006</v>
      </c>
      <c r="R8" s="123">
        <v>150.71706499999996</v>
      </c>
      <c r="S8" s="123">
        <v>520.46978200000001</v>
      </c>
      <c r="T8" s="123">
        <v>365.84160700000012</v>
      </c>
      <c r="U8" s="123">
        <v>3.1555249999999999</v>
      </c>
      <c r="V8" s="83"/>
      <c r="W8" s="84" t="s">
        <v>540</v>
      </c>
    </row>
    <row r="9" spans="1:23" ht="9" customHeight="1" x14ac:dyDescent="0.2">
      <c r="A9" s="83"/>
      <c r="B9" s="84" t="s">
        <v>341</v>
      </c>
      <c r="C9" s="123">
        <v>37.317219000000016</v>
      </c>
      <c r="D9" s="123">
        <v>131.21442000000002</v>
      </c>
      <c r="E9" s="123">
        <v>34.496807000000004</v>
      </c>
      <c r="F9" s="123">
        <v>350.74705699999964</v>
      </c>
      <c r="G9" s="123">
        <v>173.54302500000003</v>
      </c>
      <c r="H9" s="123">
        <v>1633.8991459999995</v>
      </c>
      <c r="I9" s="123">
        <v>5.9766349999999999</v>
      </c>
      <c r="J9" s="123">
        <v>68.871749000000008</v>
      </c>
      <c r="K9" s="123">
        <v>202.06797100000003</v>
      </c>
      <c r="L9" s="123">
        <v>476.94888299999974</v>
      </c>
      <c r="M9" s="123">
        <v>274.50506999999999</v>
      </c>
      <c r="N9" s="123">
        <v>336.86694599999998</v>
      </c>
      <c r="O9" s="123">
        <v>101.95966300000001</v>
      </c>
      <c r="P9" s="123">
        <v>56.140481000000001</v>
      </c>
      <c r="Q9" s="123">
        <v>519.37465399999996</v>
      </c>
      <c r="R9" s="123">
        <v>135.82282000000004</v>
      </c>
      <c r="S9" s="123">
        <v>473.53107599999998</v>
      </c>
      <c r="T9" s="123">
        <v>325.10381000000007</v>
      </c>
      <c r="U9" s="123">
        <v>2.7511960000000011</v>
      </c>
      <c r="V9" s="83"/>
      <c r="W9" s="84" t="s">
        <v>541</v>
      </c>
    </row>
    <row r="10" spans="1:23" ht="9" customHeight="1" x14ac:dyDescent="0.2">
      <c r="A10" s="83"/>
      <c r="B10" s="84" t="s">
        <v>342</v>
      </c>
      <c r="C10" s="123">
        <v>38.537994000000012</v>
      </c>
      <c r="D10" s="123">
        <v>144.49033100000003</v>
      </c>
      <c r="E10" s="123">
        <v>38.070020000000007</v>
      </c>
      <c r="F10" s="123">
        <v>362.43669899999975</v>
      </c>
      <c r="G10" s="123">
        <v>175.18446700000001</v>
      </c>
      <c r="H10" s="123">
        <v>1643.9163399999984</v>
      </c>
      <c r="I10" s="123">
        <v>1.1018059999999998</v>
      </c>
      <c r="J10" s="123">
        <v>90.500677999999994</v>
      </c>
      <c r="K10" s="123">
        <v>181.69791400000008</v>
      </c>
      <c r="L10" s="123">
        <v>474.81731500000058</v>
      </c>
      <c r="M10" s="123">
        <v>280.20831599999991</v>
      </c>
      <c r="N10" s="123">
        <v>303.50367800000004</v>
      </c>
      <c r="O10" s="123">
        <v>112.384109</v>
      </c>
      <c r="P10" s="123">
        <v>59.218822000000003</v>
      </c>
      <c r="Q10" s="123">
        <v>456.16644199999996</v>
      </c>
      <c r="R10" s="123">
        <v>139.301605</v>
      </c>
      <c r="S10" s="123">
        <v>469.74727600000051</v>
      </c>
      <c r="T10" s="123">
        <v>335.57078899999993</v>
      </c>
      <c r="U10" s="123">
        <v>3.5781910000000003</v>
      </c>
      <c r="V10" s="83"/>
      <c r="W10" s="84" t="s">
        <v>542</v>
      </c>
    </row>
    <row r="11" spans="1:23" ht="9" customHeight="1" x14ac:dyDescent="0.2">
      <c r="A11" s="83"/>
      <c r="B11" s="84" t="s">
        <v>343</v>
      </c>
      <c r="C11" s="123">
        <v>34.880344999999998</v>
      </c>
      <c r="D11" s="123">
        <v>151.81241500000007</v>
      </c>
      <c r="E11" s="123">
        <v>30.260511000000001</v>
      </c>
      <c r="F11" s="123">
        <v>352.79334199999983</v>
      </c>
      <c r="G11" s="123">
        <v>167.25503399999999</v>
      </c>
      <c r="H11" s="123">
        <v>1637.8036679999973</v>
      </c>
      <c r="I11" s="123">
        <v>0.10606599999999999</v>
      </c>
      <c r="J11" s="123">
        <v>60.789681000000009</v>
      </c>
      <c r="K11" s="123">
        <v>228.531069</v>
      </c>
      <c r="L11" s="123">
        <v>465.77718000000004</v>
      </c>
      <c r="M11" s="123">
        <v>279.22657800000013</v>
      </c>
      <c r="N11" s="123">
        <v>172.58048999999997</v>
      </c>
      <c r="O11" s="123">
        <v>81.610554000000008</v>
      </c>
      <c r="P11" s="123">
        <v>53.632584999999999</v>
      </c>
      <c r="Q11" s="123">
        <v>463.34492900000009</v>
      </c>
      <c r="R11" s="123">
        <v>130.86375700000002</v>
      </c>
      <c r="S11" s="123">
        <v>508.82969200000014</v>
      </c>
      <c r="T11" s="123">
        <v>320.05621699999989</v>
      </c>
      <c r="U11" s="123">
        <v>3.2442729999999993</v>
      </c>
      <c r="V11" s="83"/>
      <c r="W11" s="84" t="s">
        <v>543</v>
      </c>
    </row>
    <row r="12" spans="1:23" ht="9" customHeight="1" x14ac:dyDescent="0.2">
      <c r="A12" s="83"/>
      <c r="B12" s="84" t="s">
        <v>344</v>
      </c>
      <c r="C12" s="123">
        <v>31.530458000000003</v>
      </c>
      <c r="D12" s="123">
        <v>150.89386200000001</v>
      </c>
      <c r="E12" s="123">
        <v>40.703072999999989</v>
      </c>
      <c r="F12" s="123">
        <v>371.29732599999988</v>
      </c>
      <c r="G12" s="123">
        <v>162.49382600000001</v>
      </c>
      <c r="H12" s="123">
        <v>1707.0470809999979</v>
      </c>
      <c r="I12" s="123">
        <v>1.7765249999999999</v>
      </c>
      <c r="J12" s="123">
        <v>87.188963999999999</v>
      </c>
      <c r="K12" s="123">
        <v>198.113392</v>
      </c>
      <c r="L12" s="123">
        <v>477.75403600000016</v>
      </c>
      <c r="M12" s="123">
        <v>267.45591000000024</v>
      </c>
      <c r="N12" s="123">
        <v>269.75907099999995</v>
      </c>
      <c r="O12" s="123">
        <v>88.62249700000001</v>
      </c>
      <c r="P12" s="123">
        <v>56.917675000000003</v>
      </c>
      <c r="Q12" s="123">
        <v>472.52665999999994</v>
      </c>
      <c r="R12" s="123">
        <v>153.041629</v>
      </c>
      <c r="S12" s="123">
        <v>671.20442399999888</v>
      </c>
      <c r="T12" s="123">
        <v>368.05305799999991</v>
      </c>
      <c r="U12" s="123">
        <v>2.984756</v>
      </c>
      <c r="V12" s="83"/>
      <c r="W12" s="84" t="s">
        <v>544</v>
      </c>
    </row>
    <row r="13" spans="1:23" ht="9" customHeight="1" x14ac:dyDescent="0.2">
      <c r="A13" s="83"/>
      <c r="B13" s="84" t="s">
        <v>345</v>
      </c>
      <c r="C13" s="123">
        <v>24.266150999999979</v>
      </c>
      <c r="D13" s="123">
        <v>156.527018</v>
      </c>
      <c r="E13" s="123">
        <v>28.101898000000002</v>
      </c>
      <c r="F13" s="123">
        <v>327.81452600000057</v>
      </c>
      <c r="G13" s="123">
        <v>130.173833</v>
      </c>
      <c r="H13" s="123">
        <v>1412.2099379999988</v>
      </c>
      <c r="I13" s="123">
        <v>20.733456</v>
      </c>
      <c r="J13" s="123">
        <v>111.68499100000001</v>
      </c>
      <c r="K13" s="123">
        <v>209.02040699999998</v>
      </c>
      <c r="L13" s="123">
        <v>374.78304399999968</v>
      </c>
      <c r="M13" s="123">
        <v>201.6275280000001</v>
      </c>
      <c r="N13" s="123">
        <v>52.094514999999987</v>
      </c>
      <c r="O13" s="123">
        <v>51.260082000000004</v>
      </c>
      <c r="P13" s="123">
        <v>33.921171000000001</v>
      </c>
      <c r="Q13" s="123">
        <v>328.16387500000008</v>
      </c>
      <c r="R13" s="123">
        <v>105.56428900000007</v>
      </c>
      <c r="S13" s="123">
        <v>501.72757000000007</v>
      </c>
      <c r="T13" s="123">
        <v>285.83361599999995</v>
      </c>
      <c r="U13" s="123">
        <v>2.243504999999999</v>
      </c>
      <c r="V13" s="83"/>
      <c r="W13" s="84" t="s">
        <v>545</v>
      </c>
    </row>
    <row r="14" spans="1:23" ht="9" customHeight="1" x14ac:dyDescent="0.2">
      <c r="A14" s="83"/>
      <c r="B14" s="84" t="s">
        <v>346</v>
      </c>
      <c r="C14" s="123">
        <v>25.699762999999997</v>
      </c>
      <c r="D14" s="123">
        <v>204.31062199999997</v>
      </c>
      <c r="E14" s="123">
        <v>38.422553999999998</v>
      </c>
      <c r="F14" s="123">
        <v>399.99007000000012</v>
      </c>
      <c r="G14" s="123">
        <v>172.74166199999999</v>
      </c>
      <c r="H14" s="123">
        <v>1696.4414949999987</v>
      </c>
      <c r="I14" s="123">
        <v>32.493099000000001</v>
      </c>
      <c r="J14" s="123">
        <v>105.320122</v>
      </c>
      <c r="K14" s="123">
        <v>190.79807699999998</v>
      </c>
      <c r="L14" s="123">
        <v>486.88002300000005</v>
      </c>
      <c r="M14" s="123">
        <v>303.32967500000018</v>
      </c>
      <c r="N14" s="123">
        <v>248.59016600000001</v>
      </c>
      <c r="O14" s="123">
        <v>104.93829199999999</v>
      </c>
      <c r="P14" s="123">
        <v>47.619515</v>
      </c>
      <c r="Q14" s="123">
        <v>487.08801200000028</v>
      </c>
      <c r="R14" s="123">
        <v>143.778346</v>
      </c>
      <c r="S14" s="123">
        <v>497.48221600000045</v>
      </c>
      <c r="T14" s="123">
        <v>303.31207500000016</v>
      </c>
      <c r="U14" s="123">
        <v>2.5014629999999993</v>
      </c>
      <c r="V14" s="83"/>
      <c r="W14" s="84" t="s">
        <v>546</v>
      </c>
    </row>
    <row r="15" spans="1:23" ht="9" customHeight="1" x14ac:dyDescent="0.2">
      <c r="A15" s="83"/>
      <c r="B15" s="84" t="s">
        <v>347</v>
      </c>
      <c r="C15" s="123">
        <v>24.753660999999997</v>
      </c>
      <c r="D15" s="123">
        <v>197.96915200000001</v>
      </c>
      <c r="E15" s="123">
        <v>34.127855000000011</v>
      </c>
      <c r="F15" s="123">
        <v>400.23917300000028</v>
      </c>
      <c r="G15" s="123">
        <v>169.94702000000001</v>
      </c>
      <c r="H15" s="123">
        <v>1725.6858689999972</v>
      </c>
      <c r="I15" s="123">
        <v>6.4705390000000005</v>
      </c>
      <c r="J15" s="123">
        <v>40.009419999999999</v>
      </c>
      <c r="K15" s="123">
        <v>255.90285699999998</v>
      </c>
      <c r="L15" s="123">
        <v>460.06853699999976</v>
      </c>
      <c r="M15" s="123">
        <v>276.93826399999989</v>
      </c>
      <c r="N15" s="123">
        <v>295.93294100000003</v>
      </c>
      <c r="O15" s="123">
        <v>105.657332</v>
      </c>
      <c r="P15" s="123">
        <v>49.560915999999999</v>
      </c>
      <c r="Q15" s="123">
        <v>477.01560800000004</v>
      </c>
      <c r="R15" s="123">
        <v>142.90219499999995</v>
      </c>
      <c r="S15" s="123">
        <v>569.75760999999932</v>
      </c>
      <c r="T15" s="123">
        <v>325.92769499999997</v>
      </c>
      <c r="U15" s="123">
        <v>9.0303789999999982</v>
      </c>
      <c r="V15" s="83"/>
      <c r="W15" s="84" t="s">
        <v>547</v>
      </c>
    </row>
    <row r="16" spans="1:23" ht="9" customHeight="1" x14ac:dyDescent="0.2">
      <c r="A16" s="83"/>
      <c r="B16" s="84" t="s">
        <v>348</v>
      </c>
      <c r="C16" s="123">
        <v>32.179570999999996</v>
      </c>
      <c r="D16" s="123">
        <v>179.90358100000006</v>
      </c>
      <c r="E16" s="123">
        <v>35.196823000000002</v>
      </c>
      <c r="F16" s="123">
        <v>481.51632100000052</v>
      </c>
      <c r="G16" s="123">
        <v>180.37606700000003</v>
      </c>
      <c r="H16" s="123">
        <v>1859.7272329999989</v>
      </c>
      <c r="I16" s="123">
        <v>26.961358999999998</v>
      </c>
      <c r="J16" s="123">
        <v>44.003425</v>
      </c>
      <c r="K16" s="123">
        <v>168.49028300000001</v>
      </c>
      <c r="L16" s="123">
        <v>517.45087499999988</v>
      </c>
      <c r="M16" s="123">
        <v>306.07418700000022</v>
      </c>
      <c r="N16" s="123">
        <v>427.87303700000001</v>
      </c>
      <c r="O16" s="123">
        <v>134.30549600000001</v>
      </c>
      <c r="P16" s="123">
        <v>47.840103999999997</v>
      </c>
      <c r="Q16" s="123">
        <v>540.85930199999996</v>
      </c>
      <c r="R16" s="123">
        <v>155.57400100000001</v>
      </c>
      <c r="S16" s="123">
        <v>568.50471699999946</v>
      </c>
      <c r="T16" s="123">
        <v>349.46620399999995</v>
      </c>
      <c r="U16" s="123">
        <v>4.166685000000002</v>
      </c>
      <c r="V16" s="83"/>
      <c r="W16" s="84" t="s">
        <v>548</v>
      </c>
    </row>
    <row r="17" spans="1:23" ht="9" customHeight="1" x14ac:dyDescent="0.2">
      <c r="A17" s="83"/>
      <c r="B17" s="84" t="s">
        <v>349</v>
      </c>
      <c r="C17" s="123">
        <v>23.368218999999989</v>
      </c>
      <c r="D17" s="123">
        <v>181.46505800000003</v>
      </c>
      <c r="E17" s="123">
        <v>33.203772999999998</v>
      </c>
      <c r="F17" s="123">
        <v>450.9471510000003</v>
      </c>
      <c r="G17" s="123">
        <v>192.10091800000001</v>
      </c>
      <c r="H17" s="123">
        <v>1632.0105369999974</v>
      </c>
      <c r="I17" s="123">
        <v>16.053070999999999</v>
      </c>
      <c r="J17" s="123">
        <v>78.491311999999994</v>
      </c>
      <c r="K17" s="123">
        <v>210.78995899999995</v>
      </c>
      <c r="L17" s="123">
        <v>446.17122199999994</v>
      </c>
      <c r="M17" s="123">
        <v>260.68193100000002</v>
      </c>
      <c r="N17" s="123">
        <v>325.62970999999999</v>
      </c>
      <c r="O17" s="123">
        <v>102.988539</v>
      </c>
      <c r="P17" s="123">
        <v>39.728527999999997</v>
      </c>
      <c r="Q17" s="123">
        <v>380.04809799999992</v>
      </c>
      <c r="R17" s="123">
        <v>131.93808499999994</v>
      </c>
      <c r="S17" s="123">
        <v>505.74788700000033</v>
      </c>
      <c r="T17" s="123">
        <v>299.4681089999998</v>
      </c>
      <c r="U17" s="123">
        <v>3.5802830000000005</v>
      </c>
      <c r="V17" s="83"/>
      <c r="W17" s="84" t="s">
        <v>549</v>
      </c>
    </row>
    <row r="18" spans="1:23" ht="9" customHeight="1" x14ac:dyDescent="0.2">
      <c r="A18" s="83"/>
      <c r="B18" s="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83"/>
      <c r="W18" s="84"/>
    </row>
    <row r="19" spans="1:23" ht="9" customHeight="1" x14ac:dyDescent="0.2">
      <c r="A19" s="87">
        <v>2022</v>
      </c>
      <c r="B19" s="84" t="s">
        <v>338</v>
      </c>
      <c r="C19" s="123">
        <v>40.050168999999997</v>
      </c>
      <c r="D19" s="123">
        <v>128.81639200000001</v>
      </c>
      <c r="E19" s="123">
        <v>39.350218000000005</v>
      </c>
      <c r="F19" s="123">
        <v>382.64242699999954</v>
      </c>
      <c r="G19" s="123">
        <v>158.43512999999999</v>
      </c>
      <c r="H19" s="123">
        <v>1803.9737279999974</v>
      </c>
      <c r="I19" s="123">
        <v>29.390152</v>
      </c>
      <c r="J19" s="123">
        <v>94.808070000000001</v>
      </c>
      <c r="K19" s="123">
        <v>299.55431199999998</v>
      </c>
      <c r="L19" s="123">
        <v>447.24414100000013</v>
      </c>
      <c r="M19" s="123">
        <v>301.38761500000004</v>
      </c>
      <c r="N19" s="123">
        <v>176.06643700000001</v>
      </c>
      <c r="O19" s="123">
        <v>126.787066</v>
      </c>
      <c r="P19" s="123">
        <v>44.641100999999999</v>
      </c>
      <c r="Q19" s="123">
        <v>551.69147399999997</v>
      </c>
      <c r="R19" s="123">
        <v>134.77513299999998</v>
      </c>
      <c r="S19" s="123">
        <v>537.63954099999978</v>
      </c>
      <c r="T19" s="123">
        <v>311.96531900000008</v>
      </c>
      <c r="U19" s="123">
        <v>3.1531979999999997</v>
      </c>
      <c r="V19" s="87">
        <v>2022</v>
      </c>
      <c r="W19" s="84" t="s">
        <v>538</v>
      </c>
    </row>
    <row r="20" spans="1:23" ht="9" customHeight="1" x14ac:dyDescent="0.2">
      <c r="A20" s="83"/>
      <c r="B20" s="84" t="s">
        <v>339</v>
      </c>
      <c r="C20" s="123">
        <v>44.042404000000005</v>
      </c>
      <c r="D20" s="123">
        <v>144.30816400000003</v>
      </c>
      <c r="E20" s="123">
        <v>40.230697999999997</v>
      </c>
      <c r="F20" s="123">
        <v>405.28748299999944</v>
      </c>
      <c r="G20" s="123">
        <v>165.29394499999998</v>
      </c>
      <c r="H20" s="123">
        <v>1857.3593289999976</v>
      </c>
      <c r="I20" s="123">
        <v>55.070962000000002</v>
      </c>
      <c r="J20" s="123">
        <v>123.002426</v>
      </c>
      <c r="K20" s="123">
        <v>346.85656000000006</v>
      </c>
      <c r="L20" s="123">
        <v>448.6445690000001</v>
      </c>
      <c r="M20" s="123">
        <v>293.06355300000007</v>
      </c>
      <c r="N20" s="123">
        <v>257.29346499999997</v>
      </c>
      <c r="O20" s="123">
        <v>106.360116</v>
      </c>
      <c r="P20" s="123">
        <v>54.139696999999998</v>
      </c>
      <c r="Q20" s="123">
        <v>558.58120100000019</v>
      </c>
      <c r="R20" s="123">
        <v>146.39549799999995</v>
      </c>
      <c r="S20" s="123">
        <v>576.54994399999998</v>
      </c>
      <c r="T20" s="123">
        <v>335.32254399999982</v>
      </c>
      <c r="U20" s="123">
        <v>2.7175529999999997</v>
      </c>
      <c r="V20" s="83"/>
      <c r="W20" s="84" t="s">
        <v>539</v>
      </c>
    </row>
    <row r="21" spans="1:23" ht="9" customHeight="1" x14ac:dyDescent="0.2">
      <c r="A21" s="83"/>
      <c r="B21" s="84" t="s">
        <v>340</v>
      </c>
      <c r="C21" s="123">
        <v>42.610780999999989</v>
      </c>
      <c r="D21" s="123">
        <v>161.21207900000002</v>
      </c>
      <c r="E21" s="123">
        <v>44.902303000000003</v>
      </c>
      <c r="F21" s="123">
        <v>441.54995000000059</v>
      </c>
      <c r="G21" s="123">
        <v>257.38371299999994</v>
      </c>
      <c r="H21" s="123">
        <v>2096.0844959999949</v>
      </c>
      <c r="I21" s="123">
        <v>65.274804000000003</v>
      </c>
      <c r="J21" s="123">
        <v>85.097050999999993</v>
      </c>
      <c r="K21" s="123">
        <v>300.67544500000002</v>
      </c>
      <c r="L21" s="123">
        <v>557.53249600000026</v>
      </c>
      <c r="M21" s="123">
        <v>327.4177959999999</v>
      </c>
      <c r="N21" s="123">
        <v>351.267652</v>
      </c>
      <c r="O21" s="123">
        <v>121.77615399999999</v>
      </c>
      <c r="P21" s="123">
        <v>60.133670000000009</v>
      </c>
      <c r="Q21" s="123">
        <v>523.48828800000001</v>
      </c>
      <c r="R21" s="123">
        <v>171.70757599999996</v>
      </c>
      <c r="S21" s="123">
        <v>617.76808800000003</v>
      </c>
      <c r="T21" s="123">
        <v>374.95016700000019</v>
      </c>
      <c r="U21" s="123">
        <v>4.9922789999999964</v>
      </c>
      <c r="V21" s="83"/>
      <c r="W21" s="84" t="s">
        <v>540</v>
      </c>
    </row>
    <row r="22" spans="1:23" ht="9" customHeight="1" x14ac:dyDescent="0.2">
      <c r="A22" s="83"/>
      <c r="B22" s="84" t="s">
        <v>341</v>
      </c>
      <c r="C22" s="123">
        <v>41.913128000000015</v>
      </c>
      <c r="D22" s="123">
        <v>157.68382499999998</v>
      </c>
      <c r="E22" s="123">
        <v>42.378366999999997</v>
      </c>
      <c r="F22" s="123">
        <v>415.46258399999994</v>
      </c>
      <c r="G22" s="123">
        <v>193.94794200000001</v>
      </c>
      <c r="H22" s="123">
        <v>2060.6461810000001</v>
      </c>
      <c r="I22" s="123">
        <v>50.007683</v>
      </c>
      <c r="J22" s="123">
        <v>134.05783600000001</v>
      </c>
      <c r="K22" s="123">
        <v>350.59105499999998</v>
      </c>
      <c r="L22" s="123">
        <v>490.57365400000049</v>
      </c>
      <c r="M22" s="123">
        <v>285.70367300000009</v>
      </c>
      <c r="N22" s="123">
        <v>287.752591</v>
      </c>
      <c r="O22" s="123">
        <v>118.894188</v>
      </c>
      <c r="P22" s="123">
        <v>60.083036000000007</v>
      </c>
      <c r="Q22" s="123">
        <v>452.59879299999989</v>
      </c>
      <c r="R22" s="123">
        <v>152.14321699999999</v>
      </c>
      <c r="S22" s="123">
        <v>543.2956370000004</v>
      </c>
      <c r="T22" s="123">
        <v>349.304374</v>
      </c>
      <c r="U22" s="123">
        <v>9.458888</v>
      </c>
      <c r="V22" s="83"/>
      <c r="W22" s="84" t="s">
        <v>541</v>
      </c>
    </row>
    <row r="23" spans="1:23" ht="9" customHeight="1" x14ac:dyDescent="0.2">
      <c r="A23" s="83"/>
      <c r="B23" s="84" t="s">
        <v>342</v>
      </c>
      <c r="C23" s="123">
        <v>52.851586000000012</v>
      </c>
      <c r="D23" s="123">
        <v>174.15834100000001</v>
      </c>
      <c r="E23" s="123">
        <v>60.167518999999999</v>
      </c>
      <c r="F23" s="123">
        <v>458.27103399999999</v>
      </c>
      <c r="G23" s="123">
        <v>251.10721799999999</v>
      </c>
      <c r="H23" s="123">
        <v>2661.1204669999902</v>
      </c>
      <c r="I23" s="123">
        <v>67.679911000000004</v>
      </c>
      <c r="J23" s="123">
        <v>157.71163899999999</v>
      </c>
      <c r="K23" s="123">
        <v>445.63199099999969</v>
      </c>
      <c r="L23" s="123">
        <v>554.70015800000021</v>
      </c>
      <c r="M23" s="123">
        <v>325.41854400000011</v>
      </c>
      <c r="N23" s="123">
        <v>356.97997699999996</v>
      </c>
      <c r="O23" s="123">
        <v>98.189598000000004</v>
      </c>
      <c r="P23" s="123">
        <v>73.440373000000008</v>
      </c>
      <c r="Q23" s="123">
        <v>566.84584700000005</v>
      </c>
      <c r="R23" s="123">
        <v>179.43917100000002</v>
      </c>
      <c r="S23" s="123">
        <v>596.6195129999993</v>
      </c>
      <c r="T23" s="123">
        <v>378.53830599999986</v>
      </c>
      <c r="U23" s="123">
        <v>3.0516799999999988</v>
      </c>
      <c r="V23" s="83"/>
      <c r="W23" s="84" t="s">
        <v>542</v>
      </c>
    </row>
    <row r="24" spans="1:23" ht="9" customHeight="1" x14ac:dyDescent="0.2">
      <c r="A24" s="83"/>
      <c r="B24" s="84" t="s">
        <v>343</v>
      </c>
      <c r="C24" s="123">
        <v>40.092464000000007</v>
      </c>
      <c r="D24" s="123">
        <v>184.446977</v>
      </c>
      <c r="E24" s="123">
        <v>39.691812999999996</v>
      </c>
      <c r="F24" s="123">
        <v>441.69793000000027</v>
      </c>
      <c r="G24" s="123">
        <v>189.32036300000001</v>
      </c>
      <c r="H24" s="123">
        <v>2138.4961869999975</v>
      </c>
      <c r="I24" s="123">
        <v>18.198823999999998</v>
      </c>
      <c r="J24" s="123">
        <v>206.12448499999999</v>
      </c>
      <c r="K24" s="123">
        <v>527.23507800000016</v>
      </c>
      <c r="L24" s="123">
        <v>542.65977199999963</v>
      </c>
      <c r="M24" s="123">
        <v>334.80759700000004</v>
      </c>
      <c r="N24" s="123">
        <v>459.251306</v>
      </c>
      <c r="O24" s="123">
        <v>134.144251</v>
      </c>
      <c r="P24" s="123">
        <v>74.406716000000003</v>
      </c>
      <c r="Q24" s="123">
        <v>567.63598900000011</v>
      </c>
      <c r="R24" s="123">
        <v>160.86777299999997</v>
      </c>
      <c r="S24" s="123">
        <v>603.86856700000044</v>
      </c>
      <c r="T24" s="123">
        <v>387.88400800000005</v>
      </c>
      <c r="U24" s="123">
        <v>3.5096609999999973</v>
      </c>
      <c r="V24" s="83"/>
      <c r="W24" s="84" t="s">
        <v>543</v>
      </c>
    </row>
    <row r="25" spans="1:23" ht="9" customHeight="1" x14ac:dyDescent="0.2">
      <c r="A25" s="83"/>
      <c r="B25" s="84" t="s">
        <v>344</v>
      </c>
      <c r="C25" s="123">
        <v>42.080350000000003</v>
      </c>
      <c r="D25" s="123">
        <v>177.54676099999995</v>
      </c>
      <c r="E25" s="123">
        <v>42.645461000000005</v>
      </c>
      <c r="F25" s="123">
        <v>442.09924100000018</v>
      </c>
      <c r="G25" s="123">
        <v>169.77846400000001</v>
      </c>
      <c r="H25" s="123">
        <v>2218.6570329999945</v>
      </c>
      <c r="I25" s="123">
        <v>16.840777999999997</v>
      </c>
      <c r="J25" s="123">
        <v>155.34366199999999</v>
      </c>
      <c r="K25" s="123">
        <v>469.61324799999988</v>
      </c>
      <c r="L25" s="123">
        <v>549.09871399999997</v>
      </c>
      <c r="M25" s="123">
        <v>377.83120600000007</v>
      </c>
      <c r="N25" s="123">
        <v>414.96276</v>
      </c>
      <c r="O25" s="123">
        <v>110.255493</v>
      </c>
      <c r="P25" s="123">
        <v>83.344070000000016</v>
      </c>
      <c r="Q25" s="123">
        <v>542.30033600000002</v>
      </c>
      <c r="R25" s="123">
        <v>157.25366400000004</v>
      </c>
      <c r="S25" s="123">
        <v>740.15160000000026</v>
      </c>
      <c r="T25" s="123">
        <v>427.05749800000007</v>
      </c>
      <c r="U25" s="123">
        <v>2.5444959999999992</v>
      </c>
      <c r="V25" s="83"/>
      <c r="W25" s="84" t="s">
        <v>544</v>
      </c>
    </row>
    <row r="26" spans="1:23" ht="9" customHeight="1" x14ac:dyDescent="0.2">
      <c r="A26" s="83"/>
      <c r="B26" s="84" t="s">
        <v>345</v>
      </c>
      <c r="C26" s="123">
        <v>32.270235000000007</v>
      </c>
      <c r="D26" s="123">
        <v>203.10009599999995</v>
      </c>
      <c r="E26" s="123">
        <v>46.430744999999995</v>
      </c>
      <c r="F26" s="123">
        <v>447.4713000000001</v>
      </c>
      <c r="G26" s="123">
        <v>143.869317</v>
      </c>
      <c r="H26" s="123">
        <v>1702.0804820000003</v>
      </c>
      <c r="I26" s="123">
        <v>26.188264</v>
      </c>
      <c r="J26" s="123">
        <v>167.35055</v>
      </c>
      <c r="K26" s="123">
        <v>474.25266500000009</v>
      </c>
      <c r="L26" s="123">
        <v>446.02684699999998</v>
      </c>
      <c r="M26" s="123">
        <v>326.32506400000005</v>
      </c>
      <c r="N26" s="123">
        <v>156.53375699999998</v>
      </c>
      <c r="O26" s="123">
        <v>85.187500999999997</v>
      </c>
      <c r="P26" s="123">
        <v>43.514789</v>
      </c>
      <c r="Q26" s="123">
        <v>434.14949399999995</v>
      </c>
      <c r="R26" s="123">
        <v>118.32787100000002</v>
      </c>
      <c r="S26" s="123">
        <v>558.48184800000001</v>
      </c>
      <c r="T26" s="123">
        <v>322.44130299999995</v>
      </c>
      <c r="U26" s="123">
        <v>3.7699550000000017</v>
      </c>
      <c r="V26" s="83"/>
      <c r="W26" s="84" t="s">
        <v>545</v>
      </c>
    </row>
    <row r="27" spans="1:23" ht="9" customHeight="1" x14ac:dyDescent="0.2">
      <c r="A27" s="83"/>
      <c r="B27" s="84" t="s">
        <v>346</v>
      </c>
      <c r="C27" s="123">
        <v>47.926764000000006</v>
      </c>
      <c r="D27" s="123">
        <v>216.60477499999999</v>
      </c>
      <c r="E27" s="123">
        <v>34.471727000000001</v>
      </c>
      <c r="F27" s="123">
        <v>502.42404000000028</v>
      </c>
      <c r="G27" s="123">
        <v>219.55211900000006</v>
      </c>
      <c r="H27" s="123">
        <v>2077.2969610000005</v>
      </c>
      <c r="I27" s="123">
        <v>10.130432000000001</v>
      </c>
      <c r="J27" s="123">
        <v>111.323497</v>
      </c>
      <c r="K27" s="123">
        <v>335.68228199999993</v>
      </c>
      <c r="L27" s="123">
        <v>648.51717900000028</v>
      </c>
      <c r="M27" s="123">
        <v>430.11730399999982</v>
      </c>
      <c r="N27" s="123">
        <v>263.79586999999998</v>
      </c>
      <c r="O27" s="123">
        <v>126.568215</v>
      </c>
      <c r="P27" s="123">
        <v>66.015338</v>
      </c>
      <c r="Q27" s="123">
        <v>641.61911599999985</v>
      </c>
      <c r="R27" s="123">
        <v>158.02737599999998</v>
      </c>
      <c r="S27" s="123">
        <v>609.91513400000019</v>
      </c>
      <c r="T27" s="123">
        <v>346.30199900000014</v>
      </c>
      <c r="U27" s="123">
        <v>3.6948170000000009</v>
      </c>
      <c r="V27" s="83"/>
      <c r="W27" s="84" t="s">
        <v>546</v>
      </c>
    </row>
    <row r="28" spans="1:23" ht="9" customHeight="1" x14ac:dyDescent="0.2">
      <c r="A28" s="83"/>
      <c r="B28" s="84" t="s">
        <v>347</v>
      </c>
      <c r="C28" s="123">
        <v>36.487735999999998</v>
      </c>
      <c r="D28" s="123">
        <v>210.966082</v>
      </c>
      <c r="E28" s="123">
        <v>37.231053000000003</v>
      </c>
      <c r="F28" s="123">
        <v>473.9734299999995</v>
      </c>
      <c r="G28" s="123">
        <v>158.976618</v>
      </c>
      <c r="H28" s="123">
        <v>1992.1856780000007</v>
      </c>
      <c r="I28" s="123">
        <v>2.0885980000000002</v>
      </c>
      <c r="J28" s="123">
        <v>96.319946999999999</v>
      </c>
      <c r="K28" s="123">
        <v>357.04981800000007</v>
      </c>
      <c r="L28" s="123">
        <v>609.00448000000051</v>
      </c>
      <c r="M28" s="123">
        <v>417.01953299999997</v>
      </c>
      <c r="N28" s="123">
        <v>376.55103100000002</v>
      </c>
      <c r="O28" s="123">
        <v>100.24474999999998</v>
      </c>
      <c r="P28" s="123">
        <v>72.077643999999992</v>
      </c>
      <c r="Q28" s="123">
        <v>626.46486800000014</v>
      </c>
      <c r="R28" s="123">
        <v>164.70675400000005</v>
      </c>
      <c r="S28" s="123">
        <v>612.94988599999988</v>
      </c>
      <c r="T28" s="123">
        <v>391.14220399999977</v>
      </c>
      <c r="U28" s="123">
        <v>3.9757080000000009</v>
      </c>
      <c r="V28" s="83"/>
      <c r="W28" s="84" t="s">
        <v>547</v>
      </c>
    </row>
    <row r="29" spans="1:23" ht="9" customHeight="1" x14ac:dyDescent="0.2">
      <c r="A29" s="83"/>
      <c r="B29" s="84" t="s">
        <v>348</v>
      </c>
      <c r="C29" s="123">
        <v>46.437604999999998</v>
      </c>
      <c r="D29" s="123">
        <v>185.29394799999994</v>
      </c>
      <c r="E29" s="123">
        <v>36.528406000000004</v>
      </c>
      <c r="F29" s="123">
        <v>564.55694299999982</v>
      </c>
      <c r="G29" s="123">
        <v>180.650699</v>
      </c>
      <c r="H29" s="123">
        <v>2038.4704519999977</v>
      </c>
      <c r="I29" s="123">
        <v>36.158311000000005</v>
      </c>
      <c r="J29" s="123">
        <v>66.744413000000009</v>
      </c>
      <c r="K29" s="123">
        <v>377.00099799999992</v>
      </c>
      <c r="L29" s="123">
        <v>682.93604899999968</v>
      </c>
      <c r="M29" s="123">
        <v>394.81481500000007</v>
      </c>
      <c r="N29" s="123">
        <v>554.12561099999994</v>
      </c>
      <c r="O29" s="123">
        <v>121.74659</v>
      </c>
      <c r="P29" s="123">
        <v>70.460240999999996</v>
      </c>
      <c r="Q29" s="123">
        <v>660.53781099999992</v>
      </c>
      <c r="R29" s="123">
        <v>181.94695999999999</v>
      </c>
      <c r="S29" s="123">
        <v>607.68900199999905</v>
      </c>
      <c r="T29" s="123">
        <v>393.25254500000005</v>
      </c>
      <c r="U29" s="123">
        <v>4.4671880000000002</v>
      </c>
      <c r="V29" s="83"/>
      <c r="W29" s="84" t="s">
        <v>548</v>
      </c>
    </row>
    <row r="30" spans="1:23" ht="9" customHeight="1" x14ac:dyDescent="0.2">
      <c r="A30" s="83"/>
      <c r="B30" s="84" t="s">
        <v>349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83"/>
      <c r="W30" s="84" t="s">
        <v>549</v>
      </c>
    </row>
    <row r="31" spans="1:23" ht="9" customHeight="1" thickBot="1" x14ac:dyDescent="0.25">
      <c r="A31" s="135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5"/>
      <c r="W31" s="136"/>
    </row>
    <row r="32" spans="1:23" ht="9" customHeight="1" thickTop="1" x14ac:dyDescent="0.2">
      <c r="A32" s="83"/>
      <c r="B32" s="84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83"/>
      <c r="W32" s="84"/>
    </row>
    <row r="33" spans="1:16" ht="9" customHeight="1" thickBot="1" x14ac:dyDescent="0.25"/>
    <row r="34" spans="1:16" ht="13.5" thickBot="1" x14ac:dyDescent="0.25">
      <c r="B34" s="124" t="s">
        <v>200</v>
      </c>
      <c r="C34" s="229" t="s">
        <v>4</v>
      </c>
      <c r="D34" s="230"/>
      <c r="E34" s="230"/>
      <c r="F34" s="230"/>
      <c r="G34" s="231"/>
      <c r="H34" s="125"/>
      <c r="I34" s="126"/>
      <c r="J34" s="127"/>
      <c r="K34" s="124" t="s">
        <v>573</v>
      </c>
      <c r="L34" s="229" t="s">
        <v>415</v>
      </c>
      <c r="M34" s="230"/>
      <c r="N34" s="230"/>
      <c r="O34" s="230"/>
      <c r="P34" s="231"/>
    </row>
    <row r="35" spans="1:16" ht="9.75" customHeight="1" x14ac:dyDescent="0.2">
      <c r="B35" s="87">
        <v>1</v>
      </c>
      <c r="C35" s="128" t="s">
        <v>201</v>
      </c>
      <c r="I35" s="87"/>
      <c r="J35" s="129"/>
      <c r="K35" s="87">
        <v>1</v>
      </c>
      <c r="L35" s="128" t="s">
        <v>574</v>
      </c>
    </row>
    <row r="36" spans="1:16" ht="9.75" customHeight="1" x14ac:dyDescent="0.2">
      <c r="A36" s="28"/>
      <c r="B36" s="83">
        <v>11</v>
      </c>
      <c r="C36" s="84" t="s">
        <v>203</v>
      </c>
      <c r="I36" s="83"/>
      <c r="J36" s="130"/>
      <c r="K36" s="83">
        <v>11</v>
      </c>
      <c r="L36" s="84" t="s">
        <v>575</v>
      </c>
    </row>
    <row r="37" spans="1:16" ht="9.75" customHeight="1" x14ac:dyDescent="0.2">
      <c r="B37" s="83">
        <v>111</v>
      </c>
      <c r="C37" s="84" t="s">
        <v>204</v>
      </c>
      <c r="I37" s="83"/>
      <c r="J37" s="130"/>
      <c r="K37" s="83">
        <v>111</v>
      </c>
      <c r="L37" s="84" t="s">
        <v>576</v>
      </c>
    </row>
    <row r="38" spans="1:16" ht="9.75" customHeight="1" x14ac:dyDescent="0.2">
      <c r="A38" s="28"/>
      <c r="B38" s="83">
        <v>112</v>
      </c>
      <c r="C38" s="84" t="s">
        <v>308</v>
      </c>
      <c r="I38" s="87"/>
      <c r="J38" s="129"/>
      <c r="K38" s="83">
        <v>112</v>
      </c>
      <c r="L38" s="84" t="s">
        <v>577</v>
      </c>
    </row>
    <row r="39" spans="1:16" ht="9.75" customHeight="1" x14ac:dyDescent="0.2">
      <c r="B39" s="83">
        <v>12</v>
      </c>
      <c r="C39" s="130" t="s">
        <v>208</v>
      </c>
      <c r="I39" s="83"/>
      <c r="J39" s="130"/>
      <c r="K39" s="83">
        <v>12</v>
      </c>
      <c r="L39" s="130" t="s">
        <v>578</v>
      </c>
    </row>
    <row r="40" spans="1:16" ht="9.75" customHeight="1" x14ac:dyDescent="0.2">
      <c r="B40" s="83">
        <v>121</v>
      </c>
      <c r="C40" s="84" t="s">
        <v>204</v>
      </c>
      <c r="I40" s="83"/>
      <c r="J40" s="130"/>
      <c r="K40" s="83">
        <v>121</v>
      </c>
      <c r="L40" s="84" t="s">
        <v>576</v>
      </c>
    </row>
    <row r="41" spans="1:16" ht="9.75" customHeight="1" x14ac:dyDescent="0.2">
      <c r="B41" s="83">
        <v>122</v>
      </c>
      <c r="C41" s="84" t="s">
        <v>308</v>
      </c>
      <c r="I41" s="83"/>
      <c r="J41" s="84"/>
      <c r="K41" s="83">
        <v>122</v>
      </c>
      <c r="L41" s="84" t="s">
        <v>577</v>
      </c>
    </row>
    <row r="42" spans="1:16" ht="9.75" customHeight="1" x14ac:dyDescent="0.2">
      <c r="B42" s="87">
        <v>2</v>
      </c>
      <c r="C42" s="129" t="s">
        <v>309</v>
      </c>
      <c r="I42" s="83"/>
      <c r="J42" s="84"/>
      <c r="K42" s="87">
        <v>2</v>
      </c>
      <c r="L42" s="129" t="s">
        <v>579</v>
      </c>
    </row>
    <row r="43" spans="1:16" ht="9.75" customHeight="1" x14ac:dyDescent="0.2">
      <c r="B43" s="83">
        <v>21</v>
      </c>
      <c r="C43" s="84" t="s">
        <v>203</v>
      </c>
      <c r="I43" s="83"/>
      <c r="J43" s="130"/>
      <c r="K43" s="83">
        <v>21</v>
      </c>
      <c r="L43" s="84" t="s">
        <v>575</v>
      </c>
    </row>
    <row r="44" spans="1:16" ht="9.75" customHeight="1" x14ac:dyDescent="0.2">
      <c r="B44" s="83">
        <v>22</v>
      </c>
      <c r="C44" s="130" t="s">
        <v>208</v>
      </c>
      <c r="I44" s="87"/>
      <c r="J44" s="129"/>
      <c r="K44" s="83">
        <v>22</v>
      </c>
      <c r="L44" s="130" t="s">
        <v>578</v>
      </c>
    </row>
    <row r="45" spans="1:16" ht="9.75" customHeight="1" x14ac:dyDescent="0.2">
      <c r="B45" s="87">
        <v>3</v>
      </c>
      <c r="C45" s="129" t="s">
        <v>215</v>
      </c>
      <c r="I45" s="83"/>
      <c r="J45" s="130"/>
      <c r="K45" s="87">
        <v>3</v>
      </c>
      <c r="L45" s="129" t="s">
        <v>580</v>
      </c>
    </row>
    <row r="46" spans="1:16" ht="9.75" customHeight="1" x14ac:dyDescent="0.2">
      <c r="B46" s="83">
        <v>31</v>
      </c>
      <c r="C46" s="84" t="s">
        <v>203</v>
      </c>
      <c r="I46" s="83"/>
      <c r="J46" s="130"/>
      <c r="K46" s="83">
        <v>31</v>
      </c>
      <c r="L46" s="84" t="s">
        <v>575</v>
      </c>
    </row>
    <row r="47" spans="1:16" ht="9.75" customHeight="1" x14ac:dyDescent="0.2">
      <c r="B47" s="83">
        <v>32</v>
      </c>
      <c r="C47" s="130" t="s">
        <v>208</v>
      </c>
      <c r="I47" s="83"/>
      <c r="J47" s="130"/>
      <c r="K47" s="83">
        <v>32</v>
      </c>
      <c r="L47" s="130" t="s">
        <v>578</v>
      </c>
    </row>
    <row r="48" spans="1:16" ht="9.75" customHeight="1" x14ac:dyDescent="0.2">
      <c r="B48" s="83">
        <v>321</v>
      </c>
      <c r="C48" s="84" t="s">
        <v>220</v>
      </c>
      <c r="I48" s="87"/>
      <c r="J48" s="129"/>
      <c r="K48" s="83">
        <v>321</v>
      </c>
      <c r="L48" s="84" t="s">
        <v>581</v>
      </c>
    </row>
    <row r="49" spans="2:12" ht="9.75" customHeight="1" x14ac:dyDescent="0.2">
      <c r="B49" s="83">
        <v>322</v>
      </c>
      <c r="C49" s="84" t="s">
        <v>222</v>
      </c>
      <c r="K49" s="83">
        <v>322</v>
      </c>
      <c r="L49" s="84" t="s">
        <v>582</v>
      </c>
    </row>
    <row r="50" spans="2:12" ht="9.75" customHeight="1" x14ac:dyDescent="0.2">
      <c r="B50" s="87">
        <v>4</v>
      </c>
      <c r="C50" s="129" t="s">
        <v>310</v>
      </c>
      <c r="K50" s="87">
        <v>4</v>
      </c>
      <c r="L50" s="129" t="s">
        <v>595</v>
      </c>
    </row>
    <row r="51" spans="2:12" ht="9.75" customHeight="1" x14ac:dyDescent="0.2">
      <c r="B51" s="83">
        <v>41</v>
      </c>
      <c r="C51" s="130" t="s">
        <v>322</v>
      </c>
      <c r="K51" s="83">
        <v>41</v>
      </c>
      <c r="L51" s="130" t="s">
        <v>583</v>
      </c>
    </row>
    <row r="52" spans="2:12" ht="9.75" customHeight="1" x14ac:dyDescent="0.2">
      <c r="B52" s="83">
        <v>42</v>
      </c>
      <c r="C52" s="130" t="s">
        <v>205</v>
      </c>
      <c r="K52" s="83">
        <v>42</v>
      </c>
      <c r="L52" s="130" t="s">
        <v>584</v>
      </c>
    </row>
    <row r="53" spans="2:12" ht="9.75" customHeight="1" x14ac:dyDescent="0.2">
      <c r="B53" s="87">
        <v>5</v>
      </c>
      <c r="C53" s="129" t="s">
        <v>206</v>
      </c>
      <c r="K53" s="87">
        <v>5</v>
      </c>
      <c r="L53" s="129" t="s">
        <v>585</v>
      </c>
    </row>
    <row r="54" spans="2:12" ht="9.75" customHeight="1" x14ac:dyDescent="0.2">
      <c r="B54" s="83">
        <v>51</v>
      </c>
      <c r="C54" s="130" t="s">
        <v>209</v>
      </c>
      <c r="K54" s="83">
        <v>51</v>
      </c>
      <c r="L54" s="130" t="s">
        <v>586</v>
      </c>
    </row>
    <row r="55" spans="2:12" ht="9.75" customHeight="1" x14ac:dyDescent="0.2">
      <c r="B55" s="83">
        <v>52</v>
      </c>
      <c r="C55" s="130" t="s">
        <v>211</v>
      </c>
      <c r="K55" s="83">
        <v>52</v>
      </c>
      <c r="L55" s="130" t="s">
        <v>582</v>
      </c>
    </row>
    <row r="56" spans="2:12" ht="9.75" customHeight="1" x14ac:dyDescent="0.2">
      <c r="B56" s="83">
        <v>521</v>
      </c>
      <c r="C56" s="84" t="s">
        <v>212</v>
      </c>
      <c r="K56" s="83">
        <v>521</v>
      </c>
      <c r="L56" s="84" t="s">
        <v>587</v>
      </c>
    </row>
    <row r="57" spans="2:12" ht="9.75" customHeight="1" x14ac:dyDescent="0.2">
      <c r="B57" s="83">
        <v>522</v>
      </c>
      <c r="C57" s="84" t="s">
        <v>213</v>
      </c>
      <c r="K57" s="83">
        <v>522</v>
      </c>
      <c r="L57" s="84" t="s">
        <v>588</v>
      </c>
    </row>
    <row r="58" spans="2:12" ht="9.75" customHeight="1" x14ac:dyDescent="0.2">
      <c r="B58" s="83">
        <v>53</v>
      </c>
      <c r="C58" s="130" t="s">
        <v>205</v>
      </c>
      <c r="K58" s="83">
        <v>53</v>
      </c>
      <c r="L58" s="130" t="s">
        <v>584</v>
      </c>
    </row>
    <row r="59" spans="2:12" ht="9.75" customHeight="1" x14ac:dyDescent="0.2">
      <c r="B59" s="87">
        <v>6</v>
      </c>
      <c r="C59" s="129" t="s">
        <v>214</v>
      </c>
      <c r="K59" s="87">
        <v>6</v>
      </c>
      <c r="L59" s="129" t="s">
        <v>589</v>
      </c>
    </row>
    <row r="60" spans="2:12" ht="9.75" customHeight="1" x14ac:dyDescent="0.2">
      <c r="B60" s="83">
        <v>61</v>
      </c>
      <c r="C60" s="130" t="s">
        <v>216</v>
      </c>
      <c r="K60" s="83">
        <v>61</v>
      </c>
      <c r="L60" s="130" t="s">
        <v>590</v>
      </c>
    </row>
    <row r="61" spans="2:12" ht="9.75" customHeight="1" x14ac:dyDescent="0.2">
      <c r="B61" s="83">
        <v>62</v>
      </c>
      <c r="C61" s="130" t="s">
        <v>217</v>
      </c>
      <c r="K61" s="83">
        <v>62</v>
      </c>
      <c r="L61" s="130" t="s">
        <v>591</v>
      </c>
    </row>
    <row r="62" spans="2:12" ht="9.75" customHeight="1" x14ac:dyDescent="0.2">
      <c r="B62" s="83">
        <v>63</v>
      </c>
      <c r="C62" s="130" t="s">
        <v>219</v>
      </c>
      <c r="K62" s="83">
        <v>63</v>
      </c>
      <c r="L62" s="130" t="s">
        <v>592</v>
      </c>
    </row>
    <row r="63" spans="2:12" ht="9.75" customHeight="1" x14ac:dyDescent="0.2">
      <c r="B63" s="87">
        <v>7</v>
      </c>
      <c r="C63" s="129" t="s">
        <v>221</v>
      </c>
      <c r="K63" s="87">
        <v>7</v>
      </c>
      <c r="L63" s="129" t="s">
        <v>593</v>
      </c>
    </row>
    <row r="64" spans="2:12" ht="9.75" customHeight="1" x14ac:dyDescent="0.2"/>
    <row r="65" spans="1:21" ht="9.75" customHeight="1" x14ac:dyDescent="0.2">
      <c r="C65" s="131" t="s">
        <v>324</v>
      </c>
      <c r="L65" s="131" t="s">
        <v>594</v>
      </c>
    </row>
    <row r="66" spans="1:21" ht="13.5" thickBot="1" x14ac:dyDescent="0.25"/>
    <row r="67" spans="1:21" ht="13.5" thickBot="1" x14ac:dyDescent="0.25">
      <c r="C67" s="132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4"/>
    </row>
    <row r="68" spans="1:21" ht="46.5" customHeight="1" x14ac:dyDescent="0.2">
      <c r="A68" s="228" t="s">
        <v>323</v>
      </c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70" spans="1:21" ht="29.25" customHeight="1" x14ac:dyDescent="0.2">
      <c r="A70" s="227" t="s">
        <v>515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2" spans="1:21" x14ac:dyDescent="0.2">
      <c r="L72" s="123"/>
    </row>
    <row r="73" spans="1:21" x14ac:dyDescent="0.2">
      <c r="L73" s="123"/>
    </row>
  </sheetData>
  <mergeCells count="11">
    <mergeCell ref="A2:W2"/>
    <mergeCell ref="A3:W3"/>
    <mergeCell ref="C4:U4"/>
    <mergeCell ref="V4:V5"/>
    <mergeCell ref="W4:W5"/>
    <mergeCell ref="A70:U70"/>
    <mergeCell ref="C34:G34"/>
    <mergeCell ref="L34:P34"/>
    <mergeCell ref="A4:A5"/>
    <mergeCell ref="B4:B5"/>
    <mergeCell ref="A68:U68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83" customWidth="1"/>
    <col min="2" max="2" width="9.85546875" style="84" bestFit="1" customWidth="1"/>
    <col min="3" max="19" width="7.42578125" style="84" customWidth="1"/>
    <col min="20" max="20" width="9.140625" style="83"/>
    <col min="21" max="16384" width="9.140625" style="84"/>
  </cols>
  <sheetData>
    <row r="1" spans="1:21" hidden="1" x14ac:dyDescent="0.15"/>
    <row r="2" spans="1:21" s="90" customFormat="1" ht="9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90" customFormat="1" ht="27" customHeight="1" thickBot="1" x14ac:dyDescent="0.25">
      <c r="A3" s="195" t="s">
        <v>680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s="85" customFormat="1" ht="11.25" customHeight="1" thickBot="1" x14ac:dyDescent="0.25">
      <c r="A4" s="197" t="s">
        <v>162</v>
      </c>
      <c r="B4" s="197" t="s">
        <v>163</v>
      </c>
      <c r="C4" s="235" t="s">
        <v>679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197" t="s">
        <v>535</v>
      </c>
      <c r="U4" s="197" t="s">
        <v>522</v>
      </c>
    </row>
    <row r="5" spans="1:21" ht="20.25" customHeight="1" thickBot="1" x14ac:dyDescent="0.2">
      <c r="A5" s="198"/>
      <c r="B5" s="198"/>
      <c r="C5" s="138" t="s">
        <v>5</v>
      </c>
      <c r="D5" s="138" t="s">
        <v>8</v>
      </c>
      <c r="E5" s="138" t="s">
        <v>12</v>
      </c>
      <c r="F5" s="138" t="s">
        <v>16</v>
      </c>
      <c r="G5" s="138" t="s">
        <v>23</v>
      </c>
      <c r="H5" s="138" t="s">
        <v>27</v>
      </c>
      <c r="I5" s="138" t="s">
        <v>34</v>
      </c>
      <c r="J5" s="138" t="s">
        <v>40</v>
      </c>
      <c r="K5" s="138" t="s">
        <v>47</v>
      </c>
      <c r="L5" s="138">
        <v>10</v>
      </c>
      <c r="M5" s="138">
        <v>11</v>
      </c>
      <c r="N5" s="138">
        <v>12</v>
      </c>
      <c r="O5" s="138">
        <v>13</v>
      </c>
      <c r="P5" s="138">
        <v>14</v>
      </c>
      <c r="Q5" s="138">
        <v>15</v>
      </c>
      <c r="R5" s="138">
        <v>16</v>
      </c>
      <c r="S5" s="138">
        <v>17</v>
      </c>
      <c r="T5" s="198"/>
      <c r="U5" s="198"/>
    </row>
    <row r="6" spans="1:21" x14ac:dyDescent="0.15">
      <c r="A6" s="87">
        <v>2021</v>
      </c>
      <c r="B6" s="84" t="s">
        <v>338</v>
      </c>
      <c r="C6" s="88">
        <v>17.776007</v>
      </c>
      <c r="D6" s="88">
        <v>76.361125000000001</v>
      </c>
      <c r="E6" s="88">
        <v>109.21828100000003</v>
      </c>
      <c r="F6" s="88">
        <v>39.921790999999999</v>
      </c>
      <c r="G6" s="88">
        <v>6.3068609999999996</v>
      </c>
      <c r="H6" s="88">
        <v>9.0128810000000001</v>
      </c>
      <c r="I6" s="88">
        <v>46.691705999999996</v>
      </c>
      <c r="J6" s="88">
        <v>50.886765000000004</v>
      </c>
      <c r="K6" s="88">
        <v>22.740060000000003</v>
      </c>
      <c r="L6" s="88">
        <v>71.182743000000002</v>
      </c>
      <c r="M6" s="88">
        <v>9.1054250000000003</v>
      </c>
      <c r="N6" s="88">
        <v>65.90188599999999</v>
      </c>
      <c r="O6" s="88">
        <v>2.3505739999999999</v>
      </c>
      <c r="P6" s="88">
        <v>0.40319700000000003</v>
      </c>
      <c r="Q6" s="88">
        <v>63.895880000000005</v>
      </c>
      <c r="R6" s="88">
        <v>34.437867999999995</v>
      </c>
      <c r="S6" s="88">
        <v>16.393957</v>
      </c>
      <c r="T6" s="87">
        <v>2021</v>
      </c>
      <c r="U6" s="84" t="s">
        <v>538</v>
      </c>
    </row>
    <row r="7" spans="1:21" x14ac:dyDescent="0.15">
      <c r="B7" s="84" t="s">
        <v>339</v>
      </c>
      <c r="C7" s="88">
        <v>19.430520999999999</v>
      </c>
      <c r="D7" s="88">
        <v>67.290976999999998</v>
      </c>
      <c r="E7" s="88">
        <v>103.066024</v>
      </c>
      <c r="F7" s="88">
        <v>41.406396000000001</v>
      </c>
      <c r="G7" s="88">
        <v>6.9628829999999997</v>
      </c>
      <c r="H7" s="88">
        <v>10.508605000000001</v>
      </c>
      <c r="I7" s="88">
        <v>37.113901999999996</v>
      </c>
      <c r="J7" s="88">
        <v>57.784598000000003</v>
      </c>
      <c r="K7" s="88">
        <v>21.221991000000003</v>
      </c>
      <c r="L7" s="88">
        <v>61.347264000000003</v>
      </c>
      <c r="M7" s="88">
        <v>7.6900560000000002</v>
      </c>
      <c r="N7" s="88">
        <v>54.696787</v>
      </c>
      <c r="O7" s="88">
        <v>2.683341</v>
      </c>
      <c r="P7" s="88">
        <v>0.46871199999999991</v>
      </c>
      <c r="Q7" s="88">
        <v>65.715119999999999</v>
      </c>
      <c r="R7" s="88">
        <v>23.360284999999998</v>
      </c>
      <c r="S7" s="88">
        <v>10.912616</v>
      </c>
      <c r="U7" s="84" t="s">
        <v>539</v>
      </c>
    </row>
    <row r="8" spans="1:21" x14ac:dyDescent="0.15">
      <c r="B8" s="84" t="s">
        <v>340</v>
      </c>
      <c r="C8" s="88">
        <v>19.267341999999999</v>
      </c>
      <c r="D8" s="88">
        <v>91.136220000000009</v>
      </c>
      <c r="E8" s="88">
        <v>146.32413200000002</v>
      </c>
      <c r="F8" s="88">
        <v>52.579591999999998</v>
      </c>
      <c r="G8" s="88">
        <v>7.4703739999999996</v>
      </c>
      <c r="H8" s="88">
        <v>16.54701</v>
      </c>
      <c r="I8" s="88">
        <v>49.824536999999999</v>
      </c>
      <c r="J8" s="88">
        <v>72.661575999999997</v>
      </c>
      <c r="K8" s="88">
        <v>25.580551</v>
      </c>
      <c r="L8" s="88">
        <v>91.156542000000002</v>
      </c>
      <c r="M8" s="88">
        <v>9.4465409999999999</v>
      </c>
      <c r="N8" s="88">
        <v>94.252403000000029</v>
      </c>
      <c r="O8" s="88">
        <v>4.092104</v>
      </c>
      <c r="P8" s="88">
        <v>0.34590199999999999</v>
      </c>
      <c r="Q8" s="88">
        <v>61.865815999999995</v>
      </c>
      <c r="R8" s="88">
        <v>30.772126</v>
      </c>
      <c r="S8" s="88">
        <v>17.711216</v>
      </c>
      <c r="U8" s="84" t="s">
        <v>540</v>
      </c>
    </row>
    <row r="9" spans="1:21" x14ac:dyDescent="0.15">
      <c r="B9" s="84" t="s">
        <v>341</v>
      </c>
      <c r="C9" s="88">
        <v>16.750066</v>
      </c>
      <c r="D9" s="88">
        <v>89.254615999999999</v>
      </c>
      <c r="E9" s="88">
        <v>145.60408699999999</v>
      </c>
      <c r="F9" s="88">
        <v>49.383481000000003</v>
      </c>
      <c r="G9" s="88">
        <v>7.8344970000000007</v>
      </c>
      <c r="H9" s="88">
        <v>15.989138000000001</v>
      </c>
      <c r="I9" s="88">
        <v>44.660306000000006</v>
      </c>
      <c r="J9" s="88">
        <v>73.735676999999995</v>
      </c>
      <c r="K9" s="88">
        <v>27.621958999999997</v>
      </c>
      <c r="L9" s="88">
        <v>58.502815999999996</v>
      </c>
      <c r="M9" s="88">
        <v>9.4902479999999994</v>
      </c>
      <c r="N9" s="88">
        <v>78.634544000000005</v>
      </c>
      <c r="O9" s="88">
        <v>4.8508069999999996</v>
      </c>
      <c r="P9" s="88">
        <v>0.57458799999999999</v>
      </c>
      <c r="Q9" s="88">
        <v>71.847942000000003</v>
      </c>
      <c r="R9" s="88">
        <v>30.917168999999998</v>
      </c>
      <c r="S9" s="88">
        <v>22.001201999999999</v>
      </c>
      <c r="U9" s="84" t="s">
        <v>541</v>
      </c>
    </row>
    <row r="10" spans="1:21" x14ac:dyDescent="0.15">
      <c r="B10" s="84" t="s">
        <v>342</v>
      </c>
      <c r="C10" s="88">
        <v>16.829404</v>
      </c>
      <c r="D10" s="88">
        <v>89.063096000000002</v>
      </c>
      <c r="E10" s="88">
        <v>149.15850800000001</v>
      </c>
      <c r="F10" s="88">
        <v>51.114247999999996</v>
      </c>
      <c r="G10" s="88">
        <v>6.7814820000000005</v>
      </c>
      <c r="H10" s="88">
        <v>12.607266999999998</v>
      </c>
      <c r="I10" s="88">
        <v>32.951837000000005</v>
      </c>
      <c r="J10" s="88">
        <v>77.637494999999987</v>
      </c>
      <c r="K10" s="88">
        <v>25.358875000000001</v>
      </c>
      <c r="L10" s="88">
        <v>101.27071900000001</v>
      </c>
      <c r="M10" s="88">
        <v>9.7270990000000008</v>
      </c>
      <c r="N10" s="88">
        <v>81.167488999999975</v>
      </c>
      <c r="O10" s="88">
        <v>5.2008640000000002</v>
      </c>
      <c r="P10" s="88">
        <v>0.82335800000000003</v>
      </c>
      <c r="Q10" s="88">
        <v>79.130402000000004</v>
      </c>
      <c r="R10" s="88">
        <v>31.799115999999998</v>
      </c>
      <c r="S10" s="88">
        <v>14.499129</v>
      </c>
      <c r="U10" s="84" t="s">
        <v>542</v>
      </c>
    </row>
    <row r="11" spans="1:21" x14ac:dyDescent="0.15">
      <c r="B11" s="84" t="s">
        <v>343</v>
      </c>
      <c r="C11" s="88">
        <v>14.944510999999999</v>
      </c>
      <c r="D11" s="88">
        <v>93.028312</v>
      </c>
      <c r="E11" s="88">
        <v>164.45709299999999</v>
      </c>
      <c r="F11" s="88">
        <v>50.854295</v>
      </c>
      <c r="G11" s="88">
        <v>8.5927310000000006</v>
      </c>
      <c r="H11" s="88">
        <v>11.646192000000001</v>
      </c>
      <c r="I11" s="88">
        <v>26.277218000000005</v>
      </c>
      <c r="J11" s="88">
        <v>79.025817999999987</v>
      </c>
      <c r="K11" s="88">
        <v>20.977837999999998</v>
      </c>
      <c r="L11" s="88">
        <v>65.196068999999994</v>
      </c>
      <c r="M11" s="88">
        <v>9.0033639999999995</v>
      </c>
      <c r="N11" s="88">
        <v>112.96613800000002</v>
      </c>
      <c r="O11" s="88">
        <v>3.4288190000000003</v>
      </c>
      <c r="P11" s="88">
        <v>0.92229699999999992</v>
      </c>
      <c r="Q11" s="88">
        <v>69.658890999999997</v>
      </c>
      <c r="R11" s="88">
        <v>31.546137999999999</v>
      </c>
      <c r="S11" s="88">
        <v>16.454473000000007</v>
      </c>
      <c r="U11" s="84" t="s">
        <v>543</v>
      </c>
    </row>
    <row r="12" spans="1:21" x14ac:dyDescent="0.15">
      <c r="B12" s="84" t="s">
        <v>344</v>
      </c>
      <c r="C12" s="88">
        <v>13.226767000000001</v>
      </c>
      <c r="D12" s="88">
        <v>91.876587000000001</v>
      </c>
      <c r="E12" s="88">
        <v>157.57585699999998</v>
      </c>
      <c r="F12" s="88">
        <v>50.776278000000005</v>
      </c>
      <c r="G12" s="88">
        <v>7.7341169999999995</v>
      </c>
      <c r="H12" s="88">
        <v>12.367739</v>
      </c>
      <c r="I12" s="88">
        <v>23.911867999999998</v>
      </c>
      <c r="J12" s="88">
        <v>80.678620999999993</v>
      </c>
      <c r="K12" s="88">
        <v>25.275321999999999</v>
      </c>
      <c r="L12" s="88">
        <v>71.661819000000008</v>
      </c>
      <c r="M12" s="88">
        <v>8.9576640000000012</v>
      </c>
      <c r="N12" s="88">
        <v>47.077748</v>
      </c>
      <c r="O12" s="88">
        <v>5.0301050000000007</v>
      </c>
      <c r="P12" s="88">
        <v>0.43529200000000001</v>
      </c>
      <c r="Q12" s="88">
        <v>66.375190000000003</v>
      </c>
      <c r="R12" s="88">
        <v>36.466151000000004</v>
      </c>
      <c r="S12" s="88">
        <v>21.762855000000002</v>
      </c>
      <c r="U12" s="84" t="s">
        <v>544</v>
      </c>
    </row>
    <row r="13" spans="1:21" x14ac:dyDescent="0.15">
      <c r="B13" s="84" t="s">
        <v>345</v>
      </c>
      <c r="C13" s="88">
        <v>14.778982000000001</v>
      </c>
      <c r="D13" s="88">
        <v>98.916840999999991</v>
      </c>
      <c r="E13" s="88">
        <v>147.59637900000001</v>
      </c>
      <c r="F13" s="88">
        <v>52.380016000000005</v>
      </c>
      <c r="G13" s="88">
        <v>3.7608480000000002</v>
      </c>
      <c r="H13" s="88">
        <v>11.525312999999999</v>
      </c>
      <c r="I13" s="88">
        <v>23.251660000000001</v>
      </c>
      <c r="J13" s="88">
        <v>80.088763999999998</v>
      </c>
      <c r="K13" s="88">
        <v>25.521677000000004</v>
      </c>
      <c r="L13" s="88">
        <v>78.271476000000007</v>
      </c>
      <c r="M13" s="88">
        <v>8.3448239999999991</v>
      </c>
      <c r="N13" s="88">
        <v>53.16007800000002</v>
      </c>
      <c r="O13" s="88">
        <v>4.7906440000000003</v>
      </c>
      <c r="P13" s="88">
        <v>0.653115</v>
      </c>
      <c r="Q13" s="88">
        <v>73.464449999999999</v>
      </c>
      <c r="R13" s="88">
        <v>36.317675999999999</v>
      </c>
      <c r="S13" s="88">
        <v>17.748641000000006</v>
      </c>
      <c r="U13" s="84" t="s">
        <v>545</v>
      </c>
    </row>
    <row r="14" spans="1:21" x14ac:dyDescent="0.15">
      <c r="B14" s="84" t="s">
        <v>346</v>
      </c>
      <c r="C14" s="88">
        <v>12.926547999999999</v>
      </c>
      <c r="D14" s="88">
        <v>96.236514</v>
      </c>
      <c r="E14" s="88">
        <v>161.58550899999997</v>
      </c>
      <c r="F14" s="88">
        <v>50.447394000000003</v>
      </c>
      <c r="G14" s="88">
        <v>8.8636780000000002</v>
      </c>
      <c r="H14" s="88">
        <v>12.877939000000001</v>
      </c>
      <c r="I14" s="88">
        <v>28.147128000000002</v>
      </c>
      <c r="J14" s="88">
        <v>93.599721000000045</v>
      </c>
      <c r="K14" s="88">
        <v>27.364218999999999</v>
      </c>
      <c r="L14" s="88">
        <v>82.067150999999996</v>
      </c>
      <c r="M14" s="88">
        <v>9.5111050000000006</v>
      </c>
      <c r="N14" s="88">
        <v>39.525770000000001</v>
      </c>
      <c r="O14" s="88">
        <v>2.797142</v>
      </c>
      <c r="P14" s="88">
        <v>0.71754700000000005</v>
      </c>
      <c r="Q14" s="88">
        <v>73.534814000000011</v>
      </c>
      <c r="R14" s="88">
        <v>36.307309000000004</v>
      </c>
      <c r="S14" s="88">
        <v>21.526454000000001</v>
      </c>
      <c r="U14" s="84" t="s">
        <v>546</v>
      </c>
    </row>
    <row r="15" spans="1:21" x14ac:dyDescent="0.15">
      <c r="B15" s="84" t="s">
        <v>347</v>
      </c>
      <c r="C15" s="88">
        <v>11.683183000000001</v>
      </c>
      <c r="D15" s="88">
        <v>95.727878999999987</v>
      </c>
      <c r="E15" s="88">
        <v>192.20705000000001</v>
      </c>
      <c r="F15" s="88">
        <v>53.043414999999996</v>
      </c>
      <c r="G15" s="88">
        <v>6.9261090000000003</v>
      </c>
      <c r="H15" s="88">
        <v>15.204032</v>
      </c>
      <c r="I15" s="88">
        <v>36.007269000000001</v>
      </c>
      <c r="J15" s="88">
        <v>88.274500999999987</v>
      </c>
      <c r="K15" s="88">
        <v>27.271104999999999</v>
      </c>
      <c r="L15" s="88">
        <v>46.596519000000001</v>
      </c>
      <c r="M15" s="88">
        <v>11.618088999999999</v>
      </c>
      <c r="N15" s="88">
        <v>79.569843999999989</v>
      </c>
      <c r="O15" s="88">
        <v>3.5745779999999994</v>
      </c>
      <c r="P15" s="88">
        <v>0.47204099999999999</v>
      </c>
      <c r="Q15" s="88">
        <v>83.159854999999993</v>
      </c>
      <c r="R15" s="88">
        <v>32.916412000000001</v>
      </c>
      <c r="S15" s="88">
        <v>24.551506</v>
      </c>
      <c r="U15" s="84" t="s">
        <v>547</v>
      </c>
    </row>
    <row r="16" spans="1:21" x14ac:dyDescent="0.15">
      <c r="B16" s="84" t="s">
        <v>348</v>
      </c>
      <c r="C16" s="88">
        <v>11.735735999999999</v>
      </c>
      <c r="D16" s="88">
        <v>109.827685</v>
      </c>
      <c r="E16" s="88">
        <v>183.62684899999999</v>
      </c>
      <c r="F16" s="88">
        <v>53.291615999999998</v>
      </c>
      <c r="G16" s="88">
        <v>7.5400679999999998</v>
      </c>
      <c r="H16" s="88">
        <v>14.398451</v>
      </c>
      <c r="I16" s="88">
        <v>38.882435999999998</v>
      </c>
      <c r="J16" s="88">
        <v>69.802278000000001</v>
      </c>
      <c r="K16" s="88">
        <v>36.605001000000009</v>
      </c>
      <c r="L16" s="88">
        <v>89.443148000000008</v>
      </c>
      <c r="M16" s="88">
        <v>10.186453</v>
      </c>
      <c r="N16" s="88">
        <v>84.27463400000002</v>
      </c>
      <c r="O16" s="88">
        <v>5.7732810000000008</v>
      </c>
      <c r="P16" s="88">
        <v>0.94035199999999997</v>
      </c>
      <c r="Q16" s="88">
        <v>68.998557000000005</v>
      </c>
      <c r="R16" s="88">
        <v>35.235571</v>
      </c>
      <c r="S16" s="88">
        <v>24.259012000000002</v>
      </c>
      <c r="U16" s="84" t="s">
        <v>548</v>
      </c>
    </row>
    <row r="17" spans="1:21" x14ac:dyDescent="0.15">
      <c r="B17" s="84" t="s">
        <v>349</v>
      </c>
      <c r="C17" s="88">
        <v>16.051779</v>
      </c>
      <c r="D17" s="88">
        <v>115.09243699999999</v>
      </c>
      <c r="E17" s="88">
        <v>169.366051</v>
      </c>
      <c r="F17" s="88">
        <v>52.396113</v>
      </c>
      <c r="G17" s="88">
        <v>8.9437999999999995</v>
      </c>
      <c r="H17" s="88">
        <v>19.643778999999999</v>
      </c>
      <c r="I17" s="88">
        <v>52.045307000000001</v>
      </c>
      <c r="J17" s="88">
        <v>63.443454999999993</v>
      </c>
      <c r="K17" s="88">
        <v>37.996867999999999</v>
      </c>
      <c r="L17" s="88">
        <v>117.45612100000001</v>
      </c>
      <c r="M17" s="88">
        <v>10.748603000000001</v>
      </c>
      <c r="N17" s="88">
        <v>84.858427000000006</v>
      </c>
      <c r="O17" s="88">
        <v>5.5805509999999998</v>
      </c>
      <c r="P17" s="88">
        <v>0.82531399999999999</v>
      </c>
      <c r="Q17" s="88">
        <v>74.269747999999993</v>
      </c>
      <c r="R17" s="88">
        <v>35.785123999999996</v>
      </c>
      <c r="S17" s="88">
        <v>18.590189000000002</v>
      </c>
      <c r="U17" s="84" t="s">
        <v>549</v>
      </c>
    </row>
    <row r="18" spans="1:21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9"/>
      <c r="R18" s="89"/>
      <c r="S18" s="89"/>
    </row>
    <row r="19" spans="1:21" x14ac:dyDescent="0.15">
      <c r="A19" s="87">
        <v>2022</v>
      </c>
      <c r="B19" s="84" t="s">
        <v>338</v>
      </c>
      <c r="C19" s="88">
        <v>11.726599999999999</v>
      </c>
      <c r="D19" s="88">
        <v>91.268330000000006</v>
      </c>
      <c r="E19" s="88">
        <v>128.38902600000003</v>
      </c>
      <c r="F19" s="88">
        <v>53.658125999999996</v>
      </c>
      <c r="G19" s="88">
        <v>6.5279310000000006</v>
      </c>
      <c r="H19" s="88">
        <v>12.490072</v>
      </c>
      <c r="I19" s="88">
        <v>46.01464</v>
      </c>
      <c r="J19" s="88">
        <v>53.951811000000006</v>
      </c>
      <c r="K19" s="88">
        <v>28.399197000000001</v>
      </c>
      <c r="L19" s="88">
        <v>90.427076999999997</v>
      </c>
      <c r="M19" s="88">
        <v>10.299692</v>
      </c>
      <c r="N19" s="88">
        <v>80.758981999999989</v>
      </c>
      <c r="O19" s="88">
        <v>5.1482030000000005</v>
      </c>
      <c r="P19" s="88">
        <v>0.96137600000000001</v>
      </c>
      <c r="Q19" s="88">
        <v>68.198971</v>
      </c>
      <c r="R19" s="88">
        <v>46.437721999999994</v>
      </c>
      <c r="S19" s="88">
        <v>19.045638000000004</v>
      </c>
      <c r="T19" s="87">
        <v>2022</v>
      </c>
      <c r="U19" s="84" t="s">
        <v>538</v>
      </c>
    </row>
    <row r="20" spans="1:21" x14ac:dyDescent="0.15">
      <c r="B20" s="84" t="s">
        <v>339</v>
      </c>
      <c r="C20" s="88">
        <v>11.121841000000002</v>
      </c>
      <c r="D20" s="88">
        <v>100.03959400000001</v>
      </c>
      <c r="E20" s="88">
        <v>143.26648700000001</v>
      </c>
      <c r="F20" s="88">
        <v>54.190753999999998</v>
      </c>
      <c r="G20" s="88">
        <v>6.1724370000000004</v>
      </c>
      <c r="H20" s="88">
        <v>16.415209999999998</v>
      </c>
      <c r="I20" s="88">
        <v>41.297244999999997</v>
      </c>
      <c r="J20" s="88">
        <v>56.681422000000005</v>
      </c>
      <c r="K20" s="88">
        <v>23.627516</v>
      </c>
      <c r="L20" s="88">
        <v>121.26224100000002</v>
      </c>
      <c r="M20" s="88">
        <v>11.184835</v>
      </c>
      <c r="N20" s="88">
        <v>85.520351000000019</v>
      </c>
      <c r="O20" s="88">
        <v>5.9379950000000008</v>
      </c>
      <c r="P20" s="88">
        <v>0.78162799999999999</v>
      </c>
      <c r="Q20" s="88">
        <v>70.444377000000003</v>
      </c>
      <c r="R20" s="88">
        <v>30.957749</v>
      </c>
      <c r="S20" s="88">
        <v>15.649305</v>
      </c>
      <c r="U20" s="84" t="s">
        <v>539</v>
      </c>
    </row>
    <row r="21" spans="1:21" x14ac:dyDescent="0.15">
      <c r="B21" s="84" t="s">
        <v>340</v>
      </c>
      <c r="C21" s="88">
        <v>17.182782</v>
      </c>
      <c r="D21" s="88">
        <v>119.759057</v>
      </c>
      <c r="E21" s="88">
        <v>200.12276000000003</v>
      </c>
      <c r="F21" s="88">
        <v>58.504095</v>
      </c>
      <c r="G21" s="88">
        <v>7.8544099999999997</v>
      </c>
      <c r="H21" s="88">
        <v>16.061236000000001</v>
      </c>
      <c r="I21" s="88">
        <v>47.666882000000001</v>
      </c>
      <c r="J21" s="88">
        <v>65.09841200000001</v>
      </c>
      <c r="K21" s="88">
        <v>30.920896999999997</v>
      </c>
      <c r="L21" s="88">
        <v>101.26368000000001</v>
      </c>
      <c r="M21" s="88">
        <v>13.579580999999999</v>
      </c>
      <c r="N21" s="88">
        <v>116.98651599999999</v>
      </c>
      <c r="O21" s="88">
        <v>9.5696480000000008</v>
      </c>
      <c r="P21" s="88">
        <v>0.759494</v>
      </c>
      <c r="Q21" s="88">
        <v>81.307876000000007</v>
      </c>
      <c r="R21" s="88">
        <v>39.150045999999996</v>
      </c>
      <c r="S21" s="88">
        <v>27.759046999999995</v>
      </c>
      <c r="U21" s="84" t="s">
        <v>540</v>
      </c>
    </row>
    <row r="22" spans="1:21" x14ac:dyDescent="0.15">
      <c r="B22" s="84" t="s">
        <v>341</v>
      </c>
      <c r="C22" s="88">
        <v>18.505606</v>
      </c>
      <c r="D22" s="88">
        <v>122.061747</v>
      </c>
      <c r="E22" s="88">
        <v>198.33848499999999</v>
      </c>
      <c r="F22" s="88">
        <v>64.711055000000002</v>
      </c>
      <c r="G22" s="88">
        <v>6.0940509999999994</v>
      </c>
      <c r="H22" s="88">
        <v>16.333639999999999</v>
      </c>
      <c r="I22" s="88">
        <v>42.288598</v>
      </c>
      <c r="J22" s="88">
        <v>67.948099999999997</v>
      </c>
      <c r="K22" s="88">
        <v>28.578695000000003</v>
      </c>
      <c r="L22" s="88">
        <v>114.788186</v>
      </c>
      <c r="M22" s="88">
        <v>14.571724999999999</v>
      </c>
      <c r="N22" s="88">
        <v>75.407809000000015</v>
      </c>
      <c r="O22" s="88">
        <v>9.3613370000000007</v>
      </c>
      <c r="P22" s="88">
        <v>1.5364749999999998</v>
      </c>
      <c r="Q22" s="88">
        <v>95.054765000000003</v>
      </c>
      <c r="R22" s="88">
        <v>35.948836999999997</v>
      </c>
      <c r="S22" s="88">
        <v>18.936764000000004</v>
      </c>
      <c r="U22" s="84" t="s">
        <v>541</v>
      </c>
    </row>
    <row r="23" spans="1:21" x14ac:dyDescent="0.15">
      <c r="B23" s="84" t="s">
        <v>342</v>
      </c>
      <c r="C23" s="88">
        <v>18.828912000000003</v>
      </c>
      <c r="D23" s="88">
        <v>130.99767600000001</v>
      </c>
      <c r="E23" s="88">
        <v>238.52391000000003</v>
      </c>
      <c r="F23" s="88">
        <v>68.186659999999989</v>
      </c>
      <c r="G23" s="88">
        <v>8.6096129999999995</v>
      </c>
      <c r="H23" s="88">
        <v>14.483388</v>
      </c>
      <c r="I23" s="88">
        <v>38.242589000000002</v>
      </c>
      <c r="J23" s="88">
        <v>86.336650000000006</v>
      </c>
      <c r="K23" s="88">
        <v>33.139044999999996</v>
      </c>
      <c r="L23" s="88">
        <v>162.73161199999998</v>
      </c>
      <c r="M23" s="88">
        <v>16.888145000000002</v>
      </c>
      <c r="N23" s="88">
        <v>91.726614999999995</v>
      </c>
      <c r="O23" s="88">
        <v>8.9794140000000002</v>
      </c>
      <c r="P23" s="88">
        <v>1.5028549999999998</v>
      </c>
      <c r="Q23" s="88">
        <v>104.519463</v>
      </c>
      <c r="R23" s="88">
        <v>37.825891999999996</v>
      </c>
      <c r="S23" s="88">
        <v>29.181147000000003</v>
      </c>
      <c r="U23" s="84" t="s">
        <v>542</v>
      </c>
    </row>
    <row r="24" spans="1:21" x14ac:dyDescent="0.15">
      <c r="B24" s="84" t="s">
        <v>343</v>
      </c>
      <c r="C24" s="88">
        <v>17.606646000000001</v>
      </c>
      <c r="D24" s="88">
        <v>120.199243</v>
      </c>
      <c r="E24" s="88">
        <v>209.26524499999996</v>
      </c>
      <c r="F24" s="88">
        <v>71.455361999999994</v>
      </c>
      <c r="G24" s="88">
        <v>7.2829789999999992</v>
      </c>
      <c r="H24" s="88">
        <v>12.831816</v>
      </c>
      <c r="I24" s="88">
        <v>32.291202000000006</v>
      </c>
      <c r="J24" s="88">
        <v>85.647717999999998</v>
      </c>
      <c r="K24" s="88">
        <v>29.725196</v>
      </c>
      <c r="L24" s="88">
        <v>80.449718999999988</v>
      </c>
      <c r="M24" s="88">
        <v>15.977923999999998</v>
      </c>
      <c r="N24" s="88">
        <v>126.48541199999997</v>
      </c>
      <c r="O24" s="88">
        <v>8.3257529999999988</v>
      </c>
      <c r="P24" s="88">
        <v>1.3601560000000001</v>
      </c>
      <c r="Q24" s="88">
        <v>111.488652</v>
      </c>
      <c r="R24" s="88">
        <v>43.382801000000001</v>
      </c>
      <c r="S24" s="88">
        <v>20.882979999999996</v>
      </c>
      <c r="U24" s="84" t="s">
        <v>543</v>
      </c>
    </row>
    <row r="25" spans="1:21" x14ac:dyDescent="0.15">
      <c r="B25" s="84" t="s">
        <v>344</v>
      </c>
      <c r="C25" s="88">
        <v>19.546276000000002</v>
      </c>
      <c r="D25" s="88">
        <v>130.532825</v>
      </c>
      <c r="E25" s="88">
        <v>181.60462099999998</v>
      </c>
      <c r="F25" s="88">
        <v>68.749118999999993</v>
      </c>
      <c r="G25" s="88">
        <v>8.2919020000000003</v>
      </c>
      <c r="H25" s="88">
        <v>14.028758999999999</v>
      </c>
      <c r="I25" s="88">
        <v>33.914732000000001</v>
      </c>
      <c r="J25" s="88">
        <v>84.289531000000011</v>
      </c>
      <c r="K25" s="88">
        <v>30.569153999999994</v>
      </c>
      <c r="L25" s="88">
        <v>151.65094899999997</v>
      </c>
      <c r="M25" s="88">
        <v>17.084917000000001</v>
      </c>
      <c r="N25" s="88">
        <v>117.209463</v>
      </c>
      <c r="O25" s="88">
        <v>4.0653199999999998</v>
      </c>
      <c r="P25" s="88">
        <v>0.78118200000000004</v>
      </c>
      <c r="Q25" s="88">
        <v>76.685750999999996</v>
      </c>
      <c r="R25" s="88">
        <v>42.949807</v>
      </c>
      <c r="S25" s="88">
        <v>16.832211000000004</v>
      </c>
      <c r="U25" s="84" t="s">
        <v>544</v>
      </c>
    </row>
    <row r="26" spans="1:21" x14ac:dyDescent="0.15">
      <c r="B26" s="84" t="s">
        <v>345</v>
      </c>
      <c r="C26" s="88">
        <v>21.692706000000001</v>
      </c>
      <c r="D26" s="88">
        <v>148.47670000000002</v>
      </c>
      <c r="E26" s="88">
        <v>213.90112400000001</v>
      </c>
      <c r="F26" s="88">
        <v>76.168464999999998</v>
      </c>
      <c r="G26" s="88">
        <v>7.562679000000001</v>
      </c>
      <c r="H26" s="88">
        <v>13.393628999999999</v>
      </c>
      <c r="I26" s="88">
        <v>37.311140999999999</v>
      </c>
      <c r="J26" s="88">
        <v>100.58876100000001</v>
      </c>
      <c r="K26" s="88">
        <v>36.192716999999995</v>
      </c>
      <c r="L26" s="88">
        <v>144.01485199999999</v>
      </c>
      <c r="M26" s="88">
        <v>16.388809000000002</v>
      </c>
      <c r="N26" s="88">
        <v>65.002713999999983</v>
      </c>
      <c r="O26" s="88">
        <v>5.910431</v>
      </c>
      <c r="P26" s="88">
        <v>0.47766500000000001</v>
      </c>
      <c r="Q26" s="88">
        <v>103.649321</v>
      </c>
      <c r="R26" s="88">
        <v>49.528964000000002</v>
      </c>
      <c r="S26" s="88">
        <v>32.030243999999996</v>
      </c>
      <c r="U26" s="84" t="s">
        <v>545</v>
      </c>
    </row>
    <row r="27" spans="1:21" x14ac:dyDescent="0.15">
      <c r="B27" s="84" t="s">
        <v>346</v>
      </c>
      <c r="C27" s="88">
        <v>21.364232000000001</v>
      </c>
      <c r="D27" s="88">
        <v>129.240275</v>
      </c>
      <c r="E27" s="88">
        <v>191.65912299999999</v>
      </c>
      <c r="F27" s="88">
        <v>73.313894000000005</v>
      </c>
      <c r="G27" s="88">
        <v>7.6216849999999994</v>
      </c>
      <c r="H27" s="88">
        <v>14.523724</v>
      </c>
      <c r="I27" s="88">
        <v>45.599942000000006</v>
      </c>
      <c r="J27" s="88">
        <v>104.98874999999998</v>
      </c>
      <c r="K27" s="88">
        <v>34.510747000000002</v>
      </c>
      <c r="L27" s="88">
        <v>105.207594</v>
      </c>
      <c r="M27" s="88">
        <v>18.179653999999999</v>
      </c>
      <c r="N27" s="88">
        <v>45.779935999999992</v>
      </c>
      <c r="O27" s="88">
        <v>7.9361880000000005</v>
      </c>
      <c r="P27" s="88">
        <v>0.60010699999999995</v>
      </c>
      <c r="Q27" s="88">
        <v>100.95347099999999</v>
      </c>
      <c r="R27" s="88">
        <v>45.581868999999998</v>
      </c>
      <c r="S27" s="88">
        <v>35.887497000000003</v>
      </c>
      <c r="U27" s="84" t="s">
        <v>546</v>
      </c>
    </row>
    <row r="28" spans="1:21" x14ac:dyDescent="0.15">
      <c r="B28" s="84" t="s">
        <v>347</v>
      </c>
      <c r="C28" s="88">
        <v>23.012954000000001</v>
      </c>
      <c r="D28" s="88">
        <v>135.18077199999999</v>
      </c>
      <c r="E28" s="88">
        <v>201.12171399999997</v>
      </c>
      <c r="F28" s="88">
        <v>73.381604999999993</v>
      </c>
      <c r="G28" s="88">
        <v>6.8724530000000001</v>
      </c>
      <c r="H28" s="88">
        <v>16.105877</v>
      </c>
      <c r="I28" s="88">
        <v>52.539406999999997</v>
      </c>
      <c r="J28" s="88">
        <v>110.316385</v>
      </c>
      <c r="K28" s="88">
        <v>36.017263000000007</v>
      </c>
      <c r="L28" s="88">
        <v>122.22120799999999</v>
      </c>
      <c r="M28" s="88">
        <v>15.752496000000001</v>
      </c>
      <c r="N28" s="88">
        <v>105.71137300000004</v>
      </c>
      <c r="O28" s="88">
        <v>5.7945519999999977</v>
      </c>
      <c r="P28" s="88">
        <v>0.757853</v>
      </c>
      <c r="Q28" s="88">
        <v>125.727127</v>
      </c>
      <c r="R28" s="88">
        <v>42.516352000000005</v>
      </c>
      <c r="S28" s="88">
        <v>28.259449000000004</v>
      </c>
      <c r="U28" s="84" t="s">
        <v>547</v>
      </c>
    </row>
    <row r="29" spans="1:21" x14ac:dyDescent="0.15">
      <c r="B29" s="84" t="s">
        <v>348</v>
      </c>
      <c r="C29" s="88">
        <v>20.129206</v>
      </c>
      <c r="D29" s="88">
        <v>137.11316600000001</v>
      </c>
      <c r="E29" s="88">
        <v>229.27460299999996</v>
      </c>
      <c r="F29" s="88">
        <v>76.039429999999996</v>
      </c>
      <c r="G29" s="88">
        <v>8.8674759999999999</v>
      </c>
      <c r="H29" s="88">
        <v>14.166928</v>
      </c>
      <c r="I29" s="88">
        <v>50.955243999999993</v>
      </c>
      <c r="J29" s="88">
        <v>75.771417</v>
      </c>
      <c r="K29" s="88">
        <v>35.518948000000002</v>
      </c>
      <c r="L29" s="88">
        <v>110.15215299999998</v>
      </c>
      <c r="M29" s="88">
        <v>18.123384999999999</v>
      </c>
      <c r="N29" s="88">
        <v>100.25090500000003</v>
      </c>
      <c r="O29" s="88">
        <v>4.6588320000000012</v>
      </c>
      <c r="P29" s="88">
        <v>0.64925199999999994</v>
      </c>
      <c r="Q29" s="88">
        <v>82.542533999999989</v>
      </c>
      <c r="R29" s="88">
        <v>42.445922000000003</v>
      </c>
      <c r="S29" s="88">
        <v>30.625480999999994</v>
      </c>
      <c r="U29" s="84" t="s">
        <v>548</v>
      </c>
    </row>
    <row r="30" spans="1:21" x14ac:dyDescent="0.15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4" t="s">
        <v>549</v>
      </c>
    </row>
    <row r="31" spans="1:2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21" ht="12.75" x14ac:dyDescent="0.2">
      <c r="A32" s="139"/>
      <c r="B32" s="28"/>
      <c r="C32" s="88"/>
      <c r="D32" s="28"/>
      <c r="E32" s="28"/>
      <c r="F32" s="28"/>
      <c r="G32" s="88"/>
      <c r="H32" s="88"/>
      <c r="I32" s="88"/>
      <c r="J32" s="88"/>
      <c r="K32" s="88"/>
      <c r="L32" s="88"/>
      <c r="M32" s="88"/>
      <c r="N32" s="88"/>
      <c r="O32" s="88"/>
    </row>
    <row r="33" spans="1:2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21" s="90" customFormat="1" ht="27" customHeight="1" thickBot="1" x14ac:dyDescent="0.25">
      <c r="A34" s="195" t="s">
        <v>680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</row>
    <row r="35" spans="1:21" s="85" customFormat="1" ht="11.25" customHeight="1" thickBot="1" x14ac:dyDescent="0.25">
      <c r="A35" s="197" t="s">
        <v>162</v>
      </c>
      <c r="B35" s="197" t="s">
        <v>163</v>
      </c>
      <c r="C35" s="235" t="s">
        <v>679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197" t="s">
        <v>535</v>
      </c>
      <c r="U35" s="197" t="s">
        <v>522</v>
      </c>
    </row>
    <row r="36" spans="1:21" ht="20.25" customHeight="1" thickBot="1" x14ac:dyDescent="0.2">
      <c r="A36" s="198"/>
      <c r="B36" s="198"/>
      <c r="C36" s="138">
        <v>18</v>
      </c>
      <c r="D36" s="138">
        <v>19</v>
      </c>
      <c r="E36" s="138">
        <v>20</v>
      </c>
      <c r="F36" s="138">
        <v>21</v>
      </c>
      <c r="G36" s="138">
        <v>22</v>
      </c>
      <c r="H36" s="138">
        <v>23</v>
      </c>
      <c r="I36" s="138">
        <v>24</v>
      </c>
      <c r="J36" s="138">
        <v>25</v>
      </c>
      <c r="K36" s="138">
        <v>26</v>
      </c>
      <c r="L36" s="138">
        <v>27</v>
      </c>
      <c r="M36" s="138">
        <v>28</v>
      </c>
      <c r="N36" s="138">
        <v>29</v>
      </c>
      <c r="O36" s="138">
        <v>30</v>
      </c>
      <c r="P36" s="138">
        <v>31</v>
      </c>
      <c r="Q36" s="138">
        <v>32</v>
      </c>
      <c r="R36" s="138">
        <v>33</v>
      </c>
      <c r="S36" s="138">
        <v>34</v>
      </c>
      <c r="T36" s="198"/>
      <c r="U36" s="198"/>
    </row>
    <row r="37" spans="1:21" x14ac:dyDescent="0.15">
      <c r="A37" s="87">
        <v>2021</v>
      </c>
      <c r="B37" s="84" t="s">
        <v>338</v>
      </c>
      <c r="C37" s="88">
        <v>14.562465999999999</v>
      </c>
      <c r="D37" s="88">
        <v>47.097445</v>
      </c>
      <c r="E37" s="88">
        <v>27.570638000000002</v>
      </c>
      <c r="F37" s="88">
        <v>26.698998</v>
      </c>
      <c r="G37" s="88">
        <v>28.595469000000001</v>
      </c>
      <c r="H37" s="88">
        <v>33.700038999999997</v>
      </c>
      <c r="I37" s="88">
        <v>21.114637000000002</v>
      </c>
      <c r="J37" s="88">
        <v>14.818018</v>
      </c>
      <c r="K37" s="88">
        <v>1.6328910000000001</v>
      </c>
      <c r="L37" s="88">
        <v>490.18627400000003</v>
      </c>
      <c r="M37" s="88">
        <v>34.913072</v>
      </c>
      <c r="N37" s="88">
        <v>122.96829</v>
      </c>
      <c r="O37" s="88">
        <v>213.89684500000001</v>
      </c>
      <c r="P37" s="88">
        <v>15.934495</v>
      </c>
      <c r="Q37" s="88">
        <v>48.329639000000007</v>
      </c>
      <c r="R37" s="88">
        <v>41.260560999999996</v>
      </c>
      <c r="S37" s="88">
        <v>34.815120999999998</v>
      </c>
      <c r="T37" s="87">
        <v>2021</v>
      </c>
      <c r="U37" s="84" t="s">
        <v>538</v>
      </c>
    </row>
    <row r="38" spans="1:21" x14ac:dyDescent="0.15">
      <c r="B38" s="84" t="s">
        <v>339</v>
      </c>
      <c r="C38" s="88">
        <v>19.176188</v>
      </c>
      <c r="D38" s="88">
        <v>47.134209999999996</v>
      </c>
      <c r="E38" s="88">
        <v>27.943249000000002</v>
      </c>
      <c r="F38" s="88">
        <v>31.689695</v>
      </c>
      <c r="G38" s="88">
        <v>28.640063000000001</v>
      </c>
      <c r="H38" s="88">
        <v>32.709106999999996</v>
      </c>
      <c r="I38" s="88">
        <v>22.84197</v>
      </c>
      <c r="J38" s="88">
        <v>15.177836000000001</v>
      </c>
      <c r="K38" s="88">
        <v>1.373429</v>
      </c>
      <c r="L38" s="88">
        <v>600.12949300000014</v>
      </c>
      <c r="M38" s="88">
        <v>43.907668999999999</v>
      </c>
      <c r="N38" s="88">
        <v>123.26170500000002</v>
      </c>
      <c r="O38" s="88">
        <v>238.846709</v>
      </c>
      <c r="P38" s="88">
        <v>16.714207000000002</v>
      </c>
      <c r="Q38" s="88">
        <v>55.540987999999999</v>
      </c>
      <c r="R38" s="88">
        <v>37.679083999999996</v>
      </c>
      <c r="S38" s="88">
        <v>35.983733999999998</v>
      </c>
      <c r="U38" s="84" t="s">
        <v>539</v>
      </c>
    </row>
    <row r="39" spans="1:21" x14ac:dyDescent="0.15">
      <c r="B39" s="84" t="s">
        <v>340</v>
      </c>
      <c r="C39" s="88">
        <v>17.516615999999999</v>
      </c>
      <c r="D39" s="88">
        <v>57.267406000000001</v>
      </c>
      <c r="E39" s="88">
        <v>34.880705999999996</v>
      </c>
      <c r="F39" s="88">
        <v>42.084753999999997</v>
      </c>
      <c r="G39" s="88">
        <v>41.758502999999997</v>
      </c>
      <c r="H39" s="88">
        <v>39.470751</v>
      </c>
      <c r="I39" s="88">
        <v>28.193777000000001</v>
      </c>
      <c r="J39" s="88">
        <v>19.171187999999997</v>
      </c>
      <c r="K39" s="88">
        <v>2.1070899999999999</v>
      </c>
      <c r="L39" s="88">
        <v>607.4582200000001</v>
      </c>
      <c r="M39" s="88">
        <v>44.154209999999992</v>
      </c>
      <c r="N39" s="88">
        <v>167.43434900000003</v>
      </c>
      <c r="O39" s="88">
        <v>284.86699800000002</v>
      </c>
      <c r="P39" s="88">
        <v>38.524709999999999</v>
      </c>
      <c r="Q39" s="88">
        <v>62.432250000000003</v>
      </c>
      <c r="R39" s="88">
        <v>51.487085999999998</v>
      </c>
      <c r="S39" s="88">
        <v>45.178413000000006</v>
      </c>
      <c r="U39" s="84" t="s">
        <v>540</v>
      </c>
    </row>
    <row r="40" spans="1:21" x14ac:dyDescent="0.15">
      <c r="B40" s="84" t="s">
        <v>341</v>
      </c>
      <c r="C40" s="88">
        <v>16.504117000000001</v>
      </c>
      <c r="D40" s="88">
        <v>49.915930000000003</v>
      </c>
      <c r="E40" s="88">
        <v>33.431663</v>
      </c>
      <c r="F40" s="88">
        <v>44.218716999999998</v>
      </c>
      <c r="G40" s="88">
        <v>40.063252000000006</v>
      </c>
      <c r="H40" s="88">
        <v>36.585567000000005</v>
      </c>
      <c r="I40" s="88">
        <v>18.690770000000001</v>
      </c>
      <c r="J40" s="88">
        <v>21.088366000000001</v>
      </c>
      <c r="K40" s="88">
        <v>1.9130950000000002</v>
      </c>
      <c r="L40" s="88">
        <v>655.98345799999981</v>
      </c>
      <c r="M40" s="88">
        <v>52.015280000000004</v>
      </c>
      <c r="N40" s="88">
        <v>151.26303699999997</v>
      </c>
      <c r="O40" s="88">
        <v>268.31821000000002</v>
      </c>
      <c r="P40" s="88">
        <v>25.692858000000001</v>
      </c>
      <c r="Q40" s="88">
        <v>61.536508999999995</v>
      </c>
      <c r="R40" s="88">
        <v>56.801324000000001</v>
      </c>
      <c r="S40" s="88">
        <v>41.075834999999998</v>
      </c>
      <c r="U40" s="84" t="s">
        <v>541</v>
      </c>
    </row>
    <row r="41" spans="1:21" x14ac:dyDescent="0.15">
      <c r="B41" s="84" t="s">
        <v>342</v>
      </c>
      <c r="C41" s="88">
        <v>13.209219000000001</v>
      </c>
      <c r="D41" s="88">
        <v>47.772415000000002</v>
      </c>
      <c r="E41" s="88">
        <v>33.198166000000001</v>
      </c>
      <c r="F41" s="88">
        <v>44.687874000000001</v>
      </c>
      <c r="G41" s="88">
        <v>42.058341999999996</v>
      </c>
      <c r="H41" s="88">
        <v>31.020130999999999</v>
      </c>
      <c r="I41" s="88">
        <v>22.032377999999998</v>
      </c>
      <c r="J41" s="88">
        <v>16.598880999999999</v>
      </c>
      <c r="K41" s="88">
        <v>2.5192200000000002</v>
      </c>
      <c r="L41" s="88">
        <v>731.72283700000014</v>
      </c>
      <c r="M41" s="88">
        <v>41.295871000000005</v>
      </c>
      <c r="N41" s="88">
        <v>170.96487699999994</v>
      </c>
      <c r="O41" s="88">
        <v>243.538206</v>
      </c>
      <c r="P41" s="88">
        <v>20.512034</v>
      </c>
      <c r="Q41" s="88">
        <v>61.431323999999996</v>
      </c>
      <c r="R41" s="88">
        <v>55.107041000000002</v>
      </c>
      <c r="S41" s="88">
        <v>37.150323</v>
      </c>
      <c r="U41" s="84" t="s">
        <v>542</v>
      </c>
    </row>
    <row r="42" spans="1:21" x14ac:dyDescent="0.15">
      <c r="B42" s="84" t="s">
        <v>343</v>
      </c>
      <c r="C42" s="88">
        <v>14.044834000000002</v>
      </c>
      <c r="D42" s="88">
        <v>49.351334000000001</v>
      </c>
      <c r="E42" s="88">
        <v>38.162836999999996</v>
      </c>
      <c r="F42" s="88">
        <v>50.042598999999996</v>
      </c>
      <c r="G42" s="88">
        <v>49.903272999999999</v>
      </c>
      <c r="H42" s="88">
        <v>36.853391000000002</v>
      </c>
      <c r="I42" s="88">
        <v>25.137395999999999</v>
      </c>
      <c r="J42" s="88">
        <v>18.678446000000001</v>
      </c>
      <c r="K42" s="88">
        <v>2.1008120000000003</v>
      </c>
      <c r="L42" s="88">
        <v>635.67674099999999</v>
      </c>
      <c r="M42" s="88">
        <v>40.018379000000003</v>
      </c>
      <c r="N42" s="88">
        <v>151.538015</v>
      </c>
      <c r="O42" s="88">
        <v>282.73369300000002</v>
      </c>
      <c r="P42" s="88">
        <v>24.692395000000001</v>
      </c>
      <c r="Q42" s="88">
        <v>56.444632999999996</v>
      </c>
      <c r="R42" s="88">
        <v>55.761100999999996</v>
      </c>
      <c r="S42" s="88">
        <v>38.486851999999999</v>
      </c>
      <c r="U42" s="84" t="s">
        <v>543</v>
      </c>
    </row>
    <row r="43" spans="1:21" x14ac:dyDescent="0.15">
      <c r="B43" s="84" t="s">
        <v>344</v>
      </c>
      <c r="C43" s="88">
        <v>12.427388000000001</v>
      </c>
      <c r="D43" s="88">
        <v>53.418357999999998</v>
      </c>
      <c r="E43" s="88">
        <v>37.946371999999997</v>
      </c>
      <c r="F43" s="88">
        <v>49.345270999999997</v>
      </c>
      <c r="G43" s="88">
        <v>51.299281000000001</v>
      </c>
      <c r="H43" s="88">
        <v>36.696781000000001</v>
      </c>
      <c r="I43" s="88">
        <v>27.474664000000001</v>
      </c>
      <c r="J43" s="88">
        <v>20.339686</v>
      </c>
      <c r="K43" s="88">
        <v>2.159735</v>
      </c>
      <c r="L43" s="88">
        <v>855.79821600000002</v>
      </c>
      <c r="M43" s="88">
        <v>42.716939000000011</v>
      </c>
      <c r="N43" s="88">
        <v>182.22155799999999</v>
      </c>
      <c r="O43" s="88">
        <v>304.92366699999997</v>
      </c>
      <c r="P43" s="88">
        <v>19.471564000000001</v>
      </c>
      <c r="Q43" s="88">
        <v>62.020190000000007</v>
      </c>
      <c r="R43" s="88">
        <v>54.182164</v>
      </c>
      <c r="S43" s="88">
        <v>40.950048000000002</v>
      </c>
      <c r="U43" s="84" t="s">
        <v>544</v>
      </c>
    </row>
    <row r="44" spans="1:21" x14ac:dyDescent="0.15">
      <c r="B44" s="84" t="s">
        <v>345</v>
      </c>
      <c r="C44" s="88">
        <v>13.370512000000002</v>
      </c>
      <c r="D44" s="88">
        <v>53.143515000000001</v>
      </c>
      <c r="E44" s="88">
        <v>34.779555999999992</v>
      </c>
      <c r="F44" s="88">
        <v>43.808197999999997</v>
      </c>
      <c r="G44" s="88">
        <v>44.937311999999999</v>
      </c>
      <c r="H44" s="88">
        <v>49.637307999999997</v>
      </c>
      <c r="I44" s="88">
        <v>19.085709999999999</v>
      </c>
      <c r="J44" s="88">
        <v>14.702504000000001</v>
      </c>
      <c r="K44" s="88">
        <v>1.1021650000000001</v>
      </c>
      <c r="L44" s="88">
        <v>875.62716599999999</v>
      </c>
      <c r="M44" s="88">
        <v>39.928525999999991</v>
      </c>
      <c r="N44" s="88">
        <v>162.29187599999995</v>
      </c>
      <c r="O44" s="88">
        <v>256.65046800000005</v>
      </c>
      <c r="P44" s="88">
        <v>19.653438999999999</v>
      </c>
      <c r="Q44" s="88">
        <v>47.081597000000002</v>
      </c>
      <c r="R44" s="88">
        <v>50.742252000000001</v>
      </c>
      <c r="S44" s="88">
        <v>37.514185000000005</v>
      </c>
      <c r="U44" s="84" t="s">
        <v>545</v>
      </c>
    </row>
    <row r="45" spans="1:21" x14ac:dyDescent="0.15">
      <c r="B45" s="84" t="s">
        <v>346</v>
      </c>
      <c r="C45" s="88">
        <v>29.822710999999998</v>
      </c>
      <c r="D45" s="88">
        <v>55.818705999999999</v>
      </c>
      <c r="E45" s="88">
        <v>36.165438000000002</v>
      </c>
      <c r="F45" s="88">
        <v>44.263331999999998</v>
      </c>
      <c r="G45" s="88">
        <v>46.302239</v>
      </c>
      <c r="H45" s="88">
        <v>52.82535</v>
      </c>
      <c r="I45" s="88">
        <v>21.368542000000001</v>
      </c>
      <c r="J45" s="88">
        <v>21.459002999999999</v>
      </c>
      <c r="K45" s="88">
        <v>1.6269450000000001</v>
      </c>
      <c r="L45" s="88">
        <v>1018.5416519999997</v>
      </c>
      <c r="M45" s="88">
        <v>43.529174000000005</v>
      </c>
      <c r="N45" s="88">
        <v>176.92886800000002</v>
      </c>
      <c r="O45" s="88">
        <v>250.114418</v>
      </c>
      <c r="P45" s="88">
        <v>25.189457000000001</v>
      </c>
      <c r="Q45" s="88">
        <v>60.68618</v>
      </c>
      <c r="R45" s="88">
        <v>61.364573</v>
      </c>
      <c r="S45" s="88">
        <v>49.097278000000003</v>
      </c>
      <c r="U45" s="84" t="s">
        <v>546</v>
      </c>
    </row>
    <row r="46" spans="1:21" x14ac:dyDescent="0.15">
      <c r="B46" s="84" t="s">
        <v>347</v>
      </c>
      <c r="C46" s="88">
        <v>35.390464000000001</v>
      </c>
      <c r="D46" s="88">
        <v>57.581467999999994</v>
      </c>
      <c r="E46" s="88">
        <v>35.261660000000006</v>
      </c>
      <c r="F46" s="88">
        <v>36.720649999999999</v>
      </c>
      <c r="G46" s="88">
        <v>46.894531999999998</v>
      </c>
      <c r="H46" s="88">
        <v>38.326627999999999</v>
      </c>
      <c r="I46" s="88">
        <v>23.531414999999999</v>
      </c>
      <c r="J46" s="88">
        <v>19.606349999999999</v>
      </c>
      <c r="K46" s="88">
        <v>2.3491949999999999</v>
      </c>
      <c r="L46" s="88">
        <v>1048.9131969999999</v>
      </c>
      <c r="M46" s="88">
        <v>53.719848999999996</v>
      </c>
      <c r="N46" s="88">
        <v>155.13402299999998</v>
      </c>
      <c r="O46" s="88">
        <v>300.65804800000001</v>
      </c>
      <c r="P46" s="88">
        <v>17.980838999999996</v>
      </c>
      <c r="Q46" s="88">
        <v>57.407401999999998</v>
      </c>
      <c r="R46" s="88">
        <v>64.367536000000001</v>
      </c>
      <c r="S46" s="88">
        <v>43.175589000000002</v>
      </c>
      <c r="U46" s="84" t="s">
        <v>547</v>
      </c>
    </row>
    <row r="47" spans="1:21" x14ac:dyDescent="0.15">
      <c r="B47" s="84" t="s">
        <v>348</v>
      </c>
      <c r="C47" s="88">
        <v>27.354203999999999</v>
      </c>
      <c r="D47" s="88">
        <v>58.486049000000001</v>
      </c>
      <c r="E47" s="88">
        <v>39.643221999999994</v>
      </c>
      <c r="F47" s="88">
        <v>37.478936999999995</v>
      </c>
      <c r="G47" s="88">
        <v>50.801637999999997</v>
      </c>
      <c r="H47" s="88">
        <v>37.83578</v>
      </c>
      <c r="I47" s="88">
        <v>30.769829000000001</v>
      </c>
      <c r="J47" s="88">
        <v>20.709434999999999</v>
      </c>
      <c r="K47" s="88">
        <v>2.165832</v>
      </c>
      <c r="L47" s="88">
        <v>1036.0843949999999</v>
      </c>
      <c r="M47" s="88">
        <v>51.660159000000007</v>
      </c>
      <c r="N47" s="88">
        <v>315.63202599999994</v>
      </c>
      <c r="O47" s="88">
        <v>267.23397399999999</v>
      </c>
      <c r="P47" s="88">
        <v>31.124082999999999</v>
      </c>
      <c r="Q47" s="88">
        <v>60.327264999999997</v>
      </c>
      <c r="R47" s="88">
        <v>66.628630000000001</v>
      </c>
      <c r="S47" s="88">
        <v>44.360488000000004</v>
      </c>
      <c r="U47" s="84" t="s">
        <v>548</v>
      </c>
    </row>
    <row r="48" spans="1:21" x14ac:dyDescent="0.15">
      <c r="B48" s="84" t="s">
        <v>349</v>
      </c>
      <c r="C48" s="88">
        <v>21.564361000000002</v>
      </c>
      <c r="D48" s="88">
        <v>58.898088999999999</v>
      </c>
      <c r="E48" s="88">
        <v>37.592780999999995</v>
      </c>
      <c r="F48" s="88">
        <v>38.754851000000002</v>
      </c>
      <c r="G48" s="88">
        <v>46.483082000000003</v>
      </c>
      <c r="H48" s="88">
        <v>39.103672999999993</v>
      </c>
      <c r="I48" s="88">
        <v>23.882491999999999</v>
      </c>
      <c r="J48" s="88">
        <v>19.102107</v>
      </c>
      <c r="K48" s="88">
        <v>1.6750080000000001</v>
      </c>
      <c r="L48" s="88">
        <v>958.31339400000024</v>
      </c>
      <c r="M48" s="88">
        <v>48.826897000000002</v>
      </c>
      <c r="N48" s="88">
        <v>326.6422639999999</v>
      </c>
      <c r="O48" s="88">
        <v>273.50912800000003</v>
      </c>
      <c r="P48" s="88">
        <v>41.418163999999997</v>
      </c>
      <c r="Q48" s="88">
        <v>52.128140999999999</v>
      </c>
      <c r="R48" s="88">
        <v>60.462755999999999</v>
      </c>
      <c r="S48" s="88">
        <v>41.078958</v>
      </c>
      <c r="U48" s="84" t="s">
        <v>549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9"/>
      <c r="R49" s="89"/>
      <c r="S49" s="89"/>
    </row>
    <row r="50" spans="1:21" x14ac:dyDescent="0.15">
      <c r="A50" s="87">
        <v>2022</v>
      </c>
      <c r="B50" s="84" t="s">
        <v>338</v>
      </c>
      <c r="C50" s="88">
        <v>19.262242999999998</v>
      </c>
      <c r="D50" s="88">
        <v>52.735461000000001</v>
      </c>
      <c r="E50" s="88">
        <v>33.268616999999999</v>
      </c>
      <c r="F50" s="88">
        <v>31.800221999999998</v>
      </c>
      <c r="G50" s="88">
        <v>36.710603999999996</v>
      </c>
      <c r="H50" s="88">
        <v>36.757589000000003</v>
      </c>
      <c r="I50" s="88">
        <v>24.349755000000002</v>
      </c>
      <c r="J50" s="88">
        <v>16.664977</v>
      </c>
      <c r="K50" s="88">
        <v>2.3368859999999998</v>
      </c>
      <c r="L50" s="88">
        <v>1060.9430829999999</v>
      </c>
      <c r="M50" s="88">
        <v>57.70786099999998</v>
      </c>
      <c r="N50" s="88">
        <v>174.494529</v>
      </c>
      <c r="O50" s="88">
        <v>262.448037</v>
      </c>
      <c r="P50" s="88">
        <v>36.985970000000002</v>
      </c>
      <c r="Q50" s="88">
        <v>62.505617000000001</v>
      </c>
      <c r="R50" s="88">
        <v>54.637548000000002</v>
      </c>
      <c r="S50" s="88">
        <v>38.79372</v>
      </c>
      <c r="T50" s="87">
        <v>2022</v>
      </c>
      <c r="U50" s="84" t="s">
        <v>538</v>
      </c>
    </row>
    <row r="51" spans="1:21" x14ac:dyDescent="0.15">
      <c r="B51" s="84" t="s">
        <v>339</v>
      </c>
      <c r="C51" s="88">
        <v>22.994340000000001</v>
      </c>
      <c r="D51" s="88">
        <v>57.690314999999998</v>
      </c>
      <c r="E51" s="88">
        <v>37.398552000000002</v>
      </c>
      <c r="F51" s="88">
        <v>40.141931</v>
      </c>
      <c r="G51" s="88">
        <v>40.431125000000002</v>
      </c>
      <c r="H51" s="88">
        <v>37.513617000000004</v>
      </c>
      <c r="I51" s="88">
        <v>31.514564</v>
      </c>
      <c r="J51" s="88">
        <v>20.304367000000003</v>
      </c>
      <c r="K51" s="88">
        <v>1.9264730000000001</v>
      </c>
      <c r="L51" s="88">
        <v>1417.8559769999999</v>
      </c>
      <c r="M51" s="88">
        <v>66.538803999999999</v>
      </c>
      <c r="N51" s="88">
        <v>190.96540500000003</v>
      </c>
      <c r="O51" s="88">
        <v>306.91487900000004</v>
      </c>
      <c r="P51" s="88">
        <v>39.856214000000001</v>
      </c>
      <c r="Q51" s="88">
        <v>62.590644000000005</v>
      </c>
      <c r="R51" s="88">
        <v>59.609915999999998</v>
      </c>
      <c r="S51" s="88">
        <v>44.183503000000002</v>
      </c>
      <c r="U51" s="84" t="s">
        <v>539</v>
      </c>
    </row>
    <row r="52" spans="1:21" x14ac:dyDescent="0.15">
      <c r="B52" s="84" t="s">
        <v>340</v>
      </c>
      <c r="C52" s="88">
        <v>21.104964000000002</v>
      </c>
      <c r="D52" s="88">
        <v>64.623461000000006</v>
      </c>
      <c r="E52" s="88">
        <v>39.807032999999997</v>
      </c>
      <c r="F52" s="88">
        <v>46.140670999999998</v>
      </c>
      <c r="G52" s="88">
        <v>43.409482000000004</v>
      </c>
      <c r="H52" s="88">
        <v>46.446520999999997</v>
      </c>
      <c r="I52" s="88">
        <v>33.486274000000002</v>
      </c>
      <c r="J52" s="88">
        <v>23.053468000000002</v>
      </c>
      <c r="K52" s="88">
        <v>2.6882920000000001</v>
      </c>
      <c r="L52" s="88">
        <v>1416.7167870000003</v>
      </c>
      <c r="M52" s="88">
        <v>69.108270999999988</v>
      </c>
      <c r="N52" s="88">
        <v>217.86844599999995</v>
      </c>
      <c r="O52" s="88">
        <v>310.62659200000002</v>
      </c>
      <c r="P52" s="88">
        <v>40.563980000000001</v>
      </c>
      <c r="Q52" s="88">
        <v>73.793735999999996</v>
      </c>
      <c r="R52" s="88">
        <v>67.951085999999989</v>
      </c>
      <c r="S52" s="88">
        <v>49.359802999999999</v>
      </c>
      <c r="U52" s="84" t="s">
        <v>540</v>
      </c>
    </row>
    <row r="53" spans="1:21" x14ac:dyDescent="0.15">
      <c r="B53" s="84" t="s">
        <v>341</v>
      </c>
      <c r="C53" s="88">
        <v>15.642177999999999</v>
      </c>
      <c r="D53" s="88">
        <v>62.267173</v>
      </c>
      <c r="E53" s="88">
        <v>40.103635000000004</v>
      </c>
      <c r="F53" s="88">
        <v>48.128574</v>
      </c>
      <c r="G53" s="88">
        <v>47.579695000000001</v>
      </c>
      <c r="H53" s="88">
        <v>40.053122999999999</v>
      </c>
      <c r="I53" s="88">
        <v>19.937336000000002</v>
      </c>
      <c r="J53" s="88">
        <v>24.141666999999998</v>
      </c>
      <c r="K53" s="88">
        <v>1.4512400000000001</v>
      </c>
      <c r="L53" s="88">
        <v>1496.8209430000002</v>
      </c>
      <c r="M53" s="88">
        <v>72.826844000000008</v>
      </c>
      <c r="N53" s="88">
        <v>218.11432700000003</v>
      </c>
      <c r="O53" s="88">
        <v>266.84194500000001</v>
      </c>
      <c r="P53" s="88">
        <v>54.794319999999999</v>
      </c>
      <c r="Q53" s="88">
        <v>68.439482999999996</v>
      </c>
      <c r="R53" s="88">
        <v>66.87741299999999</v>
      </c>
      <c r="S53" s="88">
        <v>46.872123000000002</v>
      </c>
      <c r="U53" s="84" t="s">
        <v>541</v>
      </c>
    </row>
    <row r="54" spans="1:21" x14ac:dyDescent="0.15">
      <c r="B54" s="84" t="s">
        <v>342</v>
      </c>
      <c r="C54" s="88">
        <v>17.642776999999999</v>
      </c>
      <c r="D54" s="88">
        <v>65.616629999999986</v>
      </c>
      <c r="E54" s="88">
        <v>46.870469999999997</v>
      </c>
      <c r="F54" s="88">
        <v>55.055242999999997</v>
      </c>
      <c r="G54" s="88">
        <v>65.078699</v>
      </c>
      <c r="H54" s="88">
        <v>49.407339</v>
      </c>
      <c r="I54" s="88">
        <v>30.712882</v>
      </c>
      <c r="J54" s="88">
        <v>23.540035</v>
      </c>
      <c r="K54" s="88">
        <v>3.4632769999999997</v>
      </c>
      <c r="L54" s="88">
        <v>1759.8957459999999</v>
      </c>
      <c r="M54" s="88">
        <v>93.214323000000007</v>
      </c>
      <c r="N54" s="88">
        <v>227.39183600000001</v>
      </c>
      <c r="O54" s="88">
        <v>314.24424399999998</v>
      </c>
      <c r="P54" s="88">
        <v>36.652135000000001</v>
      </c>
      <c r="Q54" s="88">
        <v>75.265563999999998</v>
      </c>
      <c r="R54" s="88">
        <v>77.690471000000002</v>
      </c>
      <c r="S54" s="88">
        <v>48.597453000000002</v>
      </c>
      <c r="U54" s="84" t="s">
        <v>542</v>
      </c>
    </row>
    <row r="55" spans="1:21" x14ac:dyDescent="0.15">
      <c r="B55" s="84" t="s">
        <v>343</v>
      </c>
      <c r="C55" s="88">
        <v>15.484470000000002</v>
      </c>
      <c r="D55" s="88">
        <v>61.255502</v>
      </c>
      <c r="E55" s="88">
        <v>41.687336999999999</v>
      </c>
      <c r="F55" s="88">
        <v>60.504232000000002</v>
      </c>
      <c r="G55" s="88">
        <v>56.867370999999999</v>
      </c>
      <c r="H55" s="88">
        <v>45.891098999999997</v>
      </c>
      <c r="I55" s="88">
        <v>26.172594</v>
      </c>
      <c r="J55" s="88">
        <v>24.766046000000003</v>
      </c>
      <c r="K55" s="88">
        <v>2.411816</v>
      </c>
      <c r="L55" s="88">
        <v>1998.9567510000004</v>
      </c>
      <c r="M55" s="88">
        <v>79.234507000000036</v>
      </c>
      <c r="N55" s="88">
        <v>203.48631500000005</v>
      </c>
      <c r="O55" s="88">
        <v>245.92915599999998</v>
      </c>
      <c r="P55" s="88">
        <v>47.185628999999999</v>
      </c>
      <c r="Q55" s="88">
        <v>67.44976299999999</v>
      </c>
      <c r="R55" s="88">
        <v>72.747476999999989</v>
      </c>
      <c r="S55" s="88">
        <v>47.260830999999996</v>
      </c>
      <c r="U55" s="84" t="s">
        <v>543</v>
      </c>
    </row>
    <row r="56" spans="1:21" x14ac:dyDescent="0.15">
      <c r="B56" s="84" t="s">
        <v>344</v>
      </c>
      <c r="C56" s="88">
        <v>13.780040999999999</v>
      </c>
      <c r="D56" s="88">
        <v>64.64247499999999</v>
      </c>
      <c r="E56" s="88">
        <v>43.608140999999996</v>
      </c>
      <c r="F56" s="88">
        <v>55.578046000000001</v>
      </c>
      <c r="G56" s="88">
        <v>59.692247999999999</v>
      </c>
      <c r="H56" s="88">
        <v>44.426549999999999</v>
      </c>
      <c r="I56" s="88">
        <v>24.470770999999999</v>
      </c>
      <c r="J56" s="88">
        <v>22.684935999999997</v>
      </c>
      <c r="K56" s="88">
        <v>2.5257499999999999</v>
      </c>
      <c r="L56" s="88">
        <v>1650.5887190000003</v>
      </c>
      <c r="M56" s="88">
        <v>66.834886999999995</v>
      </c>
      <c r="N56" s="88">
        <v>229.51948399999998</v>
      </c>
      <c r="O56" s="88">
        <v>278.94935500000003</v>
      </c>
      <c r="P56" s="88">
        <v>22.500197</v>
      </c>
      <c r="Q56" s="88">
        <v>66.918200999999996</v>
      </c>
      <c r="R56" s="88">
        <v>68.532558999999992</v>
      </c>
      <c r="S56" s="88">
        <v>46.742676000000003</v>
      </c>
      <c r="U56" s="84" t="s">
        <v>544</v>
      </c>
    </row>
    <row r="57" spans="1:21" x14ac:dyDescent="0.15">
      <c r="B57" s="84" t="s">
        <v>345</v>
      </c>
      <c r="C57" s="88">
        <v>19.259219999999999</v>
      </c>
      <c r="D57" s="88">
        <v>70.496878000000009</v>
      </c>
      <c r="E57" s="88">
        <v>48.714015000000003</v>
      </c>
      <c r="F57" s="88">
        <v>62.999164</v>
      </c>
      <c r="G57" s="88">
        <v>66.079851000000005</v>
      </c>
      <c r="H57" s="88">
        <v>57.221287999999994</v>
      </c>
      <c r="I57" s="88">
        <v>37.185257999999997</v>
      </c>
      <c r="J57" s="88">
        <v>21.416692000000001</v>
      </c>
      <c r="K57" s="88">
        <v>1.39259</v>
      </c>
      <c r="L57" s="88">
        <v>2145.8736550000003</v>
      </c>
      <c r="M57" s="88">
        <v>80.013963000000004</v>
      </c>
      <c r="N57" s="88">
        <v>188.23835300000002</v>
      </c>
      <c r="O57" s="88">
        <v>249.41064800000001</v>
      </c>
      <c r="P57" s="88">
        <v>31.427179000000002</v>
      </c>
      <c r="Q57" s="88">
        <v>52.96172</v>
      </c>
      <c r="R57" s="88">
        <v>73.418506000000008</v>
      </c>
      <c r="S57" s="88">
        <v>47.253670999999997</v>
      </c>
      <c r="U57" s="84" t="s">
        <v>545</v>
      </c>
    </row>
    <row r="58" spans="1:21" x14ac:dyDescent="0.15">
      <c r="B58" s="84" t="s">
        <v>346</v>
      </c>
      <c r="C58" s="88">
        <v>37.304739999999995</v>
      </c>
      <c r="D58" s="88">
        <v>73.884602999999998</v>
      </c>
      <c r="E58" s="88">
        <v>44.067098999999999</v>
      </c>
      <c r="F58" s="88">
        <v>51.283650999999999</v>
      </c>
      <c r="G58" s="88">
        <v>64.314042999999998</v>
      </c>
      <c r="H58" s="88">
        <v>59.877610000000004</v>
      </c>
      <c r="I58" s="88">
        <v>33.483654999999999</v>
      </c>
      <c r="J58" s="88">
        <v>19.917815000000001</v>
      </c>
      <c r="K58" s="88">
        <v>1.527101</v>
      </c>
      <c r="L58" s="88">
        <v>1520.9040870000003</v>
      </c>
      <c r="M58" s="88">
        <v>90.028081000000014</v>
      </c>
      <c r="N58" s="88">
        <v>209.35972000000004</v>
      </c>
      <c r="O58" s="88">
        <v>318.65024299999999</v>
      </c>
      <c r="P58" s="88">
        <v>35.415803999999994</v>
      </c>
      <c r="Q58" s="88">
        <v>65.112092000000004</v>
      </c>
      <c r="R58" s="88">
        <v>78.203831000000008</v>
      </c>
      <c r="S58" s="88">
        <v>53.398643999999997</v>
      </c>
      <c r="U58" s="84" t="s">
        <v>546</v>
      </c>
    </row>
    <row r="59" spans="1:21" x14ac:dyDescent="0.15">
      <c r="B59" s="84" t="s">
        <v>347</v>
      </c>
      <c r="C59" s="88">
        <v>41.893898</v>
      </c>
      <c r="D59" s="88">
        <v>74.001540000000006</v>
      </c>
      <c r="E59" s="88">
        <v>44.417755</v>
      </c>
      <c r="F59" s="88">
        <v>50.318280000000001</v>
      </c>
      <c r="G59" s="88">
        <v>56.264975000000007</v>
      </c>
      <c r="H59" s="88">
        <v>59.606934000000003</v>
      </c>
      <c r="I59" s="88">
        <v>29.47213</v>
      </c>
      <c r="J59" s="88">
        <v>23.315756000000004</v>
      </c>
      <c r="K59" s="88">
        <v>1.753085</v>
      </c>
      <c r="L59" s="88">
        <v>1301.2052879999997</v>
      </c>
      <c r="M59" s="88">
        <v>104.43571900000001</v>
      </c>
      <c r="N59" s="88">
        <v>391.589339</v>
      </c>
      <c r="O59" s="88">
        <v>334.23875900000002</v>
      </c>
      <c r="P59" s="88">
        <v>32.991560999999997</v>
      </c>
      <c r="Q59" s="88">
        <v>63.096620999999999</v>
      </c>
      <c r="R59" s="88">
        <v>84.857582000000008</v>
      </c>
      <c r="S59" s="88">
        <v>58.389874000000006</v>
      </c>
      <c r="U59" s="84" t="s">
        <v>547</v>
      </c>
    </row>
    <row r="60" spans="1:21" x14ac:dyDescent="0.15">
      <c r="B60" s="84" t="s">
        <v>348</v>
      </c>
      <c r="C60" s="88">
        <v>35.150448999999995</v>
      </c>
      <c r="D60" s="88">
        <v>76.684502999999992</v>
      </c>
      <c r="E60" s="88">
        <v>48.057417999999998</v>
      </c>
      <c r="F60" s="88">
        <v>53.970208</v>
      </c>
      <c r="G60" s="88">
        <v>61.549892999999997</v>
      </c>
      <c r="H60" s="88">
        <v>56.944968000000003</v>
      </c>
      <c r="I60" s="88">
        <v>30.727596999999999</v>
      </c>
      <c r="J60" s="88">
        <v>21.468785</v>
      </c>
      <c r="K60" s="88">
        <v>1.7670509999999999</v>
      </c>
      <c r="L60" s="88">
        <v>1355.730552</v>
      </c>
      <c r="M60" s="88">
        <v>90.295412999999996</v>
      </c>
      <c r="N60" s="88">
        <v>189.00827199999998</v>
      </c>
      <c r="O60" s="88">
        <v>372.92815200000001</v>
      </c>
      <c r="P60" s="88">
        <v>40.781624999999991</v>
      </c>
      <c r="Q60" s="88">
        <v>68.254030999999998</v>
      </c>
      <c r="R60" s="88">
        <v>88.47045700000001</v>
      </c>
      <c r="S60" s="88">
        <v>53.236938000000002</v>
      </c>
      <c r="U60" s="84" t="s">
        <v>548</v>
      </c>
    </row>
    <row r="61" spans="1:21" x14ac:dyDescent="0.15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U61" s="84" t="s">
        <v>549</v>
      </c>
    </row>
    <row r="62" spans="1:21" x14ac:dyDescent="0.1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1" x14ac:dyDescent="0.1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21" x14ac:dyDescent="0.1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21" s="90" customFormat="1" ht="27" customHeight="1" thickBot="1" x14ac:dyDescent="0.25">
      <c r="A65" s="195" t="s">
        <v>680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</row>
    <row r="66" spans="1:21" s="85" customFormat="1" ht="11.25" customHeight="1" thickBot="1" x14ac:dyDescent="0.25">
      <c r="A66" s="197" t="s">
        <v>162</v>
      </c>
      <c r="B66" s="197" t="s">
        <v>163</v>
      </c>
      <c r="C66" s="235" t="s">
        <v>679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97" t="s">
        <v>535</v>
      </c>
      <c r="U66" s="197" t="s">
        <v>522</v>
      </c>
    </row>
    <row r="67" spans="1:21" ht="20.25" customHeight="1" thickBot="1" x14ac:dyDescent="0.2">
      <c r="A67" s="198"/>
      <c r="B67" s="198"/>
      <c r="C67" s="138">
        <v>35</v>
      </c>
      <c r="D67" s="138">
        <v>36</v>
      </c>
      <c r="E67" s="138">
        <v>37</v>
      </c>
      <c r="F67" s="138">
        <v>38</v>
      </c>
      <c r="G67" s="138">
        <v>39</v>
      </c>
      <c r="H67" s="138">
        <v>40</v>
      </c>
      <c r="I67" s="138">
        <v>41</v>
      </c>
      <c r="J67" s="138">
        <v>42</v>
      </c>
      <c r="K67" s="138">
        <v>43</v>
      </c>
      <c r="L67" s="138">
        <v>44</v>
      </c>
      <c r="M67" s="138">
        <v>45</v>
      </c>
      <c r="N67" s="138">
        <v>46</v>
      </c>
      <c r="O67" s="138">
        <v>47</v>
      </c>
      <c r="P67" s="138">
        <v>48</v>
      </c>
      <c r="Q67" s="138">
        <v>49</v>
      </c>
      <c r="R67" s="138">
        <v>50</v>
      </c>
      <c r="S67" s="138">
        <v>51</v>
      </c>
      <c r="T67" s="198"/>
      <c r="U67" s="198"/>
    </row>
    <row r="68" spans="1:21" x14ac:dyDescent="0.15">
      <c r="A68" s="87">
        <v>2021</v>
      </c>
      <c r="B68" s="84" t="s">
        <v>338</v>
      </c>
      <c r="C68" s="88">
        <v>8.9267620000000001</v>
      </c>
      <c r="D68" s="88">
        <v>1.070613</v>
      </c>
      <c r="E68" s="88">
        <v>2.1139170000000003</v>
      </c>
      <c r="F68" s="88">
        <v>182.42638300000002</v>
      </c>
      <c r="G68" s="88">
        <v>285.08723699999996</v>
      </c>
      <c r="H68" s="88">
        <v>77.010366000000005</v>
      </c>
      <c r="I68" s="88">
        <v>23.779066999999998</v>
      </c>
      <c r="J68" s="88">
        <v>15.709408000000003</v>
      </c>
      <c r="K68" s="88">
        <v>0.41539300000000001</v>
      </c>
      <c r="L68" s="88">
        <v>66.594289999999987</v>
      </c>
      <c r="M68" s="88">
        <v>9.4925110000000004</v>
      </c>
      <c r="N68" s="88">
        <v>0.64356900000000006</v>
      </c>
      <c r="O68" s="88">
        <v>5.4481450000000002</v>
      </c>
      <c r="P68" s="88">
        <v>78.447248999999999</v>
      </c>
      <c r="Q68" s="88">
        <v>9.2944870000000002</v>
      </c>
      <c r="R68" s="88">
        <v>0.111899</v>
      </c>
      <c r="S68" s="88">
        <v>3.4383469999999998</v>
      </c>
      <c r="T68" s="87">
        <v>2021</v>
      </c>
      <c r="U68" s="84" t="s">
        <v>538</v>
      </c>
    </row>
    <row r="69" spans="1:21" x14ac:dyDescent="0.15">
      <c r="B69" s="84" t="s">
        <v>339</v>
      </c>
      <c r="C69" s="88">
        <v>9.3232710000000001</v>
      </c>
      <c r="D69" s="88">
        <v>1.6071260000000001</v>
      </c>
      <c r="E69" s="88">
        <v>1.968634</v>
      </c>
      <c r="F69" s="88">
        <v>166.11327299999999</v>
      </c>
      <c r="G69" s="88">
        <v>314.71608700000002</v>
      </c>
      <c r="H69" s="88">
        <v>84.190032000000002</v>
      </c>
      <c r="I69" s="88">
        <v>20.468287</v>
      </c>
      <c r="J69" s="88">
        <v>12.915818</v>
      </c>
      <c r="K69" s="88">
        <v>0.28378700000000001</v>
      </c>
      <c r="L69" s="88">
        <v>58.079903000000002</v>
      </c>
      <c r="M69" s="88">
        <v>12.556240000000001</v>
      </c>
      <c r="N69" s="88">
        <v>0.48258199999999996</v>
      </c>
      <c r="O69" s="88">
        <v>6.2014899999999997</v>
      </c>
      <c r="P69" s="88">
        <v>86.638926000000012</v>
      </c>
      <c r="Q69" s="88">
        <v>9.2765140000000006</v>
      </c>
      <c r="R69" s="88">
        <v>0.24507200000000001</v>
      </c>
      <c r="S69" s="88">
        <v>3.8148270000000002</v>
      </c>
      <c r="U69" s="84" t="s">
        <v>539</v>
      </c>
    </row>
    <row r="70" spans="1:21" x14ac:dyDescent="0.15">
      <c r="B70" s="84" t="s">
        <v>340</v>
      </c>
      <c r="C70" s="88">
        <v>10.165386</v>
      </c>
      <c r="D70" s="88">
        <v>1.559499</v>
      </c>
      <c r="E70" s="88">
        <v>2.7386430000000002</v>
      </c>
      <c r="F70" s="88">
        <v>170.56360900000001</v>
      </c>
      <c r="G70" s="88">
        <v>375.40864200000004</v>
      </c>
      <c r="H70" s="88">
        <v>89.592073000000013</v>
      </c>
      <c r="I70" s="88">
        <v>28.505797999999999</v>
      </c>
      <c r="J70" s="88">
        <v>18.399428999999998</v>
      </c>
      <c r="K70" s="88">
        <v>0.83060400000000001</v>
      </c>
      <c r="L70" s="88">
        <v>83.937979000000013</v>
      </c>
      <c r="M70" s="88">
        <v>16.972451</v>
      </c>
      <c r="N70" s="88">
        <v>0.42093199999999997</v>
      </c>
      <c r="O70" s="88">
        <v>7.2129269999999996</v>
      </c>
      <c r="P70" s="88">
        <v>97.428542999999991</v>
      </c>
      <c r="Q70" s="88">
        <v>11.667128999999999</v>
      </c>
      <c r="R70" s="88">
        <v>0.33131100000000002</v>
      </c>
      <c r="S70" s="88">
        <v>5.91242</v>
      </c>
      <c r="U70" s="84" t="s">
        <v>540</v>
      </c>
    </row>
    <row r="71" spans="1:21" x14ac:dyDescent="0.15">
      <c r="B71" s="84" t="s">
        <v>341</v>
      </c>
      <c r="C71" s="88">
        <v>9.9361580000000007</v>
      </c>
      <c r="D71" s="88">
        <v>1.313294</v>
      </c>
      <c r="E71" s="88">
        <v>2.291509</v>
      </c>
      <c r="F71" s="88">
        <v>174.09481300000002</v>
      </c>
      <c r="G71" s="88">
        <v>382.43427400000002</v>
      </c>
      <c r="H71" s="88">
        <v>89.036509000000038</v>
      </c>
      <c r="I71" s="88">
        <v>32.419179999999997</v>
      </c>
      <c r="J71" s="88">
        <v>20.169381999999999</v>
      </c>
      <c r="K71" s="88">
        <v>0.78035199999999993</v>
      </c>
      <c r="L71" s="88">
        <v>83.514232000000007</v>
      </c>
      <c r="M71" s="88">
        <v>14.258084</v>
      </c>
      <c r="N71" s="88">
        <v>0.755741</v>
      </c>
      <c r="O71" s="88">
        <v>8.6089680000000008</v>
      </c>
      <c r="P71" s="88">
        <v>94.556173999999999</v>
      </c>
      <c r="Q71" s="88">
        <v>14.490199</v>
      </c>
      <c r="R71" s="88">
        <v>0.49883600000000006</v>
      </c>
      <c r="S71" s="88">
        <v>6.7870879999999998</v>
      </c>
      <c r="U71" s="84" t="s">
        <v>541</v>
      </c>
    </row>
    <row r="72" spans="1:21" x14ac:dyDescent="0.15">
      <c r="B72" s="84" t="s">
        <v>342</v>
      </c>
      <c r="C72" s="88">
        <v>10.294499</v>
      </c>
      <c r="D72" s="88">
        <v>1.3779539999999999</v>
      </c>
      <c r="E72" s="88">
        <v>2.4532849999999997</v>
      </c>
      <c r="F72" s="88">
        <v>158.592298</v>
      </c>
      <c r="G72" s="88">
        <v>374.79143399999998</v>
      </c>
      <c r="H72" s="88">
        <v>90.665347000000025</v>
      </c>
      <c r="I72" s="88">
        <v>32.648952000000001</v>
      </c>
      <c r="J72" s="88">
        <v>20.621234999999995</v>
      </c>
      <c r="K72" s="88">
        <v>0.98035699999999992</v>
      </c>
      <c r="L72" s="88">
        <v>75.670828</v>
      </c>
      <c r="M72" s="88">
        <v>14.003211</v>
      </c>
      <c r="N72" s="88">
        <v>0.84928800000000004</v>
      </c>
      <c r="O72" s="88">
        <v>9.5020689999999988</v>
      </c>
      <c r="P72" s="88">
        <v>96.869606000000005</v>
      </c>
      <c r="Q72" s="88">
        <v>13.00938</v>
      </c>
      <c r="R72" s="88">
        <v>0.42065999999999998</v>
      </c>
      <c r="S72" s="88">
        <v>10.021071000000001</v>
      </c>
      <c r="U72" s="84" t="s">
        <v>542</v>
      </c>
    </row>
    <row r="73" spans="1:21" x14ac:dyDescent="0.15">
      <c r="B73" s="84" t="s">
        <v>343</v>
      </c>
      <c r="C73" s="88">
        <v>10.782185</v>
      </c>
      <c r="D73" s="88">
        <v>0.95971600000000001</v>
      </c>
      <c r="E73" s="88">
        <v>2.671494</v>
      </c>
      <c r="F73" s="88">
        <v>171.26944</v>
      </c>
      <c r="G73" s="88">
        <v>396.79891599999996</v>
      </c>
      <c r="H73" s="88">
        <v>88.065578000000031</v>
      </c>
      <c r="I73" s="88">
        <v>25.435499</v>
      </c>
      <c r="J73" s="88">
        <v>21.515387</v>
      </c>
      <c r="K73" s="88">
        <v>0.88723299999999994</v>
      </c>
      <c r="L73" s="88">
        <v>74.998939000000007</v>
      </c>
      <c r="M73" s="88">
        <v>15.678422999999999</v>
      </c>
      <c r="N73" s="88">
        <v>1.0991899999999999</v>
      </c>
      <c r="O73" s="88">
        <v>8.7085609999999996</v>
      </c>
      <c r="P73" s="88">
        <v>102.70043699999999</v>
      </c>
      <c r="Q73" s="88">
        <v>12.036779000000001</v>
      </c>
      <c r="R73" s="88">
        <v>0.40054099999999992</v>
      </c>
      <c r="S73" s="88">
        <v>12.508972</v>
      </c>
      <c r="U73" s="84" t="s">
        <v>543</v>
      </c>
    </row>
    <row r="74" spans="1:21" x14ac:dyDescent="0.15">
      <c r="B74" s="84" t="s">
        <v>344</v>
      </c>
      <c r="C74" s="88">
        <v>11.77294</v>
      </c>
      <c r="D74" s="88">
        <v>0.94425799999999993</v>
      </c>
      <c r="E74" s="88">
        <v>2.438542</v>
      </c>
      <c r="F74" s="88">
        <v>158.62960999999999</v>
      </c>
      <c r="G74" s="88">
        <v>394.27793600000018</v>
      </c>
      <c r="H74" s="88">
        <v>97.772389999999987</v>
      </c>
      <c r="I74" s="88">
        <v>24.462458999999996</v>
      </c>
      <c r="J74" s="88">
        <v>27.506072000000007</v>
      </c>
      <c r="K74" s="88">
        <v>0.92660399999999998</v>
      </c>
      <c r="L74" s="88">
        <v>89.442762999999999</v>
      </c>
      <c r="M74" s="88">
        <v>22.679867000000002</v>
      </c>
      <c r="N74" s="88">
        <v>0.82369999999999999</v>
      </c>
      <c r="O74" s="88">
        <v>7.6862629999999994</v>
      </c>
      <c r="P74" s="88">
        <v>106.354761</v>
      </c>
      <c r="Q74" s="88">
        <v>13.757243000000001</v>
      </c>
      <c r="R74" s="88">
        <v>0.41933500000000001</v>
      </c>
      <c r="S74" s="88">
        <v>11.392868999999999</v>
      </c>
      <c r="U74" s="84" t="s">
        <v>544</v>
      </c>
    </row>
    <row r="75" spans="1:21" x14ac:dyDescent="0.15">
      <c r="B75" s="84" t="s">
        <v>345</v>
      </c>
      <c r="C75" s="88">
        <v>8.990812</v>
      </c>
      <c r="D75" s="88">
        <v>1.1176590000000002</v>
      </c>
      <c r="E75" s="88">
        <v>2.189282</v>
      </c>
      <c r="F75" s="88">
        <v>125.337906</v>
      </c>
      <c r="G75" s="88">
        <v>332.20907399999999</v>
      </c>
      <c r="H75" s="88">
        <v>73.744387999999987</v>
      </c>
      <c r="I75" s="88">
        <v>12.237278</v>
      </c>
      <c r="J75" s="88">
        <v>27.910781</v>
      </c>
      <c r="K75" s="88">
        <v>0.329291</v>
      </c>
      <c r="L75" s="88">
        <v>58.880598999999975</v>
      </c>
      <c r="M75" s="88">
        <v>20.275373999999999</v>
      </c>
      <c r="N75" s="88">
        <v>0.83732899999999999</v>
      </c>
      <c r="O75" s="88">
        <v>7.9361249999999997</v>
      </c>
      <c r="P75" s="88">
        <v>89.994911000000002</v>
      </c>
      <c r="Q75" s="88">
        <v>13.523028999999998</v>
      </c>
      <c r="R75" s="88">
        <v>0.36518</v>
      </c>
      <c r="S75" s="88">
        <v>6.6841289999999995</v>
      </c>
      <c r="U75" s="84" t="s">
        <v>545</v>
      </c>
    </row>
    <row r="76" spans="1:21" x14ac:dyDescent="0.15">
      <c r="B76" s="84" t="s">
        <v>346</v>
      </c>
      <c r="C76" s="88">
        <v>11.493259</v>
      </c>
      <c r="D76" s="88">
        <v>1.1268799999999999</v>
      </c>
      <c r="E76" s="88">
        <v>2.4762029999999999</v>
      </c>
      <c r="F76" s="88">
        <v>170.652906</v>
      </c>
      <c r="G76" s="88">
        <v>393.94665000000003</v>
      </c>
      <c r="H76" s="88">
        <v>93.297824000000034</v>
      </c>
      <c r="I76" s="88">
        <v>27.465314999999997</v>
      </c>
      <c r="J76" s="88">
        <v>33.474953999999997</v>
      </c>
      <c r="K76" s="88">
        <v>0.90595500000000007</v>
      </c>
      <c r="L76" s="88">
        <v>88.932673999999977</v>
      </c>
      <c r="M76" s="88">
        <v>24.097045000000001</v>
      </c>
      <c r="N76" s="88">
        <v>0.94845700000000011</v>
      </c>
      <c r="O76" s="88">
        <v>12.695592</v>
      </c>
      <c r="P76" s="88">
        <v>112.30134099999999</v>
      </c>
      <c r="Q76" s="88">
        <v>13.894053</v>
      </c>
      <c r="R76" s="88">
        <v>0.84134299999999995</v>
      </c>
      <c r="S76" s="88">
        <v>11.239369999999999</v>
      </c>
      <c r="U76" s="84" t="s">
        <v>546</v>
      </c>
    </row>
    <row r="77" spans="1:21" x14ac:dyDescent="0.15">
      <c r="B77" s="84" t="s">
        <v>347</v>
      </c>
      <c r="C77" s="88">
        <v>10.088681999999999</v>
      </c>
      <c r="D77" s="88">
        <v>2.0305239999999998</v>
      </c>
      <c r="E77" s="88">
        <v>2.5771830000000002</v>
      </c>
      <c r="F77" s="88">
        <v>149.687579</v>
      </c>
      <c r="G77" s="88">
        <v>385.42788100000007</v>
      </c>
      <c r="H77" s="88">
        <v>92.752966000000015</v>
      </c>
      <c r="I77" s="88">
        <v>30.100961000000005</v>
      </c>
      <c r="J77" s="88">
        <v>29.4497</v>
      </c>
      <c r="K77" s="88">
        <v>1.847804</v>
      </c>
      <c r="L77" s="88">
        <v>87.554441999999952</v>
      </c>
      <c r="M77" s="88">
        <v>17.458247</v>
      </c>
      <c r="N77" s="88">
        <v>0.86009200000000008</v>
      </c>
      <c r="O77" s="88">
        <v>6.3247399999999994</v>
      </c>
      <c r="P77" s="88">
        <v>108.063186</v>
      </c>
      <c r="Q77" s="88">
        <v>15.053531999999997</v>
      </c>
      <c r="R77" s="88">
        <v>0.36511199999999999</v>
      </c>
      <c r="S77" s="88">
        <v>8.1150099999999998</v>
      </c>
      <c r="U77" s="84" t="s">
        <v>547</v>
      </c>
    </row>
    <row r="78" spans="1:21" x14ac:dyDescent="0.15">
      <c r="B78" s="84" t="s">
        <v>348</v>
      </c>
      <c r="C78" s="88">
        <v>12.127025999999999</v>
      </c>
      <c r="D78" s="88">
        <v>1.8984209999999999</v>
      </c>
      <c r="E78" s="88">
        <v>3.6007959999999999</v>
      </c>
      <c r="F78" s="88">
        <v>167.40124800000001</v>
      </c>
      <c r="G78" s="88">
        <v>413.42524999999989</v>
      </c>
      <c r="H78" s="88">
        <v>97.378498999999991</v>
      </c>
      <c r="I78" s="88">
        <v>32.749093999999999</v>
      </c>
      <c r="J78" s="88">
        <v>40.045161</v>
      </c>
      <c r="K78" s="88">
        <v>3.0680840000000003</v>
      </c>
      <c r="L78" s="88">
        <v>107.92301000000003</v>
      </c>
      <c r="M78" s="88">
        <v>16.588697</v>
      </c>
      <c r="N78" s="88">
        <v>0.78484599999999993</v>
      </c>
      <c r="O78" s="88">
        <v>6.4730550000000004</v>
      </c>
      <c r="P78" s="88">
        <v>119.66958499999998</v>
      </c>
      <c r="Q78" s="88">
        <v>14.674261999999999</v>
      </c>
      <c r="R78" s="88">
        <v>0.46993499999999999</v>
      </c>
      <c r="S78" s="88">
        <v>9.9790910000000004</v>
      </c>
      <c r="U78" s="84" t="s">
        <v>548</v>
      </c>
    </row>
    <row r="79" spans="1:21" x14ac:dyDescent="0.15">
      <c r="B79" s="84" t="s">
        <v>349</v>
      </c>
      <c r="C79" s="88">
        <v>9.8847900000000006</v>
      </c>
      <c r="D79" s="88">
        <v>2.161978</v>
      </c>
      <c r="E79" s="88">
        <v>2.812154</v>
      </c>
      <c r="F79" s="88">
        <v>187.38661199999999</v>
      </c>
      <c r="G79" s="88">
        <v>382.76158600000008</v>
      </c>
      <c r="H79" s="88">
        <v>86.40712000000002</v>
      </c>
      <c r="I79" s="88">
        <v>25.242073999999999</v>
      </c>
      <c r="J79" s="88">
        <v>40.502855999999994</v>
      </c>
      <c r="K79" s="88">
        <v>1.9330579999999999</v>
      </c>
      <c r="L79" s="88">
        <v>96.542795999999981</v>
      </c>
      <c r="M79" s="88">
        <v>12.361980000000001</v>
      </c>
      <c r="N79" s="88">
        <v>0.80379900000000015</v>
      </c>
      <c r="O79" s="88">
        <v>11.415403000000001</v>
      </c>
      <c r="P79" s="88">
        <v>113.51706799999999</v>
      </c>
      <c r="Q79" s="88">
        <v>15.368485999999999</v>
      </c>
      <c r="R79" s="88">
        <v>0.27282099999999998</v>
      </c>
      <c r="S79" s="88">
        <v>6.9579710000000006</v>
      </c>
      <c r="U79" s="84" t="s">
        <v>549</v>
      </c>
    </row>
    <row r="80" spans="1:21" x14ac:dyDescent="0.1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9"/>
      <c r="R80" s="89"/>
      <c r="S80" s="89"/>
    </row>
    <row r="81" spans="1:21" x14ac:dyDescent="0.15">
      <c r="A81" s="87">
        <v>2022</v>
      </c>
      <c r="B81" s="84" t="s">
        <v>338</v>
      </c>
      <c r="C81" s="88">
        <v>11.586217</v>
      </c>
      <c r="D81" s="88">
        <v>1.6880120000000001</v>
      </c>
      <c r="E81" s="88">
        <v>2.32734</v>
      </c>
      <c r="F81" s="88">
        <v>174.89974000000001</v>
      </c>
      <c r="G81" s="88">
        <v>439.11058100000008</v>
      </c>
      <c r="H81" s="88">
        <v>94.158331999999987</v>
      </c>
      <c r="I81" s="88">
        <v>28.371597999999999</v>
      </c>
      <c r="J81" s="88">
        <v>31.861228000000004</v>
      </c>
      <c r="K81" s="88">
        <v>1.3985599999999998</v>
      </c>
      <c r="L81" s="88">
        <v>101.15769100000001</v>
      </c>
      <c r="M81" s="88">
        <v>14.608768000000001</v>
      </c>
      <c r="N81" s="88">
        <v>1.255096</v>
      </c>
      <c r="O81" s="88">
        <v>7.8080400000000001</v>
      </c>
      <c r="P81" s="88">
        <v>112.99178099999999</v>
      </c>
      <c r="Q81" s="88">
        <v>12.686593</v>
      </c>
      <c r="R81" s="88">
        <v>0.208591</v>
      </c>
      <c r="S81" s="88">
        <v>8.4205760000000005</v>
      </c>
      <c r="T81" s="87">
        <v>2022</v>
      </c>
      <c r="U81" s="84" t="s">
        <v>538</v>
      </c>
    </row>
    <row r="82" spans="1:21" x14ac:dyDescent="0.15">
      <c r="B82" s="84" t="s">
        <v>339</v>
      </c>
      <c r="C82" s="88">
        <v>11.764021000000001</v>
      </c>
      <c r="D82" s="88">
        <v>1.6917200000000001</v>
      </c>
      <c r="E82" s="88">
        <v>2.344201</v>
      </c>
      <c r="F82" s="88">
        <v>191.197517</v>
      </c>
      <c r="G82" s="88">
        <v>432.86972300000002</v>
      </c>
      <c r="H82" s="88">
        <v>93.732542999999993</v>
      </c>
      <c r="I82" s="88">
        <v>30.996431999999999</v>
      </c>
      <c r="J82" s="88">
        <v>39.668750000000003</v>
      </c>
      <c r="K82" s="88">
        <v>0.69723999999999997</v>
      </c>
      <c r="L82" s="88">
        <v>112.553225</v>
      </c>
      <c r="M82" s="88">
        <v>17.147124000000002</v>
      </c>
      <c r="N82" s="88">
        <v>1.1574960000000001</v>
      </c>
      <c r="O82" s="88">
        <v>10.101859999999999</v>
      </c>
      <c r="P82" s="88">
        <v>115.590143</v>
      </c>
      <c r="Q82" s="88">
        <v>12.350543999999999</v>
      </c>
      <c r="R82" s="88">
        <v>0.374448</v>
      </c>
      <c r="S82" s="88">
        <v>8.2195450000000001</v>
      </c>
      <c r="U82" s="84" t="s">
        <v>539</v>
      </c>
    </row>
    <row r="83" spans="1:21" x14ac:dyDescent="0.15">
      <c r="B83" s="84" t="s">
        <v>340</v>
      </c>
      <c r="C83" s="88">
        <v>13.586800999999999</v>
      </c>
      <c r="D83" s="88">
        <v>1.302449</v>
      </c>
      <c r="E83" s="88">
        <v>3.3730169999999999</v>
      </c>
      <c r="F83" s="88">
        <v>169.878668</v>
      </c>
      <c r="G83" s="88">
        <v>485.83865000000009</v>
      </c>
      <c r="H83" s="88">
        <v>114.373356</v>
      </c>
      <c r="I83" s="88">
        <v>35.503839999999997</v>
      </c>
      <c r="J83" s="88">
        <v>38.54233</v>
      </c>
      <c r="K83" s="88">
        <v>2.0430409999999997</v>
      </c>
      <c r="L83" s="88">
        <v>112.29113799999998</v>
      </c>
      <c r="M83" s="88">
        <v>17.9849</v>
      </c>
      <c r="N83" s="88">
        <v>1.218194</v>
      </c>
      <c r="O83" s="88">
        <v>10.018285000000001</v>
      </c>
      <c r="P83" s="88">
        <v>135.99149700000001</v>
      </c>
      <c r="Q83" s="88">
        <v>15.922152999999998</v>
      </c>
      <c r="R83" s="88">
        <v>0.500421</v>
      </c>
      <c r="S83" s="88">
        <v>9.5670950000000001</v>
      </c>
      <c r="U83" s="84" t="s">
        <v>540</v>
      </c>
    </row>
    <row r="84" spans="1:21" x14ac:dyDescent="0.15">
      <c r="B84" s="84" t="s">
        <v>341</v>
      </c>
      <c r="C84" s="88">
        <v>12.582072</v>
      </c>
      <c r="D84" s="88">
        <v>1.4804140000000001</v>
      </c>
      <c r="E84" s="88">
        <v>3.0775590000000004</v>
      </c>
      <c r="F84" s="88">
        <v>169.92660700000002</v>
      </c>
      <c r="G84" s="88">
        <v>461.02906200000007</v>
      </c>
      <c r="H84" s="88">
        <v>103.226889</v>
      </c>
      <c r="I84" s="88">
        <v>39.894143999999997</v>
      </c>
      <c r="J84" s="88">
        <v>34.664536999999996</v>
      </c>
      <c r="K84" s="88">
        <v>1.106719</v>
      </c>
      <c r="L84" s="88">
        <v>107.57912300000001</v>
      </c>
      <c r="M84" s="88">
        <v>16.816105</v>
      </c>
      <c r="N84" s="88">
        <v>1.007976</v>
      </c>
      <c r="O84" s="88">
        <v>8.8574559999999991</v>
      </c>
      <c r="P84" s="88">
        <v>133.403333</v>
      </c>
      <c r="Q84" s="88">
        <v>15.138041999999999</v>
      </c>
      <c r="R84" s="88">
        <v>0.47919799999999996</v>
      </c>
      <c r="S84" s="88">
        <v>11.512664000000001</v>
      </c>
      <c r="U84" s="84" t="s">
        <v>541</v>
      </c>
    </row>
    <row r="85" spans="1:21" x14ac:dyDescent="0.15">
      <c r="B85" s="84" t="s">
        <v>342</v>
      </c>
      <c r="C85" s="88">
        <v>15.399152000000001</v>
      </c>
      <c r="D85" s="88">
        <v>1.475611</v>
      </c>
      <c r="E85" s="88">
        <v>3.3574079999999999</v>
      </c>
      <c r="F85" s="88">
        <v>191.083426</v>
      </c>
      <c r="G85" s="88">
        <v>531.57563200000016</v>
      </c>
      <c r="H85" s="88">
        <v>108.53357100000002</v>
      </c>
      <c r="I85" s="88">
        <v>40.913311999999998</v>
      </c>
      <c r="J85" s="88">
        <v>43.841249000000012</v>
      </c>
      <c r="K85" s="88">
        <v>1.4897489999999998</v>
      </c>
      <c r="L85" s="88">
        <v>128.696439</v>
      </c>
      <c r="M85" s="88">
        <v>17.596672000000002</v>
      </c>
      <c r="N85" s="88">
        <v>1.1452850000000001</v>
      </c>
      <c r="O85" s="88">
        <v>7.6983189999999997</v>
      </c>
      <c r="P85" s="88">
        <v>151.25366600000001</v>
      </c>
      <c r="Q85" s="88">
        <v>15.107208999999999</v>
      </c>
      <c r="R85" s="88">
        <v>0.41139400000000004</v>
      </c>
      <c r="S85" s="88">
        <v>14.275663999999999</v>
      </c>
      <c r="U85" s="84" t="s">
        <v>542</v>
      </c>
    </row>
    <row r="86" spans="1:21" x14ac:dyDescent="0.15">
      <c r="B86" s="84" t="s">
        <v>343</v>
      </c>
      <c r="C86" s="88">
        <v>13.127537999999999</v>
      </c>
      <c r="D86" s="88">
        <v>0.97253199999999995</v>
      </c>
      <c r="E86" s="88">
        <v>3.1322710000000002</v>
      </c>
      <c r="F86" s="88">
        <v>165.43736299999998</v>
      </c>
      <c r="G86" s="88">
        <v>504.57989399999997</v>
      </c>
      <c r="H86" s="88">
        <v>106.732935</v>
      </c>
      <c r="I86" s="88">
        <v>33.668799000000007</v>
      </c>
      <c r="J86" s="88">
        <v>43.050347999999985</v>
      </c>
      <c r="K86" s="88">
        <v>0.99674499999999999</v>
      </c>
      <c r="L86" s="88">
        <v>128.49913699999999</v>
      </c>
      <c r="M86" s="88">
        <v>21.909116000000001</v>
      </c>
      <c r="N86" s="88">
        <v>0.91955100000000001</v>
      </c>
      <c r="O86" s="88">
        <v>11.665378</v>
      </c>
      <c r="P86" s="88">
        <v>144.33309999999997</v>
      </c>
      <c r="Q86" s="88">
        <v>16.638429000000002</v>
      </c>
      <c r="R86" s="88">
        <v>0.47796200000000005</v>
      </c>
      <c r="S86" s="88">
        <v>12.303191</v>
      </c>
      <c r="U86" s="84" t="s">
        <v>543</v>
      </c>
    </row>
    <row r="87" spans="1:21" x14ac:dyDescent="0.15">
      <c r="B87" s="84" t="s">
        <v>344</v>
      </c>
      <c r="C87" s="88">
        <v>13.559927</v>
      </c>
      <c r="D87" s="88">
        <v>1.9473659999999999</v>
      </c>
      <c r="E87" s="88">
        <v>2.9466779999999999</v>
      </c>
      <c r="F87" s="88">
        <v>184.61051699999999</v>
      </c>
      <c r="G87" s="88">
        <v>450.46953100000002</v>
      </c>
      <c r="H87" s="88">
        <v>107.84370900000003</v>
      </c>
      <c r="I87" s="88">
        <v>28.812855000000003</v>
      </c>
      <c r="J87" s="88">
        <v>46.61128200000001</v>
      </c>
      <c r="K87" s="88">
        <v>1.566999</v>
      </c>
      <c r="L87" s="88">
        <v>108.414064</v>
      </c>
      <c r="M87" s="88">
        <v>19.889794000000002</v>
      </c>
      <c r="N87" s="88">
        <v>1.3124989999999999</v>
      </c>
      <c r="O87" s="88">
        <v>12.298051000000001</v>
      </c>
      <c r="P87" s="88">
        <v>140.12891500000001</v>
      </c>
      <c r="Q87" s="88">
        <v>16.843554000000001</v>
      </c>
      <c r="R87" s="88">
        <v>0.42879400000000001</v>
      </c>
      <c r="S87" s="88">
        <v>15.452745999999999</v>
      </c>
      <c r="U87" s="84" t="s">
        <v>544</v>
      </c>
    </row>
    <row r="88" spans="1:21" x14ac:dyDescent="0.15">
      <c r="B88" s="84" t="s">
        <v>345</v>
      </c>
      <c r="C88" s="88">
        <v>10.084404000000001</v>
      </c>
      <c r="D88" s="88">
        <v>1.6051039999999999</v>
      </c>
      <c r="E88" s="88">
        <v>2.6986490000000001</v>
      </c>
      <c r="F88" s="88">
        <v>143.74985100000001</v>
      </c>
      <c r="G88" s="88">
        <v>389.04791299999994</v>
      </c>
      <c r="H88" s="88">
        <v>96.399066999999988</v>
      </c>
      <c r="I88" s="88">
        <v>19.676896999999997</v>
      </c>
      <c r="J88" s="88">
        <v>47.793280999999993</v>
      </c>
      <c r="K88" s="88">
        <v>0.493425</v>
      </c>
      <c r="L88" s="88">
        <v>86.844274999999968</v>
      </c>
      <c r="M88" s="88">
        <v>14.740774999999999</v>
      </c>
      <c r="N88" s="88">
        <v>1.7845500000000001</v>
      </c>
      <c r="O88" s="88">
        <v>11.24563</v>
      </c>
      <c r="P88" s="88">
        <v>137.39211899999998</v>
      </c>
      <c r="Q88" s="88">
        <v>16.493523</v>
      </c>
      <c r="R88" s="88">
        <v>8.7845000000000006E-2</v>
      </c>
      <c r="S88" s="88">
        <v>6.9821020000000003</v>
      </c>
      <c r="U88" s="84" t="s">
        <v>545</v>
      </c>
    </row>
    <row r="89" spans="1:21" x14ac:dyDescent="0.15">
      <c r="B89" s="84" t="s">
        <v>346</v>
      </c>
      <c r="C89" s="88">
        <v>13.0198</v>
      </c>
      <c r="D89" s="88">
        <v>1.7222930000000001</v>
      </c>
      <c r="E89" s="88">
        <v>2.7350509999999999</v>
      </c>
      <c r="F89" s="88">
        <v>200.253331</v>
      </c>
      <c r="G89" s="88">
        <v>432.95163500000001</v>
      </c>
      <c r="H89" s="88">
        <v>112.67441000000001</v>
      </c>
      <c r="I89" s="88">
        <v>32.965867000000003</v>
      </c>
      <c r="J89" s="88">
        <v>46.814527999999989</v>
      </c>
      <c r="K89" s="88">
        <v>1.9679990000000003</v>
      </c>
      <c r="L89" s="88">
        <v>106.90916400000003</v>
      </c>
      <c r="M89" s="88">
        <v>44.432299</v>
      </c>
      <c r="N89" s="88">
        <v>1.6013920000000001</v>
      </c>
      <c r="O89" s="88">
        <v>11.942078</v>
      </c>
      <c r="P89" s="88">
        <v>152.701887</v>
      </c>
      <c r="Q89" s="88">
        <v>24.308761999999998</v>
      </c>
      <c r="R89" s="88">
        <v>0.41644700000000001</v>
      </c>
      <c r="S89" s="88">
        <v>11.601629999999998</v>
      </c>
      <c r="U89" s="84" t="s">
        <v>546</v>
      </c>
    </row>
    <row r="90" spans="1:21" x14ac:dyDescent="0.15">
      <c r="B90" s="84" t="s">
        <v>347</v>
      </c>
      <c r="C90" s="88">
        <v>13.684984</v>
      </c>
      <c r="D90" s="88">
        <v>1.6600820000000001</v>
      </c>
      <c r="E90" s="88">
        <v>2.9857770000000001</v>
      </c>
      <c r="F90" s="88">
        <v>180.75320500000001</v>
      </c>
      <c r="G90" s="88">
        <v>397.77350500000006</v>
      </c>
      <c r="H90" s="88">
        <v>114.04934899999998</v>
      </c>
      <c r="I90" s="88">
        <v>32.724243999999999</v>
      </c>
      <c r="J90" s="88">
        <v>47.329039999999992</v>
      </c>
      <c r="K90" s="88">
        <v>1.467819</v>
      </c>
      <c r="L90" s="88">
        <v>116.05884699999996</v>
      </c>
      <c r="M90" s="88">
        <v>22.170605999999999</v>
      </c>
      <c r="N90" s="88">
        <v>1.6626609999999999</v>
      </c>
      <c r="O90" s="88">
        <v>13.842512999999999</v>
      </c>
      <c r="P90" s="88">
        <v>140.61594099999999</v>
      </c>
      <c r="Q90" s="88">
        <v>21.865037999999998</v>
      </c>
      <c r="R90" s="88">
        <v>0.52156199999999997</v>
      </c>
      <c r="S90" s="88">
        <v>10.926864999999999</v>
      </c>
      <c r="U90" s="84" t="s">
        <v>547</v>
      </c>
    </row>
    <row r="91" spans="1:21" x14ac:dyDescent="0.15">
      <c r="B91" s="84" t="s">
        <v>348</v>
      </c>
      <c r="C91" s="88">
        <v>10.901801000000001</v>
      </c>
      <c r="D91" s="88">
        <v>1.7246769999999998</v>
      </c>
      <c r="E91" s="88">
        <v>3.9538579999999999</v>
      </c>
      <c r="F91" s="88">
        <v>209.119686</v>
      </c>
      <c r="G91" s="88">
        <v>397.60504599999996</v>
      </c>
      <c r="H91" s="88">
        <v>108.54611899999998</v>
      </c>
      <c r="I91" s="88">
        <v>32.123837000000002</v>
      </c>
      <c r="J91" s="88">
        <v>50.974713999999999</v>
      </c>
      <c r="K91" s="88">
        <v>2.2469339999999995</v>
      </c>
      <c r="L91" s="88">
        <v>123.797775</v>
      </c>
      <c r="M91" s="88">
        <v>21.656745000000001</v>
      </c>
      <c r="N91" s="88">
        <v>1.2120709999999999</v>
      </c>
      <c r="O91" s="88">
        <v>7.798902</v>
      </c>
      <c r="P91" s="88">
        <v>136.025578</v>
      </c>
      <c r="Q91" s="88">
        <v>21.023453999999997</v>
      </c>
      <c r="R91" s="88">
        <v>0.32351800000000003</v>
      </c>
      <c r="S91" s="88">
        <v>11.34014</v>
      </c>
      <c r="U91" s="84" t="s">
        <v>548</v>
      </c>
    </row>
    <row r="92" spans="1:21" x14ac:dyDescent="0.15">
      <c r="B92" s="84" t="s">
        <v>349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U92" s="84" t="s">
        <v>549</v>
      </c>
    </row>
    <row r="93" spans="1:21" x14ac:dyDescent="0.1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1" x14ac:dyDescent="0.1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21" x14ac:dyDescent="0.1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1" s="90" customFormat="1" ht="27" customHeight="1" thickBot="1" x14ac:dyDescent="0.25">
      <c r="A96" s="195" t="s">
        <v>680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</row>
    <row r="97" spans="1:21" s="85" customFormat="1" ht="11.25" customHeight="1" thickBot="1" x14ac:dyDescent="0.25">
      <c r="A97" s="197" t="s">
        <v>162</v>
      </c>
      <c r="B97" s="197" t="s">
        <v>163</v>
      </c>
      <c r="C97" s="235" t="s">
        <v>679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  <c r="T97" s="197" t="s">
        <v>535</v>
      </c>
      <c r="U97" s="197" t="s">
        <v>522</v>
      </c>
    </row>
    <row r="98" spans="1:21" ht="20.25" customHeight="1" thickBot="1" x14ac:dyDescent="0.2">
      <c r="A98" s="198"/>
      <c r="B98" s="198"/>
      <c r="C98" s="138">
        <v>52</v>
      </c>
      <c r="D98" s="138">
        <v>53</v>
      </c>
      <c r="E98" s="138">
        <v>54</v>
      </c>
      <c r="F98" s="138">
        <v>55</v>
      </c>
      <c r="G98" s="138">
        <v>56</v>
      </c>
      <c r="H98" s="138">
        <v>57</v>
      </c>
      <c r="I98" s="138">
        <v>58</v>
      </c>
      <c r="J98" s="138">
        <v>59</v>
      </c>
      <c r="K98" s="138">
        <v>60</v>
      </c>
      <c r="L98" s="138">
        <v>61</v>
      </c>
      <c r="M98" s="138">
        <v>62</v>
      </c>
      <c r="N98" s="138">
        <v>63</v>
      </c>
      <c r="O98" s="138">
        <v>64</v>
      </c>
      <c r="P98" s="138">
        <v>65</v>
      </c>
      <c r="Q98" s="138">
        <v>66</v>
      </c>
      <c r="R98" s="138">
        <v>67</v>
      </c>
      <c r="S98" s="138">
        <v>68</v>
      </c>
      <c r="T98" s="198"/>
      <c r="U98" s="198"/>
    </row>
    <row r="99" spans="1:21" x14ac:dyDescent="0.15">
      <c r="A99" s="87">
        <v>2021</v>
      </c>
      <c r="B99" s="84" t="s">
        <v>338</v>
      </c>
      <c r="C99" s="88">
        <v>31.406061000000015</v>
      </c>
      <c r="D99" s="88">
        <v>7.5070349999999983</v>
      </c>
      <c r="E99" s="88">
        <v>25.748274000000002</v>
      </c>
      <c r="F99" s="88">
        <v>17.138084999999997</v>
      </c>
      <c r="G99" s="88">
        <v>10.09845</v>
      </c>
      <c r="H99" s="88">
        <v>4.7098319999999996</v>
      </c>
      <c r="I99" s="88">
        <v>3.3010200000000003</v>
      </c>
      <c r="J99" s="88">
        <v>9.9660550000000008</v>
      </c>
      <c r="K99" s="88">
        <v>6.3948519999999993</v>
      </c>
      <c r="L99" s="88">
        <v>61.018124999999991</v>
      </c>
      <c r="M99" s="88">
        <v>58.743793999999994</v>
      </c>
      <c r="N99" s="88">
        <v>22.594878999999999</v>
      </c>
      <c r="O99" s="88">
        <v>44.912298000000007</v>
      </c>
      <c r="P99" s="88">
        <v>2.4269129999999999</v>
      </c>
      <c r="Q99" s="88">
        <v>1.4618389999999999</v>
      </c>
      <c r="R99" s="88">
        <v>1.2945879999999998</v>
      </c>
      <c r="S99" s="88">
        <v>18.786004999999996</v>
      </c>
      <c r="T99" s="87">
        <v>2021</v>
      </c>
      <c r="U99" s="84" t="s">
        <v>538</v>
      </c>
    </row>
    <row r="100" spans="1:21" x14ac:dyDescent="0.15">
      <c r="B100" s="84" t="s">
        <v>339</v>
      </c>
      <c r="C100" s="88">
        <v>47.68703800000003</v>
      </c>
      <c r="D100" s="88">
        <v>5.5816730000000003</v>
      </c>
      <c r="E100" s="88">
        <v>24.415505</v>
      </c>
      <c r="F100" s="88">
        <v>18.897549999999999</v>
      </c>
      <c r="G100" s="88">
        <v>10.276299</v>
      </c>
      <c r="H100" s="88">
        <v>4.5035070000000008</v>
      </c>
      <c r="I100" s="88">
        <v>3.8171969999999997</v>
      </c>
      <c r="J100" s="88">
        <v>10.077283000000001</v>
      </c>
      <c r="K100" s="88">
        <v>7.7299430000000005</v>
      </c>
      <c r="L100" s="88">
        <v>50.799594999999975</v>
      </c>
      <c r="M100" s="88">
        <v>51.533077999999975</v>
      </c>
      <c r="N100" s="88">
        <v>25.664122999999993</v>
      </c>
      <c r="O100" s="88">
        <v>36.746531000000004</v>
      </c>
      <c r="P100" s="88">
        <v>2.8793429999999995</v>
      </c>
      <c r="Q100" s="88">
        <v>2.0233810000000005</v>
      </c>
      <c r="R100" s="88">
        <v>1.124485</v>
      </c>
      <c r="S100" s="88">
        <v>20.604631000000001</v>
      </c>
      <c r="U100" s="84" t="s">
        <v>539</v>
      </c>
    </row>
    <row r="101" spans="1:21" x14ac:dyDescent="0.15">
      <c r="B101" s="84" t="s">
        <v>340</v>
      </c>
      <c r="C101" s="88">
        <v>48.209822999999986</v>
      </c>
      <c r="D101" s="88">
        <v>10.074408999999999</v>
      </c>
      <c r="E101" s="88">
        <v>29.23474499999999</v>
      </c>
      <c r="F101" s="88">
        <v>24.684376999999998</v>
      </c>
      <c r="G101" s="88">
        <v>11.916333000000002</v>
      </c>
      <c r="H101" s="88">
        <v>5.8042029999999993</v>
      </c>
      <c r="I101" s="88">
        <v>5.0724920000000004</v>
      </c>
      <c r="J101" s="88">
        <v>12.000586999999999</v>
      </c>
      <c r="K101" s="88">
        <v>7.8863060000000011</v>
      </c>
      <c r="L101" s="88">
        <v>60.166494000000014</v>
      </c>
      <c r="M101" s="88">
        <v>63.550274000000002</v>
      </c>
      <c r="N101" s="88">
        <v>22.034611000000002</v>
      </c>
      <c r="O101" s="88">
        <v>52.223659999999988</v>
      </c>
      <c r="P101" s="88">
        <v>2.7190579999999995</v>
      </c>
      <c r="Q101" s="88">
        <v>1.7934260000000002</v>
      </c>
      <c r="R101" s="88">
        <v>1.2369159999999999</v>
      </c>
      <c r="S101" s="88">
        <v>25.864812999999998</v>
      </c>
      <c r="U101" s="84" t="s">
        <v>540</v>
      </c>
    </row>
    <row r="102" spans="1:21" x14ac:dyDescent="0.15">
      <c r="B102" s="84" t="s">
        <v>341</v>
      </c>
      <c r="C102" s="88">
        <v>61.23405199999997</v>
      </c>
      <c r="D102" s="88">
        <v>7.0964550000000006</v>
      </c>
      <c r="E102" s="88">
        <v>28.622447999999995</v>
      </c>
      <c r="F102" s="88">
        <v>25.101143999999998</v>
      </c>
      <c r="G102" s="88">
        <v>11.930938999999999</v>
      </c>
      <c r="H102" s="88">
        <v>6.9564520000000005</v>
      </c>
      <c r="I102" s="88">
        <v>5.4037269999999999</v>
      </c>
      <c r="J102" s="88">
        <v>11.441455999999999</v>
      </c>
      <c r="K102" s="88">
        <v>8.8826970000000003</v>
      </c>
      <c r="L102" s="88">
        <v>78.316579000000004</v>
      </c>
      <c r="M102" s="88">
        <v>87.497222000000036</v>
      </c>
      <c r="N102" s="88">
        <v>21.877739000000002</v>
      </c>
      <c r="O102" s="88">
        <v>64.389601999999996</v>
      </c>
      <c r="P102" s="88">
        <v>2.87378</v>
      </c>
      <c r="Q102" s="88">
        <v>2.906218</v>
      </c>
      <c r="R102" s="88">
        <v>1.4710190000000001</v>
      </c>
      <c r="S102" s="88">
        <v>23.803958000000002</v>
      </c>
      <c r="U102" s="84" t="s">
        <v>541</v>
      </c>
    </row>
    <row r="103" spans="1:21" x14ac:dyDescent="0.15">
      <c r="B103" s="84" t="s">
        <v>342</v>
      </c>
      <c r="C103" s="88">
        <v>65.753256000000007</v>
      </c>
      <c r="D103" s="88">
        <v>6.8070129999999995</v>
      </c>
      <c r="E103" s="88">
        <v>28.404725999999989</v>
      </c>
      <c r="F103" s="88">
        <v>23.485166999999997</v>
      </c>
      <c r="G103" s="88">
        <v>10.833914</v>
      </c>
      <c r="H103" s="88">
        <v>6.5063949999999995</v>
      </c>
      <c r="I103" s="88">
        <v>5.7729750000000006</v>
      </c>
      <c r="J103" s="88">
        <v>10.770319999999998</v>
      </c>
      <c r="K103" s="88">
        <v>9.5127249999999997</v>
      </c>
      <c r="L103" s="88">
        <v>70.255806000000007</v>
      </c>
      <c r="M103" s="88">
        <v>80.973764999999986</v>
      </c>
      <c r="N103" s="88">
        <v>18.403794000000005</v>
      </c>
      <c r="O103" s="88">
        <v>62.378872999999984</v>
      </c>
      <c r="P103" s="88">
        <v>3.1189780000000003</v>
      </c>
      <c r="Q103" s="88">
        <v>2.142773</v>
      </c>
      <c r="R103" s="88">
        <v>1.4747589999999999</v>
      </c>
      <c r="S103" s="88">
        <v>25.482979</v>
      </c>
      <c r="U103" s="84" t="s">
        <v>542</v>
      </c>
    </row>
    <row r="104" spans="1:21" x14ac:dyDescent="0.15">
      <c r="B104" s="84" t="s">
        <v>343</v>
      </c>
      <c r="C104" s="88">
        <v>68.18007099999997</v>
      </c>
      <c r="D104" s="88">
        <v>5.5354140000000012</v>
      </c>
      <c r="E104" s="88">
        <v>28.868788999999992</v>
      </c>
      <c r="F104" s="88">
        <v>23.175667999999991</v>
      </c>
      <c r="G104" s="88">
        <v>11.700332999999997</v>
      </c>
      <c r="H104" s="88">
        <v>6.532106999999999</v>
      </c>
      <c r="I104" s="88">
        <v>5.2431070000000002</v>
      </c>
      <c r="J104" s="88">
        <v>12.406996999999999</v>
      </c>
      <c r="K104" s="88">
        <v>10.027105000000001</v>
      </c>
      <c r="L104" s="88">
        <v>79.442627999999999</v>
      </c>
      <c r="M104" s="88">
        <v>77.021899000000005</v>
      </c>
      <c r="N104" s="88">
        <v>19.370520000000006</v>
      </c>
      <c r="O104" s="88">
        <v>51.497818000000002</v>
      </c>
      <c r="P104" s="88">
        <v>2.9008030000000007</v>
      </c>
      <c r="Q104" s="88">
        <v>2.089731</v>
      </c>
      <c r="R104" s="88">
        <v>1.8842759999999998</v>
      </c>
      <c r="S104" s="88">
        <v>26.973356000000003</v>
      </c>
      <c r="U104" s="84" t="s">
        <v>543</v>
      </c>
    </row>
    <row r="105" spans="1:21" x14ac:dyDescent="0.15">
      <c r="B105" s="84" t="s">
        <v>344</v>
      </c>
      <c r="C105" s="88">
        <v>58.677511000000003</v>
      </c>
      <c r="D105" s="88">
        <v>7.7211249999999989</v>
      </c>
      <c r="E105" s="88">
        <v>31.182852999999994</v>
      </c>
      <c r="F105" s="88">
        <v>25.016866000000007</v>
      </c>
      <c r="G105" s="88">
        <v>9.9835670000000007</v>
      </c>
      <c r="H105" s="88">
        <v>7.284815</v>
      </c>
      <c r="I105" s="88">
        <v>4.9521479999999984</v>
      </c>
      <c r="J105" s="88">
        <v>11.213705000000001</v>
      </c>
      <c r="K105" s="88">
        <v>10.956663000000001</v>
      </c>
      <c r="L105" s="88">
        <v>90.14238899999998</v>
      </c>
      <c r="M105" s="88">
        <v>85.81966199999998</v>
      </c>
      <c r="N105" s="88">
        <v>19.880961000000003</v>
      </c>
      <c r="O105" s="88">
        <v>66.271658000000002</v>
      </c>
      <c r="P105" s="88">
        <v>2.9854210000000001</v>
      </c>
      <c r="Q105" s="88">
        <v>2.200895</v>
      </c>
      <c r="R105" s="88">
        <v>1.7446660000000001</v>
      </c>
      <c r="S105" s="88">
        <v>25.636827999999998</v>
      </c>
      <c r="U105" s="84" t="s">
        <v>544</v>
      </c>
    </row>
    <row r="106" spans="1:21" x14ac:dyDescent="0.15">
      <c r="B106" s="84" t="s">
        <v>345</v>
      </c>
      <c r="C106" s="88">
        <v>32.524166999999998</v>
      </c>
      <c r="D106" s="88">
        <v>6.2047600000000003</v>
      </c>
      <c r="E106" s="88">
        <v>21.708731999999998</v>
      </c>
      <c r="F106" s="88">
        <v>14.761089000000002</v>
      </c>
      <c r="G106" s="88">
        <v>6.3167709999999992</v>
      </c>
      <c r="H106" s="88">
        <v>5.4292819999999997</v>
      </c>
      <c r="I106" s="88">
        <v>3.4431199999999995</v>
      </c>
      <c r="J106" s="88">
        <v>8.419469000000003</v>
      </c>
      <c r="K106" s="88">
        <v>6.0762470000000004</v>
      </c>
      <c r="L106" s="88">
        <v>96.05211700000001</v>
      </c>
      <c r="M106" s="88">
        <v>90.34047600000001</v>
      </c>
      <c r="N106" s="88">
        <v>19.434218999999995</v>
      </c>
      <c r="O106" s="88">
        <v>64.509438999999986</v>
      </c>
      <c r="P106" s="88">
        <v>3.1866329999999996</v>
      </c>
      <c r="Q106" s="88">
        <v>1.4993500000000002</v>
      </c>
      <c r="R106" s="88">
        <v>2.6642090000000005</v>
      </c>
      <c r="S106" s="88">
        <v>20.495967</v>
      </c>
      <c r="U106" s="84" t="s">
        <v>545</v>
      </c>
    </row>
    <row r="107" spans="1:21" x14ac:dyDescent="0.15">
      <c r="B107" s="84" t="s">
        <v>346</v>
      </c>
      <c r="C107" s="88">
        <v>66.482447000000022</v>
      </c>
      <c r="D107" s="88">
        <v>6.4562170000000005</v>
      </c>
      <c r="E107" s="88">
        <v>33.060040000000001</v>
      </c>
      <c r="F107" s="88">
        <v>25.532418000000007</v>
      </c>
      <c r="G107" s="88">
        <v>9.5248679999999979</v>
      </c>
      <c r="H107" s="88">
        <v>7.1973719999999979</v>
      </c>
      <c r="I107" s="88">
        <v>5.7232969999999996</v>
      </c>
      <c r="J107" s="88">
        <v>13.085696</v>
      </c>
      <c r="K107" s="88">
        <v>11.937771999999999</v>
      </c>
      <c r="L107" s="88">
        <v>105.57613599999996</v>
      </c>
      <c r="M107" s="88">
        <v>95.596854000000008</v>
      </c>
      <c r="N107" s="88">
        <v>21.535661999999999</v>
      </c>
      <c r="O107" s="88">
        <v>65.363381000000004</v>
      </c>
      <c r="P107" s="88">
        <v>3.6421349999999997</v>
      </c>
      <c r="Q107" s="88">
        <v>1.6461810000000001</v>
      </c>
      <c r="R107" s="88">
        <v>3.015002</v>
      </c>
      <c r="S107" s="88">
        <v>24.622155000000003</v>
      </c>
      <c r="U107" s="84" t="s">
        <v>546</v>
      </c>
    </row>
    <row r="108" spans="1:21" x14ac:dyDescent="0.15">
      <c r="B108" s="84" t="s">
        <v>347</v>
      </c>
      <c r="C108" s="88">
        <v>67.416322000000008</v>
      </c>
      <c r="D108" s="88">
        <v>7.9667999999999992</v>
      </c>
      <c r="E108" s="88">
        <v>32.012358000000006</v>
      </c>
      <c r="F108" s="88">
        <v>24.531754999999997</v>
      </c>
      <c r="G108" s="88">
        <v>9.9942729999999997</v>
      </c>
      <c r="H108" s="88">
        <v>7.3189350000000006</v>
      </c>
      <c r="I108" s="88">
        <v>6.5105729999999973</v>
      </c>
      <c r="J108" s="88">
        <v>11.533244999999999</v>
      </c>
      <c r="K108" s="88">
        <v>12.306682</v>
      </c>
      <c r="L108" s="88">
        <v>104.13776799999998</v>
      </c>
      <c r="M108" s="88">
        <v>97.791030000000021</v>
      </c>
      <c r="N108" s="88">
        <v>21.228541</v>
      </c>
      <c r="O108" s="88">
        <v>65.573893999999996</v>
      </c>
      <c r="P108" s="88">
        <v>3.817142</v>
      </c>
      <c r="Q108" s="88">
        <v>2.0499990000000001</v>
      </c>
      <c r="R108" s="88">
        <v>2.6831600000000004</v>
      </c>
      <c r="S108" s="88">
        <v>21.956593000000002</v>
      </c>
      <c r="U108" s="84" t="s">
        <v>547</v>
      </c>
    </row>
    <row r="109" spans="1:21" x14ac:dyDescent="0.15">
      <c r="B109" s="84" t="s">
        <v>348</v>
      </c>
      <c r="C109" s="88">
        <v>66.138525000000001</v>
      </c>
      <c r="D109" s="88">
        <v>12.021996999999999</v>
      </c>
      <c r="E109" s="88">
        <v>34.722834000000006</v>
      </c>
      <c r="F109" s="88">
        <v>28.464351999999998</v>
      </c>
      <c r="G109" s="88">
        <v>11.672972000000001</v>
      </c>
      <c r="H109" s="88">
        <v>7.2032039999999995</v>
      </c>
      <c r="I109" s="88">
        <v>5.7168380000000001</v>
      </c>
      <c r="J109" s="88">
        <v>14.000680000000003</v>
      </c>
      <c r="K109" s="88">
        <v>12.730270000000001</v>
      </c>
      <c r="L109" s="88">
        <v>125.31888099999998</v>
      </c>
      <c r="M109" s="88">
        <v>103.014404</v>
      </c>
      <c r="N109" s="88">
        <v>23.632205000000003</v>
      </c>
      <c r="O109" s="88">
        <v>72.749731999999995</v>
      </c>
      <c r="P109" s="88">
        <v>4.6622419999999991</v>
      </c>
      <c r="Q109" s="88">
        <v>3.1889289999999995</v>
      </c>
      <c r="R109" s="88">
        <v>3.4731599999999991</v>
      </c>
      <c r="S109" s="88">
        <v>26.891401000000002</v>
      </c>
      <c r="U109" s="84" t="s">
        <v>548</v>
      </c>
    </row>
    <row r="110" spans="1:21" x14ac:dyDescent="0.15">
      <c r="B110" s="84" t="s">
        <v>349</v>
      </c>
      <c r="C110" s="88">
        <v>56.834255999999996</v>
      </c>
      <c r="D110" s="88">
        <v>8.3934870000000004</v>
      </c>
      <c r="E110" s="88">
        <v>29.311559999999986</v>
      </c>
      <c r="F110" s="88">
        <v>23.878526999999991</v>
      </c>
      <c r="G110" s="88">
        <v>10.366842999999999</v>
      </c>
      <c r="H110" s="88">
        <v>6.1481720000000006</v>
      </c>
      <c r="I110" s="88">
        <v>4.9561220000000006</v>
      </c>
      <c r="J110" s="88">
        <v>12.096342</v>
      </c>
      <c r="K110" s="88">
        <v>9.6068410000000011</v>
      </c>
      <c r="L110" s="88">
        <v>133.02348899999996</v>
      </c>
      <c r="M110" s="88">
        <v>103.63894200000001</v>
      </c>
      <c r="N110" s="88">
        <v>24.815765000000006</v>
      </c>
      <c r="O110" s="88">
        <v>62.63287600000001</v>
      </c>
      <c r="P110" s="88">
        <v>4.4149999999999991</v>
      </c>
      <c r="Q110" s="88">
        <v>2.5372269999999997</v>
      </c>
      <c r="R110" s="88">
        <v>2.0422920000000007</v>
      </c>
      <c r="S110" s="88">
        <v>23.632166999999999</v>
      </c>
      <c r="U110" s="84" t="s">
        <v>549</v>
      </c>
    </row>
    <row r="111" spans="1:21" x14ac:dyDescent="0.1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  <c r="Q111" s="89"/>
      <c r="R111" s="89"/>
      <c r="S111" s="89"/>
    </row>
    <row r="112" spans="1:21" x14ac:dyDescent="0.15">
      <c r="A112" s="87">
        <v>2022</v>
      </c>
      <c r="B112" s="84" t="s">
        <v>338</v>
      </c>
      <c r="C112" s="88">
        <v>74.169798</v>
      </c>
      <c r="D112" s="88">
        <v>13.995241</v>
      </c>
      <c r="E112" s="88">
        <v>33.164643999999996</v>
      </c>
      <c r="F112" s="88">
        <v>28.731434999999991</v>
      </c>
      <c r="G112" s="88">
        <v>11.311911</v>
      </c>
      <c r="H112" s="88">
        <v>5.8308490000000006</v>
      </c>
      <c r="I112" s="88">
        <v>4.2789289999999998</v>
      </c>
      <c r="J112" s="88">
        <v>11.064741000000001</v>
      </c>
      <c r="K112" s="88">
        <v>11.165797</v>
      </c>
      <c r="L112" s="88">
        <v>101.80859699999999</v>
      </c>
      <c r="M112" s="88">
        <v>89.201981000000018</v>
      </c>
      <c r="N112" s="88">
        <v>20.703477000000003</v>
      </c>
      <c r="O112" s="88">
        <v>69.273882000000015</v>
      </c>
      <c r="P112" s="88">
        <v>5.3655160000000004</v>
      </c>
      <c r="Q112" s="88">
        <v>2.3305809999999996</v>
      </c>
      <c r="R112" s="88">
        <v>2.1500960000000005</v>
      </c>
      <c r="S112" s="88">
        <v>26.380288999999998</v>
      </c>
      <c r="T112" s="87">
        <v>2022</v>
      </c>
      <c r="U112" s="84" t="s">
        <v>538</v>
      </c>
    </row>
    <row r="113" spans="1:21" x14ac:dyDescent="0.15">
      <c r="B113" s="84" t="s">
        <v>339</v>
      </c>
      <c r="C113" s="88">
        <v>71.137911000000045</v>
      </c>
      <c r="D113" s="88">
        <v>9.7251829999999995</v>
      </c>
      <c r="E113" s="88">
        <v>37.886011000000011</v>
      </c>
      <c r="F113" s="88">
        <v>27.973174999999998</v>
      </c>
      <c r="G113" s="88">
        <v>12.264814999999999</v>
      </c>
      <c r="H113" s="88">
        <v>6.6146740000000008</v>
      </c>
      <c r="I113" s="88">
        <v>4.4547319999999999</v>
      </c>
      <c r="J113" s="88">
        <v>11.849317000000001</v>
      </c>
      <c r="K113" s="88">
        <v>10.720317000000001</v>
      </c>
      <c r="L113" s="88">
        <v>90.334043999999992</v>
      </c>
      <c r="M113" s="88">
        <v>95.856237999999991</v>
      </c>
      <c r="N113" s="88">
        <v>22.175225999999995</v>
      </c>
      <c r="O113" s="88">
        <v>68.875810999999999</v>
      </c>
      <c r="P113" s="88">
        <v>4.8741129999999995</v>
      </c>
      <c r="Q113" s="88">
        <v>3.0632310000000009</v>
      </c>
      <c r="R113" s="88">
        <v>2.2571719999999997</v>
      </c>
      <c r="S113" s="88">
        <v>25.171825999999999</v>
      </c>
      <c r="U113" s="84" t="s">
        <v>539</v>
      </c>
    </row>
    <row r="114" spans="1:21" x14ac:dyDescent="0.15">
      <c r="B114" s="84" t="s">
        <v>340</v>
      </c>
      <c r="C114" s="88">
        <v>90.339591999999982</v>
      </c>
      <c r="D114" s="88">
        <v>8.8764099999999981</v>
      </c>
      <c r="E114" s="88">
        <v>44.162248000000005</v>
      </c>
      <c r="F114" s="88">
        <v>31.648392000000008</v>
      </c>
      <c r="G114" s="88">
        <v>14.040414999999999</v>
      </c>
      <c r="H114" s="88">
        <v>9.181140000000001</v>
      </c>
      <c r="I114" s="88">
        <v>6.1795680000000015</v>
      </c>
      <c r="J114" s="88">
        <v>12.630898999999999</v>
      </c>
      <c r="K114" s="88">
        <v>13.508866999999999</v>
      </c>
      <c r="L114" s="88">
        <v>100.09338499999998</v>
      </c>
      <c r="M114" s="88">
        <v>104.26447900000008</v>
      </c>
      <c r="N114" s="88">
        <v>23.258452999999996</v>
      </c>
      <c r="O114" s="88">
        <v>77.276059000000018</v>
      </c>
      <c r="P114" s="88">
        <v>4.2939940000000005</v>
      </c>
      <c r="Q114" s="88">
        <v>2.8706620000000003</v>
      </c>
      <c r="R114" s="88">
        <v>3.1973830000000003</v>
      </c>
      <c r="S114" s="88">
        <v>27.169186000000003</v>
      </c>
      <c r="U114" s="84" t="s">
        <v>540</v>
      </c>
    </row>
    <row r="115" spans="1:21" x14ac:dyDescent="0.15">
      <c r="B115" s="84" t="s">
        <v>341</v>
      </c>
      <c r="C115" s="88">
        <v>62.406747999999979</v>
      </c>
      <c r="D115" s="88">
        <v>11.567687000000006</v>
      </c>
      <c r="E115" s="88">
        <v>36.857393999999999</v>
      </c>
      <c r="F115" s="88">
        <v>27.668276999999996</v>
      </c>
      <c r="G115" s="88">
        <v>14.135176000000001</v>
      </c>
      <c r="H115" s="88">
        <v>8.1784019999999984</v>
      </c>
      <c r="I115" s="88">
        <v>4.9793570000000003</v>
      </c>
      <c r="J115" s="88">
        <v>11.516258000000002</v>
      </c>
      <c r="K115" s="88">
        <v>11.554987000000001</v>
      </c>
      <c r="L115" s="88">
        <v>91.142776999999995</v>
      </c>
      <c r="M115" s="88">
        <v>102.821347</v>
      </c>
      <c r="N115" s="88">
        <v>22.51148400000001</v>
      </c>
      <c r="O115" s="88">
        <v>75.160262999999986</v>
      </c>
      <c r="P115" s="88">
        <v>4.5867700000000005</v>
      </c>
      <c r="Q115" s="88">
        <v>2.9039670000000002</v>
      </c>
      <c r="R115" s="88">
        <v>2.9521430000000004</v>
      </c>
      <c r="S115" s="88">
        <v>25.150729000000002</v>
      </c>
      <c r="U115" s="84" t="s">
        <v>541</v>
      </c>
    </row>
    <row r="116" spans="1:21" x14ac:dyDescent="0.15">
      <c r="B116" s="84" t="s">
        <v>342</v>
      </c>
      <c r="C116" s="88">
        <v>76.980169999999916</v>
      </c>
      <c r="D116" s="88">
        <v>13.793875000000002</v>
      </c>
      <c r="E116" s="88">
        <v>41.889117999999989</v>
      </c>
      <c r="F116" s="88">
        <v>31.942985999999987</v>
      </c>
      <c r="G116" s="88">
        <v>14.263357999999998</v>
      </c>
      <c r="H116" s="88">
        <v>7.2385409999999988</v>
      </c>
      <c r="I116" s="88">
        <v>6.470917</v>
      </c>
      <c r="J116" s="88">
        <v>14.070837999999998</v>
      </c>
      <c r="K116" s="88">
        <v>14.418390000000002</v>
      </c>
      <c r="L116" s="88">
        <v>102.92940299999997</v>
      </c>
      <c r="M116" s="88">
        <v>108.92517800000002</v>
      </c>
      <c r="N116" s="88">
        <v>26.336208000000003</v>
      </c>
      <c r="O116" s="88">
        <v>79.319547000000028</v>
      </c>
      <c r="P116" s="88">
        <v>6.3385899999999999</v>
      </c>
      <c r="Q116" s="88">
        <v>3.3350580000000001</v>
      </c>
      <c r="R116" s="88">
        <v>2.5639519999999996</v>
      </c>
      <c r="S116" s="88">
        <v>31.724972999999999</v>
      </c>
      <c r="U116" s="84" t="s">
        <v>542</v>
      </c>
    </row>
    <row r="117" spans="1:21" x14ac:dyDescent="0.15">
      <c r="B117" s="84" t="s">
        <v>343</v>
      </c>
      <c r="C117" s="88">
        <v>71.422875000000005</v>
      </c>
      <c r="D117" s="88">
        <v>9.8137620000000005</v>
      </c>
      <c r="E117" s="88">
        <v>36.880926000000002</v>
      </c>
      <c r="F117" s="88">
        <v>33.643745999999993</v>
      </c>
      <c r="G117" s="88">
        <v>13.453941</v>
      </c>
      <c r="H117" s="88">
        <v>8.8643300000000025</v>
      </c>
      <c r="I117" s="88">
        <v>6.2641169999999988</v>
      </c>
      <c r="J117" s="88">
        <v>13.533570999999998</v>
      </c>
      <c r="K117" s="88">
        <v>15.102179000000003</v>
      </c>
      <c r="L117" s="88">
        <v>102.73058000000006</v>
      </c>
      <c r="M117" s="88">
        <v>99.225503000000018</v>
      </c>
      <c r="N117" s="88">
        <v>25.999886999999994</v>
      </c>
      <c r="O117" s="88">
        <v>71.919093000000004</v>
      </c>
      <c r="P117" s="88">
        <v>4.5903590000000003</v>
      </c>
      <c r="Q117" s="88">
        <v>2.6339649999999999</v>
      </c>
      <c r="R117" s="88">
        <v>2.8509629999999992</v>
      </c>
      <c r="S117" s="88">
        <v>29.456378000000001</v>
      </c>
      <c r="U117" s="84" t="s">
        <v>543</v>
      </c>
    </row>
    <row r="118" spans="1:21" x14ac:dyDescent="0.15">
      <c r="B118" s="84" t="s">
        <v>344</v>
      </c>
      <c r="C118" s="88">
        <v>56.012692000000015</v>
      </c>
      <c r="D118" s="88">
        <v>8.2312130000000003</v>
      </c>
      <c r="E118" s="88">
        <v>33.588898999999998</v>
      </c>
      <c r="F118" s="88">
        <v>28.517001999999998</v>
      </c>
      <c r="G118" s="88">
        <v>12.317997000000002</v>
      </c>
      <c r="H118" s="88">
        <v>7.8632450000000009</v>
      </c>
      <c r="I118" s="88">
        <v>5.5280139999999989</v>
      </c>
      <c r="J118" s="88">
        <v>15.486984</v>
      </c>
      <c r="K118" s="88">
        <v>13.573006000000003</v>
      </c>
      <c r="L118" s="88">
        <v>121.23151800000004</v>
      </c>
      <c r="M118" s="88">
        <v>118.92853599999998</v>
      </c>
      <c r="N118" s="88">
        <v>25.813709999999997</v>
      </c>
      <c r="O118" s="88">
        <v>87.867495000000005</v>
      </c>
      <c r="P118" s="88">
        <v>5.7404259999999994</v>
      </c>
      <c r="Q118" s="88">
        <v>2.1709549999999997</v>
      </c>
      <c r="R118" s="88">
        <v>3.0737429999999994</v>
      </c>
      <c r="S118" s="88">
        <v>28.337120999999996</v>
      </c>
      <c r="U118" s="84" t="s">
        <v>544</v>
      </c>
    </row>
    <row r="119" spans="1:21" x14ac:dyDescent="0.15">
      <c r="B119" s="84" t="s">
        <v>345</v>
      </c>
      <c r="C119" s="88">
        <v>38.130585999999965</v>
      </c>
      <c r="D119" s="88">
        <v>4.4273490000000013</v>
      </c>
      <c r="E119" s="88">
        <v>28.682185999999998</v>
      </c>
      <c r="F119" s="88">
        <v>21.573358999999989</v>
      </c>
      <c r="G119" s="88">
        <v>10.448406000000002</v>
      </c>
      <c r="H119" s="88">
        <v>6.9562999999999997</v>
      </c>
      <c r="I119" s="88">
        <v>3.86097</v>
      </c>
      <c r="J119" s="88">
        <v>10.139551000000001</v>
      </c>
      <c r="K119" s="88">
        <v>8.584359000000001</v>
      </c>
      <c r="L119" s="88">
        <v>142.930137</v>
      </c>
      <c r="M119" s="88">
        <v>134.75809600000002</v>
      </c>
      <c r="N119" s="88">
        <v>27.008530000000004</v>
      </c>
      <c r="O119" s="88">
        <v>91.087108999999998</v>
      </c>
      <c r="P119" s="88">
        <v>5.490831</v>
      </c>
      <c r="Q119" s="88">
        <v>1.695722</v>
      </c>
      <c r="R119" s="88">
        <v>4.6169249999999993</v>
      </c>
      <c r="S119" s="88">
        <v>24.016535000000005</v>
      </c>
      <c r="U119" s="84" t="s">
        <v>545</v>
      </c>
    </row>
    <row r="120" spans="1:21" x14ac:dyDescent="0.15">
      <c r="B120" s="84" t="s">
        <v>346</v>
      </c>
      <c r="C120" s="88">
        <v>61.68792599999999</v>
      </c>
      <c r="D120" s="88">
        <v>8.4012590000000014</v>
      </c>
      <c r="E120" s="88">
        <v>36.452273000000005</v>
      </c>
      <c r="F120" s="88">
        <v>29.487165000000005</v>
      </c>
      <c r="G120" s="88">
        <v>12.543707000000001</v>
      </c>
      <c r="H120" s="88">
        <v>7.7385789999999997</v>
      </c>
      <c r="I120" s="88">
        <v>5.5906069999999994</v>
      </c>
      <c r="J120" s="88">
        <v>14.720130999999999</v>
      </c>
      <c r="K120" s="88">
        <v>13.094494000000001</v>
      </c>
      <c r="L120" s="88">
        <v>142.11440399999998</v>
      </c>
      <c r="M120" s="88">
        <v>130.15553200000002</v>
      </c>
      <c r="N120" s="88">
        <v>30.097244000000003</v>
      </c>
      <c r="O120" s="88">
        <v>95.414709000000002</v>
      </c>
      <c r="P120" s="88">
        <v>5.4645509999999993</v>
      </c>
      <c r="Q120" s="88">
        <v>1.8865050000000001</v>
      </c>
      <c r="R120" s="88">
        <v>3.9322270000000015</v>
      </c>
      <c r="S120" s="88">
        <v>30.645023000000002</v>
      </c>
      <c r="U120" s="84" t="s">
        <v>546</v>
      </c>
    </row>
    <row r="121" spans="1:21" x14ac:dyDescent="0.15">
      <c r="B121" s="84" t="s">
        <v>347</v>
      </c>
      <c r="C121" s="88">
        <v>57.591858999999985</v>
      </c>
      <c r="D121" s="88">
        <v>8.0388369999999991</v>
      </c>
      <c r="E121" s="88">
        <v>33.491540999999998</v>
      </c>
      <c r="F121" s="88">
        <v>22.097863999999998</v>
      </c>
      <c r="G121" s="88">
        <v>12.584502000000002</v>
      </c>
      <c r="H121" s="88">
        <v>6.5044760000000004</v>
      </c>
      <c r="I121" s="88">
        <v>5.4010159999999994</v>
      </c>
      <c r="J121" s="88">
        <v>11.857851999999998</v>
      </c>
      <c r="K121" s="88">
        <v>14.983402000000002</v>
      </c>
      <c r="L121" s="88">
        <v>142.01428200000004</v>
      </c>
      <c r="M121" s="88">
        <v>120.84654899999995</v>
      </c>
      <c r="N121" s="88">
        <v>26.131525</v>
      </c>
      <c r="O121" s="88">
        <v>86.983794999999972</v>
      </c>
      <c r="P121" s="88">
        <v>4.3994169999999997</v>
      </c>
      <c r="Q121" s="88">
        <v>2.1165600000000002</v>
      </c>
      <c r="R121" s="88">
        <v>3.7631350000000001</v>
      </c>
      <c r="S121" s="88">
        <v>31.046375000000001</v>
      </c>
      <c r="U121" s="84" t="s">
        <v>547</v>
      </c>
    </row>
    <row r="122" spans="1:21" x14ac:dyDescent="0.15">
      <c r="B122" s="84" t="s">
        <v>348</v>
      </c>
      <c r="C122" s="88">
        <v>42.337322</v>
      </c>
      <c r="D122" s="88">
        <v>4.6099180000000004</v>
      </c>
      <c r="E122" s="88">
        <v>34.899751999999992</v>
      </c>
      <c r="F122" s="88">
        <v>26.074353999999992</v>
      </c>
      <c r="G122" s="88">
        <v>11.450341999999999</v>
      </c>
      <c r="H122" s="88">
        <v>6.8975239999999971</v>
      </c>
      <c r="I122" s="88">
        <v>5.0389649999999984</v>
      </c>
      <c r="J122" s="88">
        <v>13.755664999999997</v>
      </c>
      <c r="K122" s="88">
        <v>12.396037000000003</v>
      </c>
      <c r="L122" s="88">
        <v>155.94533699999997</v>
      </c>
      <c r="M122" s="88">
        <v>116.642679</v>
      </c>
      <c r="N122" s="88">
        <v>26.394103000000008</v>
      </c>
      <c r="O122" s="88">
        <v>84.823633000000015</v>
      </c>
      <c r="P122" s="88">
        <v>5.0762039999999997</v>
      </c>
      <c r="Q122" s="88">
        <v>2.5812980000000003</v>
      </c>
      <c r="R122" s="88">
        <v>2.3309499999999996</v>
      </c>
      <c r="S122" s="88">
        <v>28.827404999999999</v>
      </c>
      <c r="U122" s="84" t="s">
        <v>548</v>
      </c>
    </row>
    <row r="123" spans="1:21" x14ac:dyDescent="0.15">
      <c r="B123" s="84" t="s">
        <v>349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U123" s="84" t="s">
        <v>549</v>
      </c>
    </row>
    <row r="124" spans="1:21" x14ac:dyDescent="0.1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21" x14ac:dyDescent="0.1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21" x14ac:dyDescent="0.1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21" s="90" customFormat="1" ht="27" customHeight="1" thickBot="1" x14ac:dyDescent="0.25">
      <c r="A127" s="195" t="s">
        <v>680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</row>
    <row r="128" spans="1:21" s="85" customFormat="1" ht="11.25" customHeight="1" thickBot="1" x14ac:dyDescent="0.25">
      <c r="A128" s="197" t="s">
        <v>162</v>
      </c>
      <c r="B128" s="197" t="s">
        <v>163</v>
      </c>
      <c r="C128" s="235" t="s">
        <v>679</v>
      </c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7"/>
      <c r="T128" s="197" t="s">
        <v>535</v>
      </c>
      <c r="U128" s="197" t="s">
        <v>522</v>
      </c>
    </row>
    <row r="129" spans="1:21" ht="20.25" customHeight="1" thickBot="1" x14ac:dyDescent="0.2">
      <c r="A129" s="198"/>
      <c r="B129" s="198"/>
      <c r="C129" s="138">
        <v>69</v>
      </c>
      <c r="D129" s="138">
        <v>70</v>
      </c>
      <c r="E129" s="138">
        <v>71</v>
      </c>
      <c r="F129" s="138">
        <v>72</v>
      </c>
      <c r="G129" s="138">
        <v>73</v>
      </c>
      <c r="H129" s="138">
        <v>74</v>
      </c>
      <c r="I129" s="138">
        <v>75</v>
      </c>
      <c r="J129" s="138">
        <v>76</v>
      </c>
      <c r="K129" s="138">
        <v>78</v>
      </c>
      <c r="L129" s="138">
        <v>79</v>
      </c>
      <c r="M129" s="138">
        <v>80</v>
      </c>
      <c r="N129" s="138">
        <v>81</v>
      </c>
      <c r="O129" s="138">
        <v>82</v>
      </c>
      <c r="P129" s="138">
        <v>83</v>
      </c>
      <c r="Q129" s="138">
        <v>84</v>
      </c>
      <c r="R129" s="138">
        <v>85</v>
      </c>
      <c r="S129" s="138">
        <v>86</v>
      </c>
      <c r="T129" s="198"/>
      <c r="U129" s="198"/>
    </row>
    <row r="130" spans="1:21" x14ac:dyDescent="0.15">
      <c r="A130" s="87">
        <v>2021</v>
      </c>
      <c r="B130" s="84" t="s">
        <v>338</v>
      </c>
      <c r="C130" s="88">
        <v>12.912000000000001</v>
      </c>
      <c r="D130" s="88">
        <v>36.649383</v>
      </c>
      <c r="E130" s="88">
        <v>11.43647</v>
      </c>
      <c r="F130" s="88">
        <v>201.30644000000001</v>
      </c>
      <c r="G130" s="88">
        <v>95.992022000000006</v>
      </c>
      <c r="H130" s="88">
        <v>47.132148999999998</v>
      </c>
      <c r="I130" s="88">
        <v>1.2780750000000001</v>
      </c>
      <c r="J130" s="88">
        <v>66.764567999999997</v>
      </c>
      <c r="K130" s="88">
        <v>2.4120010000000001</v>
      </c>
      <c r="L130" s="88">
        <v>6.886844</v>
      </c>
      <c r="M130" s="88">
        <v>2.786206</v>
      </c>
      <c r="N130" s="88">
        <v>1.5141960000000001</v>
      </c>
      <c r="O130" s="88">
        <v>20.445368999999999</v>
      </c>
      <c r="P130" s="88">
        <v>37.589255999999999</v>
      </c>
      <c r="Q130" s="88">
        <v>525.4993189999999</v>
      </c>
      <c r="R130" s="88">
        <v>615.13491099999976</v>
      </c>
      <c r="S130" s="88">
        <v>2.006113</v>
      </c>
      <c r="T130" s="87">
        <v>2021</v>
      </c>
      <c r="U130" s="84" t="s">
        <v>538</v>
      </c>
    </row>
    <row r="131" spans="1:21" x14ac:dyDescent="0.15">
      <c r="B131" s="84" t="s">
        <v>339</v>
      </c>
      <c r="C131" s="88">
        <v>16.146723000000001</v>
      </c>
      <c r="D131" s="88">
        <v>39.308087</v>
      </c>
      <c r="E131" s="88">
        <v>13.244372</v>
      </c>
      <c r="F131" s="88">
        <v>180.70550900000001</v>
      </c>
      <c r="G131" s="88">
        <v>99.964307000000005</v>
      </c>
      <c r="H131" s="88">
        <v>57.690262000000004</v>
      </c>
      <c r="I131" s="88">
        <v>1.1978089999999999</v>
      </c>
      <c r="J131" s="88">
        <v>74.800212999999999</v>
      </c>
      <c r="K131" s="88">
        <v>3.6970339999999995</v>
      </c>
      <c r="L131" s="88">
        <v>6.0002449999999996</v>
      </c>
      <c r="M131" s="88">
        <v>2.4790109999999999</v>
      </c>
      <c r="N131" s="88">
        <v>1.462658</v>
      </c>
      <c r="O131" s="88">
        <v>21.841168999999997</v>
      </c>
      <c r="P131" s="88">
        <v>37.765547999999995</v>
      </c>
      <c r="Q131" s="88">
        <v>573.98671399999989</v>
      </c>
      <c r="R131" s="88">
        <v>579.35930599999983</v>
      </c>
      <c r="S131" s="88">
        <v>2.5435910000000002</v>
      </c>
      <c r="U131" s="84" t="s">
        <v>539</v>
      </c>
    </row>
    <row r="132" spans="1:21" x14ac:dyDescent="0.15">
      <c r="B132" s="84" t="s">
        <v>340</v>
      </c>
      <c r="C132" s="88">
        <v>18.004311999999999</v>
      </c>
      <c r="D132" s="88">
        <v>50.227169000000011</v>
      </c>
      <c r="E132" s="88">
        <v>15.729490999999999</v>
      </c>
      <c r="F132" s="88">
        <v>268.58964099999997</v>
      </c>
      <c r="G132" s="88">
        <v>119.61296999999996</v>
      </c>
      <c r="H132" s="88">
        <v>67.063845000000001</v>
      </c>
      <c r="I132" s="88">
        <v>1.6633010000000001</v>
      </c>
      <c r="J132" s="88">
        <v>89.145790000000005</v>
      </c>
      <c r="K132" s="88">
        <v>4.4392200000000006</v>
      </c>
      <c r="L132" s="88">
        <v>7.8224100000000005</v>
      </c>
      <c r="M132" s="88">
        <v>2.5739380000000001</v>
      </c>
      <c r="N132" s="88">
        <v>1.56152</v>
      </c>
      <c r="O132" s="88">
        <v>27.518815</v>
      </c>
      <c r="P132" s="88">
        <v>45.437654999999999</v>
      </c>
      <c r="Q132" s="88">
        <v>719.73112100000003</v>
      </c>
      <c r="R132" s="88">
        <v>697.22136500000011</v>
      </c>
      <c r="S132" s="88">
        <v>6.3844080000000005</v>
      </c>
      <c r="U132" s="84" t="s">
        <v>540</v>
      </c>
    </row>
    <row r="133" spans="1:21" x14ac:dyDescent="0.15">
      <c r="B133" s="84" t="s">
        <v>341</v>
      </c>
      <c r="C133" s="88">
        <v>19.184983000000003</v>
      </c>
      <c r="D133" s="88">
        <v>46.450809999999997</v>
      </c>
      <c r="E133" s="88">
        <v>13.498620000000001</v>
      </c>
      <c r="F133" s="88">
        <v>276.88319100000001</v>
      </c>
      <c r="G133" s="88">
        <v>120.82769999999998</v>
      </c>
      <c r="H133" s="88">
        <v>61.105983999999999</v>
      </c>
      <c r="I133" s="88">
        <v>1.964739</v>
      </c>
      <c r="J133" s="88">
        <v>83.242166999999995</v>
      </c>
      <c r="K133" s="88">
        <v>2.163341</v>
      </c>
      <c r="L133" s="88">
        <v>8.3766029999999994</v>
      </c>
      <c r="M133" s="88">
        <v>2.4277470000000001</v>
      </c>
      <c r="N133" s="88">
        <v>1.5893370000000002</v>
      </c>
      <c r="O133" s="88">
        <v>23.216246999999999</v>
      </c>
      <c r="P133" s="88">
        <v>43.043804000000002</v>
      </c>
      <c r="Q133" s="88">
        <v>625.60976300000004</v>
      </c>
      <c r="R133" s="88">
        <v>657.62360199999989</v>
      </c>
      <c r="S133" s="88">
        <v>2.0613989999999998</v>
      </c>
      <c r="U133" s="84" t="s">
        <v>541</v>
      </c>
    </row>
    <row r="134" spans="1:21" x14ac:dyDescent="0.15">
      <c r="B134" s="84" t="s">
        <v>342</v>
      </c>
      <c r="C134" s="88">
        <v>19.410341999999996</v>
      </c>
      <c r="D134" s="88">
        <v>49.063055999999996</v>
      </c>
      <c r="E134" s="88">
        <v>18.791815</v>
      </c>
      <c r="F134" s="88">
        <v>308.99991</v>
      </c>
      <c r="G134" s="88">
        <v>124.689498</v>
      </c>
      <c r="H134" s="88">
        <v>62.856977000000001</v>
      </c>
      <c r="I134" s="88">
        <v>1.481338</v>
      </c>
      <c r="J134" s="88">
        <v>85.764480000000006</v>
      </c>
      <c r="K134" s="88">
        <v>5.1008329999999997</v>
      </c>
      <c r="L134" s="88">
        <v>7.8665459999999996</v>
      </c>
      <c r="M134" s="88">
        <v>2.4424710000000003</v>
      </c>
      <c r="N134" s="88">
        <v>1.7463649999999999</v>
      </c>
      <c r="O134" s="88">
        <v>22.479956999999999</v>
      </c>
      <c r="P134" s="88">
        <v>38.311453999999998</v>
      </c>
      <c r="Q134" s="88">
        <v>607.94979900000021</v>
      </c>
      <c r="R134" s="88">
        <v>637.5320300000003</v>
      </c>
      <c r="S134" s="88">
        <v>5.7218240000000016</v>
      </c>
      <c r="U134" s="84" t="s">
        <v>542</v>
      </c>
    </row>
    <row r="135" spans="1:21" x14ac:dyDescent="0.15">
      <c r="B135" s="84" t="s">
        <v>343</v>
      </c>
      <c r="C135" s="88">
        <v>22.440968000000002</v>
      </c>
      <c r="D135" s="88">
        <v>44.669143999999996</v>
      </c>
      <c r="E135" s="88">
        <v>17.839416</v>
      </c>
      <c r="F135" s="88">
        <v>332.42818699999998</v>
      </c>
      <c r="G135" s="88">
        <v>118.07703199999999</v>
      </c>
      <c r="H135" s="88">
        <v>56.492092</v>
      </c>
      <c r="I135" s="88">
        <v>1.8485159999999998</v>
      </c>
      <c r="J135" s="88">
        <v>86.634209000000013</v>
      </c>
      <c r="K135" s="88">
        <v>4.6028240000000009</v>
      </c>
      <c r="L135" s="88">
        <v>8.3923820000000013</v>
      </c>
      <c r="M135" s="88">
        <v>1.485106</v>
      </c>
      <c r="N135" s="88">
        <v>2.478885</v>
      </c>
      <c r="O135" s="88">
        <v>22.987520000000004</v>
      </c>
      <c r="P135" s="88">
        <v>42.868846000000005</v>
      </c>
      <c r="Q135" s="88">
        <v>656.97135900000023</v>
      </c>
      <c r="R135" s="88">
        <v>605.12532399999975</v>
      </c>
      <c r="S135" s="88">
        <v>1.7507159999999999</v>
      </c>
      <c r="U135" s="84" t="s">
        <v>543</v>
      </c>
    </row>
    <row r="136" spans="1:21" x14ac:dyDescent="0.15">
      <c r="B136" s="84" t="s">
        <v>344</v>
      </c>
      <c r="C136" s="88">
        <v>19.923493999999998</v>
      </c>
      <c r="D136" s="88">
        <v>46.719685999999996</v>
      </c>
      <c r="E136" s="88">
        <v>22.299396999999999</v>
      </c>
      <c r="F136" s="88">
        <v>298.24760400000002</v>
      </c>
      <c r="G136" s="88">
        <v>125.62448799999999</v>
      </c>
      <c r="H136" s="88">
        <v>68.361930000000001</v>
      </c>
      <c r="I136" s="88">
        <v>1.3616709999999999</v>
      </c>
      <c r="J136" s="88">
        <v>90.066423999999998</v>
      </c>
      <c r="K136" s="88">
        <v>8.4497540000000004</v>
      </c>
      <c r="L136" s="88">
        <v>8.9328029999999998</v>
      </c>
      <c r="M136" s="88">
        <v>1.7812570000000001</v>
      </c>
      <c r="N136" s="88">
        <v>1.7955110000000001</v>
      </c>
      <c r="O136" s="88">
        <v>22.899824000000002</v>
      </c>
      <c r="P136" s="88">
        <v>51.661682000000006</v>
      </c>
      <c r="Q136" s="88">
        <v>605.04005299999994</v>
      </c>
      <c r="R136" s="88">
        <v>632.81683000000044</v>
      </c>
      <c r="S136" s="88">
        <v>2.6878389999999999</v>
      </c>
      <c r="U136" s="84" t="s">
        <v>544</v>
      </c>
    </row>
    <row r="137" spans="1:21" x14ac:dyDescent="0.15">
      <c r="B137" s="84" t="s">
        <v>345</v>
      </c>
      <c r="C137" s="88">
        <v>13.766653999999999</v>
      </c>
      <c r="D137" s="88">
        <v>37.598982999999997</v>
      </c>
      <c r="E137" s="88">
        <v>14.980796</v>
      </c>
      <c r="F137" s="88">
        <v>266.81726399999997</v>
      </c>
      <c r="G137" s="88">
        <v>95.442836999999997</v>
      </c>
      <c r="H137" s="88">
        <v>42.342402999999997</v>
      </c>
      <c r="I137" s="88">
        <v>0.83306899999999995</v>
      </c>
      <c r="J137" s="88">
        <v>65.926040999999998</v>
      </c>
      <c r="K137" s="88">
        <v>5.4515709999999995</v>
      </c>
      <c r="L137" s="88">
        <v>5.3722709999999996</v>
      </c>
      <c r="M137" s="88">
        <v>3.513153</v>
      </c>
      <c r="N137" s="88">
        <v>2.149146</v>
      </c>
      <c r="O137" s="88">
        <v>18.459626000000004</v>
      </c>
      <c r="P137" s="88">
        <v>28.260889999999993</v>
      </c>
      <c r="Q137" s="88">
        <v>451.76524999999998</v>
      </c>
      <c r="R137" s="88">
        <v>573.92512200000044</v>
      </c>
      <c r="S137" s="88">
        <v>1.5308139999999999</v>
      </c>
      <c r="U137" s="84" t="s">
        <v>545</v>
      </c>
    </row>
    <row r="138" spans="1:21" x14ac:dyDescent="0.15">
      <c r="B138" s="84" t="s">
        <v>346</v>
      </c>
      <c r="C138" s="88">
        <v>21.107541000000001</v>
      </c>
      <c r="D138" s="88">
        <v>45.208059999999996</v>
      </c>
      <c r="E138" s="88">
        <v>23.437221000000001</v>
      </c>
      <c r="F138" s="88">
        <v>316.51199599999995</v>
      </c>
      <c r="G138" s="88">
        <v>124.39938299999999</v>
      </c>
      <c r="H138" s="88">
        <v>64.260726000000005</v>
      </c>
      <c r="I138" s="88">
        <v>1.154933</v>
      </c>
      <c r="J138" s="88">
        <v>102.04897699999999</v>
      </c>
      <c r="K138" s="88">
        <v>4.9387380000000007</v>
      </c>
      <c r="L138" s="88">
        <v>8.7768560000000004</v>
      </c>
      <c r="M138" s="88">
        <v>1.2969109999999999</v>
      </c>
      <c r="N138" s="88">
        <v>2.061661</v>
      </c>
      <c r="O138" s="88">
        <v>25.286184999999996</v>
      </c>
      <c r="P138" s="88">
        <v>43.59366</v>
      </c>
      <c r="Q138" s="88">
        <v>590.03024300000004</v>
      </c>
      <c r="R138" s="88">
        <v>708.45399700000007</v>
      </c>
      <c r="S138" s="88">
        <v>2.538707</v>
      </c>
      <c r="U138" s="84" t="s">
        <v>546</v>
      </c>
    </row>
    <row r="139" spans="1:21" x14ac:dyDescent="0.15">
      <c r="B139" s="84" t="s">
        <v>347</v>
      </c>
      <c r="C139" s="88">
        <v>19.717821000000001</v>
      </c>
      <c r="D139" s="88">
        <v>44.769519000000003</v>
      </c>
      <c r="E139" s="88">
        <v>20.057458</v>
      </c>
      <c r="F139" s="88">
        <v>437.31621699999999</v>
      </c>
      <c r="G139" s="88">
        <v>126.73009400000002</v>
      </c>
      <c r="H139" s="88">
        <v>59.774966000000006</v>
      </c>
      <c r="I139" s="88">
        <v>1.6839230000000001</v>
      </c>
      <c r="J139" s="88">
        <v>102.232912</v>
      </c>
      <c r="K139" s="88">
        <v>5.3476230000000005</v>
      </c>
      <c r="L139" s="88">
        <v>14.572787999999999</v>
      </c>
      <c r="M139" s="88">
        <v>4.6167340000000001</v>
      </c>
      <c r="N139" s="88">
        <v>2.6381060000000001</v>
      </c>
      <c r="O139" s="88">
        <v>22.559808</v>
      </c>
      <c r="P139" s="88">
        <v>45.576950000000004</v>
      </c>
      <c r="Q139" s="88">
        <v>606.25146699999959</v>
      </c>
      <c r="R139" s="88">
        <v>677.76312900000039</v>
      </c>
      <c r="S139" s="88">
        <v>2.5027619999999997</v>
      </c>
      <c r="U139" s="84" t="s">
        <v>547</v>
      </c>
    </row>
    <row r="140" spans="1:21" x14ac:dyDescent="0.15">
      <c r="B140" s="84" t="s">
        <v>348</v>
      </c>
      <c r="C140" s="88">
        <v>22.344602999999999</v>
      </c>
      <c r="D140" s="88">
        <v>49.30745000000001</v>
      </c>
      <c r="E140" s="88">
        <v>22.219256999999999</v>
      </c>
      <c r="F140" s="88">
        <v>349.18775700000015</v>
      </c>
      <c r="G140" s="88">
        <v>146.05621599999998</v>
      </c>
      <c r="H140" s="88">
        <v>59.731353000000006</v>
      </c>
      <c r="I140" s="88">
        <v>1.280626</v>
      </c>
      <c r="J140" s="88">
        <v>111.656447</v>
      </c>
      <c r="K140" s="88">
        <v>6.0018269999999996</v>
      </c>
      <c r="L140" s="88">
        <v>11.172317</v>
      </c>
      <c r="M140" s="88">
        <v>2.0506159999999998</v>
      </c>
      <c r="N140" s="88">
        <v>2.0938590000000001</v>
      </c>
      <c r="O140" s="88">
        <v>29.178125000000005</v>
      </c>
      <c r="P140" s="88">
        <v>46.318064999999997</v>
      </c>
      <c r="Q140" s="88">
        <v>751.63758099999984</v>
      </c>
      <c r="R140" s="88">
        <v>829.81104200000027</v>
      </c>
      <c r="S140" s="88">
        <v>2.2272849999999997</v>
      </c>
      <c r="U140" s="84" t="s">
        <v>548</v>
      </c>
    </row>
    <row r="141" spans="1:21" x14ac:dyDescent="0.15">
      <c r="B141" s="84" t="s">
        <v>349</v>
      </c>
      <c r="C141" s="88">
        <v>21.987230999999998</v>
      </c>
      <c r="D141" s="88">
        <v>43.969261000000003</v>
      </c>
      <c r="E141" s="88">
        <v>27.95251</v>
      </c>
      <c r="F141" s="88">
        <v>251.57410400000006</v>
      </c>
      <c r="G141" s="88">
        <v>127.50563799999998</v>
      </c>
      <c r="H141" s="88">
        <v>50.273840999999997</v>
      </c>
      <c r="I141" s="88">
        <v>1.747681</v>
      </c>
      <c r="J141" s="88">
        <v>81.213235999999995</v>
      </c>
      <c r="K141" s="88">
        <v>4.6839150000000007</v>
      </c>
      <c r="L141" s="88">
        <v>9.8005959999999988</v>
      </c>
      <c r="M141" s="88">
        <v>4.2488869999999999</v>
      </c>
      <c r="N141" s="88">
        <v>1.7962389999999999</v>
      </c>
      <c r="O141" s="88">
        <v>25.035871</v>
      </c>
      <c r="P141" s="88">
        <v>38.066254000000001</v>
      </c>
      <c r="Q141" s="88">
        <v>776.07286399999964</v>
      </c>
      <c r="R141" s="88">
        <v>764.01398799999993</v>
      </c>
      <c r="S141" s="88">
        <v>2.089502</v>
      </c>
      <c r="U141" s="84" t="s">
        <v>549</v>
      </c>
    </row>
    <row r="142" spans="1:21" x14ac:dyDescent="0.15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9"/>
      <c r="Q142" s="89"/>
      <c r="R142" s="89"/>
      <c r="S142" s="89"/>
    </row>
    <row r="143" spans="1:21" x14ac:dyDescent="0.15">
      <c r="A143" s="87">
        <v>2022</v>
      </c>
      <c r="B143" s="84" t="s">
        <v>338</v>
      </c>
      <c r="C143" s="88">
        <v>20.177506999999999</v>
      </c>
      <c r="D143" s="88">
        <v>51.822675000000004</v>
      </c>
      <c r="E143" s="88">
        <v>19.870072</v>
      </c>
      <c r="F143" s="88">
        <v>409.40046399999994</v>
      </c>
      <c r="G143" s="88">
        <v>133.779484</v>
      </c>
      <c r="H143" s="88">
        <v>70.55229700000001</v>
      </c>
      <c r="I143" s="88">
        <v>1.099718</v>
      </c>
      <c r="J143" s="88">
        <v>99.706797000000009</v>
      </c>
      <c r="K143" s="88">
        <v>5.8714609999999992</v>
      </c>
      <c r="L143" s="88">
        <v>10.705738</v>
      </c>
      <c r="M143" s="88">
        <v>6.3370759999999997</v>
      </c>
      <c r="N143" s="88">
        <v>1.867669</v>
      </c>
      <c r="O143" s="88">
        <v>23.462689000000005</v>
      </c>
      <c r="P143" s="88">
        <v>46.537019000000001</v>
      </c>
      <c r="Q143" s="88">
        <v>613.59657300000003</v>
      </c>
      <c r="R143" s="88">
        <v>734.38791800000058</v>
      </c>
      <c r="S143" s="88">
        <v>1.338328</v>
      </c>
      <c r="T143" s="87">
        <v>2022</v>
      </c>
      <c r="U143" s="84" t="s">
        <v>538</v>
      </c>
    </row>
    <row r="144" spans="1:21" x14ac:dyDescent="0.15">
      <c r="B144" s="84" t="s">
        <v>339</v>
      </c>
      <c r="C144" s="88">
        <v>23.386724000000001</v>
      </c>
      <c r="D144" s="88">
        <v>52.491816</v>
      </c>
      <c r="E144" s="88">
        <v>20.528538000000001</v>
      </c>
      <c r="F144" s="88">
        <v>316.27295599999997</v>
      </c>
      <c r="G144" s="88">
        <v>140.127624</v>
      </c>
      <c r="H144" s="88">
        <v>73.093778999999998</v>
      </c>
      <c r="I144" s="88">
        <v>1.8513600000000001</v>
      </c>
      <c r="J144" s="88">
        <v>116.25165000000001</v>
      </c>
      <c r="K144" s="88">
        <v>4.7184349999999995</v>
      </c>
      <c r="L144" s="88">
        <v>10.875425</v>
      </c>
      <c r="M144" s="88">
        <v>7.1019030000000001</v>
      </c>
      <c r="N144" s="88">
        <v>2.0220020000000001</v>
      </c>
      <c r="O144" s="88">
        <v>23.758642999999999</v>
      </c>
      <c r="P144" s="88">
        <v>47.526198999999998</v>
      </c>
      <c r="Q144" s="88">
        <v>583.82005600000014</v>
      </c>
      <c r="R144" s="88">
        <v>754.03995399999985</v>
      </c>
      <c r="S144" s="88">
        <v>1.306141</v>
      </c>
      <c r="U144" s="84" t="s">
        <v>539</v>
      </c>
    </row>
    <row r="145" spans="1:21" x14ac:dyDescent="0.15">
      <c r="B145" s="84" t="s">
        <v>340</v>
      </c>
      <c r="C145" s="88">
        <v>24.358218000000001</v>
      </c>
      <c r="D145" s="88">
        <v>53.726814999999995</v>
      </c>
      <c r="E145" s="88">
        <v>25.306260999999999</v>
      </c>
      <c r="F145" s="88">
        <v>314.21308499999992</v>
      </c>
      <c r="G145" s="88">
        <v>160.32953300000003</v>
      </c>
      <c r="H145" s="88">
        <v>84.434125000000009</v>
      </c>
      <c r="I145" s="88">
        <v>2.0541130000000001</v>
      </c>
      <c r="J145" s="88">
        <v>135.14570000000001</v>
      </c>
      <c r="K145" s="88">
        <v>6.1320589999999999</v>
      </c>
      <c r="L145" s="88">
        <v>12.317944000000001</v>
      </c>
      <c r="M145" s="88">
        <v>3.1115719999999998</v>
      </c>
      <c r="N145" s="88">
        <v>2.792713</v>
      </c>
      <c r="O145" s="88">
        <v>28.670653999999999</v>
      </c>
      <c r="P145" s="88">
        <v>53.799050000000008</v>
      </c>
      <c r="Q145" s="88">
        <v>696.67998299999988</v>
      </c>
      <c r="R145" s="88">
        <v>844.77978999999982</v>
      </c>
      <c r="S145" s="88">
        <v>1.911861</v>
      </c>
      <c r="U145" s="84" t="s">
        <v>540</v>
      </c>
    </row>
    <row r="146" spans="1:21" x14ac:dyDescent="0.15">
      <c r="B146" s="84" t="s">
        <v>341</v>
      </c>
      <c r="C146" s="88">
        <v>22.995125999999999</v>
      </c>
      <c r="D146" s="88">
        <v>53.750766999999996</v>
      </c>
      <c r="E146" s="88">
        <v>26.764151999999996</v>
      </c>
      <c r="F146" s="88">
        <v>395.25358699999992</v>
      </c>
      <c r="G146" s="88">
        <v>142.12813499999996</v>
      </c>
      <c r="H146" s="88">
        <v>83.100470999999999</v>
      </c>
      <c r="I146" s="88">
        <v>2.1451349999999998</v>
      </c>
      <c r="J146" s="88">
        <v>134.018517</v>
      </c>
      <c r="K146" s="88">
        <v>4.0125779999999995</v>
      </c>
      <c r="L146" s="88">
        <v>12.075460999999999</v>
      </c>
      <c r="M146" s="88">
        <v>6.2908140000000001</v>
      </c>
      <c r="N146" s="88">
        <v>2.5925599999999993</v>
      </c>
      <c r="O146" s="88">
        <v>24.759693000000002</v>
      </c>
      <c r="P146" s="88">
        <v>49.090158000000002</v>
      </c>
      <c r="Q146" s="88">
        <v>622.71845199999973</v>
      </c>
      <c r="R146" s="88">
        <v>749.48881299999994</v>
      </c>
      <c r="S146" s="88">
        <v>1.6015440000000001</v>
      </c>
      <c r="U146" s="84" t="s">
        <v>541</v>
      </c>
    </row>
    <row r="147" spans="1:21" x14ac:dyDescent="0.15">
      <c r="B147" s="84" t="s">
        <v>342</v>
      </c>
      <c r="C147" s="88">
        <v>23.936147999999999</v>
      </c>
      <c r="D147" s="88">
        <v>62.919086000000007</v>
      </c>
      <c r="E147" s="88">
        <v>26.793049</v>
      </c>
      <c r="F147" s="88">
        <v>369.82112100000001</v>
      </c>
      <c r="G147" s="88">
        <v>163.63578200000003</v>
      </c>
      <c r="H147" s="88">
        <v>84.443076999999988</v>
      </c>
      <c r="I147" s="88">
        <v>2.002488</v>
      </c>
      <c r="J147" s="88">
        <v>153.78913999999997</v>
      </c>
      <c r="K147" s="88">
        <v>5.5916499999999996</v>
      </c>
      <c r="L147" s="88">
        <v>13.653138</v>
      </c>
      <c r="M147" s="88">
        <v>9.4758379999999995</v>
      </c>
      <c r="N147" s="88">
        <v>4.0717490000000005</v>
      </c>
      <c r="O147" s="88">
        <v>31.287369999999999</v>
      </c>
      <c r="P147" s="88">
        <v>51.992670000000004</v>
      </c>
      <c r="Q147" s="88">
        <v>676.44106199999999</v>
      </c>
      <c r="R147" s="88">
        <v>843.37831999999889</v>
      </c>
      <c r="S147" s="88">
        <v>2.876261</v>
      </c>
      <c r="U147" s="84" t="s">
        <v>542</v>
      </c>
    </row>
    <row r="148" spans="1:21" x14ac:dyDescent="0.15">
      <c r="B148" s="84" t="s">
        <v>343</v>
      </c>
      <c r="C148" s="88">
        <v>23.475783</v>
      </c>
      <c r="D148" s="88">
        <v>60.276398999999998</v>
      </c>
      <c r="E148" s="88">
        <v>25.572924000000008</v>
      </c>
      <c r="F148" s="88">
        <v>336.95651799999996</v>
      </c>
      <c r="G148" s="88">
        <v>153.514939</v>
      </c>
      <c r="H148" s="88">
        <v>84.738080999999994</v>
      </c>
      <c r="I148" s="88">
        <v>1.786152</v>
      </c>
      <c r="J148" s="88">
        <v>138.58627800000002</v>
      </c>
      <c r="K148" s="88">
        <v>4.5304820000000001</v>
      </c>
      <c r="L148" s="88">
        <v>10.874442999999999</v>
      </c>
      <c r="M148" s="88">
        <v>8.2845499999999994</v>
      </c>
      <c r="N148" s="88">
        <v>2.0609799999999998</v>
      </c>
      <c r="O148" s="88">
        <v>26.205334000000001</v>
      </c>
      <c r="P148" s="88">
        <v>51.667293000000001</v>
      </c>
      <c r="Q148" s="88">
        <v>677.96046100000012</v>
      </c>
      <c r="R148" s="88">
        <v>833.79643300000089</v>
      </c>
      <c r="S148" s="88">
        <v>2.9053520000000002</v>
      </c>
      <c r="U148" s="84" t="s">
        <v>543</v>
      </c>
    </row>
    <row r="149" spans="1:21" x14ac:dyDescent="0.15">
      <c r="B149" s="84" t="s">
        <v>344</v>
      </c>
      <c r="C149" s="88">
        <v>23.591562999999997</v>
      </c>
      <c r="D149" s="88">
        <v>65.866898999999989</v>
      </c>
      <c r="E149" s="88">
        <v>26.630155000000002</v>
      </c>
      <c r="F149" s="88">
        <v>463.32265900000016</v>
      </c>
      <c r="G149" s="88">
        <v>162.05685199999999</v>
      </c>
      <c r="H149" s="88">
        <v>77.871178</v>
      </c>
      <c r="I149" s="88">
        <v>2.932585</v>
      </c>
      <c r="J149" s="88">
        <v>115.106437</v>
      </c>
      <c r="K149" s="88">
        <v>5.1913219999999995</v>
      </c>
      <c r="L149" s="88">
        <v>14.510645999999999</v>
      </c>
      <c r="M149" s="88">
        <v>12.813699000000002</v>
      </c>
      <c r="N149" s="88">
        <v>3.3926279999999998</v>
      </c>
      <c r="O149" s="88">
        <v>30.695048999999987</v>
      </c>
      <c r="P149" s="88">
        <v>49.535826</v>
      </c>
      <c r="Q149" s="88">
        <v>638.45146200000022</v>
      </c>
      <c r="R149" s="88">
        <v>873.86459999999943</v>
      </c>
      <c r="S149" s="88">
        <v>2.8558630000000003</v>
      </c>
      <c r="U149" s="84" t="s">
        <v>544</v>
      </c>
    </row>
    <row r="150" spans="1:21" x14ac:dyDescent="0.15">
      <c r="B150" s="84" t="s">
        <v>345</v>
      </c>
      <c r="C150" s="88">
        <v>20.325887000000002</v>
      </c>
      <c r="D150" s="88">
        <v>52.496951999999993</v>
      </c>
      <c r="E150" s="88">
        <v>21.326791</v>
      </c>
      <c r="F150" s="88">
        <v>290.71385599999996</v>
      </c>
      <c r="G150" s="88">
        <v>121.10956100000004</v>
      </c>
      <c r="H150" s="88">
        <v>49.850760999999999</v>
      </c>
      <c r="I150" s="88">
        <v>1.40506</v>
      </c>
      <c r="J150" s="88">
        <v>77.032006999999993</v>
      </c>
      <c r="K150" s="88">
        <v>3.6061080000000003</v>
      </c>
      <c r="L150" s="88">
        <v>8.6182619999999996</v>
      </c>
      <c r="M150" s="88">
        <v>5.1687200000000004</v>
      </c>
      <c r="N150" s="88">
        <v>2.3294069999999998</v>
      </c>
      <c r="O150" s="88">
        <v>23.543225999999997</v>
      </c>
      <c r="P150" s="88">
        <v>39.484823999999996</v>
      </c>
      <c r="Q150" s="88">
        <v>566.71005199999979</v>
      </c>
      <c r="R150" s="88">
        <v>872.82549199999949</v>
      </c>
      <c r="S150" s="88">
        <v>1.1058649999999999</v>
      </c>
      <c r="U150" s="84" t="s">
        <v>545</v>
      </c>
    </row>
    <row r="151" spans="1:21" x14ac:dyDescent="0.15">
      <c r="B151" s="84" t="s">
        <v>346</v>
      </c>
      <c r="C151" s="88">
        <v>24.843512999999998</v>
      </c>
      <c r="D151" s="88">
        <v>63.560868000000013</v>
      </c>
      <c r="E151" s="88">
        <v>32.794936000000007</v>
      </c>
      <c r="F151" s="88">
        <v>283.07992200000001</v>
      </c>
      <c r="G151" s="88">
        <v>163.62767400000001</v>
      </c>
      <c r="H151" s="88">
        <v>70.050500999999997</v>
      </c>
      <c r="I151" s="88">
        <v>2.355823</v>
      </c>
      <c r="J151" s="88">
        <v>118.64416299999999</v>
      </c>
      <c r="K151" s="88">
        <v>2.9921519999999999</v>
      </c>
      <c r="L151" s="88">
        <v>9.8437009999999994</v>
      </c>
      <c r="M151" s="88">
        <v>7.558198</v>
      </c>
      <c r="N151" s="88">
        <v>2.4741919999999999</v>
      </c>
      <c r="O151" s="88">
        <v>28.837228</v>
      </c>
      <c r="P151" s="88">
        <v>59.092755000000011</v>
      </c>
      <c r="Q151" s="88">
        <v>717.0806520000001</v>
      </c>
      <c r="R151" s="88">
        <v>1018.6342099999998</v>
      </c>
      <c r="S151" s="88">
        <v>1.776494</v>
      </c>
      <c r="U151" s="84" t="s">
        <v>546</v>
      </c>
    </row>
    <row r="152" spans="1:21" x14ac:dyDescent="0.15">
      <c r="B152" s="84" t="s">
        <v>347</v>
      </c>
      <c r="C152" s="88">
        <v>26.765521</v>
      </c>
      <c r="D152" s="88">
        <v>62.867909000000012</v>
      </c>
      <c r="E152" s="88">
        <v>34.867882999999992</v>
      </c>
      <c r="F152" s="88">
        <v>339.148392</v>
      </c>
      <c r="G152" s="88">
        <v>160.76969799999998</v>
      </c>
      <c r="H152" s="88">
        <v>68.027134000000004</v>
      </c>
      <c r="I152" s="88">
        <v>1.4799230000000001</v>
      </c>
      <c r="J152" s="88">
        <v>105.38329900000001</v>
      </c>
      <c r="K152" s="88">
        <v>3.9004129999999999</v>
      </c>
      <c r="L152" s="88">
        <v>12.754092</v>
      </c>
      <c r="M152" s="88">
        <v>1.9128940000000001</v>
      </c>
      <c r="N152" s="88">
        <v>3.3307799999999999</v>
      </c>
      <c r="O152" s="88">
        <v>26.540572999999995</v>
      </c>
      <c r="P152" s="88">
        <v>54.780456000000001</v>
      </c>
      <c r="Q152" s="88">
        <v>687.20192999999995</v>
      </c>
      <c r="R152" s="88">
        <v>1011.9195040000002</v>
      </c>
      <c r="S152" s="88">
        <v>1.7301169999999999</v>
      </c>
      <c r="U152" s="84" t="s">
        <v>547</v>
      </c>
    </row>
    <row r="153" spans="1:21" x14ac:dyDescent="0.15">
      <c r="B153" s="84" t="s">
        <v>348</v>
      </c>
      <c r="C153" s="88">
        <v>23.146804000000003</v>
      </c>
      <c r="D153" s="88">
        <v>61.061122999999995</v>
      </c>
      <c r="E153" s="88">
        <v>35.23722999999999</v>
      </c>
      <c r="F153" s="88">
        <v>291.18563500000005</v>
      </c>
      <c r="G153" s="88">
        <v>163.27978200000001</v>
      </c>
      <c r="H153" s="88">
        <v>65.824522000000002</v>
      </c>
      <c r="I153" s="88">
        <v>1.7494900000000002</v>
      </c>
      <c r="J153" s="88">
        <v>114.68548899999999</v>
      </c>
      <c r="K153" s="88">
        <v>6.014659</v>
      </c>
      <c r="L153" s="88">
        <v>12.140330000000001</v>
      </c>
      <c r="M153" s="88">
        <v>3.4989589999999997</v>
      </c>
      <c r="N153" s="88">
        <v>4.1042069999999988</v>
      </c>
      <c r="O153" s="88">
        <v>26.610366000000003</v>
      </c>
      <c r="P153" s="88">
        <v>52.285844999999995</v>
      </c>
      <c r="Q153" s="88">
        <v>720.39242100000013</v>
      </c>
      <c r="R153" s="88">
        <v>1053.3112829999993</v>
      </c>
      <c r="S153" s="88">
        <v>3.7329659999999998</v>
      </c>
      <c r="U153" s="84" t="s">
        <v>548</v>
      </c>
    </row>
    <row r="154" spans="1:21" x14ac:dyDescent="0.15">
      <c r="B154" s="84" t="s">
        <v>349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U154" s="84" t="s">
        <v>549</v>
      </c>
    </row>
    <row r="155" spans="1:21" x14ac:dyDescent="0.15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9"/>
      <c r="R155" s="89"/>
      <c r="S155" s="89"/>
    </row>
    <row r="156" spans="1:21" x14ac:dyDescent="0.1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21" x14ac:dyDescent="0.1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21" s="90" customFormat="1" ht="27" customHeight="1" thickBot="1" x14ac:dyDescent="0.25">
      <c r="A158" s="195" t="s">
        <v>680</v>
      </c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40"/>
      <c r="S158" s="140"/>
      <c r="T158" s="140"/>
      <c r="U158" s="140"/>
    </row>
    <row r="159" spans="1:21" s="85" customFormat="1" ht="11.25" customHeight="1" thickBot="1" x14ac:dyDescent="0.25">
      <c r="A159" s="197" t="s">
        <v>162</v>
      </c>
      <c r="B159" s="197" t="s">
        <v>163</v>
      </c>
      <c r="C159" s="235" t="s">
        <v>679</v>
      </c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7"/>
      <c r="P159" s="197" t="s">
        <v>535</v>
      </c>
      <c r="Q159" s="197" t="s">
        <v>522</v>
      </c>
    </row>
    <row r="160" spans="1:21" ht="20.25" customHeight="1" thickBot="1" x14ac:dyDescent="0.2">
      <c r="A160" s="198"/>
      <c r="B160" s="198"/>
      <c r="C160" s="138">
        <v>87</v>
      </c>
      <c r="D160" s="138">
        <v>88</v>
      </c>
      <c r="E160" s="138">
        <v>89</v>
      </c>
      <c r="F160" s="138">
        <v>90</v>
      </c>
      <c r="G160" s="138">
        <v>91</v>
      </c>
      <c r="H160" s="138">
        <v>92</v>
      </c>
      <c r="I160" s="138">
        <v>93</v>
      </c>
      <c r="J160" s="138">
        <v>94</v>
      </c>
      <c r="K160" s="138">
        <v>95</v>
      </c>
      <c r="L160" s="138">
        <v>96</v>
      </c>
      <c r="M160" s="138">
        <v>97</v>
      </c>
      <c r="N160" s="138">
        <v>98</v>
      </c>
      <c r="O160" s="138">
        <v>99</v>
      </c>
      <c r="P160" s="198"/>
      <c r="Q160" s="198"/>
      <c r="T160" s="84"/>
    </row>
    <row r="161" spans="1:17" x14ac:dyDescent="0.15">
      <c r="A161" s="87">
        <v>2021</v>
      </c>
      <c r="B161" s="84" t="s">
        <v>338</v>
      </c>
      <c r="C161" s="88">
        <v>611.93831900000009</v>
      </c>
      <c r="D161" s="88">
        <v>13.889607999999999</v>
      </c>
      <c r="E161" s="88">
        <v>0.67427499999999996</v>
      </c>
      <c r="F161" s="88">
        <v>122.242746</v>
      </c>
      <c r="G161" s="88">
        <v>11.276881000000001</v>
      </c>
      <c r="H161" s="88">
        <v>2.8617409999999999</v>
      </c>
      <c r="I161" s="88">
        <v>3.9200739999999996</v>
      </c>
      <c r="J161" s="88">
        <v>91.662323000000015</v>
      </c>
      <c r="K161" s="88">
        <v>21.360125999999998</v>
      </c>
      <c r="L161" s="88">
        <v>21.647492</v>
      </c>
      <c r="M161" s="88">
        <v>0.86211799999999994</v>
      </c>
      <c r="N161" s="88">
        <v>0</v>
      </c>
      <c r="O161" s="88">
        <v>0</v>
      </c>
      <c r="P161" s="87">
        <v>2021</v>
      </c>
      <c r="Q161" s="84" t="s">
        <v>538</v>
      </c>
    </row>
    <row r="162" spans="1:17" x14ac:dyDescent="0.15">
      <c r="B162" s="84" t="s">
        <v>339</v>
      </c>
      <c r="C162" s="88">
        <v>675.508196</v>
      </c>
      <c r="D162" s="88">
        <v>21.960639999999991</v>
      </c>
      <c r="E162" s="88">
        <v>3.4396720000000003</v>
      </c>
      <c r="F162" s="88">
        <v>127.86927099999998</v>
      </c>
      <c r="G162" s="88">
        <v>8.81968</v>
      </c>
      <c r="H162" s="88">
        <v>2.9857610000000001</v>
      </c>
      <c r="I162" s="88">
        <v>2.5846640000000001</v>
      </c>
      <c r="J162" s="88">
        <v>93.252680000000012</v>
      </c>
      <c r="K162" s="88">
        <v>23.654038999999997</v>
      </c>
      <c r="L162" s="88">
        <v>19.244903999999998</v>
      </c>
      <c r="M162" s="88">
        <v>2.4153029999999998</v>
      </c>
      <c r="N162" s="88">
        <v>0</v>
      </c>
      <c r="O162" s="88">
        <v>0</v>
      </c>
      <c r="P162" s="83"/>
      <c r="Q162" s="84" t="s">
        <v>539</v>
      </c>
    </row>
    <row r="163" spans="1:17" x14ac:dyDescent="0.15">
      <c r="B163" s="84" t="s">
        <v>340</v>
      </c>
      <c r="C163" s="88">
        <v>769.68137999999999</v>
      </c>
      <c r="D163" s="88">
        <v>100.34608499999999</v>
      </c>
      <c r="E163" s="88">
        <v>9.8219349999999999</v>
      </c>
      <c r="F163" s="88">
        <v>166.587366</v>
      </c>
      <c r="G163" s="88">
        <v>7.4289039999999993</v>
      </c>
      <c r="H163" s="88">
        <v>3.7457159999999998</v>
      </c>
      <c r="I163" s="88">
        <v>3.100047</v>
      </c>
      <c r="J163" s="88">
        <v>107.878995</v>
      </c>
      <c r="K163" s="88">
        <v>33.449091000000003</v>
      </c>
      <c r="L163" s="88">
        <v>25.97899</v>
      </c>
      <c r="M163" s="88">
        <v>3.8624559999999994</v>
      </c>
      <c r="N163" s="88">
        <v>0</v>
      </c>
      <c r="O163" s="88">
        <v>0</v>
      </c>
      <c r="P163" s="83"/>
      <c r="Q163" s="84" t="s">
        <v>540</v>
      </c>
    </row>
    <row r="164" spans="1:17" x14ac:dyDescent="0.15">
      <c r="B164" s="84" t="s">
        <v>341</v>
      </c>
      <c r="C164" s="88">
        <v>686.21536000000003</v>
      </c>
      <c r="D164" s="88">
        <v>129.642461</v>
      </c>
      <c r="E164" s="88">
        <v>2.802797</v>
      </c>
      <c r="F164" s="88">
        <v>148.350617</v>
      </c>
      <c r="G164" s="88">
        <v>16.612435999999999</v>
      </c>
      <c r="H164" s="88">
        <v>3.6230190000000002</v>
      </c>
      <c r="I164" s="88">
        <v>4.4495240000000003</v>
      </c>
      <c r="J164" s="88">
        <v>113.044759</v>
      </c>
      <c r="K164" s="88">
        <v>31.092100000000006</v>
      </c>
      <c r="L164" s="88">
        <v>23.268922999999997</v>
      </c>
      <c r="M164" s="88">
        <v>0.90164000000000033</v>
      </c>
      <c r="N164" s="88">
        <v>0</v>
      </c>
      <c r="O164" s="88">
        <v>0</v>
      </c>
      <c r="P164" s="83"/>
      <c r="Q164" s="84" t="s">
        <v>541</v>
      </c>
    </row>
    <row r="165" spans="1:17" x14ac:dyDescent="0.15">
      <c r="B165" s="84" t="s">
        <v>342</v>
      </c>
      <c r="C165" s="88">
        <v>659.67432499999995</v>
      </c>
      <c r="D165" s="88">
        <v>24.129238000000008</v>
      </c>
      <c r="E165" s="88">
        <v>2.873656</v>
      </c>
      <c r="F165" s="88">
        <v>150.492186</v>
      </c>
      <c r="G165" s="88">
        <v>13.648899999999999</v>
      </c>
      <c r="H165" s="88">
        <v>3.1508729999999998</v>
      </c>
      <c r="I165" s="88">
        <v>6.7017680000000004</v>
      </c>
      <c r="J165" s="88">
        <v>111.84720799999999</v>
      </c>
      <c r="K165" s="88">
        <v>33.884582999999999</v>
      </c>
      <c r="L165" s="88">
        <v>24.486422000000001</v>
      </c>
      <c r="M165" s="88">
        <v>0.7475569999999998</v>
      </c>
      <c r="N165" s="88">
        <v>13.941086</v>
      </c>
      <c r="O165" s="88">
        <v>0</v>
      </c>
      <c r="P165" s="83"/>
      <c r="Q165" s="84" t="s">
        <v>542</v>
      </c>
    </row>
    <row r="166" spans="1:17" x14ac:dyDescent="0.15">
      <c r="B166" s="84" t="s">
        <v>343</v>
      </c>
      <c r="C166" s="88">
        <v>640.66574700000001</v>
      </c>
      <c r="D166" s="88">
        <v>11.145980000000002</v>
      </c>
      <c r="E166" s="88">
        <v>5.7655479999999999</v>
      </c>
      <c r="F166" s="88">
        <v>157.66583799999998</v>
      </c>
      <c r="G166" s="88">
        <v>14.829111999999999</v>
      </c>
      <c r="H166" s="88">
        <v>3.7443610000000001</v>
      </c>
      <c r="I166" s="88">
        <v>3.9155210000000005</v>
      </c>
      <c r="J166" s="88">
        <v>107.79776000000001</v>
      </c>
      <c r="K166" s="88">
        <v>33.155348000000004</v>
      </c>
      <c r="L166" s="88">
        <v>26.173276000000001</v>
      </c>
      <c r="M166" s="88">
        <v>2.4934410000000002</v>
      </c>
      <c r="N166" s="88">
        <v>0</v>
      </c>
      <c r="O166" s="88">
        <v>0</v>
      </c>
      <c r="P166" s="83"/>
      <c r="Q166" s="84" t="s">
        <v>543</v>
      </c>
    </row>
    <row r="167" spans="1:17" x14ac:dyDescent="0.15">
      <c r="B167" s="84" t="s">
        <v>344</v>
      </c>
      <c r="C167" s="88">
        <v>675.56801100000007</v>
      </c>
      <c r="D167" s="88">
        <v>86.72114400000001</v>
      </c>
      <c r="E167" s="88">
        <v>5.9667959999999995</v>
      </c>
      <c r="F167" s="88">
        <v>156.24379500000003</v>
      </c>
      <c r="G167" s="88">
        <v>14.366614999999999</v>
      </c>
      <c r="H167" s="88">
        <v>3.3367650000000002</v>
      </c>
      <c r="I167" s="88">
        <v>3.2283379999999999</v>
      </c>
      <c r="J167" s="88">
        <v>111.15173599999997</v>
      </c>
      <c r="K167" s="88">
        <v>32.705907999999994</v>
      </c>
      <c r="L167" s="88">
        <v>26.595052000000003</v>
      </c>
      <c r="M167" s="88">
        <v>1.1506470000000002</v>
      </c>
      <c r="N167" s="88">
        <v>0</v>
      </c>
      <c r="O167" s="88">
        <v>0</v>
      </c>
      <c r="P167" s="83"/>
      <c r="Q167" s="84" t="s">
        <v>544</v>
      </c>
    </row>
    <row r="168" spans="1:17" x14ac:dyDescent="0.15">
      <c r="B168" s="84" t="s">
        <v>345</v>
      </c>
      <c r="C168" s="88">
        <v>439.00630200000001</v>
      </c>
      <c r="D168" s="88">
        <v>66.787954999999997</v>
      </c>
      <c r="E168" s="88">
        <v>4.6217759999999997</v>
      </c>
      <c r="F168" s="88">
        <v>126.07735299999999</v>
      </c>
      <c r="G168" s="88">
        <v>10.212355000000001</v>
      </c>
      <c r="H168" s="88">
        <v>3.2242329999999999</v>
      </c>
      <c r="I168" s="88">
        <v>2.2539599999999997</v>
      </c>
      <c r="J168" s="88">
        <v>93.04300600000002</v>
      </c>
      <c r="K168" s="88">
        <v>31.261375000000005</v>
      </c>
      <c r="L168" s="88">
        <v>24.893458000000003</v>
      </c>
      <c r="M168" s="88">
        <v>0.94758399999999987</v>
      </c>
      <c r="N168" s="88">
        <v>0</v>
      </c>
      <c r="O168" s="88">
        <v>0</v>
      </c>
      <c r="P168" s="83"/>
      <c r="Q168" s="84" t="s">
        <v>545</v>
      </c>
    </row>
    <row r="169" spans="1:17" x14ac:dyDescent="0.15">
      <c r="B169" s="84" t="s">
        <v>346</v>
      </c>
      <c r="C169" s="88">
        <v>614.47948499999995</v>
      </c>
      <c r="D169" s="88">
        <v>40.417166999999999</v>
      </c>
      <c r="E169" s="88">
        <v>2.2719399999999998</v>
      </c>
      <c r="F169" s="88">
        <v>152.41137199999997</v>
      </c>
      <c r="G169" s="88">
        <v>15.607822000000001</v>
      </c>
      <c r="H169" s="88">
        <v>3.9746390000000003</v>
      </c>
      <c r="I169" s="88">
        <v>3.6499320000000002</v>
      </c>
      <c r="J169" s="88">
        <v>118.73193200000001</v>
      </c>
      <c r="K169" s="88">
        <v>48.516291999999986</v>
      </c>
      <c r="L169" s="88">
        <v>26.794181999999999</v>
      </c>
      <c r="M169" s="88">
        <v>5.579156000000002</v>
      </c>
      <c r="N169" s="88">
        <v>0</v>
      </c>
      <c r="O169" s="88">
        <v>0</v>
      </c>
      <c r="P169" s="83"/>
      <c r="Q169" s="84" t="s">
        <v>546</v>
      </c>
    </row>
    <row r="170" spans="1:17" x14ac:dyDescent="0.15">
      <c r="B170" s="84" t="s">
        <v>347</v>
      </c>
      <c r="C170" s="88">
        <v>648.96833600000002</v>
      </c>
      <c r="D170" s="88">
        <v>22.645148999999996</v>
      </c>
      <c r="E170" s="88">
        <v>45.751817000000003</v>
      </c>
      <c r="F170" s="88">
        <v>145.72991800000003</v>
      </c>
      <c r="G170" s="88">
        <v>16.076089999999997</v>
      </c>
      <c r="H170" s="88">
        <v>4.5646990000000001</v>
      </c>
      <c r="I170" s="88">
        <v>5.6425999999999998</v>
      </c>
      <c r="J170" s="88">
        <v>119.97250899999999</v>
      </c>
      <c r="K170" s="88">
        <v>63.632359999999991</v>
      </c>
      <c r="L170" s="88">
        <v>25.690894</v>
      </c>
      <c r="M170" s="88">
        <v>1.337513</v>
      </c>
      <c r="N170" s="88">
        <v>0</v>
      </c>
      <c r="O170" s="88">
        <v>0</v>
      </c>
      <c r="P170" s="83"/>
      <c r="Q170" s="84" t="s">
        <v>547</v>
      </c>
    </row>
    <row r="171" spans="1:17" x14ac:dyDescent="0.15">
      <c r="B171" s="84" t="s">
        <v>348</v>
      </c>
      <c r="C171" s="88">
        <v>783.35497099999998</v>
      </c>
      <c r="D171" s="88">
        <v>24.538404</v>
      </c>
      <c r="E171" s="88">
        <v>3.8974010000000003</v>
      </c>
      <c r="F171" s="88">
        <v>162.31458400000002</v>
      </c>
      <c r="G171" s="88">
        <v>20.77131</v>
      </c>
      <c r="H171" s="88">
        <v>4.7867280000000001</v>
      </c>
      <c r="I171" s="88">
        <v>3.1356710000000003</v>
      </c>
      <c r="J171" s="88">
        <v>123.63439900000002</v>
      </c>
      <c r="K171" s="88">
        <v>65.732898999999989</v>
      </c>
      <c r="L171" s="88">
        <v>29.187238000000001</v>
      </c>
      <c r="M171" s="88">
        <v>4.0827410000000013</v>
      </c>
      <c r="N171" s="88">
        <v>0.80661000000000005</v>
      </c>
      <c r="O171" s="88">
        <v>0</v>
      </c>
      <c r="P171" s="83"/>
      <c r="Q171" s="84" t="s">
        <v>548</v>
      </c>
    </row>
    <row r="172" spans="1:17" x14ac:dyDescent="0.15">
      <c r="B172" s="84" t="s">
        <v>349</v>
      </c>
      <c r="C172" s="88">
        <v>703.4910000000001</v>
      </c>
      <c r="D172" s="88">
        <v>28.412415000000003</v>
      </c>
      <c r="E172" s="88">
        <v>5.1578439999999999</v>
      </c>
      <c r="F172" s="88">
        <v>176.87288899999999</v>
      </c>
      <c r="G172" s="88">
        <v>16.576733000000001</v>
      </c>
      <c r="H172" s="88">
        <v>4.9351639999999994</v>
      </c>
      <c r="I172" s="88">
        <v>3.320379</v>
      </c>
      <c r="J172" s="88">
        <v>119.38766900000002</v>
      </c>
      <c r="K172" s="88">
        <v>47.399393000000003</v>
      </c>
      <c r="L172" s="88">
        <v>30.650915999999999</v>
      </c>
      <c r="M172" s="88">
        <v>1.4454809999999996</v>
      </c>
      <c r="N172" s="88">
        <v>0</v>
      </c>
      <c r="O172" s="88">
        <v>0</v>
      </c>
      <c r="P172" s="83"/>
      <c r="Q172" s="84" t="s">
        <v>549</v>
      </c>
    </row>
    <row r="173" spans="1:17" x14ac:dyDescent="0.1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3"/>
    </row>
    <row r="174" spans="1:17" x14ac:dyDescent="0.15">
      <c r="A174" s="87">
        <v>2022</v>
      </c>
      <c r="B174" s="84" t="s">
        <v>338</v>
      </c>
      <c r="C174" s="88">
        <v>654.97010699999998</v>
      </c>
      <c r="D174" s="88">
        <v>45.833258000000015</v>
      </c>
      <c r="E174" s="88">
        <v>2.7014399999999998</v>
      </c>
      <c r="F174" s="88">
        <v>143.60211000000004</v>
      </c>
      <c r="G174" s="88">
        <v>13.982261999999999</v>
      </c>
      <c r="H174" s="88">
        <v>2.8856820000000001</v>
      </c>
      <c r="I174" s="88">
        <v>5.0767249999999997</v>
      </c>
      <c r="J174" s="88">
        <v>108.06560300000001</v>
      </c>
      <c r="K174" s="88">
        <v>31.003867</v>
      </c>
      <c r="L174" s="88">
        <v>26.329345000000004</v>
      </c>
      <c r="M174" s="88">
        <v>6.4603010000000003</v>
      </c>
      <c r="N174" s="88">
        <v>0</v>
      </c>
      <c r="O174" s="88">
        <v>0</v>
      </c>
      <c r="P174" s="87">
        <v>2022</v>
      </c>
      <c r="Q174" s="84" t="s">
        <v>538</v>
      </c>
    </row>
    <row r="175" spans="1:17" x14ac:dyDescent="0.15">
      <c r="B175" s="84" t="s">
        <v>339</v>
      </c>
      <c r="C175" s="88">
        <v>784.73405300000002</v>
      </c>
      <c r="D175" s="88">
        <v>27.188348000000005</v>
      </c>
      <c r="E175" s="88">
        <v>2.6346800000000004</v>
      </c>
      <c r="F175" s="88">
        <v>151.730388</v>
      </c>
      <c r="G175" s="88">
        <v>15.440881999999998</v>
      </c>
      <c r="H175" s="88">
        <v>2.8309460000000004</v>
      </c>
      <c r="I175" s="88">
        <v>3.2512449999999999</v>
      </c>
      <c r="J175" s="88">
        <v>113.471727</v>
      </c>
      <c r="K175" s="88">
        <v>29.951104999999995</v>
      </c>
      <c r="L175" s="88">
        <v>25.194516999999998</v>
      </c>
      <c r="M175" s="88">
        <v>2.0061269999999998</v>
      </c>
      <c r="N175" s="88">
        <v>0</v>
      </c>
      <c r="O175" s="88">
        <v>7.9999999999999996E-6</v>
      </c>
      <c r="P175" s="83"/>
      <c r="Q175" s="84" t="s">
        <v>539</v>
      </c>
    </row>
    <row r="176" spans="1:17" x14ac:dyDescent="0.15">
      <c r="B176" s="84" t="s">
        <v>340</v>
      </c>
      <c r="C176" s="88">
        <v>846.37831200000005</v>
      </c>
      <c r="D176" s="88">
        <v>123.88078</v>
      </c>
      <c r="E176" s="88">
        <v>2.3410540000000002</v>
      </c>
      <c r="F176" s="88">
        <v>183.150936</v>
      </c>
      <c r="G176" s="88">
        <v>14.692769</v>
      </c>
      <c r="H176" s="88">
        <v>3.2733269999999997</v>
      </c>
      <c r="I176" s="88">
        <v>3.5539000000000001</v>
      </c>
      <c r="J176" s="88">
        <v>122.95691000000001</v>
      </c>
      <c r="K176" s="88">
        <v>38.094895000000008</v>
      </c>
      <c r="L176" s="88">
        <v>30.434648000000003</v>
      </c>
      <c r="M176" s="88">
        <v>2.4552529999999995</v>
      </c>
      <c r="N176" s="88">
        <v>0</v>
      </c>
      <c r="O176" s="88">
        <v>0</v>
      </c>
      <c r="P176" s="83"/>
      <c r="Q176" s="84" t="s">
        <v>540</v>
      </c>
    </row>
    <row r="177" spans="2:19" x14ac:dyDescent="0.15">
      <c r="B177" s="84" t="s">
        <v>341</v>
      </c>
      <c r="C177" s="88">
        <v>725.58815599999991</v>
      </c>
      <c r="D177" s="88">
        <v>116.20406499999999</v>
      </c>
      <c r="E177" s="88">
        <v>4.51938</v>
      </c>
      <c r="F177" s="88">
        <v>160.16605900000002</v>
      </c>
      <c r="G177" s="88">
        <v>16.309646999999998</v>
      </c>
      <c r="H177" s="88">
        <v>2.9956930000000002</v>
      </c>
      <c r="I177" s="88">
        <v>4.5179819999999999</v>
      </c>
      <c r="J177" s="88">
        <v>114.30018799999998</v>
      </c>
      <c r="K177" s="88">
        <v>43.971506000000005</v>
      </c>
      <c r="L177" s="88">
        <v>26.881945999999999</v>
      </c>
      <c r="M177" s="88">
        <v>1.2531729999999999</v>
      </c>
      <c r="N177" s="88">
        <v>1.775898</v>
      </c>
      <c r="O177" s="88">
        <v>0</v>
      </c>
      <c r="P177" s="83"/>
      <c r="Q177" s="84" t="s">
        <v>541</v>
      </c>
    </row>
    <row r="178" spans="2:19" x14ac:dyDescent="0.15">
      <c r="B178" s="84" t="s">
        <v>342</v>
      </c>
      <c r="C178" s="88">
        <v>874.56771600000002</v>
      </c>
      <c r="D178" s="88">
        <v>118.59014999999999</v>
      </c>
      <c r="E178" s="88">
        <v>3.4521440000000001</v>
      </c>
      <c r="F178" s="88">
        <v>170.040493</v>
      </c>
      <c r="G178" s="88">
        <v>18.061968</v>
      </c>
      <c r="H178" s="88">
        <v>3.1065100000000001</v>
      </c>
      <c r="I178" s="88">
        <v>3.3227189999999998</v>
      </c>
      <c r="J178" s="88">
        <v>139.84160500000002</v>
      </c>
      <c r="K178" s="88">
        <v>47.196150000000003</v>
      </c>
      <c r="L178" s="88">
        <v>32.451625999999997</v>
      </c>
      <c r="M178" s="88">
        <v>1.477724</v>
      </c>
      <c r="N178" s="88">
        <v>3.0324559999999998</v>
      </c>
      <c r="O178" s="88">
        <v>0</v>
      </c>
      <c r="P178" s="83"/>
      <c r="Q178" s="84" t="s">
        <v>542</v>
      </c>
    </row>
    <row r="179" spans="2:19" x14ac:dyDescent="0.15">
      <c r="B179" s="84" t="s">
        <v>343</v>
      </c>
      <c r="C179" s="88">
        <v>929.58587599999998</v>
      </c>
      <c r="D179" s="88">
        <v>31.143637999999996</v>
      </c>
      <c r="E179" s="88">
        <v>6.0972409999999995</v>
      </c>
      <c r="F179" s="88">
        <v>169.25018800000001</v>
      </c>
      <c r="G179" s="88">
        <v>17.839356000000002</v>
      </c>
      <c r="H179" s="88">
        <v>3.4202370000000002</v>
      </c>
      <c r="I179" s="88">
        <v>8.8083220000000004</v>
      </c>
      <c r="J179" s="88">
        <v>131.99284400000002</v>
      </c>
      <c r="K179" s="88">
        <v>38.080566999999988</v>
      </c>
      <c r="L179" s="88">
        <v>29.462889000000001</v>
      </c>
      <c r="M179" s="88">
        <v>2.8708380000000004</v>
      </c>
      <c r="N179" s="88">
        <v>0.48079899999999998</v>
      </c>
      <c r="O179" s="88">
        <v>0</v>
      </c>
      <c r="P179" s="83"/>
      <c r="Q179" s="84" t="s">
        <v>543</v>
      </c>
      <c r="R179" s="89"/>
      <c r="S179" s="89"/>
    </row>
    <row r="180" spans="2:19" x14ac:dyDescent="0.15">
      <c r="B180" s="84" t="s">
        <v>344</v>
      </c>
      <c r="C180" s="88">
        <v>838.5979040000002</v>
      </c>
      <c r="D180" s="88">
        <v>71.467154000000008</v>
      </c>
      <c r="E180" s="88">
        <v>7.3127719999999998</v>
      </c>
      <c r="F180" s="88">
        <v>172.78458700000002</v>
      </c>
      <c r="G180" s="88">
        <v>19.432398000000003</v>
      </c>
      <c r="H180" s="88">
        <v>3.1224700000000003</v>
      </c>
      <c r="I180" s="88">
        <v>4.0726469999999999</v>
      </c>
      <c r="J180" s="88">
        <v>128.465521</v>
      </c>
      <c r="K180" s="88">
        <v>42.171409000000004</v>
      </c>
      <c r="L180" s="88">
        <v>28.673938000000003</v>
      </c>
      <c r="M180" s="88">
        <v>1.7470449999999997</v>
      </c>
      <c r="N180" s="88">
        <v>1.604158</v>
      </c>
      <c r="O180" s="88">
        <v>0</v>
      </c>
      <c r="P180" s="83"/>
      <c r="Q180" s="84" t="s">
        <v>544</v>
      </c>
      <c r="R180" s="89"/>
      <c r="S180" s="89"/>
    </row>
    <row r="181" spans="2:19" x14ac:dyDescent="0.15">
      <c r="B181" s="84" t="s">
        <v>345</v>
      </c>
      <c r="C181" s="88">
        <v>730.64369099999999</v>
      </c>
      <c r="D181" s="88">
        <v>13.447337999999997</v>
      </c>
      <c r="E181" s="88">
        <v>18.866150000000001</v>
      </c>
      <c r="F181" s="88">
        <v>155.39934</v>
      </c>
      <c r="G181" s="88">
        <v>15.631968000000002</v>
      </c>
      <c r="H181" s="88">
        <v>3.3811450000000001</v>
      </c>
      <c r="I181" s="88">
        <v>3.0195210000000001</v>
      </c>
      <c r="J181" s="88">
        <v>115.358135</v>
      </c>
      <c r="K181" s="88">
        <v>50.175767999999998</v>
      </c>
      <c r="L181" s="88">
        <v>29.040894999999999</v>
      </c>
      <c r="M181" s="88">
        <v>5.5930949999999999</v>
      </c>
      <c r="N181" s="88">
        <v>0.77487099999999998</v>
      </c>
      <c r="O181" s="88">
        <v>3.397E-2</v>
      </c>
      <c r="P181" s="83"/>
      <c r="Q181" s="84" t="s">
        <v>545</v>
      </c>
      <c r="R181" s="89"/>
      <c r="S181" s="89"/>
    </row>
    <row r="182" spans="2:19" x14ac:dyDescent="0.15">
      <c r="B182" s="84" t="s">
        <v>346</v>
      </c>
      <c r="C182" s="88">
        <v>919.67825999999991</v>
      </c>
      <c r="D182" s="88">
        <v>31.382952</v>
      </c>
      <c r="E182" s="88">
        <v>3.2035770000000001</v>
      </c>
      <c r="F182" s="88">
        <v>178.73445000000004</v>
      </c>
      <c r="G182" s="88">
        <v>24.437266999999995</v>
      </c>
      <c r="H182" s="88">
        <v>3.6722319999999997</v>
      </c>
      <c r="I182" s="88">
        <v>4.7151639999999997</v>
      </c>
      <c r="J182" s="88">
        <v>138.966598</v>
      </c>
      <c r="K182" s="88">
        <v>72.312770999999998</v>
      </c>
      <c r="L182" s="88">
        <v>31.090512000000004</v>
      </c>
      <c r="M182" s="88">
        <v>1.2430330000000001</v>
      </c>
      <c r="N182" s="88">
        <v>0.27183000000000002</v>
      </c>
      <c r="O182" s="88">
        <v>0</v>
      </c>
      <c r="P182" s="83"/>
      <c r="Q182" s="84" t="s">
        <v>546</v>
      </c>
      <c r="R182" s="89"/>
      <c r="S182" s="89"/>
    </row>
    <row r="183" spans="2:19" x14ac:dyDescent="0.15">
      <c r="B183" s="84" t="s">
        <v>347</v>
      </c>
      <c r="C183" s="88">
        <v>937.16435999999999</v>
      </c>
      <c r="D183" s="88">
        <v>15.904451</v>
      </c>
      <c r="E183" s="88">
        <v>1.7805559999999998</v>
      </c>
      <c r="F183" s="88">
        <v>170.29198099999999</v>
      </c>
      <c r="G183" s="88">
        <v>25.192894000000003</v>
      </c>
      <c r="H183" s="88">
        <v>3.6862889999999999</v>
      </c>
      <c r="I183" s="88">
        <v>4.1188609999999999</v>
      </c>
      <c r="J183" s="88">
        <v>132.798892</v>
      </c>
      <c r="K183" s="88">
        <v>72.666437000000002</v>
      </c>
      <c r="L183" s="88">
        <v>30.40287</v>
      </c>
      <c r="M183" s="88">
        <v>1.839477</v>
      </c>
      <c r="N183" s="88">
        <v>0</v>
      </c>
      <c r="O183" s="88">
        <v>0</v>
      </c>
      <c r="P183" s="83"/>
      <c r="Q183" s="84" t="s">
        <v>547</v>
      </c>
      <c r="R183" s="89"/>
      <c r="S183" s="89"/>
    </row>
    <row r="184" spans="2:19" x14ac:dyDescent="0.15">
      <c r="B184" s="84" t="s">
        <v>348</v>
      </c>
      <c r="C184" s="88">
        <v>1012.608477</v>
      </c>
      <c r="D184" s="88">
        <v>135.24667600000001</v>
      </c>
      <c r="E184" s="88">
        <v>2.2921279999999999</v>
      </c>
      <c r="F184" s="88">
        <v>184.81331499999999</v>
      </c>
      <c r="G184" s="88">
        <v>24.511407999999996</v>
      </c>
      <c r="H184" s="88">
        <v>4.0563370000000001</v>
      </c>
      <c r="I184" s="88">
        <v>4.1917980000000004</v>
      </c>
      <c r="J184" s="88">
        <v>127.73991299999999</v>
      </c>
      <c r="K184" s="88">
        <v>63.698340000000002</v>
      </c>
      <c r="L184" s="88">
        <v>34.745529000000005</v>
      </c>
      <c r="M184" s="88">
        <v>2.0706120000000001</v>
      </c>
      <c r="N184" s="88">
        <v>0.05</v>
      </c>
      <c r="O184" s="88">
        <v>0</v>
      </c>
      <c r="P184" s="83"/>
      <c r="Q184" s="84" t="s">
        <v>548</v>
      </c>
      <c r="R184" s="89"/>
      <c r="S184" s="89"/>
    </row>
    <row r="185" spans="2:19" x14ac:dyDescent="0.15">
      <c r="B185" s="84" t="s">
        <v>349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3"/>
      <c r="Q185" s="84" t="s">
        <v>549</v>
      </c>
      <c r="R185" s="89"/>
      <c r="S185" s="89"/>
    </row>
    <row r="186" spans="2:19" x14ac:dyDescent="0.1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2:19" x14ac:dyDescent="0.1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2:19" x14ac:dyDescent="0.1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</sheetData>
  <mergeCells count="37">
    <mergeCell ref="T128:T129"/>
    <mergeCell ref="U128:U129"/>
    <mergeCell ref="T4:T5"/>
    <mergeCell ref="U4:U5"/>
    <mergeCell ref="T35:T36"/>
    <mergeCell ref="U35:U36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40625" defaultRowHeight="9" x14ac:dyDescent="0.15"/>
  <cols>
    <col min="1" max="1" width="6.85546875" style="83" customWidth="1"/>
    <col min="2" max="2" width="9.85546875" style="84" bestFit="1" customWidth="1"/>
    <col min="3" max="19" width="7.42578125" style="84" customWidth="1"/>
    <col min="20" max="20" width="9.140625" style="83"/>
    <col min="21" max="16384" width="9.140625" style="84"/>
  </cols>
  <sheetData>
    <row r="1" spans="1:21" hidden="1" x14ac:dyDescent="0.15"/>
    <row r="2" spans="1:21" s="90" customFormat="1" ht="9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90" customFormat="1" ht="27" customHeight="1" thickBot="1" x14ac:dyDescent="0.25">
      <c r="A3" s="195" t="s">
        <v>681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s="85" customFormat="1" ht="11.25" customHeight="1" thickBot="1" x14ac:dyDescent="0.25">
      <c r="A4" s="197" t="s">
        <v>162</v>
      </c>
      <c r="B4" s="197" t="s">
        <v>163</v>
      </c>
      <c r="C4" s="235" t="s">
        <v>679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197" t="s">
        <v>535</v>
      </c>
      <c r="U4" s="197" t="s">
        <v>522</v>
      </c>
    </row>
    <row r="5" spans="1:21" ht="20.25" customHeight="1" thickBot="1" x14ac:dyDescent="0.2">
      <c r="A5" s="198"/>
      <c r="B5" s="198"/>
      <c r="C5" s="138" t="s">
        <v>5</v>
      </c>
      <c r="D5" s="138" t="s">
        <v>8</v>
      </c>
      <c r="E5" s="138" t="s">
        <v>12</v>
      </c>
      <c r="F5" s="138" t="s">
        <v>16</v>
      </c>
      <c r="G5" s="138" t="s">
        <v>23</v>
      </c>
      <c r="H5" s="138" t="s">
        <v>27</v>
      </c>
      <c r="I5" s="138" t="s">
        <v>34</v>
      </c>
      <c r="J5" s="138" t="s">
        <v>40</v>
      </c>
      <c r="K5" s="138" t="s">
        <v>47</v>
      </c>
      <c r="L5" s="138">
        <v>10</v>
      </c>
      <c r="M5" s="138">
        <v>11</v>
      </c>
      <c r="N5" s="138">
        <v>12</v>
      </c>
      <c r="O5" s="138">
        <v>13</v>
      </c>
      <c r="P5" s="138">
        <v>14</v>
      </c>
      <c r="Q5" s="138">
        <v>15</v>
      </c>
      <c r="R5" s="138">
        <v>16</v>
      </c>
      <c r="S5" s="138">
        <v>17</v>
      </c>
      <c r="T5" s="198"/>
      <c r="U5" s="198"/>
    </row>
    <row r="6" spans="1:21" x14ac:dyDescent="0.15">
      <c r="A6" s="87">
        <v>2021</v>
      </c>
      <c r="B6" s="84" t="s">
        <v>338</v>
      </c>
      <c r="C6" s="88">
        <v>10.584028999999999</v>
      </c>
      <c r="D6" s="88">
        <v>18.040447</v>
      </c>
      <c r="E6" s="88">
        <v>49.031060999999994</v>
      </c>
      <c r="F6" s="88">
        <v>22.881115000000001</v>
      </c>
      <c r="G6" s="88">
        <v>7.5515210000000002</v>
      </c>
      <c r="H6" s="88">
        <v>11.992756</v>
      </c>
      <c r="I6" s="88">
        <v>22.508678</v>
      </c>
      <c r="J6" s="88">
        <v>44.751330000000003</v>
      </c>
      <c r="K6" s="88">
        <v>8.5468369999999982</v>
      </c>
      <c r="L6" s="88">
        <v>4.1532639999999992</v>
      </c>
      <c r="M6" s="88">
        <v>5.0173369999999995</v>
      </c>
      <c r="N6" s="88">
        <v>10.141788</v>
      </c>
      <c r="O6" s="88">
        <v>9.3997999999999998E-2</v>
      </c>
      <c r="P6" s="88">
        <v>0.33845599999999998</v>
      </c>
      <c r="Q6" s="88">
        <v>72.243837999999997</v>
      </c>
      <c r="R6" s="88">
        <v>22.689233999999999</v>
      </c>
      <c r="S6" s="88">
        <v>7.1601799999999995</v>
      </c>
      <c r="T6" s="87">
        <v>2021</v>
      </c>
      <c r="U6" s="84" t="s">
        <v>538</v>
      </c>
    </row>
    <row r="7" spans="1:21" x14ac:dyDescent="0.15">
      <c r="B7" s="84" t="s">
        <v>339</v>
      </c>
      <c r="C7" s="88">
        <v>28.500001000000008</v>
      </c>
      <c r="D7" s="88">
        <v>23.464334000000001</v>
      </c>
      <c r="E7" s="88">
        <v>48.185952999999998</v>
      </c>
      <c r="F7" s="88">
        <v>37.961265999999995</v>
      </c>
      <c r="G7" s="88">
        <v>6.4778560000000009</v>
      </c>
      <c r="H7" s="88">
        <v>14.84564</v>
      </c>
      <c r="I7" s="88">
        <v>22.799129999999998</v>
      </c>
      <c r="J7" s="88">
        <v>41.086739000000001</v>
      </c>
      <c r="K7" s="88">
        <v>8.6057539999999992</v>
      </c>
      <c r="L7" s="88">
        <v>5.25197</v>
      </c>
      <c r="M7" s="88">
        <v>4.2561499999999999</v>
      </c>
      <c r="N7" s="88">
        <v>12.019600000000001</v>
      </c>
      <c r="O7" s="88">
        <v>0.23056100000000002</v>
      </c>
      <c r="P7" s="88">
        <v>0.428228</v>
      </c>
      <c r="Q7" s="88">
        <v>84.344435000000004</v>
      </c>
      <c r="R7" s="88">
        <v>24.995922</v>
      </c>
      <c r="S7" s="88">
        <v>6.3646000000000003</v>
      </c>
      <c r="U7" s="84" t="s">
        <v>539</v>
      </c>
    </row>
    <row r="8" spans="1:21" x14ac:dyDescent="0.15">
      <c r="B8" s="84" t="s">
        <v>340</v>
      </c>
      <c r="C8" s="88">
        <v>28.723372000000005</v>
      </c>
      <c r="D8" s="88">
        <v>25.643944999999995</v>
      </c>
      <c r="E8" s="88">
        <v>64.958624999999984</v>
      </c>
      <c r="F8" s="88">
        <v>32.722725999999994</v>
      </c>
      <c r="G8" s="88">
        <v>8.6262270000000001</v>
      </c>
      <c r="H8" s="88">
        <v>18.460805000000001</v>
      </c>
      <c r="I8" s="88">
        <v>28.708936999999999</v>
      </c>
      <c r="J8" s="88">
        <v>50.404889000000004</v>
      </c>
      <c r="K8" s="88">
        <v>10.208599</v>
      </c>
      <c r="L8" s="88">
        <v>6.7064589999999988</v>
      </c>
      <c r="M8" s="88">
        <v>5.0223949999999995</v>
      </c>
      <c r="N8" s="88">
        <v>10.431899</v>
      </c>
      <c r="O8" s="88">
        <v>0.22142299999999998</v>
      </c>
      <c r="P8" s="88">
        <v>0.429282</v>
      </c>
      <c r="Q8" s="88">
        <v>74.068908000000008</v>
      </c>
      <c r="R8" s="88">
        <v>31.321341999999994</v>
      </c>
      <c r="S8" s="88">
        <v>10.223741999999998</v>
      </c>
      <c r="U8" s="84" t="s">
        <v>540</v>
      </c>
    </row>
    <row r="9" spans="1:21" x14ac:dyDescent="0.15">
      <c r="B9" s="84" t="s">
        <v>341</v>
      </c>
      <c r="C9" s="88">
        <v>30.524817000000002</v>
      </c>
      <c r="D9" s="88">
        <v>21.369971</v>
      </c>
      <c r="E9" s="88">
        <v>52.32729599999999</v>
      </c>
      <c r="F9" s="88">
        <v>34.332542000000004</v>
      </c>
      <c r="G9" s="88">
        <v>6.6179900000000007</v>
      </c>
      <c r="H9" s="88">
        <v>20.56127</v>
      </c>
      <c r="I9" s="88">
        <v>30.592267</v>
      </c>
      <c r="J9" s="88">
        <v>53.705428999999995</v>
      </c>
      <c r="K9" s="88">
        <v>9.9734289999999994</v>
      </c>
      <c r="L9" s="88">
        <v>6.3188329999999988</v>
      </c>
      <c r="M9" s="88">
        <v>6.7886100000000003</v>
      </c>
      <c r="N9" s="88">
        <v>9.8431739999999994</v>
      </c>
      <c r="O9" s="88">
        <v>0.45531200000000005</v>
      </c>
      <c r="P9" s="88">
        <v>0.53070699999999993</v>
      </c>
      <c r="Q9" s="88">
        <v>68.532487000000017</v>
      </c>
      <c r="R9" s="88">
        <v>27.987803999999997</v>
      </c>
      <c r="S9" s="88">
        <v>9.2663419999999999</v>
      </c>
      <c r="U9" s="84" t="s">
        <v>541</v>
      </c>
    </row>
    <row r="10" spans="1:21" x14ac:dyDescent="0.15">
      <c r="B10" s="84" t="s">
        <v>342</v>
      </c>
      <c r="C10" s="88">
        <v>29.96596400000001</v>
      </c>
      <c r="D10" s="88">
        <v>22.686178999999989</v>
      </c>
      <c r="E10" s="88">
        <v>55.303744000000009</v>
      </c>
      <c r="F10" s="88">
        <v>36.441828000000001</v>
      </c>
      <c r="G10" s="88">
        <v>8.3694520000000008</v>
      </c>
      <c r="H10" s="88">
        <v>14.810714000000001</v>
      </c>
      <c r="I10" s="88">
        <v>32.740619000000002</v>
      </c>
      <c r="J10" s="88">
        <v>57.219851999999996</v>
      </c>
      <c r="K10" s="88">
        <v>10.009130000000004</v>
      </c>
      <c r="L10" s="88">
        <v>5.3892510000000007</v>
      </c>
      <c r="M10" s="88">
        <v>3.8013820000000011</v>
      </c>
      <c r="N10" s="88">
        <v>11.432040000000001</v>
      </c>
      <c r="O10" s="88">
        <v>7.9210000000000003E-2</v>
      </c>
      <c r="P10" s="88">
        <v>0.437135</v>
      </c>
      <c r="Q10" s="88">
        <v>81.770425999999986</v>
      </c>
      <c r="R10" s="88">
        <v>27.010197000000002</v>
      </c>
      <c r="S10" s="88">
        <v>10.474562000000001</v>
      </c>
      <c r="U10" s="84" t="s">
        <v>542</v>
      </c>
    </row>
    <row r="11" spans="1:21" x14ac:dyDescent="0.15">
      <c r="B11" s="84" t="s">
        <v>343</v>
      </c>
      <c r="C11" s="88">
        <v>25.914735999999998</v>
      </c>
      <c r="D11" s="88">
        <v>20.005733999999997</v>
      </c>
      <c r="E11" s="88">
        <v>60.883130000000008</v>
      </c>
      <c r="F11" s="88">
        <v>31.941356999999996</v>
      </c>
      <c r="G11" s="88">
        <v>8.5282979999999995</v>
      </c>
      <c r="H11" s="88">
        <v>8.840800999999999</v>
      </c>
      <c r="I11" s="88">
        <v>30.872126000000002</v>
      </c>
      <c r="J11" s="88">
        <v>70.622648999999996</v>
      </c>
      <c r="K11" s="88">
        <v>9.2353930000000002</v>
      </c>
      <c r="L11" s="88">
        <v>5.6210310000000003</v>
      </c>
      <c r="M11" s="88">
        <v>3.9663069999999996</v>
      </c>
      <c r="N11" s="88">
        <v>12.952629</v>
      </c>
      <c r="O11" s="88">
        <v>0.13808500000000001</v>
      </c>
      <c r="P11" s="88">
        <v>0.39358100000000001</v>
      </c>
      <c r="Q11" s="88">
        <v>67.074876999999987</v>
      </c>
      <c r="R11" s="88">
        <v>25.837451000000005</v>
      </c>
      <c r="S11" s="88">
        <v>8.8978129999999993</v>
      </c>
      <c r="U11" s="84" t="s">
        <v>543</v>
      </c>
    </row>
    <row r="12" spans="1:21" x14ac:dyDescent="0.15">
      <c r="B12" s="84" t="s">
        <v>344</v>
      </c>
      <c r="C12" s="88">
        <v>24.548673000000001</v>
      </c>
      <c r="D12" s="88">
        <v>20.325406000000001</v>
      </c>
      <c r="E12" s="88">
        <v>70.583345999999977</v>
      </c>
      <c r="F12" s="88">
        <v>28.031303000000001</v>
      </c>
      <c r="G12" s="88">
        <v>7.2623240000000013</v>
      </c>
      <c r="H12" s="88">
        <v>5.1256519999999997</v>
      </c>
      <c r="I12" s="88">
        <v>24.644019</v>
      </c>
      <c r="J12" s="88">
        <v>64.932629000000006</v>
      </c>
      <c r="K12" s="88">
        <v>9.7864440000000013</v>
      </c>
      <c r="L12" s="88">
        <v>5.8754299999999997</v>
      </c>
      <c r="M12" s="88">
        <v>3.1805690000000002</v>
      </c>
      <c r="N12" s="88">
        <v>8.9335400000000007</v>
      </c>
      <c r="O12" s="88">
        <v>0.17639300000000002</v>
      </c>
      <c r="P12" s="88">
        <v>0.37194500000000003</v>
      </c>
      <c r="Q12" s="88">
        <v>80.396684000000022</v>
      </c>
      <c r="R12" s="88">
        <v>30.095325000000003</v>
      </c>
      <c r="S12" s="88">
        <v>18.097476999999998</v>
      </c>
      <c r="U12" s="84" t="s">
        <v>544</v>
      </c>
    </row>
    <row r="13" spans="1:21" x14ac:dyDescent="0.15">
      <c r="B13" s="84" t="s">
        <v>345</v>
      </c>
      <c r="C13" s="88">
        <v>23.155023999999997</v>
      </c>
      <c r="D13" s="88">
        <v>17.369379000000002</v>
      </c>
      <c r="E13" s="88">
        <v>73.420506999999986</v>
      </c>
      <c r="F13" s="88">
        <v>27.157783999999999</v>
      </c>
      <c r="G13" s="88">
        <v>5.2290719999999995</v>
      </c>
      <c r="H13" s="88">
        <v>3.6806650000000003</v>
      </c>
      <c r="I13" s="88">
        <v>25.235699000000004</v>
      </c>
      <c r="J13" s="88">
        <v>72.422259999999994</v>
      </c>
      <c r="K13" s="88">
        <v>10.352877000000001</v>
      </c>
      <c r="L13" s="88">
        <v>6.0750400000000013</v>
      </c>
      <c r="M13" s="88">
        <v>3.9657549999999997</v>
      </c>
      <c r="N13" s="88">
        <v>3.954939</v>
      </c>
      <c r="O13" s="88">
        <v>5.7858999999999994E-2</v>
      </c>
      <c r="P13" s="88">
        <v>0.18815099999999998</v>
      </c>
      <c r="Q13" s="88">
        <v>64.01142200000001</v>
      </c>
      <c r="R13" s="88">
        <v>21.846304000000003</v>
      </c>
      <c r="S13" s="88">
        <v>13.509471</v>
      </c>
      <c r="U13" s="84" t="s">
        <v>545</v>
      </c>
    </row>
    <row r="14" spans="1:21" x14ac:dyDescent="0.15">
      <c r="B14" s="84" t="s">
        <v>346</v>
      </c>
      <c r="C14" s="88">
        <v>20.747774</v>
      </c>
      <c r="D14" s="88">
        <v>19.725955999999996</v>
      </c>
      <c r="E14" s="88">
        <v>87.339876000000018</v>
      </c>
      <c r="F14" s="88">
        <v>45.953699</v>
      </c>
      <c r="G14" s="88">
        <v>8.7653320000000008</v>
      </c>
      <c r="H14" s="88">
        <v>4.653238</v>
      </c>
      <c r="I14" s="88">
        <v>30.445732999999997</v>
      </c>
      <c r="J14" s="88">
        <v>97.002409999999998</v>
      </c>
      <c r="K14" s="88">
        <v>9.8977179999999993</v>
      </c>
      <c r="L14" s="88">
        <v>8.5259700000000009</v>
      </c>
      <c r="M14" s="88">
        <v>4.1965800000000009</v>
      </c>
      <c r="N14" s="88">
        <v>8.8736800000000002</v>
      </c>
      <c r="O14" s="88">
        <v>0.238594</v>
      </c>
      <c r="P14" s="88">
        <v>0.32150200000000001</v>
      </c>
      <c r="Q14" s="88">
        <v>75.305021000000011</v>
      </c>
      <c r="R14" s="88">
        <v>29.635566000000004</v>
      </c>
      <c r="S14" s="88">
        <v>16.796959999999999</v>
      </c>
      <c r="U14" s="84" t="s">
        <v>546</v>
      </c>
    </row>
    <row r="15" spans="1:21" x14ac:dyDescent="0.15">
      <c r="B15" s="84" t="s">
        <v>347</v>
      </c>
      <c r="C15" s="88">
        <v>19.101414000000005</v>
      </c>
      <c r="D15" s="88">
        <v>17.481310000000001</v>
      </c>
      <c r="E15" s="88">
        <v>91.552469999999985</v>
      </c>
      <c r="F15" s="88">
        <v>35.878599000000008</v>
      </c>
      <c r="G15" s="88">
        <v>8.5333679999999994</v>
      </c>
      <c r="H15" s="88">
        <v>6.4274680000000002</v>
      </c>
      <c r="I15" s="88">
        <v>31.955366999999999</v>
      </c>
      <c r="J15" s="88">
        <v>92.017065000000002</v>
      </c>
      <c r="K15" s="88">
        <v>9.7736139999999985</v>
      </c>
      <c r="L15" s="88">
        <v>10.287804</v>
      </c>
      <c r="M15" s="88">
        <v>3.3722650000000005</v>
      </c>
      <c r="N15" s="88">
        <v>10.246276</v>
      </c>
      <c r="O15" s="88">
        <v>0.208535</v>
      </c>
      <c r="P15" s="88">
        <v>0.52862000000000009</v>
      </c>
      <c r="Q15" s="88">
        <v>82.466815000000025</v>
      </c>
      <c r="R15" s="88">
        <v>26.369171999999999</v>
      </c>
      <c r="S15" s="88">
        <v>12.689539</v>
      </c>
      <c r="U15" s="84" t="s">
        <v>547</v>
      </c>
    </row>
    <row r="16" spans="1:21" x14ac:dyDescent="0.15">
      <c r="B16" s="84" t="s">
        <v>348</v>
      </c>
      <c r="C16" s="88">
        <v>24.691268999999998</v>
      </c>
      <c r="D16" s="88">
        <v>22.125173999999994</v>
      </c>
      <c r="E16" s="88">
        <v>87.527118999999999</v>
      </c>
      <c r="F16" s="88">
        <v>40.146082000000014</v>
      </c>
      <c r="G16" s="88">
        <v>8.4902109999999986</v>
      </c>
      <c r="H16" s="88">
        <v>7.9474670000000005</v>
      </c>
      <c r="I16" s="88">
        <v>34.202984999999998</v>
      </c>
      <c r="J16" s="88">
        <v>73.061184999999981</v>
      </c>
      <c r="K16" s="88">
        <v>10.995663</v>
      </c>
      <c r="L16" s="88">
        <v>12.127124999999999</v>
      </c>
      <c r="M16" s="88">
        <v>4.7617279999999997</v>
      </c>
      <c r="N16" s="88">
        <v>9.3010319999999993</v>
      </c>
      <c r="O16" s="88">
        <v>0.13062400000000002</v>
      </c>
      <c r="P16" s="88">
        <v>0.46946500000000002</v>
      </c>
      <c r="Q16" s="88">
        <v>144.856932</v>
      </c>
      <c r="R16" s="88">
        <v>27.621279999999999</v>
      </c>
      <c r="S16" s="88">
        <v>10.595309</v>
      </c>
      <c r="U16" s="84" t="s">
        <v>548</v>
      </c>
    </row>
    <row r="17" spans="1:21" x14ac:dyDescent="0.15">
      <c r="B17" s="84" t="s">
        <v>349</v>
      </c>
      <c r="C17" s="88">
        <v>20.306049999999999</v>
      </c>
      <c r="D17" s="88">
        <v>20.792954000000005</v>
      </c>
      <c r="E17" s="88">
        <v>80.938375000000008</v>
      </c>
      <c r="F17" s="88">
        <v>33.533165999999994</v>
      </c>
      <c r="G17" s="88">
        <v>7.005037999999999</v>
      </c>
      <c r="H17" s="88">
        <v>9.1511049999999994</v>
      </c>
      <c r="I17" s="88">
        <v>35.910795</v>
      </c>
      <c r="J17" s="88">
        <v>79.057255000000012</v>
      </c>
      <c r="K17" s="88">
        <v>11.06536</v>
      </c>
      <c r="L17" s="88">
        <v>11.319553000000003</v>
      </c>
      <c r="M17" s="88">
        <v>4.278912</v>
      </c>
      <c r="N17" s="88">
        <v>8.4897010000000002</v>
      </c>
      <c r="O17" s="88">
        <v>0.57849600000000001</v>
      </c>
      <c r="P17" s="88">
        <v>0.53348600000000002</v>
      </c>
      <c r="Q17" s="88">
        <v>170.50815599999999</v>
      </c>
      <c r="R17" s="88">
        <v>24.856849999999998</v>
      </c>
      <c r="S17" s="88">
        <v>9.4377440000000004</v>
      </c>
      <c r="U17" s="84" t="s">
        <v>549</v>
      </c>
    </row>
    <row r="18" spans="1:21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89"/>
      <c r="R18" s="89"/>
      <c r="S18" s="89"/>
    </row>
    <row r="19" spans="1:21" x14ac:dyDescent="0.15">
      <c r="A19" s="87">
        <v>2022</v>
      </c>
      <c r="B19" s="84" t="s">
        <v>338</v>
      </c>
      <c r="C19" s="88">
        <v>25.937640999999989</v>
      </c>
      <c r="D19" s="88">
        <v>16.271994999999997</v>
      </c>
      <c r="E19" s="88">
        <v>60.368640999999997</v>
      </c>
      <c r="F19" s="88">
        <v>35.080581000000009</v>
      </c>
      <c r="G19" s="88">
        <v>7.6701350000000001</v>
      </c>
      <c r="H19" s="88">
        <v>12.19191</v>
      </c>
      <c r="I19" s="88">
        <v>25.354578</v>
      </c>
      <c r="J19" s="88">
        <v>50.238258999999999</v>
      </c>
      <c r="K19" s="88">
        <v>10.73462</v>
      </c>
      <c r="L19" s="88">
        <v>10.515814000000002</v>
      </c>
      <c r="M19" s="88">
        <v>6.7490029999999992</v>
      </c>
      <c r="N19" s="88">
        <v>18.432807</v>
      </c>
      <c r="O19" s="88">
        <v>0.216117</v>
      </c>
      <c r="P19" s="88">
        <v>0.29586899999999999</v>
      </c>
      <c r="Q19" s="88">
        <v>122.24116800000002</v>
      </c>
      <c r="R19" s="88">
        <v>25.478452000000004</v>
      </c>
      <c r="S19" s="88">
        <v>12.337301999999996</v>
      </c>
      <c r="T19" s="87">
        <v>2022</v>
      </c>
      <c r="U19" s="84" t="s">
        <v>538</v>
      </c>
    </row>
    <row r="20" spans="1:21" x14ac:dyDescent="0.15">
      <c r="B20" s="84" t="s">
        <v>339</v>
      </c>
      <c r="C20" s="88">
        <v>24.706899999999997</v>
      </c>
      <c r="D20" s="88">
        <v>19.137230000000002</v>
      </c>
      <c r="E20" s="88">
        <v>70.033660999999995</v>
      </c>
      <c r="F20" s="88">
        <v>37.880656999999999</v>
      </c>
      <c r="G20" s="88">
        <v>7.5897519999999998</v>
      </c>
      <c r="H20" s="88">
        <v>15.395811</v>
      </c>
      <c r="I20" s="88">
        <v>26.863695</v>
      </c>
      <c r="J20" s="88">
        <v>55.775926000000005</v>
      </c>
      <c r="K20" s="88">
        <v>10.247194</v>
      </c>
      <c r="L20" s="88">
        <v>10.446339999999999</v>
      </c>
      <c r="M20" s="88">
        <v>6.7079229999999992</v>
      </c>
      <c r="N20" s="88">
        <v>22.634566</v>
      </c>
      <c r="O20" s="88">
        <v>0.277422</v>
      </c>
      <c r="P20" s="88">
        <v>0.33038900000000004</v>
      </c>
      <c r="Q20" s="88">
        <v>121.216104</v>
      </c>
      <c r="R20" s="88">
        <v>30.400110000000002</v>
      </c>
      <c r="S20" s="88">
        <v>8.7741110000000013</v>
      </c>
      <c r="U20" s="84" t="s">
        <v>539</v>
      </c>
    </row>
    <row r="21" spans="1:21" x14ac:dyDescent="0.15">
      <c r="B21" s="84" t="s">
        <v>340</v>
      </c>
      <c r="C21" s="88">
        <v>33.199046000000003</v>
      </c>
      <c r="D21" s="88">
        <v>23.510916999999999</v>
      </c>
      <c r="E21" s="88">
        <v>74.514752000000001</v>
      </c>
      <c r="F21" s="88">
        <v>50.859939999999995</v>
      </c>
      <c r="G21" s="88">
        <v>7.8710310000000003</v>
      </c>
      <c r="H21" s="88">
        <v>17.714555999999998</v>
      </c>
      <c r="I21" s="88">
        <v>31.35444</v>
      </c>
      <c r="J21" s="88">
        <v>65.184563000000011</v>
      </c>
      <c r="K21" s="88">
        <v>10.859459999999999</v>
      </c>
      <c r="L21" s="88">
        <v>10.765387000000002</v>
      </c>
      <c r="M21" s="88">
        <v>5.8715339999999996</v>
      </c>
      <c r="N21" s="88">
        <v>12.460892000000001</v>
      </c>
      <c r="O21" s="88">
        <v>0.17346499999999998</v>
      </c>
      <c r="P21" s="88">
        <v>0.54577299999999995</v>
      </c>
      <c r="Q21" s="88">
        <v>109.417868</v>
      </c>
      <c r="R21" s="88">
        <v>33.432403999999991</v>
      </c>
      <c r="S21" s="88">
        <v>11.495188999999998</v>
      </c>
      <c r="U21" s="84" t="s">
        <v>540</v>
      </c>
    </row>
    <row r="22" spans="1:21" x14ac:dyDescent="0.15">
      <c r="B22" s="84" t="s">
        <v>341</v>
      </c>
      <c r="C22" s="88">
        <v>32.400808999999995</v>
      </c>
      <c r="D22" s="88">
        <v>19.526150000000001</v>
      </c>
      <c r="E22" s="88">
        <v>72.318913000000009</v>
      </c>
      <c r="F22" s="88">
        <v>39.430376000000003</v>
      </c>
      <c r="G22" s="88">
        <v>7.7388569999999994</v>
      </c>
      <c r="H22" s="88">
        <v>19.700236</v>
      </c>
      <c r="I22" s="88">
        <v>29.596752000000002</v>
      </c>
      <c r="J22" s="88">
        <v>68.590115999999995</v>
      </c>
      <c r="K22" s="88">
        <v>9.4008420000000008</v>
      </c>
      <c r="L22" s="88">
        <v>11.194623</v>
      </c>
      <c r="M22" s="88">
        <v>5.3003520000000002</v>
      </c>
      <c r="N22" s="88">
        <v>15.940406000000003</v>
      </c>
      <c r="O22" s="88">
        <v>0.53456099999999995</v>
      </c>
      <c r="P22" s="88">
        <v>0.42547500000000005</v>
      </c>
      <c r="Q22" s="88">
        <v>118.75889100000001</v>
      </c>
      <c r="R22" s="88">
        <v>30.911736000000005</v>
      </c>
      <c r="S22" s="88">
        <v>10.172067999999998</v>
      </c>
      <c r="U22" s="84" t="s">
        <v>541</v>
      </c>
    </row>
    <row r="23" spans="1:21" x14ac:dyDescent="0.15">
      <c r="B23" s="84" t="s">
        <v>342</v>
      </c>
      <c r="C23" s="88">
        <v>36.139401000000014</v>
      </c>
      <c r="D23" s="88">
        <v>26.041243999999999</v>
      </c>
      <c r="E23" s="88">
        <v>80.029651999999984</v>
      </c>
      <c r="F23" s="88">
        <v>35.911564999999996</v>
      </c>
      <c r="G23" s="88">
        <v>9.1903860000000002</v>
      </c>
      <c r="H23" s="88">
        <v>18.826886999999999</v>
      </c>
      <c r="I23" s="88">
        <v>30.635168999999998</v>
      </c>
      <c r="J23" s="88">
        <v>74.243484000000009</v>
      </c>
      <c r="K23" s="88">
        <v>11.753962999999999</v>
      </c>
      <c r="L23" s="88">
        <v>9.6302450000000004</v>
      </c>
      <c r="M23" s="88">
        <v>6.0333399999999999</v>
      </c>
      <c r="N23" s="88">
        <v>19.269027999999999</v>
      </c>
      <c r="O23" s="88">
        <v>0.991838</v>
      </c>
      <c r="P23" s="88">
        <v>0.34068199999999998</v>
      </c>
      <c r="Q23" s="88">
        <v>150.91033699999997</v>
      </c>
      <c r="R23" s="88">
        <v>32.83095800000001</v>
      </c>
      <c r="S23" s="88">
        <v>11.956486999999999</v>
      </c>
      <c r="U23" s="84" t="s">
        <v>542</v>
      </c>
    </row>
    <row r="24" spans="1:21" x14ac:dyDescent="0.15">
      <c r="B24" s="84" t="s">
        <v>343</v>
      </c>
      <c r="C24" s="88">
        <v>26.380319</v>
      </c>
      <c r="D24" s="88">
        <v>31.425715000000004</v>
      </c>
      <c r="E24" s="88">
        <v>80.633740999999986</v>
      </c>
      <c r="F24" s="88">
        <v>38.406458000000001</v>
      </c>
      <c r="G24" s="88">
        <v>8.4247890000000005</v>
      </c>
      <c r="H24" s="88">
        <v>7.9321289999999998</v>
      </c>
      <c r="I24" s="88">
        <v>32.881658000000002</v>
      </c>
      <c r="J24" s="88">
        <v>89.672660999999991</v>
      </c>
      <c r="K24" s="88">
        <v>10.067006000000001</v>
      </c>
      <c r="L24" s="88">
        <v>9.5087299999999999</v>
      </c>
      <c r="M24" s="88">
        <v>5.9251770000000006</v>
      </c>
      <c r="N24" s="88">
        <v>16.666817000000002</v>
      </c>
      <c r="O24" s="88">
        <v>0.72371099999999999</v>
      </c>
      <c r="P24" s="88">
        <v>0.27147699999999997</v>
      </c>
      <c r="Q24" s="88">
        <v>114.55166699999999</v>
      </c>
      <c r="R24" s="88">
        <v>32.916823999999998</v>
      </c>
      <c r="S24" s="88">
        <v>11.690467999999999</v>
      </c>
      <c r="U24" s="84" t="s">
        <v>543</v>
      </c>
    </row>
    <row r="25" spans="1:21" x14ac:dyDescent="0.15">
      <c r="B25" s="84" t="s">
        <v>344</v>
      </c>
      <c r="C25" s="88">
        <v>32.970264</v>
      </c>
      <c r="D25" s="88">
        <v>25.655974999999998</v>
      </c>
      <c r="E25" s="88">
        <v>86.00772400000001</v>
      </c>
      <c r="F25" s="88">
        <v>36.160909999999994</v>
      </c>
      <c r="G25" s="88">
        <v>8.5424930000000003</v>
      </c>
      <c r="H25" s="88">
        <v>6.7875269999999999</v>
      </c>
      <c r="I25" s="88">
        <v>31.103194000000002</v>
      </c>
      <c r="J25" s="88">
        <v>75.902105000000006</v>
      </c>
      <c r="K25" s="88">
        <v>10.878611000000001</v>
      </c>
      <c r="L25" s="88">
        <v>10.668304000000001</v>
      </c>
      <c r="M25" s="88">
        <v>5.7831289999999989</v>
      </c>
      <c r="N25" s="88">
        <v>12.843995</v>
      </c>
      <c r="O25" s="88">
        <v>0.99225399999999975</v>
      </c>
      <c r="P25" s="88">
        <v>0.37331700000000001</v>
      </c>
      <c r="Q25" s="88">
        <v>117.767645</v>
      </c>
      <c r="R25" s="88">
        <v>34.480719000000001</v>
      </c>
      <c r="S25" s="88">
        <v>13.150922</v>
      </c>
      <c r="U25" s="84" t="s">
        <v>544</v>
      </c>
    </row>
    <row r="26" spans="1:21" x14ac:dyDescent="0.15">
      <c r="B26" s="84" t="s">
        <v>345</v>
      </c>
      <c r="C26" s="88">
        <v>27.443784999999998</v>
      </c>
      <c r="D26" s="88">
        <v>25.994504000000003</v>
      </c>
      <c r="E26" s="88">
        <v>99.58881199999999</v>
      </c>
      <c r="F26" s="88">
        <v>36.807541999999991</v>
      </c>
      <c r="G26" s="88">
        <v>4.4425539999999994</v>
      </c>
      <c r="H26" s="88">
        <v>6.2157109999999998</v>
      </c>
      <c r="I26" s="88">
        <v>36.762360000000001</v>
      </c>
      <c r="J26" s="88">
        <v>84.743371999999994</v>
      </c>
      <c r="K26" s="88">
        <v>9.8081849999999982</v>
      </c>
      <c r="L26" s="88">
        <v>11.992376</v>
      </c>
      <c r="M26" s="88">
        <v>7.637512000000001</v>
      </c>
      <c r="N26" s="88">
        <v>8.3939109999999992</v>
      </c>
      <c r="O26" s="88">
        <v>0.44511699999999998</v>
      </c>
      <c r="P26" s="88">
        <v>0.28181299999999998</v>
      </c>
      <c r="Q26" s="88">
        <v>123.775555</v>
      </c>
      <c r="R26" s="88">
        <v>28.576345000000003</v>
      </c>
      <c r="S26" s="88">
        <v>16.132532999999999</v>
      </c>
      <c r="U26" s="84" t="s">
        <v>545</v>
      </c>
    </row>
    <row r="27" spans="1:21" x14ac:dyDescent="0.15">
      <c r="B27" s="84" t="s">
        <v>346</v>
      </c>
      <c r="C27" s="88">
        <v>39.342610000000001</v>
      </c>
      <c r="D27" s="88">
        <v>27.770197000000003</v>
      </c>
      <c r="E27" s="88">
        <v>102.98810699999999</v>
      </c>
      <c r="F27" s="88">
        <v>45.959543999999994</v>
      </c>
      <c r="G27" s="88">
        <v>7.939063</v>
      </c>
      <c r="H27" s="88">
        <v>4.4557760000000002</v>
      </c>
      <c r="I27" s="88">
        <v>35.925603000000002</v>
      </c>
      <c r="J27" s="88">
        <v>97.960971000000001</v>
      </c>
      <c r="K27" s="88">
        <v>11.555979999999996</v>
      </c>
      <c r="L27" s="88">
        <v>16.267628000000002</v>
      </c>
      <c r="M27" s="88">
        <v>7.6398129999999984</v>
      </c>
      <c r="N27" s="88">
        <v>11.135344999999999</v>
      </c>
      <c r="O27" s="88">
        <v>0.52092300000000002</v>
      </c>
      <c r="P27" s="88">
        <v>0.228934</v>
      </c>
      <c r="Q27" s="88">
        <v>113.05447200000003</v>
      </c>
      <c r="R27" s="88">
        <v>37.556466000000007</v>
      </c>
      <c r="S27" s="88">
        <v>16.714452999999999</v>
      </c>
      <c r="U27" s="84" t="s">
        <v>546</v>
      </c>
    </row>
    <row r="28" spans="1:21" x14ac:dyDescent="0.15">
      <c r="B28" s="84" t="s">
        <v>347</v>
      </c>
      <c r="C28" s="88">
        <v>22.959330000000001</v>
      </c>
      <c r="D28" s="88">
        <v>25.431888999999998</v>
      </c>
      <c r="E28" s="88">
        <v>90.906311000000002</v>
      </c>
      <c r="F28" s="88">
        <v>41.231144999999998</v>
      </c>
      <c r="G28" s="88">
        <v>8.1250970000000002</v>
      </c>
      <c r="H28" s="88">
        <v>7.7643140000000006</v>
      </c>
      <c r="I28" s="88">
        <v>38.273167999999998</v>
      </c>
      <c r="J28" s="88">
        <v>93.937939</v>
      </c>
      <c r="K28" s="88">
        <v>11.692835000000002</v>
      </c>
      <c r="L28" s="88">
        <v>21.499041000000002</v>
      </c>
      <c r="M28" s="88">
        <v>8.1360029999999988</v>
      </c>
      <c r="N28" s="88">
        <v>14.588277000000001</v>
      </c>
      <c r="O28" s="88">
        <v>0.82265699999999986</v>
      </c>
      <c r="P28" s="88">
        <v>0.19701199999999999</v>
      </c>
      <c r="Q28" s="88">
        <v>103.21421899999999</v>
      </c>
      <c r="R28" s="88">
        <v>31.938145000000002</v>
      </c>
      <c r="S28" s="88">
        <v>14.636648000000001</v>
      </c>
      <c r="U28" s="84" t="s">
        <v>547</v>
      </c>
    </row>
    <row r="29" spans="1:21" x14ac:dyDescent="0.15">
      <c r="B29" s="84" t="s">
        <v>348</v>
      </c>
      <c r="C29" s="88">
        <v>35.114905999999998</v>
      </c>
      <c r="D29" s="88">
        <v>25.168391</v>
      </c>
      <c r="E29" s="88">
        <v>78.33643099999999</v>
      </c>
      <c r="F29" s="88">
        <v>38.395675000000004</v>
      </c>
      <c r="G29" s="88">
        <v>8.0321510000000007</v>
      </c>
      <c r="H29" s="88">
        <v>8.3515280000000001</v>
      </c>
      <c r="I29" s="88">
        <v>40.812029999999993</v>
      </c>
      <c r="J29" s="88">
        <v>77.444281000000004</v>
      </c>
      <c r="K29" s="88">
        <v>11.237842000000004</v>
      </c>
      <c r="L29" s="88">
        <v>28.422772999999999</v>
      </c>
      <c r="M29" s="88">
        <v>8.5710569999999997</v>
      </c>
      <c r="N29" s="88">
        <v>11.325556000000001</v>
      </c>
      <c r="O29" s="88">
        <v>1.4135249999999999</v>
      </c>
      <c r="P29" s="88">
        <v>0.28722999999999999</v>
      </c>
      <c r="Q29" s="88">
        <v>155.50107700000001</v>
      </c>
      <c r="R29" s="88">
        <v>35.006533000000005</v>
      </c>
      <c r="S29" s="88">
        <v>17.912897000000001</v>
      </c>
      <c r="U29" s="84" t="s">
        <v>548</v>
      </c>
    </row>
    <row r="30" spans="1:21" x14ac:dyDescent="0.15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U30" s="84" t="s">
        <v>549</v>
      </c>
    </row>
    <row r="31" spans="1:21" ht="13.5" customHeight="1" x14ac:dyDescent="0.15"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21" ht="12.75" x14ac:dyDescent="0.2">
      <c r="A32" s="139"/>
      <c r="B32" s="28"/>
      <c r="C32" s="88"/>
      <c r="D32" s="28"/>
      <c r="E32" s="28"/>
      <c r="F32" s="28"/>
      <c r="G32" s="88"/>
      <c r="H32" s="88"/>
      <c r="I32" s="88"/>
      <c r="J32" s="88"/>
      <c r="K32" s="88"/>
      <c r="L32" s="88"/>
      <c r="M32" s="88"/>
      <c r="N32" s="88"/>
      <c r="O32" s="88"/>
    </row>
    <row r="33" spans="1:21" x14ac:dyDescent="0.15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21" s="90" customFormat="1" ht="27" customHeight="1" thickBot="1" x14ac:dyDescent="0.25">
      <c r="A34" s="195" t="s">
        <v>681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</row>
    <row r="35" spans="1:21" s="85" customFormat="1" ht="11.25" customHeight="1" thickBot="1" x14ac:dyDescent="0.25">
      <c r="A35" s="197" t="s">
        <v>162</v>
      </c>
      <c r="B35" s="197" t="s">
        <v>163</v>
      </c>
      <c r="C35" s="235" t="s">
        <v>679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7"/>
      <c r="T35" s="197" t="s">
        <v>535</v>
      </c>
      <c r="U35" s="197" t="s">
        <v>522</v>
      </c>
    </row>
    <row r="36" spans="1:21" ht="20.25" customHeight="1" thickBot="1" x14ac:dyDescent="0.2">
      <c r="A36" s="198"/>
      <c r="B36" s="198"/>
      <c r="C36" s="138">
        <v>18</v>
      </c>
      <c r="D36" s="138">
        <v>19</v>
      </c>
      <c r="E36" s="138">
        <v>20</v>
      </c>
      <c r="F36" s="138">
        <v>21</v>
      </c>
      <c r="G36" s="138">
        <v>22</v>
      </c>
      <c r="H36" s="138">
        <v>23</v>
      </c>
      <c r="I36" s="138">
        <v>24</v>
      </c>
      <c r="J36" s="138">
        <v>25</v>
      </c>
      <c r="K36" s="138">
        <v>26</v>
      </c>
      <c r="L36" s="138">
        <v>27</v>
      </c>
      <c r="M36" s="138">
        <v>28</v>
      </c>
      <c r="N36" s="138">
        <v>29</v>
      </c>
      <c r="O36" s="138">
        <v>30</v>
      </c>
      <c r="P36" s="138">
        <v>31</v>
      </c>
      <c r="Q36" s="138">
        <v>32</v>
      </c>
      <c r="R36" s="138">
        <v>33</v>
      </c>
      <c r="S36" s="138">
        <v>34</v>
      </c>
      <c r="T36" s="198"/>
      <c r="U36" s="198"/>
    </row>
    <row r="37" spans="1:21" x14ac:dyDescent="0.15">
      <c r="A37" s="87">
        <v>2021</v>
      </c>
      <c r="B37" s="84" t="s">
        <v>338</v>
      </c>
      <c r="C37" s="88">
        <v>2.708126</v>
      </c>
      <c r="D37" s="88">
        <v>28.488328999999997</v>
      </c>
      <c r="E37" s="88">
        <v>34.062556000000058</v>
      </c>
      <c r="F37" s="88">
        <v>16.59074</v>
      </c>
      <c r="G37" s="88">
        <v>80.978432000000069</v>
      </c>
      <c r="H37" s="88">
        <v>19.040290000000002</v>
      </c>
      <c r="I37" s="88">
        <v>64.718195000000009</v>
      </c>
      <c r="J37" s="88">
        <v>21.122354000000001</v>
      </c>
      <c r="K37" s="88">
        <v>27.309643999999999</v>
      </c>
      <c r="L37" s="88">
        <v>265.05692900000003</v>
      </c>
      <c r="M37" s="88">
        <v>5.6582079999999992</v>
      </c>
      <c r="N37" s="88">
        <v>75.743040000000008</v>
      </c>
      <c r="O37" s="88">
        <v>94.293857999999972</v>
      </c>
      <c r="P37" s="88">
        <v>7.9367479999999997</v>
      </c>
      <c r="Q37" s="88">
        <v>15.791069999999998</v>
      </c>
      <c r="R37" s="88">
        <v>10.969592999999998</v>
      </c>
      <c r="S37" s="88">
        <v>11.668236</v>
      </c>
      <c r="T37" s="87">
        <v>2021</v>
      </c>
      <c r="U37" s="84" t="s">
        <v>538</v>
      </c>
    </row>
    <row r="38" spans="1:21" x14ac:dyDescent="0.15">
      <c r="B38" s="84" t="s">
        <v>339</v>
      </c>
      <c r="C38" s="88">
        <v>3.1157259999999996</v>
      </c>
      <c r="D38" s="88">
        <v>30.114091000000002</v>
      </c>
      <c r="E38" s="88">
        <v>37.674729000000099</v>
      </c>
      <c r="F38" s="88">
        <v>18.461283000000002</v>
      </c>
      <c r="G38" s="88">
        <v>84.631869000000052</v>
      </c>
      <c r="H38" s="88">
        <v>20.076150999999999</v>
      </c>
      <c r="I38" s="88">
        <v>56.987591999999999</v>
      </c>
      <c r="J38" s="88">
        <v>23.068603</v>
      </c>
      <c r="K38" s="88">
        <v>36.796995999999993</v>
      </c>
      <c r="L38" s="88">
        <v>341.64607999999998</v>
      </c>
      <c r="M38" s="88">
        <v>6.3362449999999981</v>
      </c>
      <c r="N38" s="88">
        <v>83.263720000000006</v>
      </c>
      <c r="O38" s="88">
        <v>81.134778000000011</v>
      </c>
      <c r="P38" s="88">
        <v>10.234107999999999</v>
      </c>
      <c r="Q38" s="88">
        <v>15.956422000000003</v>
      </c>
      <c r="R38" s="88">
        <v>13.393273000000001</v>
      </c>
      <c r="S38" s="88">
        <v>16.014900000000001</v>
      </c>
      <c r="U38" s="84" t="s">
        <v>539</v>
      </c>
    </row>
    <row r="39" spans="1:21" x14ac:dyDescent="0.15">
      <c r="B39" s="84" t="s">
        <v>340</v>
      </c>
      <c r="C39" s="88">
        <v>3.2810829999999997</v>
      </c>
      <c r="D39" s="88">
        <v>34.152852999999993</v>
      </c>
      <c r="E39" s="88">
        <v>46.370337000000369</v>
      </c>
      <c r="F39" s="88">
        <v>26.503182000000002</v>
      </c>
      <c r="G39" s="88">
        <v>116.75222800000002</v>
      </c>
      <c r="H39" s="88">
        <v>18.343042000000001</v>
      </c>
      <c r="I39" s="88">
        <v>52.907606000000001</v>
      </c>
      <c r="J39" s="88">
        <v>29.296788999999997</v>
      </c>
      <c r="K39" s="88">
        <v>45.749770999999996</v>
      </c>
      <c r="L39" s="88">
        <v>350.47673200000003</v>
      </c>
      <c r="M39" s="88">
        <v>18.707215999999999</v>
      </c>
      <c r="N39" s="88">
        <v>109.53799899999999</v>
      </c>
      <c r="O39" s="88">
        <v>126.95114000000001</v>
      </c>
      <c r="P39" s="88">
        <v>10.837892</v>
      </c>
      <c r="Q39" s="88">
        <v>21.282948999999995</v>
      </c>
      <c r="R39" s="88">
        <v>16.555666999999996</v>
      </c>
      <c r="S39" s="88">
        <v>18.424945999999998</v>
      </c>
      <c r="U39" s="84" t="s">
        <v>540</v>
      </c>
    </row>
    <row r="40" spans="1:21" x14ac:dyDescent="0.15">
      <c r="B40" s="84" t="s">
        <v>341</v>
      </c>
      <c r="C40" s="88">
        <v>3.270337</v>
      </c>
      <c r="D40" s="88">
        <v>33.451419999999999</v>
      </c>
      <c r="E40" s="88">
        <v>37.150205999999969</v>
      </c>
      <c r="F40" s="88">
        <v>20.119176</v>
      </c>
      <c r="G40" s="88">
        <v>106.98280900000002</v>
      </c>
      <c r="H40" s="88">
        <v>15.434952000000001</v>
      </c>
      <c r="I40" s="88">
        <v>49.772559999999999</v>
      </c>
      <c r="J40" s="88">
        <v>25.851352999999996</v>
      </c>
      <c r="K40" s="88">
        <v>55.795466999999995</v>
      </c>
      <c r="L40" s="88">
        <v>287.95869500000003</v>
      </c>
      <c r="M40" s="88">
        <v>8.6346279999999993</v>
      </c>
      <c r="N40" s="88">
        <v>94.148545000000013</v>
      </c>
      <c r="O40" s="88">
        <v>103.523585</v>
      </c>
      <c r="P40" s="88">
        <v>5.8583599999999993</v>
      </c>
      <c r="Q40" s="88">
        <v>18.321131999999999</v>
      </c>
      <c r="R40" s="88">
        <v>15.439551999999999</v>
      </c>
      <c r="S40" s="88">
        <v>17.186564000000004</v>
      </c>
      <c r="U40" s="84" t="s">
        <v>541</v>
      </c>
    </row>
    <row r="41" spans="1:21" x14ac:dyDescent="0.15">
      <c r="B41" s="84" t="s">
        <v>342</v>
      </c>
      <c r="C41" s="88">
        <v>3.0075409999999998</v>
      </c>
      <c r="D41" s="88">
        <v>32.870369999999994</v>
      </c>
      <c r="E41" s="88">
        <v>39.034992999999957</v>
      </c>
      <c r="F41" s="88">
        <v>22.906296000000001</v>
      </c>
      <c r="G41" s="88">
        <v>110.52180799999991</v>
      </c>
      <c r="H41" s="88">
        <v>18.452937000000002</v>
      </c>
      <c r="I41" s="88">
        <v>55.454912999999998</v>
      </c>
      <c r="J41" s="88">
        <v>26.434005999999997</v>
      </c>
      <c r="K41" s="88">
        <v>62.420437</v>
      </c>
      <c r="L41" s="88">
        <v>285.13282600000002</v>
      </c>
      <c r="M41" s="88">
        <v>7.5416319999999999</v>
      </c>
      <c r="N41" s="88">
        <v>97.964162999999999</v>
      </c>
      <c r="O41" s="88">
        <v>113.31300299999998</v>
      </c>
      <c r="P41" s="88">
        <v>9.1018129999999999</v>
      </c>
      <c r="Q41" s="88">
        <v>22.577957999999999</v>
      </c>
      <c r="R41" s="88">
        <v>15.858072999999994</v>
      </c>
      <c r="S41" s="88">
        <v>16.720696999999998</v>
      </c>
      <c r="U41" s="84" t="s">
        <v>542</v>
      </c>
    </row>
    <row r="42" spans="1:21" x14ac:dyDescent="0.15">
      <c r="B42" s="84" t="s">
        <v>343</v>
      </c>
      <c r="C42" s="88">
        <v>2.6065590000000003</v>
      </c>
      <c r="D42" s="88">
        <v>33.140673</v>
      </c>
      <c r="E42" s="88">
        <v>41.142612999999919</v>
      </c>
      <c r="F42" s="88">
        <v>22.293992000000003</v>
      </c>
      <c r="G42" s="88">
        <v>109.48286300000004</v>
      </c>
      <c r="H42" s="88">
        <v>17.578993999999998</v>
      </c>
      <c r="I42" s="88">
        <v>52.258234000000002</v>
      </c>
      <c r="J42" s="88">
        <v>27.417553000000005</v>
      </c>
      <c r="K42" s="88">
        <v>60.576222000000001</v>
      </c>
      <c r="L42" s="88">
        <v>290.42095300000005</v>
      </c>
      <c r="M42" s="88">
        <v>12.909916000000001</v>
      </c>
      <c r="N42" s="88">
        <v>101.51708099999999</v>
      </c>
      <c r="O42" s="88">
        <v>100.59571600000001</v>
      </c>
      <c r="P42" s="88">
        <v>13.735014</v>
      </c>
      <c r="Q42" s="88">
        <v>21.665014000000006</v>
      </c>
      <c r="R42" s="88">
        <v>15.087460999999992</v>
      </c>
      <c r="S42" s="88">
        <v>15.570439999999998</v>
      </c>
      <c r="U42" s="84" t="s">
        <v>543</v>
      </c>
    </row>
    <row r="43" spans="1:21" x14ac:dyDescent="0.15">
      <c r="B43" s="84" t="s">
        <v>344</v>
      </c>
      <c r="C43" s="88">
        <v>2.4167869999999994</v>
      </c>
      <c r="D43" s="88">
        <v>37.870479000000003</v>
      </c>
      <c r="E43" s="88">
        <v>39.156662999999611</v>
      </c>
      <c r="F43" s="88">
        <v>24.255110999999992</v>
      </c>
      <c r="G43" s="88">
        <v>115.34553800000009</v>
      </c>
      <c r="H43" s="88">
        <v>19.286351</v>
      </c>
      <c r="I43" s="88">
        <v>73.146407999999994</v>
      </c>
      <c r="J43" s="88">
        <v>29.652530000000006</v>
      </c>
      <c r="K43" s="88">
        <v>49.506636</v>
      </c>
      <c r="L43" s="88">
        <v>294.64829099999992</v>
      </c>
      <c r="M43" s="88">
        <v>9.8945959999999999</v>
      </c>
      <c r="N43" s="88">
        <v>77.143937000000008</v>
      </c>
      <c r="O43" s="88">
        <v>101.52414000000002</v>
      </c>
      <c r="P43" s="88">
        <v>11.632836000000001</v>
      </c>
      <c r="Q43" s="88">
        <v>22.972389000000007</v>
      </c>
      <c r="R43" s="88">
        <v>17.302390999999997</v>
      </c>
      <c r="S43" s="88">
        <v>16.702760999999999</v>
      </c>
      <c r="U43" s="84" t="s">
        <v>544</v>
      </c>
    </row>
    <row r="44" spans="1:21" x14ac:dyDescent="0.15">
      <c r="B44" s="84" t="s">
        <v>345</v>
      </c>
      <c r="C44" s="88">
        <v>3.455363999999999</v>
      </c>
      <c r="D44" s="88">
        <v>37.089282000000011</v>
      </c>
      <c r="E44" s="88">
        <v>37.566226000000519</v>
      </c>
      <c r="F44" s="88">
        <v>21.689064999999999</v>
      </c>
      <c r="G44" s="88">
        <v>92.671779999999998</v>
      </c>
      <c r="H44" s="88">
        <v>15.010829000000001</v>
      </c>
      <c r="I44" s="88">
        <v>70.362376999999995</v>
      </c>
      <c r="J44" s="88">
        <v>24.805856999999996</v>
      </c>
      <c r="K44" s="88">
        <v>47.879046000000002</v>
      </c>
      <c r="L44" s="88">
        <v>345.50148000000002</v>
      </c>
      <c r="M44" s="88">
        <v>15.773555999999999</v>
      </c>
      <c r="N44" s="88">
        <v>111.53834799999998</v>
      </c>
      <c r="O44" s="88">
        <v>102.61990700000001</v>
      </c>
      <c r="P44" s="88">
        <v>9.4798169999999988</v>
      </c>
      <c r="Q44" s="88">
        <v>15.215390999999999</v>
      </c>
      <c r="R44" s="88">
        <v>15.812009</v>
      </c>
      <c r="S44" s="88">
        <v>15.264336999999999</v>
      </c>
      <c r="U44" s="84" t="s">
        <v>545</v>
      </c>
    </row>
    <row r="45" spans="1:21" x14ac:dyDescent="0.15">
      <c r="B45" s="84" t="s">
        <v>346</v>
      </c>
      <c r="C45" s="88">
        <v>3.1786859999999999</v>
      </c>
      <c r="D45" s="88">
        <v>38.340109000000005</v>
      </c>
      <c r="E45" s="88">
        <v>39.37510000000033</v>
      </c>
      <c r="F45" s="88">
        <v>23.009014999999998</v>
      </c>
      <c r="G45" s="88">
        <v>123.93896499999995</v>
      </c>
      <c r="H45" s="88">
        <v>23.286096000000001</v>
      </c>
      <c r="I45" s="88">
        <v>68.971022000000005</v>
      </c>
      <c r="J45" s="88">
        <v>27.725809000000002</v>
      </c>
      <c r="K45" s="88">
        <v>56.927283000000003</v>
      </c>
      <c r="L45" s="88">
        <v>335.94593400000002</v>
      </c>
      <c r="M45" s="88">
        <v>8.6622989999999991</v>
      </c>
      <c r="N45" s="88">
        <v>111.71116700000002</v>
      </c>
      <c r="O45" s="88">
        <v>94.714375999999987</v>
      </c>
      <c r="P45" s="88">
        <v>13.888121</v>
      </c>
      <c r="Q45" s="88">
        <v>18.088832</v>
      </c>
      <c r="R45" s="88">
        <v>17.508355000000005</v>
      </c>
      <c r="S45" s="88">
        <v>18.872464999999998</v>
      </c>
      <c r="U45" s="84" t="s">
        <v>546</v>
      </c>
    </row>
    <row r="46" spans="1:21" x14ac:dyDescent="0.15">
      <c r="B46" s="84" t="s">
        <v>347</v>
      </c>
      <c r="C46" s="88">
        <v>4.5304020000000005</v>
      </c>
      <c r="D46" s="88">
        <v>32.961635000000001</v>
      </c>
      <c r="E46" s="88">
        <v>46.323290000000071</v>
      </c>
      <c r="F46" s="88">
        <v>23.334931000000001</v>
      </c>
      <c r="G46" s="88">
        <v>123.55598299999994</v>
      </c>
      <c r="H46" s="88">
        <v>16.750833999999998</v>
      </c>
      <c r="I46" s="88">
        <v>59.196133000000003</v>
      </c>
      <c r="J46" s="88">
        <v>24.107141999999989</v>
      </c>
      <c r="K46" s="88">
        <v>48.126525000000001</v>
      </c>
      <c r="L46" s="88">
        <v>318.47096000000005</v>
      </c>
      <c r="M46" s="88">
        <v>9.0710730000000002</v>
      </c>
      <c r="N46" s="88">
        <v>110.77078799999998</v>
      </c>
      <c r="O46" s="88">
        <v>96.824197999999967</v>
      </c>
      <c r="P46" s="88">
        <v>15.606811999999998</v>
      </c>
      <c r="Q46" s="88">
        <v>20.376084000000002</v>
      </c>
      <c r="R46" s="88">
        <v>19.371061999999995</v>
      </c>
      <c r="S46" s="88">
        <v>16.890960999999997</v>
      </c>
      <c r="U46" s="84" t="s">
        <v>547</v>
      </c>
    </row>
    <row r="47" spans="1:21" x14ac:dyDescent="0.15">
      <c r="B47" s="84" t="s">
        <v>348</v>
      </c>
      <c r="C47" s="88">
        <v>4.1570230000000006</v>
      </c>
      <c r="D47" s="88">
        <v>38.480579000000006</v>
      </c>
      <c r="E47" s="88">
        <v>51.493506000000096</v>
      </c>
      <c r="F47" s="88">
        <v>25.375174999999999</v>
      </c>
      <c r="G47" s="88">
        <v>131.88821899999994</v>
      </c>
      <c r="H47" s="88">
        <v>27.955256000000002</v>
      </c>
      <c r="I47" s="88">
        <v>71.798746000000008</v>
      </c>
      <c r="J47" s="88">
        <v>26.482890000000005</v>
      </c>
      <c r="K47" s="88">
        <v>58.804198</v>
      </c>
      <c r="L47" s="88">
        <v>242.78108199999997</v>
      </c>
      <c r="M47" s="88">
        <v>13.568083</v>
      </c>
      <c r="N47" s="88">
        <v>107.19889099999997</v>
      </c>
      <c r="O47" s="88">
        <v>93.618365000000011</v>
      </c>
      <c r="P47" s="88">
        <v>19.524767000000001</v>
      </c>
      <c r="Q47" s="88">
        <v>21.910190999999998</v>
      </c>
      <c r="R47" s="88">
        <v>22.57195200000001</v>
      </c>
      <c r="S47" s="88">
        <v>19.347621999999998</v>
      </c>
      <c r="U47" s="84" t="s">
        <v>548</v>
      </c>
    </row>
    <row r="48" spans="1:21" x14ac:dyDescent="0.15">
      <c r="B48" s="84" t="s">
        <v>349</v>
      </c>
      <c r="C48" s="88">
        <v>3.2208949999999996</v>
      </c>
      <c r="D48" s="88">
        <v>36.093120999999982</v>
      </c>
      <c r="E48" s="88">
        <v>41.04819000000029</v>
      </c>
      <c r="F48" s="88">
        <v>24.294997000000027</v>
      </c>
      <c r="G48" s="88">
        <v>98.107006999999967</v>
      </c>
      <c r="H48" s="88">
        <v>15.145125999999999</v>
      </c>
      <c r="I48" s="88">
        <v>44.166406000000002</v>
      </c>
      <c r="J48" s="88">
        <v>22.242871000000001</v>
      </c>
      <c r="K48" s="88">
        <v>85.29165900000001</v>
      </c>
      <c r="L48" s="88">
        <v>312.72415999999998</v>
      </c>
      <c r="M48" s="88">
        <v>9.984691999999999</v>
      </c>
      <c r="N48" s="88">
        <v>126.81307099999998</v>
      </c>
      <c r="O48" s="88">
        <v>115.303938</v>
      </c>
      <c r="P48" s="88">
        <v>23.374365999999998</v>
      </c>
      <c r="Q48" s="88">
        <v>16.322071000000001</v>
      </c>
      <c r="R48" s="88">
        <v>18.214511999999985</v>
      </c>
      <c r="S48" s="88">
        <v>14.672331</v>
      </c>
      <c r="U48" s="84" t="s">
        <v>549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9"/>
      <c r="R49" s="89"/>
      <c r="S49" s="89"/>
    </row>
    <row r="50" spans="1:21" x14ac:dyDescent="0.15">
      <c r="A50" s="87">
        <v>2022</v>
      </c>
      <c r="B50" s="84" t="s">
        <v>338</v>
      </c>
      <c r="C50" s="88">
        <v>3.256511999999999</v>
      </c>
      <c r="D50" s="88">
        <v>30.081199000000005</v>
      </c>
      <c r="E50" s="88">
        <v>46.509106999998892</v>
      </c>
      <c r="F50" s="88">
        <v>24.053566000000238</v>
      </c>
      <c r="G50" s="88">
        <v>92.504992999999999</v>
      </c>
      <c r="H50" s="88">
        <v>23.214262999999995</v>
      </c>
      <c r="I50" s="88">
        <v>53.309019999999997</v>
      </c>
      <c r="J50" s="88">
        <v>29.514775999999998</v>
      </c>
      <c r="K50" s="88">
        <v>42.28116</v>
      </c>
      <c r="L50" s="88">
        <v>429.466701</v>
      </c>
      <c r="M50" s="88">
        <v>8.5935600000000001</v>
      </c>
      <c r="N50" s="88">
        <v>105.845771</v>
      </c>
      <c r="O50" s="88">
        <v>103.27353600000001</v>
      </c>
      <c r="P50" s="88">
        <v>25.911021000000002</v>
      </c>
      <c r="Q50" s="88">
        <v>19.127566999999999</v>
      </c>
      <c r="R50" s="88">
        <v>14.760357000000004</v>
      </c>
      <c r="S50" s="88">
        <v>13.497843999999997</v>
      </c>
      <c r="T50" s="87">
        <v>2022</v>
      </c>
      <c r="U50" s="84" t="s">
        <v>538</v>
      </c>
    </row>
    <row r="51" spans="1:21" x14ac:dyDescent="0.15">
      <c r="B51" s="84" t="s">
        <v>339</v>
      </c>
      <c r="C51" s="88">
        <v>3.4758650000000006</v>
      </c>
      <c r="D51" s="88">
        <v>33.756708000000003</v>
      </c>
      <c r="E51" s="88">
        <v>46.68471099999968</v>
      </c>
      <c r="F51" s="88">
        <v>22.339520000000164</v>
      </c>
      <c r="G51" s="88">
        <v>98.771837000000033</v>
      </c>
      <c r="H51" s="88">
        <v>18.956745999999999</v>
      </c>
      <c r="I51" s="88">
        <v>60.339868000000003</v>
      </c>
      <c r="J51" s="88">
        <v>25.452804</v>
      </c>
      <c r="K51" s="88">
        <v>39.954988999999998</v>
      </c>
      <c r="L51" s="88">
        <v>534.48596499999985</v>
      </c>
      <c r="M51" s="88">
        <v>9.2532589999999999</v>
      </c>
      <c r="N51" s="88">
        <v>102.16306599999999</v>
      </c>
      <c r="O51" s="88">
        <v>90.116830999999991</v>
      </c>
      <c r="P51" s="88">
        <v>16.978203000000001</v>
      </c>
      <c r="Q51" s="88">
        <v>23.659244000000001</v>
      </c>
      <c r="R51" s="88">
        <v>18.671323999999988</v>
      </c>
      <c r="S51" s="88">
        <v>17.668478</v>
      </c>
      <c r="U51" s="84" t="s">
        <v>539</v>
      </c>
    </row>
    <row r="52" spans="1:21" x14ac:dyDescent="0.15">
      <c r="B52" s="84" t="s">
        <v>340</v>
      </c>
      <c r="C52" s="88">
        <v>4.2730129999999988</v>
      </c>
      <c r="D52" s="88">
        <v>38.385514000000001</v>
      </c>
      <c r="E52" s="88">
        <v>48.565561000000415</v>
      </c>
      <c r="F52" s="88">
        <v>28.053237000000117</v>
      </c>
      <c r="G52" s="88">
        <v>113.46448999999994</v>
      </c>
      <c r="H52" s="88">
        <v>31.574775000000002</v>
      </c>
      <c r="I52" s="88">
        <v>63.23668</v>
      </c>
      <c r="J52" s="88">
        <v>35.874673000000001</v>
      </c>
      <c r="K52" s="88">
        <v>105.92114899999999</v>
      </c>
      <c r="L52" s="88">
        <v>455.465487</v>
      </c>
      <c r="M52" s="88">
        <v>25.486724999999996</v>
      </c>
      <c r="N52" s="88">
        <v>111.52046100000001</v>
      </c>
      <c r="O52" s="88">
        <v>115.012069</v>
      </c>
      <c r="P52" s="88">
        <v>16.838550000000001</v>
      </c>
      <c r="Q52" s="88">
        <v>25.423436999999996</v>
      </c>
      <c r="R52" s="88">
        <v>22.333538999999998</v>
      </c>
      <c r="S52" s="88">
        <v>19.244040000000005</v>
      </c>
      <c r="U52" s="84" t="s">
        <v>540</v>
      </c>
    </row>
    <row r="53" spans="1:21" x14ac:dyDescent="0.15">
      <c r="B53" s="84" t="s">
        <v>341</v>
      </c>
      <c r="C53" s="88">
        <v>3.5908290000000007</v>
      </c>
      <c r="D53" s="88">
        <v>36.726584000000003</v>
      </c>
      <c r="E53" s="88">
        <v>40.817393999999993</v>
      </c>
      <c r="F53" s="88">
        <v>25.012060999999981</v>
      </c>
      <c r="G53" s="88">
        <v>107.47617599999998</v>
      </c>
      <c r="H53" s="88">
        <v>19.488614999999999</v>
      </c>
      <c r="I53" s="88">
        <v>59.847228999999999</v>
      </c>
      <c r="J53" s="88">
        <v>30.876371000000006</v>
      </c>
      <c r="K53" s="88">
        <v>48.942166</v>
      </c>
      <c r="L53" s="88">
        <v>550.29552899999999</v>
      </c>
      <c r="M53" s="88">
        <v>9.7370220000000014</v>
      </c>
      <c r="N53" s="88">
        <v>163.90112500000001</v>
      </c>
      <c r="O53" s="88">
        <v>107.10542399999997</v>
      </c>
      <c r="P53" s="88">
        <v>30.416432</v>
      </c>
      <c r="Q53" s="88">
        <v>23.835324000000004</v>
      </c>
      <c r="R53" s="88">
        <v>20.940197999999992</v>
      </c>
      <c r="S53" s="88">
        <v>16.700787999999996</v>
      </c>
      <c r="U53" s="84" t="s">
        <v>541</v>
      </c>
    </row>
    <row r="54" spans="1:21" x14ac:dyDescent="0.15">
      <c r="B54" s="84" t="s">
        <v>342</v>
      </c>
      <c r="C54" s="88">
        <v>3.8976539999999993</v>
      </c>
      <c r="D54" s="88">
        <v>39.821666000000008</v>
      </c>
      <c r="E54" s="88">
        <v>50.459549000000003</v>
      </c>
      <c r="F54" s="88">
        <v>28.113734000000001</v>
      </c>
      <c r="G54" s="88">
        <v>118.16542899999997</v>
      </c>
      <c r="H54" s="88">
        <v>23.404788</v>
      </c>
      <c r="I54" s="88">
        <v>70.850316000000007</v>
      </c>
      <c r="J54" s="88">
        <v>43.103910999999989</v>
      </c>
      <c r="K54" s="88">
        <v>74.728246999999996</v>
      </c>
      <c r="L54" s="88">
        <v>678.32437999999991</v>
      </c>
      <c r="M54" s="88">
        <v>14.331595</v>
      </c>
      <c r="N54" s="88">
        <v>175.89599300000003</v>
      </c>
      <c r="O54" s="88">
        <v>471.29780000000017</v>
      </c>
      <c r="P54" s="88">
        <v>15.675297</v>
      </c>
      <c r="Q54" s="88">
        <v>24.987731999999998</v>
      </c>
      <c r="R54" s="88">
        <v>24.050688000000005</v>
      </c>
      <c r="S54" s="88">
        <v>18.868285999999998</v>
      </c>
      <c r="U54" s="84" t="s">
        <v>542</v>
      </c>
    </row>
    <row r="55" spans="1:21" x14ac:dyDescent="0.15">
      <c r="B55" s="84" t="s">
        <v>343</v>
      </c>
      <c r="C55" s="88">
        <v>4.7767679999999997</v>
      </c>
      <c r="D55" s="88">
        <v>40.931063000000009</v>
      </c>
      <c r="E55" s="88">
        <v>43.408963999999997</v>
      </c>
      <c r="F55" s="88">
        <v>27.201139000000005</v>
      </c>
      <c r="G55" s="88">
        <v>108.77562799999993</v>
      </c>
      <c r="H55" s="88">
        <v>22.353002000000004</v>
      </c>
      <c r="I55" s="88">
        <v>77.379909999999995</v>
      </c>
      <c r="J55" s="88">
        <v>37.43835</v>
      </c>
      <c r="K55" s="88">
        <v>56.785956000000006</v>
      </c>
      <c r="L55" s="88">
        <v>751.28868199999999</v>
      </c>
      <c r="M55" s="88">
        <v>13.601837</v>
      </c>
      <c r="N55" s="88">
        <v>140.70403100000001</v>
      </c>
      <c r="O55" s="88">
        <v>127.86648700000001</v>
      </c>
      <c r="P55" s="88">
        <v>18.944814000000001</v>
      </c>
      <c r="Q55" s="88">
        <v>22.963770999999998</v>
      </c>
      <c r="R55" s="88">
        <v>25.776443000000004</v>
      </c>
      <c r="S55" s="88">
        <v>16.967862</v>
      </c>
      <c r="U55" s="84" t="s">
        <v>543</v>
      </c>
    </row>
    <row r="56" spans="1:21" x14ac:dyDescent="0.15">
      <c r="B56" s="84" t="s">
        <v>344</v>
      </c>
      <c r="C56" s="88">
        <v>2.9380589999999982</v>
      </c>
      <c r="D56" s="88">
        <v>40.661056000000002</v>
      </c>
      <c r="E56" s="88">
        <v>41.369365000000002</v>
      </c>
      <c r="F56" s="88">
        <v>29.504483000000004</v>
      </c>
      <c r="G56" s="88">
        <v>118.75000599999996</v>
      </c>
      <c r="H56" s="88">
        <v>24.052224000000002</v>
      </c>
      <c r="I56" s="88">
        <v>71.407938000000001</v>
      </c>
      <c r="J56" s="88">
        <v>38.040980999999988</v>
      </c>
      <c r="K56" s="88">
        <v>37.801320000000004</v>
      </c>
      <c r="L56" s="88">
        <v>643.37244800000008</v>
      </c>
      <c r="M56" s="88">
        <v>17.509446000000001</v>
      </c>
      <c r="N56" s="88">
        <v>171.606495</v>
      </c>
      <c r="O56" s="88">
        <v>150.683257</v>
      </c>
      <c r="P56" s="88">
        <v>28.182434999999998</v>
      </c>
      <c r="Q56" s="88">
        <v>23.143350999999996</v>
      </c>
      <c r="R56" s="88">
        <v>24.323184000000005</v>
      </c>
      <c r="S56" s="88">
        <v>19.230060000000002</v>
      </c>
      <c r="U56" s="84" t="s">
        <v>544</v>
      </c>
    </row>
    <row r="57" spans="1:21" x14ac:dyDescent="0.15">
      <c r="B57" s="84" t="s">
        <v>345</v>
      </c>
      <c r="C57" s="88">
        <v>3.4327429999999985</v>
      </c>
      <c r="D57" s="88">
        <v>43.044235999999984</v>
      </c>
      <c r="E57" s="88">
        <v>47.237246000000027</v>
      </c>
      <c r="F57" s="88">
        <v>32.169751000000005</v>
      </c>
      <c r="G57" s="88">
        <v>104.49344300000004</v>
      </c>
      <c r="H57" s="88">
        <v>22.475707</v>
      </c>
      <c r="I57" s="88">
        <v>70.303280000000001</v>
      </c>
      <c r="J57" s="88">
        <v>28.866171000000001</v>
      </c>
      <c r="K57" s="88">
        <v>50.862772000000007</v>
      </c>
      <c r="L57" s="88">
        <v>662.21813699999996</v>
      </c>
      <c r="M57" s="88">
        <v>21.263742000000001</v>
      </c>
      <c r="N57" s="88">
        <v>116.43760799999998</v>
      </c>
      <c r="O57" s="88">
        <v>98.474983999999978</v>
      </c>
      <c r="P57" s="88">
        <v>32.149406999999997</v>
      </c>
      <c r="Q57" s="88">
        <v>18.966615000000004</v>
      </c>
      <c r="R57" s="88">
        <v>24.736435000000004</v>
      </c>
      <c r="S57" s="88">
        <v>20.231570000000008</v>
      </c>
      <c r="U57" s="84" t="s">
        <v>545</v>
      </c>
    </row>
    <row r="58" spans="1:21" x14ac:dyDescent="0.15">
      <c r="B58" s="84" t="s">
        <v>346</v>
      </c>
      <c r="C58" s="88">
        <v>4.662586000000001</v>
      </c>
      <c r="D58" s="88">
        <v>42.613820999999994</v>
      </c>
      <c r="E58" s="88">
        <v>57.76346599999998</v>
      </c>
      <c r="F58" s="88">
        <v>31.027239000000005</v>
      </c>
      <c r="G58" s="88">
        <v>129.04396300000008</v>
      </c>
      <c r="H58" s="88">
        <v>24.754533000000006</v>
      </c>
      <c r="I58" s="88">
        <v>62.233467000000005</v>
      </c>
      <c r="J58" s="88">
        <v>28.290439999999997</v>
      </c>
      <c r="K58" s="88">
        <v>80.837689999999995</v>
      </c>
      <c r="L58" s="88">
        <v>457.50870999999995</v>
      </c>
      <c r="M58" s="88">
        <v>27.923649000000005</v>
      </c>
      <c r="N58" s="88">
        <v>97.559986999999978</v>
      </c>
      <c r="O58" s="88">
        <v>102.96280399999999</v>
      </c>
      <c r="P58" s="88">
        <v>26.149469</v>
      </c>
      <c r="Q58" s="88">
        <v>24.607612999999994</v>
      </c>
      <c r="R58" s="88">
        <v>31.479660000000003</v>
      </c>
      <c r="S58" s="88">
        <v>21.383451000000001</v>
      </c>
      <c r="U58" s="84" t="s">
        <v>546</v>
      </c>
    </row>
    <row r="59" spans="1:21" x14ac:dyDescent="0.15">
      <c r="B59" s="84" t="s">
        <v>347</v>
      </c>
      <c r="C59" s="88">
        <v>4.9157159999999998</v>
      </c>
      <c r="D59" s="88">
        <v>39.971208999999995</v>
      </c>
      <c r="E59" s="88">
        <v>61.807548999999995</v>
      </c>
      <c r="F59" s="88">
        <v>31.377395000000011</v>
      </c>
      <c r="G59" s="88">
        <v>130.34814899999995</v>
      </c>
      <c r="H59" s="88">
        <v>18.623501999999998</v>
      </c>
      <c r="I59" s="88">
        <v>60.314439999999998</v>
      </c>
      <c r="J59" s="88">
        <v>33.954193000000004</v>
      </c>
      <c r="K59" s="88">
        <v>27.571273000000001</v>
      </c>
      <c r="L59" s="88">
        <v>453.67941000000008</v>
      </c>
      <c r="M59" s="88">
        <v>34.641362000000001</v>
      </c>
      <c r="N59" s="88">
        <v>85.970337000000001</v>
      </c>
      <c r="O59" s="88">
        <v>142.98759700000002</v>
      </c>
      <c r="P59" s="88">
        <v>27.270655000000001</v>
      </c>
      <c r="Q59" s="88">
        <v>28.033141999999998</v>
      </c>
      <c r="R59" s="88">
        <v>27.313800999999998</v>
      </c>
      <c r="S59" s="88">
        <v>23.527597999999998</v>
      </c>
      <c r="U59" s="84" t="s">
        <v>547</v>
      </c>
    </row>
    <row r="60" spans="1:21" x14ac:dyDescent="0.15">
      <c r="B60" s="84" t="s">
        <v>348</v>
      </c>
      <c r="C60" s="88">
        <v>4.1877219999999973</v>
      </c>
      <c r="D60" s="88">
        <v>44.001702000000002</v>
      </c>
      <c r="E60" s="88">
        <v>75.689789000000275</v>
      </c>
      <c r="F60" s="88">
        <v>33.459516000000008</v>
      </c>
      <c r="G60" s="88">
        <v>141.39711199999991</v>
      </c>
      <c r="H60" s="88">
        <v>27.111189</v>
      </c>
      <c r="I60" s="88">
        <v>59.031663000000002</v>
      </c>
      <c r="J60" s="88">
        <v>29.357397000000002</v>
      </c>
      <c r="K60" s="88">
        <v>52.410762000000005</v>
      </c>
      <c r="L60" s="88">
        <v>490.04375399999998</v>
      </c>
      <c r="M60" s="88">
        <v>28.762716999999999</v>
      </c>
      <c r="N60" s="88">
        <v>76.183858000000001</v>
      </c>
      <c r="O60" s="88">
        <v>140.716724</v>
      </c>
      <c r="P60" s="88">
        <v>27.324476000000001</v>
      </c>
      <c r="Q60" s="88">
        <v>25.026845000000002</v>
      </c>
      <c r="R60" s="88">
        <v>27.692919999999987</v>
      </c>
      <c r="S60" s="88">
        <v>21.561020000000006</v>
      </c>
      <c r="U60" s="84" t="s">
        <v>548</v>
      </c>
    </row>
    <row r="61" spans="1:21" x14ac:dyDescent="0.15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U61" s="84" t="s">
        <v>549</v>
      </c>
    </row>
    <row r="62" spans="1:21" x14ac:dyDescent="0.1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21" x14ac:dyDescent="0.1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1:21" x14ac:dyDescent="0.1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1:21" s="90" customFormat="1" ht="27" customHeight="1" thickBot="1" x14ac:dyDescent="0.25">
      <c r="A65" s="195" t="s">
        <v>681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</row>
    <row r="66" spans="1:21" s="85" customFormat="1" ht="11.25" customHeight="1" thickBot="1" x14ac:dyDescent="0.25">
      <c r="A66" s="197" t="s">
        <v>162</v>
      </c>
      <c r="B66" s="197" t="s">
        <v>163</v>
      </c>
      <c r="C66" s="235" t="s">
        <v>679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7"/>
      <c r="T66" s="197" t="s">
        <v>535</v>
      </c>
      <c r="U66" s="197" t="s">
        <v>522</v>
      </c>
    </row>
    <row r="67" spans="1:21" ht="20.25" customHeight="1" thickBot="1" x14ac:dyDescent="0.2">
      <c r="A67" s="198"/>
      <c r="B67" s="198"/>
      <c r="C67" s="138">
        <v>35</v>
      </c>
      <c r="D67" s="138">
        <v>36</v>
      </c>
      <c r="E67" s="138">
        <v>37</v>
      </c>
      <c r="F67" s="138">
        <v>38</v>
      </c>
      <c r="G67" s="138">
        <v>39</v>
      </c>
      <c r="H67" s="138">
        <v>40</v>
      </c>
      <c r="I67" s="138">
        <v>41</v>
      </c>
      <c r="J67" s="138">
        <v>42</v>
      </c>
      <c r="K67" s="138">
        <v>43</v>
      </c>
      <c r="L67" s="138">
        <v>44</v>
      </c>
      <c r="M67" s="138">
        <v>45</v>
      </c>
      <c r="N67" s="138">
        <v>46</v>
      </c>
      <c r="O67" s="138">
        <v>47</v>
      </c>
      <c r="P67" s="138">
        <v>48</v>
      </c>
      <c r="Q67" s="138">
        <v>49</v>
      </c>
      <c r="R67" s="138">
        <v>50</v>
      </c>
      <c r="S67" s="138">
        <v>51</v>
      </c>
      <c r="T67" s="198"/>
      <c r="U67" s="198"/>
    </row>
    <row r="68" spans="1:21" x14ac:dyDescent="0.15">
      <c r="A68" s="87">
        <v>2021</v>
      </c>
      <c r="B68" s="84" t="s">
        <v>338</v>
      </c>
      <c r="C68" s="88">
        <v>9.2429579999999998</v>
      </c>
      <c r="D68" s="88">
        <v>0.46506700000000001</v>
      </c>
      <c r="E68" s="88">
        <v>0.140155</v>
      </c>
      <c r="F68" s="88">
        <v>30.348561000000004</v>
      </c>
      <c r="G68" s="88">
        <v>239.56909099999993</v>
      </c>
      <c r="H68" s="88">
        <v>101.247956</v>
      </c>
      <c r="I68" s="88">
        <v>7.3869569999999989</v>
      </c>
      <c r="J68" s="88">
        <v>12.385494999999997</v>
      </c>
      <c r="K68" s="88">
        <v>0.37462600000000001</v>
      </c>
      <c r="L68" s="88">
        <v>55.984562000000004</v>
      </c>
      <c r="M68" s="88">
        <v>74.419549000000004</v>
      </c>
      <c r="N68" s="88">
        <v>3.3332000000000001E-2</v>
      </c>
      <c r="O68" s="88">
        <v>48.727498999999995</v>
      </c>
      <c r="P68" s="88">
        <v>137.616445</v>
      </c>
      <c r="Q68" s="88">
        <v>5.1204499999999999</v>
      </c>
      <c r="R68" s="88">
        <v>9.6210000000000011E-3</v>
      </c>
      <c r="S68" s="88">
        <v>2.5685009999999999</v>
      </c>
      <c r="T68" s="87">
        <v>2021</v>
      </c>
      <c r="U68" s="84" t="s">
        <v>538</v>
      </c>
    </row>
    <row r="69" spans="1:21" x14ac:dyDescent="0.15">
      <c r="B69" s="84" t="s">
        <v>339</v>
      </c>
      <c r="C69" s="88">
        <v>8.5795879999999993</v>
      </c>
      <c r="D69" s="88">
        <v>0.58877099999999993</v>
      </c>
      <c r="E69" s="88">
        <v>0.31047200000000003</v>
      </c>
      <c r="F69" s="88">
        <v>37.391863999999998</v>
      </c>
      <c r="G69" s="88">
        <v>261.86671699999999</v>
      </c>
      <c r="H69" s="88">
        <v>108.36363700000003</v>
      </c>
      <c r="I69" s="88">
        <v>8.5513839999999988</v>
      </c>
      <c r="J69" s="88">
        <v>12.868780999999998</v>
      </c>
      <c r="K69" s="88">
        <v>0.60969499999999999</v>
      </c>
      <c r="L69" s="88">
        <v>59.097898000000001</v>
      </c>
      <c r="M69" s="88">
        <v>90.178295999999989</v>
      </c>
      <c r="N69" s="88">
        <v>3.7754999999999997E-2</v>
      </c>
      <c r="O69" s="88">
        <v>41.623061999999997</v>
      </c>
      <c r="P69" s="88">
        <v>141.50965200000002</v>
      </c>
      <c r="Q69" s="88">
        <v>3.0636899999999998</v>
      </c>
      <c r="R69" s="88">
        <v>9.3539999999999995E-3</v>
      </c>
      <c r="S69" s="88">
        <v>2.6088170000000002</v>
      </c>
      <c r="U69" s="84" t="s">
        <v>539</v>
      </c>
    </row>
    <row r="70" spans="1:21" x14ac:dyDescent="0.15">
      <c r="B70" s="84" t="s">
        <v>340</v>
      </c>
      <c r="C70" s="88">
        <v>9.7484140000000004</v>
      </c>
      <c r="D70" s="88">
        <v>0.535802</v>
      </c>
      <c r="E70" s="88">
        <v>0.41201800000000011</v>
      </c>
      <c r="F70" s="88">
        <v>46.740707</v>
      </c>
      <c r="G70" s="88">
        <v>310.12586100000016</v>
      </c>
      <c r="H70" s="88">
        <v>121.52781300000001</v>
      </c>
      <c r="I70" s="88">
        <v>10.32827</v>
      </c>
      <c r="J70" s="88">
        <v>15.743260000000006</v>
      </c>
      <c r="K70" s="88">
        <v>0.96316800000000002</v>
      </c>
      <c r="L70" s="88">
        <v>68.935234999999992</v>
      </c>
      <c r="M70" s="88">
        <v>108.716482</v>
      </c>
      <c r="N70" s="88">
        <v>3.6067999999999996E-2</v>
      </c>
      <c r="O70" s="88">
        <v>65.181758000000002</v>
      </c>
      <c r="P70" s="88">
        <v>155.99208600000006</v>
      </c>
      <c r="Q70" s="88">
        <v>3.8956269999999997</v>
      </c>
      <c r="R70" s="88">
        <v>9.2370000000000004E-3</v>
      </c>
      <c r="S70" s="88">
        <v>3.791779</v>
      </c>
      <c r="U70" s="84" t="s">
        <v>540</v>
      </c>
    </row>
    <row r="71" spans="1:21" x14ac:dyDescent="0.15">
      <c r="B71" s="84" t="s">
        <v>341</v>
      </c>
      <c r="C71" s="88">
        <v>8.9004700000000003</v>
      </c>
      <c r="D71" s="88">
        <v>0.59129600000000004</v>
      </c>
      <c r="E71" s="88">
        <v>0.39407599999999998</v>
      </c>
      <c r="F71" s="88">
        <v>40.820651999999995</v>
      </c>
      <c r="G71" s="88">
        <v>299.97166900000008</v>
      </c>
      <c r="H71" s="88">
        <v>114.77062100000003</v>
      </c>
      <c r="I71" s="88">
        <v>10.039865999999998</v>
      </c>
      <c r="J71" s="88">
        <v>14.111059000000001</v>
      </c>
      <c r="K71" s="88">
        <v>1.1103900000000002</v>
      </c>
      <c r="L71" s="88">
        <v>68.402208000000002</v>
      </c>
      <c r="M71" s="88">
        <v>102.03413800000001</v>
      </c>
      <c r="N71" s="88">
        <v>3.288E-2</v>
      </c>
      <c r="O71" s="88">
        <v>70.069613000000004</v>
      </c>
      <c r="P71" s="88">
        <v>156.37209700000005</v>
      </c>
      <c r="Q71" s="88">
        <v>4.5308909999999996</v>
      </c>
      <c r="R71" s="88">
        <v>3.2617000000000007E-2</v>
      </c>
      <c r="S71" s="88">
        <v>4.409554</v>
      </c>
      <c r="U71" s="84" t="s">
        <v>541</v>
      </c>
    </row>
    <row r="72" spans="1:21" x14ac:dyDescent="0.15">
      <c r="B72" s="84" t="s">
        <v>342</v>
      </c>
      <c r="C72" s="88">
        <v>9.1370810000000002</v>
      </c>
      <c r="D72" s="88">
        <v>0.557091</v>
      </c>
      <c r="E72" s="88">
        <v>0.150422</v>
      </c>
      <c r="F72" s="88">
        <v>34.610714000000009</v>
      </c>
      <c r="G72" s="88">
        <v>306.00314999999989</v>
      </c>
      <c r="H72" s="88">
        <v>108.709779</v>
      </c>
      <c r="I72" s="88">
        <v>9.7755089999999996</v>
      </c>
      <c r="J72" s="88">
        <v>13.737514999999998</v>
      </c>
      <c r="K72" s="88">
        <v>1.137848</v>
      </c>
      <c r="L72" s="88">
        <v>68.251999000000012</v>
      </c>
      <c r="M72" s="88">
        <v>103.300715</v>
      </c>
      <c r="N72" s="88">
        <v>2.8546999999999996E-2</v>
      </c>
      <c r="O72" s="88">
        <v>64.573991000000007</v>
      </c>
      <c r="P72" s="88">
        <v>165.46425700000003</v>
      </c>
      <c r="Q72" s="88">
        <v>3.752046</v>
      </c>
      <c r="R72" s="88">
        <v>5.9329999999999999E-3</v>
      </c>
      <c r="S72" s="88">
        <v>4.6297140000000017</v>
      </c>
      <c r="U72" s="84" t="s">
        <v>542</v>
      </c>
    </row>
    <row r="73" spans="1:21" x14ac:dyDescent="0.15">
      <c r="B73" s="84" t="s">
        <v>343</v>
      </c>
      <c r="C73" s="88">
        <v>8.8259869999999996</v>
      </c>
      <c r="D73" s="88">
        <v>0.64676100000000003</v>
      </c>
      <c r="E73" s="88">
        <v>0.31984400000000002</v>
      </c>
      <c r="F73" s="88">
        <v>43.544652999999997</v>
      </c>
      <c r="G73" s="88">
        <v>283.05501500000003</v>
      </c>
      <c r="H73" s="88">
        <v>128.51186000000004</v>
      </c>
      <c r="I73" s="88">
        <v>8.8762439999999998</v>
      </c>
      <c r="J73" s="88">
        <v>14.769696000000003</v>
      </c>
      <c r="K73" s="88">
        <v>0.83444999999999991</v>
      </c>
      <c r="L73" s="88">
        <v>62.962379999999996</v>
      </c>
      <c r="M73" s="88">
        <v>99.088427000000024</v>
      </c>
      <c r="N73" s="88">
        <v>2.0625999999999999E-2</v>
      </c>
      <c r="O73" s="88">
        <v>69.073250999999999</v>
      </c>
      <c r="P73" s="88">
        <v>169.58863199999999</v>
      </c>
      <c r="Q73" s="88">
        <v>4.2389869999999998</v>
      </c>
      <c r="R73" s="88">
        <v>4.6219999999999994E-3</v>
      </c>
      <c r="S73" s="88">
        <v>3.2572239999999999</v>
      </c>
      <c r="U73" s="84" t="s">
        <v>543</v>
      </c>
    </row>
    <row r="74" spans="1:21" x14ac:dyDescent="0.15">
      <c r="B74" s="84" t="s">
        <v>344</v>
      </c>
      <c r="C74" s="88">
        <v>9.1992260000000012</v>
      </c>
      <c r="D74" s="88">
        <v>0.59802</v>
      </c>
      <c r="E74" s="88">
        <v>0.38741199999999998</v>
      </c>
      <c r="F74" s="88">
        <v>36.993786999999998</v>
      </c>
      <c r="G74" s="88">
        <v>322.09205699999995</v>
      </c>
      <c r="H74" s="88">
        <v>128.02066199999993</v>
      </c>
      <c r="I74" s="88">
        <v>10.941811000000001</v>
      </c>
      <c r="J74" s="88">
        <v>18.979926000000003</v>
      </c>
      <c r="K74" s="88">
        <v>1.069599</v>
      </c>
      <c r="L74" s="88">
        <v>70.535426999999999</v>
      </c>
      <c r="M74" s="88">
        <v>117.18040200000004</v>
      </c>
      <c r="N74" s="88">
        <v>5.7700000000000001E-2</v>
      </c>
      <c r="O74" s="88">
        <v>62.846964</v>
      </c>
      <c r="P74" s="88">
        <v>160.16156599999997</v>
      </c>
      <c r="Q74" s="88">
        <v>4.0046589999999984</v>
      </c>
      <c r="R74" s="88">
        <v>6.3099999999999996E-3</v>
      </c>
      <c r="S74" s="88">
        <v>5.3861740000000005</v>
      </c>
      <c r="U74" s="84" t="s">
        <v>544</v>
      </c>
    </row>
    <row r="75" spans="1:21" x14ac:dyDescent="0.15">
      <c r="B75" s="84" t="s">
        <v>345</v>
      </c>
      <c r="C75" s="88">
        <v>6.8690560000000005</v>
      </c>
      <c r="D75" s="88">
        <v>0.432647</v>
      </c>
      <c r="E75" s="88">
        <v>0.47172900000000001</v>
      </c>
      <c r="F75" s="88">
        <v>33.973053000000007</v>
      </c>
      <c r="G75" s="88">
        <v>232.31201300000004</v>
      </c>
      <c r="H75" s="88">
        <v>88.897885000000045</v>
      </c>
      <c r="I75" s="88">
        <v>5.451981</v>
      </c>
      <c r="J75" s="88">
        <v>16.371359999999999</v>
      </c>
      <c r="K75" s="88">
        <v>0.43553999999999998</v>
      </c>
      <c r="L75" s="88">
        <v>48.968570999999997</v>
      </c>
      <c r="M75" s="88">
        <v>56.184528999999998</v>
      </c>
      <c r="N75" s="88">
        <v>5.0495999999999999E-2</v>
      </c>
      <c r="O75" s="88">
        <v>71.905539000000005</v>
      </c>
      <c r="P75" s="88">
        <v>176.84296600000002</v>
      </c>
      <c r="Q75" s="88">
        <v>5.4400109999999993</v>
      </c>
      <c r="R75" s="88">
        <v>2.9287999999999998E-2</v>
      </c>
      <c r="S75" s="88">
        <v>2.406955</v>
      </c>
      <c r="U75" s="84" t="s">
        <v>545</v>
      </c>
    </row>
    <row r="76" spans="1:21" x14ac:dyDescent="0.15">
      <c r="B76" s="84" t="s">
        <v>346</v>
      </c>
      <c r="C76" s="88">
        <v>8.8479910000000004</v>
      </c>
      <c r="D76" s="88">
        <v>0.46413299999999996</v>
      </c>
      <c r="E76" s="88">
        <v>0.71038400000000002</v>
      </c>
      <c r="F76" s="88">
        <v>40.882115999999996</v>
      </c>
      <c r="G76" s="88">
        <v>312.71913800000004</v>
      </c>
      <c r="H76" s="88">
        <v>128.10373900000002</v>
      </c>
      <c r="I76" s="88">
        <v>8.2951359999999994</v>
      </c>
      <c r="J76" s="88">
        <v>21.456624999999999</v>
      </c>
      <c r="K76" s="88">
        <v>0.52776599999999996</v>
      </c>
      <c r="L76" s="88">
        <v>66.236675000000005</v>
      </c>
      <c r="M76" s="88">
        <v>93.510860000000008</v>
      </c>
      <c r="N76" s="88">
        <v>3.8565000000000002E-2</v>
      </c>
      <c r="O76" s="88">
        <v>60.479339000000003</v>
      </c>
      <c r="P76" s="88">
        <v>186.53472899999997</v>
      </c>
      <c r="Q76" s="88">
        <v>4.8931550000000001</v>
      </c>
      <c r="R76" s="88">
        <v>1.4128999999999999E-2</v>
      </c>
      <c r="S76" s="88">
        <v>4.3766029999999994</v>
      </c>
      <c r="U76" s="84" t="s">
        <v>546</v>
      </c>
    </row>
    <row r="77" spans="1:21" x14ac:dyDescent="0.15">
      <c r="B77" s="84" t="s">
        <v>347</v>
      </c>
      <c r="C77" s="88">
        <v>9.3757790000000014</v>
      </c>
      <c r="D77" s="88">
        <v>0.76563099999999995</v>
      </c>
      <c r="E77" s="88">
        <v>0.23490999999999995</v>
      </c>
      <c r="F77" s="88">
        <v>32.933203000000006</v>
      </c>
      <c r="G77" s="88">
        <v>313.40726799999993</v>
      </c>
      <c r="H77" s="88">
        <v>118.66706500000002</v>
      </c>
      <c r="I77" s="88">
        <v>8.9559099999999994</v>
      </c>
      <c r="J77" s="88">
        <v>16.894850999999996</v>
      </c>
      <c r="K77" s="88">
        <v>0.62679499999999999</v>
      </c>
      <c r="L77" s="88">
        <v>70.241163999999998</v>
      </c>
      <c r="M77" s="88">
        <v>100.167227</v>
      </c>
      <c r="N77" s="88">
        <v>0.14344199999999999</v>
      </c>
      <c r="O77" s="88">
        <v>63.322660999999997</v>
      </c>
      <c r="P77" s="88">
        <v>168.45481299999997</v>
      </c>
      <c r="Q77" s="88">
        <v>4.6016009999999996</v>
      </c>
      <c r="R77" s="88">
        <v>1.4781000000000001E-2</v>
      </c>
      <c r="S77" s="88">
        <v>5.4175199999999997</v>
      </c>
      <c r="U77" s="84" t="s">
        <v>547</v>
      </c>
    </row>
    <row r="78" spans="1:21" x14ac:dyDescent="0.15">
      <c r="B78" s="84" t="s">
        <v>348</v>
      </c>
      <c r="C78" s="88">
        <v>10.417649999999998</v>
      </c>
      <c r="D78" s="88">
        <v>0.73906099999999997</v>
      </c>
      <c r="E78" s="88">
        <v>0.390463</v>
      </c>
      <c r="F78" s="88">
        <v>53.817307999999997</v>
      </c>
      <c r="G78" s="88">
        <v>342.50860499999993</v>
      </c>
      <c r="H78" s="88">
        <v>126.30120499999998</v>
      </c>
      <c r="I78" s="88">
        <v>10.735737</v>
      </c>
      <c r="J78" s="88">
        <v>19.668766999999999</v>
      </c>
      <c r="K78" s="88">
        <v>0.35264900000000005</v>
      </c>
      <c r="L78" s="88">
        <v>76.122140999999999</v>
      </c>
      <c r="M78" s="88">
        <v>102.49467099999998</v>
      </c>
      <c r="N78" s="88">
        <v>0.16925899999999999</v>
      </c>
      <c r="O78" s="88">
        <v>69.716215000000005</v>
      </c>
      <c r="P78" s="88">
        <v>194.15085799999997</v>
      </c>
      <c r="Q78" s="88">
        <v>5.9841759999999997</v>
      </c>
      <c r="R78" s="88">
        <v>3.8889000000000007E-2</v>
      </c>
      <c r="S78" s="88">
        <v>4.88042</v>
      </c>
      <c r="U78" s="84" t="s">
        <v>548</v>
      </c>
    </row>
    <row r="79" spans="1:21" x14ac:dyDescent="0.15">
      <c r="B79" s="84" t="s">
        <v>349</v>
      </c>
      <c r="C79" s="88">
        <v>6.4764970000000002</v>
      </c>
      <c r="D79" s="88">
        <v>0.64014900000000008</v>
      </c>
      <c r="E79" s="88">
        <v>0.64047799999999999</v>
      </c>
      <c r="F79" s="88">
        <v>41.860861</v>
      </c>
      <c r="G79" s="88">
        <v>290.50500799999998</v>
      </c>
      <c r="H79" s="88">
        <v>90.654614999999993</v>
      </c>
      <c r="I79" s="88">
        <v>9.5673340000000007</v>
      </c>
      <c r="J79" s="88">
        <v>22.656257000000004</v>
      </c>
      <c r="K79" s="88">
        <v>0.47578500000000001</v>
      </c>
      <c r="L79" s="88">
        <v>61.307010000000005</v>
      </c>
      <c r="M79" s="88">
        <v>79.93364600000001</v>
      </c>
      <c r="N79" s="88">
        <v>0.14955499999999999</v>
      </c>
      <c r="O79" s="88">
        <v>79.419196999999997</v>
      </c>
      <c r="P79" s="88">
        <v>195.94264499999997</v>
      </c>
      <c r="Q79" s="88">
        <v>6.7256210000000003</v>
      </c>
      <c r="R79" s="88">
        <v>3.3760999999999999E-2</v>
      </c>
      <c r="S79" s="88">
        <v>4.175084</v>
      </c>
      <c r="U79" s="84" t="s">
        <v>549</v>
      </c>
    </row>
    <row r="80" spans="1:21" x14ac:dyDescent="0.1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9"/>
      <c r="R80" s="89"/>
      <c r="S80" s="89"/>
    </row>
    <row r="81" spans="1:21" x14ac:dyDescent="0.15">
      <c r="A81" s="87">
        <v>2022</v>
      </c>
      <c r="B81" s="84" t="s">
        <v>338</v>
      </c>
      <c r="C81" s="88">
        <v>12.086646</v>
      </c>
      <c r="D81" s="88">
        <v>0.63017800000000002</v>
      </c>
      <c r="E81" s="88">
        <v>0.23004500000000005</v>
      </c>
      <c r="F81" s="88">
        <v>50.799768</v>
      </c>
      <c r="G81" s="88">
        <v>320.95131999999967</v>
      </c>
      <c r="H81" s="88">
        <v>117.164781</v>
      </c>
      <c r="I81" s="88">
        <v>9.7452679999999994</v>
      </c>
      <c r="J81" s="88">
        <v>19.012693000000006</v>
      </c>
      <c r="K81" s="88">
        <v>0.40964599999999995</v>
      </c>
      <c r="L81" s="88">
        <v>75.307749999999999</v>
      </c>
      <c r="M81" s="88">
        <v>90.991621999999992</v>
      </c>
      <c r="N81" s="88">
        <v>2.2371999999999996E-2</v>
      </c>
      <c r="O81" s="88">
        <v>71.606757999999999</v>
      </c>
      <c r="P81" s="88">
        <v>185.85722500000003</v>
      </c>
      <c r="Q81" s="88">
        <v>5.2515010000000002</v>
      </c>
      <c r="R81" s="88">
        <v>3.3949E-2</v>
      </c>
      <c r="S81" s="88">
        <v>4.9106630000000004</v>
      </c>
      <c r="T81" s="87">
        <v>2022</v>
      </c>
      <c r="U81" s="84" t="s">
        <v>538</v>
      </c>
    </row>
    <row r="82" spans="1:21" x14ac:dyDescent="0.15">
      <c r="B82" s="84" t="s">
        <v>339</v>
      </c>
      <c r="C82" s="88">
        <v>11.369888999999999</v>
      </c>
      <c r="D82" s="88">
        <v>0.76615600000000006</v>
      </c>
      <c r="E82" s="88">
        <v>0.47261000000000003</v>
      </c>
      <c r="F82" s="88">
        <v>51.723853999999989</v>
      </c>
      <c r="G82" s="88">
        <v>327.24065500000006</v>
      </c>
      <c r="H82" s="88">
        <v>118.41473199999999</v>
      </c>
      <c r="I82" s="88">
        <v>9.5706710000000008</v>
      </c>
      <c r="J82" s="88">
        <v>20.997781000000003</v>
      </c>
      <c r="K82" s="88">
        <v>0.52757399999999999</v>
      </c>
      <c r="L82" s="88">
        <v>80.659972999999994</v>
      </c>
      <c r="M82" s="88">
        <v>98.880428999999992</v>
      </c>
      <c r="N82" s="88">
        <v>4.9822000000000005E-2</v>
      </c>
      <c r="O82" s="88">
        <v>60.649028999999999</v>
      </c>
      <c r="P82" s="88">
        <v>202.77660400000002</v>
      </c>
      <c r="Q82" s="88">
        <v>4.5817700000000006</v>
      </c>
      <c r="R82" s="88">
        <v>6.8333000000000005E-2</v>
      </c>
      <c r="S82" s="88">
        <v>5.6696700000000009</v>
      </c>
      <c r="U82" s="84" t="s">
        <v>539</v>
      </c>
    </row>
    <row r="83" spans="1:21" x14ac:dyDescent="0.15">
      <c r="B83" s="84" t="s">
        <v>340</v>
      </c>
      <c r="C83" s="88">
        <v>10.831381000000004</v>
      </c>
      <c r="D83" s="88">
        <v>0.91849700000000001</v>
      </c>
      <c r="E83" s="88">
        <v>0.44674499999999989</v>
      </c>
      <c r="F83" s="88">
        <v>53.349446999999998</v>
      </c>
      <c r="G83" s="88">
        <v>360.68651300000016</v>
      </c>
      <c r="H83" s="88">
        <v>128.53367600000001</v>
      </c>
      <c r="I83" s="88">
        <v>12.902781000000001</v>
      </c>
      <c r="J83" s="88">
        <v>21.91534</v>
      </c>
      <c r="K83" s="88">
        <v>0.76427600000000007</v>
      </c>
      <c r="L83" s="88">
        <v>87.90379999999999</v>
      </c>
      <c r="M83" s="88">
        <v>115.93148099999996</v>
      </c>
      <c r="N83" s="88">
        <v>5.8643000000000001E-2</v>
      </c>
      <c r="O83" s="88">
        <v>84.750692999999998</v>
      </c>
      <c r="P83" s="88">
        <v>229.489161</v>
      </c>
      <c r="Q83" s="88">
        <v>5.7489149999999993</v>
      </c>
      <c r="R83" s="88">
        <v>6.0780000000000001E-3</v>
      </c>
      <c r="S83" s="88">
        <v>5.7356889999999998</v>
      </c>
      <c r="U83" s="84" t="s">
        <v>540</v>
      </c>
    </row>
    <row r="84" spans="1:21" x14ac:dyDescent="0.15">
      <c r="B84" s="84" t="s">
        <v>341</v>
      </c>
      <c r="C84" s="88">
        <v>11.042571000000001</v>
      </c>
      <c r="D84" s="88">
        <v>0.74081099999999989</v>
      </c>
      <c r="E84" s="88">
        <v>0.38761100000000004</v>
      </c>
      <c r="F84" s="88">
        <v>41.683959999999999</v>
      </c>
      <c r="G84" s="88">
        <v>326.09797999999989</v>
      </c>
      <c r="H84" s="88">
        <v>119.13604699999999</v>
      </c>
      <c r="I84" s="88">
        <v>12.738576</v>
      </c>
      <c r="J84" s="88">
        <v>18.748833999999999</v>
      </c>
      <c r="K84" s="88">
        <v>1.259333</v>
      </c>
      <c r="L84" s="88">
        <v>82.957312999999999</v>
      </c>
      <c r="M84" s="88">
        <v>106.49742900000003</v>
      </c>
      <c r="N84" s="88">
        <v>3.4294999999999999E-2</v>
      </c>
      <c r="O84" s="88">
        <v>71.097634999999997</v>
      </c>
      <c r="P84" s="88">
        <v>225.84370199999995</v>
      </c>
      <c r="Q84" s="88">
        <v>6.1480349999999984</v>
      </c>
      <c r="R84" s="88">
        <v>0.12992299999999998</v>
      </c>
      <c r="S84" s="88">
        <v>8.1140620000000006</v>
      </c>
      <c r="U84" s="84" t="s">
        <v>541</v>
      </c>
    </row>
    <row r="85" spans="1:21" x14ac:dyDescent="0.15">
      <c r="B85" s="84" t="s">
        <v>342</v>
      </c>
      <c r="C85" s="88">
        <v>14.047531000000003</v>
      </c>
      <c r="D85" s="88">
        <v>0.94988700000000004</v>
      </c>
      <c r="E85" s="88">
        <v>0.33855299999999999</v>
      </c>
      <c r="F85" s="88">
        <v>45.335313999999997</v>
      </c>
      <c r="G85" s="88">
        <v>378.06124</v>
      </c>
      <c r="H85" s="88">
        <v>152.58204599999999</v>
      </c>
      <c r="I85" s="88">
        <v>14.632019</v>
      </c>
      <c r="J85" s="88">
        <v>24.082338</v>
      </c>
      <c r="K85" s="88">
        <v>1.0312880000000002</v>
      </c>
      <c r="L85" s="88">
        <v>98.582570000000004</v>
      </c>
      <c r="M85" s="88">
        <v>119.92957699999998</v>
      </c>
      <c r="N85" s="88">
        <v>5.1839999999999997E-2</v>
      </c>
      <c r="O85" s="88">
        <v>74.858952000000002</v>
      </c>
      <c r="P85" s="88">
        <v>267.20906100000002</v>
      </c>
      <c r="Q85" s="88">
        <v>9.4683359999999972</v>
      </c>
      <c r="R85" s="88">
        <v>1.8474000000000001E-2</v>
      </c>
      <c r="S85" s="88">
        <v>7.2596419999999995</v>
      </c>
      <c r="U85" s="84" t="s">
        <v>542</v>
      </c>
    </row>
    <row r="86" spans="1:21" x14ac:dyDescent="0.15">
      <c r="B86" s="84" t="s">
        <v>343</v>
      </c>
      <c r="C86" s="88">
        <v>13.130875</v>
      </c>
      <c r="D86" s="88">
        <v>0.68713599999999997</v>
      </c>
      <c r="E86" s="88">
        <v>0.51687000000000005</v>
      </c>
      <c r="F86" s="88">
        <v>55.763360000000006</v>
      </c>
      <c r="G86" s="88">
        <v>369.53478500000006</v>
      </c>
      <c r="H86" s="88">
        <v>141.40263100000001</v>
      </c>
      <c r="I86" s="88">
        <v>11.440376000000001</v>
      </c>
      <c r="J86" s="88">
        <v>23.201379999999997</v>
      </c>
      <c r="K86" s="88">
        <v>1.025101</v>
      </c>
      <c r="L86" s="88">
        <v>92.825536999999997</v>
      </c>
      <c r="M86" s="88">
        <v>111.02621800000003</v>
      </c>
      <c r="N86" s="88">
        <v>4.5786E-2</v>
      </c>
      <c r="O86" s="88">
        <v>87.496195</v>
      </c>
      <c r="P86" s="88">
        <v>266.20835199999999</v>
      </c>
      <c r="Q86" s="88">
        <v>5.6683939999999993</v>
      </c>
      <c r="R86" s="88">
        <v>7.7060000000000002E-3</v>
      </c>
      <c r="S86" s="88">
        <v>5.5258950000000002</v>
      </c>
      <c r="U86" s="84" t="s">
        <v>543</v>
      </c>
    </row>
    <row r="87" spans="1:21" x14ac:dyDescent="0.15">
      <c r="B87" s="84" t="s">
        <v>344</v>
      </c>
      <c r="C87" s="88">
        <v>10.869001000000001</v>
      </c>
      <c r="D87" s="88">
        <v>0.701179</v>
      </c>
      <c r="E87" s="88">
        <v>0.339866</v>
      </c>
      <c r="F87" s="88">
        <v>55.741960999999989</v>
      </c>
      <c r="G87" s="88">
        <v>378.20315200000005</v>
      </c>
      <c r="H87" s="88">
        <v>155.18457300000006</v>
      </c>
      <c r="I87" s="88">
        <v>12.224779000000002</v>
      </c>
      <c r="J87" s="88">
        <v>24.990603999999998</v>
      </c>
      <c r="K87" s="88">
        <v>1.299347</v>
      </c>
      <c r="L87" s="88">
        <v>95.294972999999985</v>
      </c>
      <c r="M87" s="88">
        <v>116.47828700000002</v>
      </c>
      <c r="N87" s="88">
        <v>2.9663999999999999E-2</v>
      </c>
      <c r="O87" s="88">
        <v>87.077161000000004</v>
      </c>
      <c r="P87" s="88">
        <v>261.14562200000017</v>
      </c>
      <c r="Q87" s="88">
        <v>4.7584090000000012</v>
      </c>
      <c r="R87" s="88">
        <v>9.0400000000000012E-3</v>
      </c>
      <c r="S87" s="88">
        <v>6.3257499999999993</v>
      </c>
      <c r="U87" s="84" t="s">
        <v>544</v>
      </c>
    </row>
    <row r="88" spans="1:21" x14ac:dyDescent="0.15">
      <c r="B88" s="84" t="s">
        <v>345</v>
      </c>
      <c r="C88" s="88">
        <v>9.0364450000000005</v>
      </c>
      <c r="D88" s="88">
        <v>1.0207519999999999</v>
      </c>
      <c r="E88" s="88">
        <v>0.36354200000000003</v>
      </c>
      <c r="F88" s="88">
        <v>31.874290000000009</v>
      </c>
      <c r="G88" s="88">
        <v>288.32072500000004</v>
      </c>
      <c r="H88" s="88">
        <v>113.074827</v>
      </c>
      <c r="I88" s="88">
        <v>6.9359859999999998</v>
      </c>
      <c r="J88" s="88">
        <v>22.050966999999993</v>
      </c>
      <c r="K88" s="88">
        <v>0.35499200000000003</v>
      </c>
      <c r="L88" s="88">
        <v>58.001423999999986</v>
      </c>
      <c r="M88" s="88">
        <v>61.479994000000005</v>
      </c>
      <c r="N88" s="88">
        <v>5.0701999999999997E-2</v>
      </c>
      <c r="O88" s="88">
        <v>76.797995999999998</v>
      </c>
      <c r="P88" s="88">
        <v>266.45439600000003</v>
      </c>
      <c r="Q88" s="88">
        <v>4.6821809999999999</v>
      </c>
      <c r="R88" s="88">
        <v>1.6281E-2</v>
      </c>
      <c r="S88" s="88">
        <v>3.1876219999999993</v>
      </c>
      <c r="U88" s="84" t="s">
        <v>545</v>
      </c>
    </row>
    <row r="89" spans="1:21" x14ac:dyDescent="0.15">
      <c r="B89" s="84" t="s">
        <v>346</v>
      </c>
      <c r="C89" s="88">
        <v>9.7427460000000004</v>
      </c>
      <c r="D89" s="88">
        <v>0.88673999999999997</v>
      </c>
      <c r="E89" s="88">
        <v>0.47204600000000002</v>
      </c>
      <c r="F89" s="88">
        <v>49.600922999999995</v>
      </c>
      <c r="G89" s="88">
        <v>368.00548000000015</v>
      </c>
      <c r="H89" s="88">
        <v>150.29849699999994</v>
      </c>
      <c r="I89" s="88">
        <v>10.43643</v>
      </c>
      <c r="J89" s="88">
        <v>25.948296000000003</v>
      </c>
      <c r="K89" s="88">
        <v>0.65657199999999993</v>
      </c>
      <c r="L89" s="88">
        <v>85.945890000000006</v>
      </c>
      <c r="M89" s="88">
        <v>99.826402999999985</v>
      </c>
      <c r="N89" s="88">
        <v>0.117286</v>
      </c>
      <c r="O89" s="88">
        <v>89.306823000000009</v>
      </c>
      <c r="P89" s="88">
        <v>277.38315199999988</v>
      </c>
      <c r="Q89" s="88">
        <v>5.5470269999999999</v>
      </c>
      <c r="R89" s="88">
        <v>2.2892000000000003E-2</v>
      </c>
      <c r="S89" s="88">
        <v>6.3363549999999993</v>
      </c>
      <c r="U89" s="84" t="s">
        <v>546</v>
      </c>
    </row>
    <row r="90" spans="1:21" x14ac:dyDescent="0.15">
      <c r="B90" s="84" t="s">
        <v>347</v>
      </c>
      <c r="C90" s="88">
        <v>9.8730619999999991</v>
      </c>
      <c r="D90" s="88">
        <v>0.84528599999999998</v>
      </c>
      <c r="E90" s="88">
        <v>0.62117999999999995</v>
      </c>
      <c r="F90" s="88">
        <v>35.988351999999999</v>
      </c>
      <c r="G90" s="88">
        <v>345.560969</v>
      </c>
      <c r="H90" s="88">
        <v>151.64057599999998</v>
      </c>
      <c r="I90" s="88">
        <v>10.386189999999999</v>
      </c>
      <c r="J90" s="88">
        <v>23.350504000000004</v>
      </c>
      <c r="K90" s="88">
        <v>0.63817299999999999</v>
      </c>
      <c r="L90" s="88">
        <v>81.202839000000012</v>
      </c>
      <c r="M90" s="88">
        <v>102.60176399999997</v>
      </c>
      <c r="N90" s="88">
        <v>4.8587999999999999E-2</v>
      </c>
      <c r="O90" s="88">
        <v>81.197335999999993</v>
      </c>
      <c r="P90" s="88">
        <v>251.23894400000009</v>
      </c>
      <c r="Q90" s="88">
        <v>6.4998419999999992</v>
      </c>
      <c r="R90" s="88">
        <v>1.7669000000000001E-2</v>
      </c>
      <c r="S90" s="88">
        <v>5.8539710000000005</v>
      </c>
      <c r="U90" s="84" t="s">
        <v>547</v>
      </c>
    </row>
    <row r="91" spans="1:21" x14ac:dyDescent="0.15">
      <c r="B91" s="84" t="s">
        <v>348</v>
      </c>
      <c r="C91" s="88">
        <v>11.376687</v>
      </c>
      <c r="D91" s="88">
        <v>0.81790399999999996</v>
      </c>
      <c r="E91" s="88">
        <v>0.664964</v>
      </c>
      <c r="F91" s="88">
        <v>44.326245</v>
      </c>
      <c r="G91" s="88">
        <v>343.37846699999994</v>
      </c>
      <c r="H91" s="88">
        <v>152.75394900000001</v>
      </c>
      <c r="I91" s="88">
        <v>10.967210000000001</v>
      </c>
      <c r="J91" s="88">
        <v>24.956285999999999</v>
      </c>
      <c r="K91" s="88">
        <v>0.50495000000000001</v>
      </c>
      <c r="L91" s="88">
        <v>80.499595999999997</v>
      </c>
      <c r="M91" s="88">
        <v>103.93664700000001</v>
      </c>
      <c r="N91" s="88">
        <v>4.4825999999999998E-2</v>
      </c>
      <c r="O91" s="88">
        <v>58.321319000000003</v>
      </c>
      <c r="P91" s="88">
        <v>261.83675299999999</v>
      </c>
      <c r="Q91" s="88">
        <v>6.674373000000001</v>
      </c>
      <c r="R91" s="88">
        <v>0.11685</v>
      </c>
      <c r="S91" s="88">
        <v>5.674944</v>
      </c>
      <c r="U91" s="84" t="s">
        <v>548</v>
      </c>
    </row>
    <row r="92" spans="1:21" x14ac:dyDescent="0.15">
      <c r="B92" s="84" t="s">
        <v>349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U92" s="84" t="s">
        <v>549</v>
      </c>
    </row>
    <row r="93" spans="1:21" x14ac:dyDescent="0.1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1:21" x14ac:dyDescent="0.1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1:21" x14ac:dyDescent="0.1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1:21" s="90" customFormat="1" ht="27" customHeight="1" thickBot="1" x14ac:dyDescent="0.25">
      <c r="A96" s="195" t="s">
        <v>681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</row>
    <row r="97" spans="1:21" s="85" customFormat="1" ht="11.25" customHeight="1" thickBot="1" x14ac:dyDescent="0.25">
      <c r="A97" s="197" t="s">
        <v>162</v>
      </c>
      <c r="B97" s="197" t="s">
        <v>163</v>
      </c>
      <c r="C97" s="235" t="s">
        <v>679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  <c r="T97" s="197" t="s">
        <v>535</v>
      </c>
      <c r="U97" s="197" t="s">
        <v>522</v>
      </c>
    </row>
    <row r="98" spans="1:21" ht="20.25" customHeight="1" thickBot="1" x14ac:dyDescent="0.2">
      <c r="A98" s="198"/>
      <c r="B98" s="198"/>
      <c r="C98" s="138">
        <v>52</v>
      </c>
      <c r="D98" s="138">
        <v>53</v>
      </c>
      <c r="E98" s="138">
        <v>54</v>
      </c>
      <c r="F98" s="138">
        <v>55</v>
      </c>
      <c r="G98" s="138">
        <v>56</v>
      </c>
      <c r="H98" s="138">
        <v>57</v>
      </c>
      <c r="I98" s="138">
        <v>58</v>
      </c>
      <c r="J98" s="138">
        <v>59</v>
      </c>
      <c r="K98" s="138">
        <v>60</v>
      </c>
      <c r="L98" s="138">
        <v>61</v>
      </c>
      <c r="M98" s="138">
        <v>62</v>
      </c>
      <c r="N98" s="138">
        <v>63</v>
      </c>
      <c r="O98" s="138">
        <v>64</v>
      </c>
      <c r="P98" s="138">
        <v>65</v>
      </c>
      <c r="Q98" s="138">
        <v>66</v>
      </c>
      <c r="R98" s="138">
        <v>67</v>
      </c>
      <c r="S98" s="138">
        <v>68</v>
      </c>
      <c r="T98" s="198"/>
      <c r="U98" s="198"/>
    </row>
    <row r="99" spans="1:21" x14ac:dyDescent="0.15">
      <c r="A99" s="87">
        <v>2021</v>
      </c>
      <c r="B99" s="84" t="s">
        <v>338</v>
      </c>
      <c r="C99" s="88">
        <v>13.787944</v>
      </c>
      <c r="D99" s="88">
        <v>0.84177299999999999</v>
      </c>
      <c r="E99" s="88">
        <v>6.2979460000000005</v>
      </c>
      <c r="F99" s="88">
        <v>20.330861999999996</v>
      </c>
      <c r="G99" s="88">
        <v>21.839172000000001</v>
      </c>
      <c r="H99" s="88">
        <v>4.8380259999999993</v>
      </c>
      <c r="I99" s="88">
        <v>8.3704029999999996</v>
      </c>
      <c r="J99" s="88">
        <v>23.703801000000006</v>
      </c>
      <c r="K99" s="88">
        <v>11.059188000000001</v>
      </c>
      <c r="L99" s="88">
        <v>177.11427700000002</v>
      </c>
      <c r="M99" s="88">
        <v>57.594678000000002</v>
      </c>
      <c r="N99" s="88">
        <v>59.748563000000019</v>
      </c>
      <c r="O99" s="88">
        <v>134.97985199999999</v>
      </c>
      <c r="P99" s="88">
        <v>4.7136420000000001</v>
      </c>
      <c r="Q99" s="88">
        <v>0.27731699999999998</v>
      </c>
      <c r="R99" s="88">
        <v>0.213559</v>
      </c>
      <c r="S99" s="88">
        <v>38.203075000000005</v>
      </c>
      <c r="T99" s="87">
        <v>2021</v>
      </c>
      <c r="U99" s="84" t="s">
        <v>538</v>
      </c>
    </row>
    <row r="100" spans="1:21" x14ac:dyDescent="0.15">
      <c r="B100" s="84" t="s">
        <v>339</v>
      </c>
      <c r="C100" s="88">
        <v>14.928804999999997</v>
      </c>
      <c r="D100" s="88">
        <v>0.79493300000000011</v>
      </c>
      <c r="E100" s="88">
        <v>6.2889550000000014</v>
      </c>
      <c r="F100" s="88">
        <v>17.895894000000002</v>
      </c>
      <c r="G100" s="88">
        <v>24.633907000000001</v>
      </c>
      <c r="H100" s="88">
        <v>4.3730930000000008</v>
      </c>
      <c r="I100" s="88">
        <v>8.5931979999999992</v>
      </c>
      <c r="J100" s="88">
        <v>24.418031999999997</v>
      </c>
      <c r="K100" s="88">
        <v>13.162761</v>
      </c>
      <c r="L100" s="88">
        <v>176.671076</v>
      </c>
      <c r="M100" s="88">
        <v>63.655350999999996</v>
      </c>
      <c r="N100" s="88">
        <v>61.264173000000014</v>
      </c>
      <c r="O100" s="88">
        <v>129.86427699999999</v>
      </c>
      <c r="P100" s="88">
        <v>4.7924820000000006</v>
      </c>
      <c r="Q100" s="88">
        <v>0.310645</v>
      </c>
      <c r="R100" s="88">
        <v>0.261154</v>
      </c>
      <c r="S100" s="88">
        <v>39.480834999999985</v>
      </c>
      <c r="U100" s="84" t="s">
        <v>539</v>
      </c>
    </row>
    <row r="101" spans="1:21" x14ac:dyDescent="0.15">
      <c r="B101" s="84" t="s">
        <v>340</v>
      </c>
      <c r="C101" s="88">
        <v>18.470312999999997</v>
      </c>
      <c r="D101" s="88">
        <v>0.94173300000000004</v>
      </c>
      <c r="E101" s="88">
        <v>6.9112390000000001</v>
      </c>
      <c r="F101" s="88">
        <v>23.782010999999997</v>
      </c>
      <c r="G101" s="88">
        <v>30.449801000000001</v>
      </c>
      <c r="H101" s="88">
        <v>4.878819</v>
      </c>
      <c r="I101" s="88">
        <v>10.157157999999999</v>
      </c>
      <c r="J101" s="88">
        <v>27.298605000000002</v>
      </c>
      <c r="K101" s="88">
        <v>14.799903000000002</v>
      </c>
      <c r="L101" s="88">
        <v>209.284684</v>
      </c>
      <c r="M101" s="88">
        <v>68.019031999999996</v>
      </c>
      <c r="N101" s="88">
        <v>70.073689999999999</v>
      </c>
      <c r="O101" s="88">
        <v>139.16745200000003</v>
      </c>
      <c r="P101" s="88">
        <v>5.3876920000000004</v>
      </c>
      <c r="Q101" s="88">
        <v>0.70623199999999997</v>
      </c>
      <c r="R101" s="88">
        <v>0.30915199999999998</v>
      </c>
      <c r="S101" s="88">
        <v>50.63207700000001</v>
      </c>
      <c r="U101" s="84" t="s">
        <v>540</v>
      </c>
    </row>
    <row r="102" spans="1:21" x14ac:dyDescent="0.15">
      <c r="B102" s="84" t="s">
        <v>341</v>
      </c>
      <c r="C102" s="88">
        <v>17.009285999999999</v>
      </c>
      <c r="D102" s="88">
        <v>0.97902100000000003</v>
      </c>
      <c r="E102" s="88">
        <v>6.6076329999999999</v>
      </c>
      <c r="F102" s="88">
        <v>22.879862000000003</v>
      </c>
      <c r="G102" s="88">
        <v>29.467388999999997</v>
      </c>
      <c r="H102" s="88">
        <v>5.4779850000000003</v>
      </c>
      <c r="I102" s="88">
        <v>9.3102</v>
      </c>
      <c r="J102" s="88">
        <v>24.390374000000001</v>
      </c>
      <c r="K102" s="88">
        <v>13.375133999999999</v>
      </c>
      <c r="L102" s="88">
        <v>195.39031799999995</v>
      </c>
      <c r="M102" s="88">
        <v>57.250167000000012</v>
      </c>
      <c r="N102" s="88">
        <v>67.329770000000025</v>
      </c>
      <c r="O102" s="88">
        <v>107.17442499999999</v>
      </c>
      <c r="P102" s="88">
        <v>5.4933650000000007</v>
      </c>
      <c r="Q102" s="88">
        <v>0.67318500000000003</v>
      </c>
      <c r="R102" s="88">
        <v>0.26202300000000001</v>
      </c>
      <c r="S102" s="88">
        <v>47.897332000000006</v>
      </c>
      <c r="U102" s="84" t="s">
        <v>541</v>
      </c>
    </row>
    <row r="103" spans="1:21" x14ac:dyDescent="0.15">
      <c r="B103" s="84" t="s">
        <v>342</v>
      </c>
      <c r="C103" s="88">
        <v>16.420762000000003</v>
      </c>
      <c r="D103" s="88">
        <v>0.63204400000000005</v>
      </c>
      <c r="E103" s="88">
        <v>6.4439800000000016</v>
      </c>
      <c r="F103" s="88">
        <v>20.658309999999993</v>
      </c>
      <c r="G103" s="88">
        <v>26.642312999999994</v>
      </c>
      <c r="H103" s="88">
        <v>6.0746190000000002</v>
      </c>
      <c r="I103" s="88">
        <v>9.6859379999999984</v>
      </c>
      <c r="J103" s="88">
        <v>23.854462000000005</v>
      </c>
      <c r="K103" s="88">
        <v>11.047915</v>
      </c>
      <c r="L103" s="88">
        <v>185.59051099999996</v>
      </c>
      <c r="M103" s="88">
        <v>59.259511000000003</v>
      </c>
      <c r="N103" s="88">
        <v>63.850103000000004</v>
      </c>
      <c r="O103" s="88">
        <v>117.70851800000001</v>
      </c>
      <c r="P103" s="88">
        <v>5.9502279999999992</v>
      </c>
      <c r="Q103" s="88">
        <v>0.82925199999999999</v>
      </c>
      <c r="R103" s="88">
        <v>0.29693000000000003</v>
      </c>
      <c r="S103" s="88">
        <v>47.911309999999993</v>
      </c>
      <c r="U103" s="84" t="s">
        <v>542</v>
      </c>
    </row>
    <row r="104" spans="1:21" x14ac:dyDescent="0.15">
      <c r="B104" s="84" t="s">
        <v>343</v>
      </c>
      <c r="C104" s="88">
        <v>17.599197999999998</v>
      </c>
      <c r="D104" s="88">
        <v>0.49460000000000004</v>
      </c>
      <c r="E104" s="88">
        <v>8.1065909999999981</v>
      </c>
      <c r="F104" s="88">
        <v>22.271272</v>
      </c>
      <c r="G104" s="88">
        <v>26.118614999999998</v>
      </c>
      <c r="H104" s="88">
        <v>4.7275550000000006</v>
      </c>
      <c r="I104" s="88">
        <v>7.8707379999999993</v>
      </c>
      <c r="J104" s="88">
        <v>23.130057000000001</v>
      </c>
      <c r="K104" s="88">
        <v>13.90917</v>
      </c>
      <c r="L104" s="88">
        <v>187.611873</v>
      </c>
      <c r="M104" s="88">
        <v>59.449506999999997</v>
      </c>
      <c r="N104" s="88">
        <v>64.455794999999995</v>
      </c>
      <c r="O104" s="88">
        <v>145.21329800000001</v>
      </c>
      <c r="P104" s="88">
        <v>5.9222419999999989</v>
      </c>
      <c r="Q104" s="88">
        <v>1.243781</v>
      </c>
      <c r="R104" s="88">
        <v>0.26455800000000002</v>
      </c>
      <c r="S104" s="88">
        <v>47.159378000000004</v>
      </c>
      <c r="U104" s="84" t="s">
        <v>543</v>
      </c>
    </row>
    <row r="105" spans="1:21" x14ac:dyDescent="0.15">
      <c r="B105" s="84" t="s">
        <v>344</v>
      </c>
      <c r="C105" s="88">
        <v>18.167642999999998</v>
      </c>
      <c r="D105" s="88">
        <v>0.39118600000000003</v>
      </c>
      <c r="E105" s="88">
        <v>7.9441099999999993</v>
      </c>
      <c r="F105" s="88">
        <v>24.218454000000008</v>
      </c>
      <c r="G105" s="88">
        <v>27.781866000000001</v>
      </c>
      <c r="H105" s="88">
        <v>6.4361629999999996</v>
      </c>
      <c r="I105" s="88">
        <v>7.9744790000000005</v>
      </c>
      <c r="J105" s="88">
        <v>25.845142000000003</v>
      </c>
      <c r="K105" s="88">
        <v>13.055857</v>
      </c>
      <c r="L105" s="88">
        <v>248.34638699999999</v>
      </c>
      <c r="M105" s="88">
        <v>83.507097999999985</v>
      </c>
      <c r="N105" s="88">
        <v>82.615717000000018</v>
      </c>
      <c r="O105" s="88">
        <v>218.95967999999999</v>
      </c>
      <c r="P105" s="88">
        <v>6.867801</v>
      </c>
      <c r="Q105" s="88">
        <v>0.94776000000000005</v>
      </c>
      <c r="R105" s="88">
        <v>0.30344100000000002</v>
      </c>
      <c r="S105" s="88">
        <v>53.92268600000002</v>
      </c>
      <c r="U105" s="84" t="s">
        <v>544</v>
      </c>
    </row>
    <row r="106" spans="1:21" x14ac:dyDescent="0.15">
      <c r="B106" s="84" t="s">
        <v>345</v>
      </c>
      <c r="C106" s="88">
        <v>9.4872350000000001</v>
      </c>
      <c r="D106" s="88">
        <v>0.36704799999999993</v>
      </c>
      <c r="E106" s="88">
        <v>5.6149509999999996</v>
      </c>
      <c r="F106" s="88">
        <v>16.465018000000001</v>
      </c>
      <c r="G106" s="88">
        <v>13.828052</v>
      </c>
      <c r="H106" s="88">
        <v>3.1399380000000008</v>
      </c>
      <c r="I106" s="88">
        <v>4.9643589999999991</v>
      </c>
      <c r="J106" s="88">
        <v>18.728054999999998</v>
      </c>
      <c r="K106" s="88">
        <v>7.0052809999999983</v>
      </c>
      <c r="L106" s="88">
        <v>177.12867299999999</v>
      </c>
      <c r="M106" s="88">
        <v>66.683216000000002</v>
      </c>
      <c r="N106" s="88">
        <v>61.093269000000021</v>
      </c>
      <c r="O106" s="88">
        <v>161.401286</v>
      </c>
      <c r="P106" s="88">
        <v>3.9828260000000002</v>
      </c>
      <c r="Q106" s="88">
        <v>0.37126100000000001</v>
      </c>
      <c r="R106" s="88">
        <v>0.41461699999999996</v>
      </c>
      <c r="S106" s="88">
        <v>35.524252999999973</v>
      </c>
      <c r="U106" s="84" t="s">
        <v>545</v>
      </c>
    </row>
    <row r="107" spans="1:21" x14ac:dyDescent="0.15">
      <c r="B107" s="84" t="s">
        <v>346</v>
      </c>
      <c r="C107" s="88">
        <v>15.266826999999999</v>
      </c>
      <c r="D107" s="88">
        <v>1.038373</v>
      </c>
      <c r="E107" s="88">
        <v>6.7301609999999989</v>
      </c>
      <c r="F107" s="88">
        <v>23.410320000000006</v>
      </c>
      <c r="G107" s="88">
        <v>15.312010999999998</v>
      </c>
      <c r="H107" s="88">
        <v>5.5731120000000001</v>
      </c>
      <c r="I107" s="88">
        <v>7.8611819999999994</v>
      </c>
      <c r="J107" s="88">
        <v>25.362002000000004</v>
      </c>
      <c r="K107" s="88">
        <v>8.0090310000000002</v>
      </c>
      <c r="L107" s="88">
        <v>149.18251900000001</v>
      </c>
      <c r="M107" s="88">
        <v>64.830535999999995</v>
      </c>
      <c r="N107" s="88">
        <v>64.482018000000011</v>
      </c>
      <c r="O107" s="88">
        <v>138.56410700000001</v>
      </c>
      <c r="P107" s="88">
        <v>4.7335760000000002</v>
      </c>
      <c r="Q107" s="88">
        <v>0.61104199999999997</v>
      </c>
      <c r="R107" s="88">
        <v>0.44783400000000001</v>
      </c>
      <c r="S107" s="88">
        <v>48.121552000000008</v>
      </c>
      <c r="U107" s="84" t="s">
        <v>546</v>
      </c>
    </row>
    <row r="108" spans="1:21" x14ac:dyDescent="0.15">
      <c r="B108" s="84" t="s">
        <v>347</v>
      </c>
      <c r="C108" s="88">
        <v>19.176233999999997</v>
      </c>
      <c r="D108" s="88">
        <v>1.031291</v>
      </c>
      <c r="E108" s="88">
        <v>9.1235670000000013</v>
      </c>
      <c r="F108" s="88">
        <v>24.686109000000002</v>
      </c>
      <c r="G108" s="88">
        <v>19.566937999999997</v>
      </c>
      <c r="H108" s="88">
        <v>6.2782739999999997</v>
      </c>
      <c r="I108" s="88">
        <v>7.8259759999999989</v>
      </c>
      <c r="J108" s="88">
        <v>25.305586000000002</v>
      </c>
      <c r="K108" s="88">
        <v>10.462378999999999</v>
      </c>
      <c r="L108" s="88">
        <v>217.38300000000001</v>
      </c>
      <c r="M108" s="88">
        <v>75.443283000000008</v>
      </c>
      <c r="N108" s="88">
        <v>74.767177999999987</v>
      </c>
      <c r="O108" s="88">
        <v>154.44596200000001</v>
      </c>
      <c r="P108" s="88">
        <v>5.2965970000000002</v>
      </c>
      <c r="Q108" s="88">
        <v>0.58820099999999997</v>
      </c>
      <c r="R108" s="88">
        <v>0.36351600000000001</v>
      </c>
      <c r="S108" s="88">
        <v>47.561599000000001</v>
      </c>
      <c r="U108" s="84" t="s">
        <v>547</v>
      </c>
    </row>
    <row r="109" spans="1:21" x14ac:dyDescent="0.15">
      <c r="B109" s="84" t="s">
        <v>348</v>
      </c>
      <c r="C109" s="88">
        <v>17.474471999999995</v>
      </c>
      <c r="D109" s="88">
        <v>1.2050580000000002</v>
      </c>
      <c r="E109" s="88">
        <v>8.9187680000000018</v>
      </c>
      <c r="F109" s="88">
        <v>27.148728999999996</v>
      </c>
      <c r="G109" s="88">
        <v>24.287552000000005</v>
      </c>
      <c r="H109" s="88">
        <v>6.9343830000000004</v>
      </c>
      <c r="I109" s="88">
        <v>10.336383999999999</v>
      </c>
      <c r="J109" s="88">
        <v>26.781262000000005</v>
      </c>
      <c r="K109" s="88">
        <v>12.999547000000002</v>
      </c>
      <c r="L109" s="88">
        <v>210.949073</v>
      </c>
      <c r="M109" s="88">
        <v>71.736068000000003</v>
      </c>
      <c r="N109" s="88">
        <v>77.090704000000002</v>
      </c>
      <c r="O109" s="88">
        <v>145.23250000000002</v>
      </c>
      <c r="P109" s="88">
        <v>7.4296809999999986</v>
      </c>
      <c r="Q109" s="88">
        <v>0.623228</v>
      </c>
      <c r="R109" s="88">
        <v>0.233096</v>
      </c>
      <c r="S109" s="88">
        <v>49.061230000000009</v>
      </c>
      <c r="U109" s="84" t="s">
        <v>548</v>
      </c>
    </row>
    <row r="110" spans="1:21" x14ac:dyDescent="0.15">
      <c r="B110" s="84" t="s">
        <v>349</v>
      </c>
      <c r="C110" s="88">
        <v>14.439399000000003</v>
      </c>
      <c r="D110" s="88">
        <v>0.61329500000000003</v>
      </c>
      <c r="E110" s="88">
        <v>6.7689770000000014</v>
      </c>
      <c r="F110" s="88">
        <v>20.779843000000003</v>
      </c>
      <c r="G110" s="88">
        <v>22.414576999999994</v>
      </c>
      <c r="H110" s="88">
        <v>5.2957650000000003</v>
      </c>
      <c r="I110" s="88">
        <v>7.031352</v>
      </c>
      <c r="J110" s="88">
        <v>21.334757000000003</v>
      </c>
      <c r="K110" s="88">
        <v>11.706150000000001</v>
      </c>
      <c r="L110" s="88">
        <v>193.05040099999999</v>
      </c>
      <c r="M110" s="88">
        <v>70.647460000000009</v>
      </c>
      <c r="N110" s="88">
        <v>63.187393999999998</v>
      </c>
      <c r="O110" s="88">
        <v>129.20686300000003</v>
      </c>
      <c r="P110" s="88">
        <v>6.5502750000000018</v>
      </c>
      <c r="Q110" s="88">
        <v>0.93237300000000001</v>
      </c>
      <c r="R110" s="88">
        <v>0.20338100000000001</v>
      </c>
      <c r="S110" s="88">
        <v>44.566367</v>
      </c>
      <c r="U110" s="84" t="s">
        <v>549</v>
      </c>
    </row>
    <row r="111" spans="1:21" x14ac:dyDescent="0.1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9"/>
      <c r="Q111" s="89"/>
      <c r="R111" s="89"/>
      <c r="S111" s="89"/>
    </row>
    <row r="112" spans="1:21" x14ac:dyDescent="0.15">
      <c r="A112" s="87">
        <v>2022</v>
      </c>
      <c r="B112" s="84" t="s">
        <v>338</v>
      </c>
      <c r="C112" s="88">
        <v>19.700582000000001</v>
      </c>
      <c r="D112" s="88">
        <v>1.457997</v>
      </c>
      <c r="E112" s="88">
        <v>8.3362250000000007</v>
      </c>
      <c r="F112" s="88">
        <v>22.973833000000003</v>
      </c>
      <c r="G112" s="88">
        <v>37.286238000000004</v>
      </c>
      <c r="H112" s="88">
        <v>5.7256700000000009</v>
      </c>
      <c r="I112" s="88">
        <v>6.8393100000000002</v>
      </c>
      <c r="J112" s="88">
        <v>27.031810999999998</v>
      </c>
      <c r="K112" s="88">
        <v>14.564765</v>
      </c>
      <c r="L112" s="88">
        <v>206.80253799999997</v>
      </c>
      <c r="M112" s="88">
        <v>70.770707999999985</v>
      </c>
      <c r="N112" s="88">
        <v>67.736899999999991</v>
      </c>
      <c r="O112" s="88">
        <v>154.41876500000001</v>
      </c>
      <c r="P112" s="88">
        <v>5.9121380000000006</v>
      </c>
      <c r="Q112" s="88">
        <v>0.54891000000000001</v>
      </c>
      <c r="R112" s="88">
        <v>0.22724800000000001</v>
      </c>
      <c r="S112" s="88">
        <v>44.76811099999999</v>
      </c>
      <c r="T112" s="87">
        <v>2022</v>
      </c>
      <c r="U112" s="84" t="s">
        <v>538</v>
      </c>
    </row>
    <row r="113" spans="1:21" x14ac:dyDescent="0.15">
      <c r="B113" s="84" t="s">
        <v>339</v>
      </c>
      <c r="C113" s="88">
        <v>18.072703000000001</v>
      </c>
      <c r="D113" s="88">
        <v>1.680347</v>
      </c>
      <c r="E113" s="88">
        <v>10.039241000000001</v>
      </c>
      <c r="F113" s="88">
        <v>24.746526000000003</v>
      </c>
      <c r="G113" s="88">
        <v>32.121086000000005</v>
      </c>
      <c r="H113" s="88">
        <v>5.8755389999999998</v>
      </c>
      <c r="I113" s="88">
        <v>9.3720040000000004</v>
      </c>
      <c r="J113" s="88">
        <v>26.899734000000002</v>
      </c>
      <c r="K113" s="88">
        <v>15.570243999999999</v>
      </c>
      <c r="L113" s="88">
        <v>203.99521100000001</v>
      </c>
      <c r="M113" s="88">
        <v>82.044753999999998</v>
      </c>
      <c r="N113" s="88">
        <v>73.311363999999983</v>
      </c>
      <c r="O113" s="88">
        <v>169.68266899999998</v>
      </c>
      <c r="P113" s="88">
        <v>7.0344500000000014</v>
      </c>
      <c r="Q113" s="88">
        <v>0.70933400000000002</v>
      </c>
      <c r="R113" s="88">
        <v>0.27613799999999999</v>
      </c>
      <c r="S113" s="88">
        <v>53.909555999999995</v>
      </c>
      <c r="U113" s="84" t="s">
        <v>539</v>
      </c>
    </row>
    <row r="114" spans="1:21" x14ac:dyDescent="0.15">
      <c r="B114" s="84" t="s">
        <v>340</v>
      </c>
      <c r="C114" s="88">
        <v>20.283583000000004</v>
      </c>
      <c r="D114" s="88">
        <v>1.6983470000000001</v>
      </c>
      <c r="E114" s="88">
        <v>10.668479000000001</v>
      </c>
      <c r="F114" s="88">
        <v>30.104607999999995</v>
      </c>
      <c r="G114" s="88">
        <v>36.764402000000004</v>
      </c>
      <c r="H114" s="88">
        <v>7.2792000000000012</v>
      </c>
      <c r="I114" s="88">
        <v>7.0158169999999993</v>
      </c>
      <c r="J114" s="88">
        <v>28.874147000000008</v>
      </c>
      <c r="K114" s="88">
        <v>19.672669999999997</v>
      </c>
      <c r="L114" s="88">
        <v>228.077594</v>
      </c>
      <c r="M114" s="88">
        <v>91.519375999999966</v>
      </c>
      <c r="N114" s="88">
        <v>72.557945000000004</v>
      </c>
      <c r="O114" s="88">
        <v>181.49196599999999</v>
      </c>
      <c r="P114" s="88">
        <v>7.9474219999999995</v>
      </c>
      <c r="Q114" s="88">
        <v>1.232175</v>
      </c>
      <c r="R114" s="88">
        <v>0.33422000000000002</v>
      </c>
      <c r="S114" s="88">
        <v>58.412650000000006</v>
      </c>
      <c r="U114" s="84" t="s">
        <v>540</v>
      </c>
    </row>
    <row r="115" spans="1:21" x14ac:dyDescent="0.15">
      <c r="B115" s="84" t="s">
        <v>341</v>
      </c>
      <c r="C115" s="88">
        <v>20.316427999999998</v>
      </c>
      <c r="D115" s="88">
        <v>0.76946599999999998</v>
      </c>
      <c r="E115" s="88">
        <v>9.9317990000000016</v>
      </c>
      <c r="F115" s="88">
        <v>28.776935000000002</v>
      </c>
      <c r="G115" s="88">
        <v>33.952013000000001</v>
      </c>
      <c r="H115" s="88">
        <v>5.6761680000000005</v>
      </c>
      <c r="I115" s="88">
        <v>7.2479739999999993</v>
      </c>
      <c r="J115" s="88">
        <v>27.127162999999999</v>
      </c>
      <c r="K115" s="88">
        <v>17.756779999999999</v>
      </c>
      <c r="L115" s="88">
        <v>216.27942100000001</v>
      </c>
      <c r="M115" s="88">
        <v>77.08231200000003</v>
      </c>
      <c r="N115" s="88">
        <v>62.252536999999997</v>
      </c>
      <c r="O115" s="88">
        <v>150.574534</v>
      </c>
      <c r="P115" s="88">
        <v>6.9250000000000007</v>
      </c>
      <c r="Q115" s="88">
        <v>0.93644899999999998</v>
      </c>
      <c r="R115" s="88">
        <v>0.31812099999999999</v>
      </c>
      <c r="S115" s="88">
        <v>53.277815999999987</v>
      </c>
      <c r="U115" s="84" t="s">
        <v>541</v>
      </c>
    </row>
    <row r="116" spans="1:21" x14ac:dyDescent="0.15">
      <c r="B116" s="84" t="s">
        <v>342</v>
      </c>
      <c r="C116" s="88">
        <v>20.510430999999997</v>
      </c>
      <c r="D116" s="88">
        <v>1.0253459999999999</v>
      </c>
      <c r="E116" s="88">
        <v>10.138178</v>
      </c>
      <c r="F116" s="88">
        <v>31.503540999999998</v>
      </c>
      <c r="G116" s="88">
        <v>32.887953000000003</v>
      </c>
      <c r="H116" s="88">
        <v>6.6658359999999988</v>
      </c>
      <c r="I116" s="88">
        <v>7.0750879999999992</v>
      </c>
      <c r="J116" s="88">
        <v>30.888464999999997</v>
      </c>
      <c r="K116" s="88">
        <v>17.389344000000001</v>
      </c>
      <c r="L116" s="88">
        <v>213.56284700000003</v>
      </c>
      <c r="M116" s="88">
        <v>80.819209999999998</v>
      </c>
      <c r="N116" s="88">
        <v>77.949317999999991</v>
      </c>
      <c r="O116" s="88">
        <v>161.42214900000002</v>
      </c>
      <c r="P116" s="88">
        <v>7.9563670000000002</v>
      </c>
      <c r="Q116" s="88">
        <v>1.35589</v>
      </c>
      <c r="R116" s="88">
        <v>0.242174</v>
      </c>
      <c r="S116" s="88">
        <v>59.916764999999998</v>
      </c>
      <c r="U116" s="84" t="s">
        <v>542</v>
      </c>
    </row>
    <row r="117" spans="1:21" x14ac:dyDescent="0.15">
      <c r="B117" s="84" t="s">
        <v>343</v>
      </c>
      <c r="C117" s="88">
        <v>19.373432999999999</v>
      </c>
      <c r="D117" s="88">
        <v>0.61113700000000004</v>
      </c>
      <c r="E117" s="88">
        <v>10.033804</v>
      </c>
      <c r="F117" s="88">
        <v>26.256544999999999</v>
      </c>
      <c r="G117" s="88">
        <v>28.716549000000001</v>
      </c>
      <c r="H117" s="88">
        <v>6.2597699999999996</v>
      </c>
      <c r="I117" s="88">
        <v>5.9258930000000003</v>
      </c>
      <c r="J117" s="88">
        <v>29.508106000000012</v>
      </c>
      <c r="K117" s="88">
        <v>15.648370999999999</v>
      </c>
      <c r="L117" s="88">
        <v>215.93087800000001</v>
      </c>
      <c r="M117" s="88">
        <v>77.124369999999985</v>
      </c>
      <c r="N117" s="88">
        <v>80.679605000000009</v>
      </c>
      <c r="O117" s="88">
        <v>171.27481300000005</v>
      </c>
      <c r="P117" s="88">
        <v>7.4673590000000001</v>
      </c>
      <c r="Q117" s="88">
        <v>1.2064139999999999</v>
      </c>
      <c r="R117" s="88">
        <v>0.42178799999999994</v>
      </c>
      <c r="S117" s="88">
        <v>55.770566000000009</v>
      </c>
      <c r="U117" s="84" t="s">
        <v>543</v>
      </c>
    </row>
    <row r="118" spans="1:21" x14ac:dyDescent="0.15">
      <c r="B118" s="84" t="s">
        <v>344</v>
      </c>
      <c r="C118" s="88">
        <v>18.123524</v>
      </c>
      <c r="D118" s="88">
        <v>0.56573300000000004</v>
      </c>
      <c r="E118" s="88">
        <v>9.9316319999999987</v>
      </c>
      <c r="F118" s="88">
        <v>30.646541000000006</v>
      </c>
      <c r="G118" s="88">
        <v>30.485979999999998</v>
      </c>
      <c r="H118" s="88">
        <v>6.5698730000000003</v>
      </c>
      <c r="I118" s="88">
        <v>6.4718280000000004</v>
      </c>
      <c r="J118" s="88">
        <v>32.521170000000005</v>
      </c>
      <c r="K118" s="88">
        <v>16.003268000000002</v>
      </c>
      <c r="L118" s="88">
        <v>273.43585299999995</v>
      </c>
      <c r="M118" s="88">
        <v>98.239042999999995</v>
      </c>
      <c r="N118" s="88">
        <v>88.776415000000014</v>
      </c>
      <c r="O118" s="88">
        <v>233.380516</v>
      </c>
      <c r="P118" s="88">
        <v>7.7643989999999992</v>
      </c>
      <c r="Q118" s="88">
        <v>0.94743699999999997</v>
      </c>
      <c r="R118" s="88">
        <v>0.55740699999999999</v>
      </c>
      <c r="S118" s="88">
        <v>59.407700000000006</v>
      </c>
      <c r="U118" s="84" t="s">
        <v>544</v>
      </c>
    </row>
    <row r="119" spans="1:21" x14ac:dyDescent="0.15">
      <c r="B119" s="84" t="s">
        <v>345</v>
      </c>
      <c r="C119" s="88">
        <v>10.987555</v>
      </c>
      <c r="D119" s="88">
        <v>0.26451999999999998</v>
      </c>
      <c r="E119" s="88">
        <v>5.7802729999999993</v>
      </c>
      <c r="F119" s="88">
        <v>20.690485000000002</v>
      </c>
      <c r="G119" s="88">
        <v>15.232111999999999</v>
      </c>
      <c r="H119" s="88">
        <v>4.2625840000000004</v>
      </c>
      <c r="I119" s="88">
        <v>3.8579439999999998</v>
      </c>
      <c r="J119" s="88">
        <v>21.460374000000002</v>
      </c>
      <c r="K119" s="88">
        <v>10.256714000000001</v>
      </c>
      <c r="L119" s="88">
        <v>191.54121099999998</v>
      </c>
      <c r="M119" s="88">
        <v>81.098559999999992</v>
      </c>
      <c r="N119" s="88">
        <v>63.241683999999985</v>
      </c>
      <c r="O119" s="88">
        <v>180.17412300000004</v>
      </c>
      <c r="P119" s="88">
        <v>5.9042250000000003</v>
      </c>
      <c r="Q119" s="88">
        <v>0.47675699999999999</v>
      </c>
      <c r="R119" s="88">
        <v>0.70425000000000004</v>
      </c>
      <c r="S119" s="88">
        <v>42.707437999999996</v>
      </c>
      <c r="U119" s="84" t="s">
        <v>545</v>
      </c>
    </row>
    <row r="120" spans="1:21" x14ac:dyDescent="0.15">
      <c r="B120" s="84" t="s">
        <v>346</v>
      </c>
      <c r="C120" s="88">
        <v>18.063832999999999</v>
      </c>
      <c r="D120" s="88">
        <v>1.346543</v>
      </c>
      <c r="E120" s="88">
        <v>9.5226310000000005</v>
      </c>
      <c r="F120" s="88">
        <v>29.554337000000004</v>
      </c>
      <c r="G120" s="88">
        <v>18.478203999999995</v>
      </c>
      <c r="H120" s="88">
        <v>6.3004309999999997</v>
      </c>
      <c r="I120" s="88">
        <v>6.0803589999999996</v>
      </c>
      <c r="J120" s="88">
        <v>32.984142000000006</v>
      </c>
      <c r="K120" s="88">
        <v>14.451613999999999</v>
      </c>
      <c r="L120" s="88">
        <v>188.61867599999999</v>
      </c>
      <c r="M120" s="88">
        <v>87.942268999999982</v>
      </c>
      <c r="N120" s="88">
        <v>69.500751000000008</v>
      </c>
      <c r="O120" s="88">
        <v>182.44637599999999</v>
      </c>
      <c r="P120" s="88">
        <v>6.6682079999999999</v>
      </c>
      <c r="Q120" s="88">
        <v>0.58384899999999995</v>
      </c>
      <c r="R120" s="88">
        <v>0.68810700000000002</v>
      </c>
      <c r="S120" s="88">
        <v>51.887231999999997</v>
      </c>
      <c r="U120" s="84" t="s">
        <v>546</v>
      </c>
    </row>
    <row r="121" spans="1:21" x14ac:dyDescent="0.15">
      <c r="B121" s="84" t="s">
        <v>347</v>
      </c>
      <c r="C121" s="88">
        <v>17.554202999999994</v>
      </c>
      <c r="D121" s="88">
        <v>1.8619190000000003</v>
      </c>
      <c r="E121" s="88">
        <v>9.3621979999999994</v>
      </c>
      <c r="F121" s="88">
        <v>25.838725000000004</v>
      </c>
      <c r="G121" s="88">
        <v>20.004553000000001</v>
      </c>
      <c r="H121" s="88">
        <v>6.2133520000000004</v>
      </c>
      <c r="I121" s="88">
        <v>5.1578300000000006</v>
      </c>
      <c r="J121" s="88">
        <v>28.844777000000001</v>
      </c>
      <c r="K121" s="88">
        <v>12.795259</v>
      </c>
      <c r="L121" s="88">
        <v>215.30213499999999</v>
      </c>
      <c r="M121" s="88">
        <v>85.194184000000007</v>
      </c>
      <c r="N121" s="88">
        <v>65.606837999999982</v>
      </c>
      <c r="O121" s="88">
        <v>179.182614</v>
      </c>
      <c r="P121" s="88">
        <v>6.3959869999999999</v>
      </c>
      <c r="Q121" s="88">
        <v>0.52696500000000002</v>
      </c>
      <c r="R121" s="88">
        <v>0.56351499999999999</v>
      </c>
      <c r="S121" s="88">
        <v>59.019846999999984</v>
      </c>
      <c r="U121" s="84" t="s">
        <v>547</v>
      </c>
    </row>
    <row r="122" spans="1:21" x14ac:dyDescent="0.15">
      <c r="B122" s="84" t="s">
        <v>348</v>
      </c>
      <c r="C122" s="88">
        <v>17.361988000000004</v>
      </c>
      <c r="D122" s="88">
        <v>2.0842019999999999</v>
      </c>
      <c r="E122" s="88">
        <v>9.0853389999999994</v>
      </c>
      <c r="F122" s="88">
        <v>25.763468</v>
      </c>
      <c r="G122" s="88">
        <v>29.846496999999999</v>
      </c>
      <c r="H122" s="88">
        <v>6.9030149999999999</v>
      </c>
      <c r="I122" s="88">
        <v>5.2107269999999994</v>
      </c>
      <c r="J122" s="88">
        <v>30.925244000000006</v>
      </c>
      <c r="K122" s="88">
        <v>17.311892</v>
      </c>
      <c r="L122" s="88">
        <v>217.305792</v>
      </c>
      <c r="M122" s="88">
        <v>85.697655000000012</v>
      </c>
      <c r="N122" s="88">
        <v>65.245136999999971</v>
      </c>
      <c r="O122" s="88">
        <v>170.19094000000001</v>
      </c>
      <c r="P122" s="88">
        <v>6.408170000000001</v>
      </c>
      <c r="Q122" s="88">
        <v>0.63425000000000009</v>
      </c>
      <c r="R122" s="88">
        <v>0.25248700000000002</v>
      </c>
      <c r="S122" s="88">
        <v>54.933121000000007</v>
      </c>
      <c r="U122" s="84" t="s">
        <v>548</v>
      </c>
    </row>
    <row r="123" spans="1:21" x14ac:dyDescent="0.15">
      <c r="B123" s="84" t="s">
        <v>349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U123" s="84" t="s">
        <v>549</v>
      </c>
    </row>
    <row r="124" spans="1:21" x14ac:dyDescent="0.1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1:21" x14ac:dyDescent="0.1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1:21" x14ac:dyDescent="0.1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1:21" s="90" customFormat="1" ht="27" customHeight="1" thickBot="1" x14ac:dyDescent="0.25">
      <c r="A127" s="195" t="s">
        <v>681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</row>
    <row r="128" spans="1:21" s="85" customFormat="1" ht="11.25" customHeight="1" thickBot="1" x14ac:dyDescent="0.25">
      <c r="A128" s="197" t="s">
        <v>162</v>
      </c>
      <c r="B128" s="197" t="s">
        <v>163</v>
      </c>
      <c r="C128" s="235" t="s">
        <v>679</v>
      </c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236"/>
      <c r="O128" s="236"/>
      <c r="P128" s="236"/>
      <c r="Q128" s="236"/>
      <c r="R128" s="236"/>
      <c r="S128" s="237"/>
      <c r="T128" s="197" t="s">
        <v>535</v>
      </c>
      <c r="U128" s="197" t="s">
        <v>522</v>
      </c>
    </row>
    <row r="129" spans="1:21" ht="20.25" customHeight="1" thickBot="1" x14ac:dyDescent="0.2">
      <c r="A129" s="198"/>
      <c r="B129" s="198"/>
      <c r="C129" s="138">
        <v>69</v>
      </c>
      <c r="D129" s="138">
        <v>70</v>
      </c>
      <c r="E129" s="138">
        <v>71</v>
      </c>
      <c r="F129" s="138">
        <v>72</v>
      </c>
      <c r="G129" s="138">
        <v>73</v>
      </c>
      <c r="H129" s="138">
        <v>74</v>
      </c>
      <c r="I129" s="138">
        <v>75</v>
      </c>
      <c r="J129" s="138">
        <v>76</v>
      </c>
      <c r="K129" s="138">
        <v>78</v>
      </c>
      <c r="L129" s="138">
        <v>79</v>
      </c>
      <c r="M129" s="138">
        <v>80</v>
      </c>
      <c r="N129" s="138">
        <v>81</v>
      </c>
      <c r="O129" s="138">
        <v>82</v>
      </c>
      <c r="P129" s="138">
        <v>83</v>
      </c>
      <c r="Q129" s="138">
        <v>84</v>
      </c>
      <c r="R129" s="138">
        <v>85</v>
      </c>
      <c r="S129" s="138">
        <v>86</v>
      </c>
      <c r="T129" s="198"/>
      <c r="U129" s="198"/>
    </row>
    <row r="130" spans="1:21" x14ac:dyDescent="0.15">
      <c r="A130" s="87">
        <v>2021</v>
      </c>
      <c r="B130" s="84" t="s">
        <v>338</v>
      </c>
      <c r="C130" s="88">
        <v>56.528147000000004</v>
      </c>
      <c r="D130" s="88">
        <v>42.788207</v>
      </c>
      <c r="E130" s="88">
        <v>17.293824999999998</v>
      </c>
      <c r="F130" s="88">
        <v>125.78834700000002</v>
      </c>
      <c r="G130" s="88">
        <v>132.19936999999999</v>
      </c>
      <c r="H130" s="88">
        <v>22.617793999999996</v>
      </c>
      <c r="I130" s="88">
        <v>5.8946999999999999E-2</v>
      </c>
      <c r="J130" s="88">
        <v>52.560574000000003</v>
      </c>
      <c r="K130" s="88">
        <v>1.8890819999999999</v>
      </c>
      <c r="L130" s="88">
        <v>0.7413289999999999</v>
      </c>
      <c r="M130" s="88">
        <v>1.712639</v>
      </c>
      <c r="N130" s="88">
        <v>0.24346200000000001</v>
      </c>
      <c r="O130" s="88">
        <v>13.816659</v>
      </c>
      <c r="P130" s="88">
        <v>29.130519999999997</v>
      </c>
      <c r="Q130" s="88">
        <v>302.80248100000017</v>
      </c>
      <c r="R130" s="88">
        <v>370.72552200000007</v>
      </c>
      <c r="S130" s="88">
        <v>0.33413000000000004</v>
      </c>
      <c r="T130" s="87">
        <v>2021</v>
      </c>
      <c r="U130" s="84" t="s">
        <v>538</v>
      </c>
    </row>
    <row r="131" spans="1:21" x14ac:dyDescent="0.15">
      <c r="B131" s="84" t="s">
        <v>339</v>
      </c>
      <c r="C131" s="88">
        <v>60.488737</v>
      </c>
      <c r="D131" s="88">
        <v>41.614842000000003</v>
      </c>
      <c r="E131" s="88">
        <v>10.874375000000001</v>
      </c>
      <c r="F131" s="88">
        <v>119.34491099999997</v>
      </c>
      <c r="G131" s="88">
        <v>145.44793799999997</v>
      </c>
      <c r="H131" s="88">
        <v>28.041847000000004</v>
      </c>
      <c r="I131" s="88">
        <v>0.21745399999999998</v>
      </c>
      <c r="J131" s="88">
        <v>61.469077000000006</v>
      </c>
      <c r="K131" s="88">
        <v>2.370466</v>
      </c>
      <c r="L131" s="88">
        <v>1.3405549999999999</v>
      </c>
      <c r="M131" s="88">
        <v>1.639181</v>
      </c>
      <c r="N131" s="88">
        <v>0.29402200000000001</v>
      </c>
      <c r="O131" s="88">
        <v>18.622616999999998</v>
      </c>
      <c r="P131" s="88">
        <v>32.763221999999999</v>
      </c>
      <c r="Q131" s="88">
        <v>320.05945000000025</v>
      </c>
      <c r="R131" s="88">
        <v>417.07477000000011</v>
      </c>
      <c r="S131" s="88">
        <v>0.36084400000000005</v>
      </c>
      <c r="U131" s="84" t="s">
        <v>539</v>
      </c>
    </row>
    <row r="132" spans="1:21" x14ac:dyDescent="0.15">
      <c r="B132" s="84" t="s">
        <v>340</v>
      </c>
      <c r="C132" s="88">
        <v>73.656138000000013</v>
      </c>
      <c r="D132" s="88">
        <v>49.901541000000009</v>
      </c>
      <c r="E132" s="88">
        <v>18.527040999999997</v>
      </c>
      <c r="F132" s="88">
        <v>148.23640800000004</v>
      </c>
      <c r="G132" s="88">
        <v>163.91289400000002</v>
      </c>
      <c r="H132" s="88">
        <v>33.976039</v>
      </c>
      <c r="I132" s="88">
        <v>0.31146200000000002</v>
      </c>
      <c r="J132" s="88">
        <v>76.449646000000001</v>
      </c>
      <c r="K132" s="88">
        <v>2.527733</v>
      </c>
      <c r="L132" s="88">
        <v>1.2372350000000001</v>
      </c>
      <c r="M132" s="88">
        <v>2.3737789999999999</v>
      </c>
      <c r="N132" s="88">
        <v>0.31897399999999998</v>
      </c>
      <c r="O132" s="88">
        <v>19.566862000000004</v>
      </c>
      <c r="P132" s="88">
        <v>36.831710999999999</v>
      </c>
      <c r="Q132" s="88">
        <v>394.75642100000039</v>
      </c>
      <c r="R132" s="88">
        <v>458.24257300000022</v>
      </c>
      <c r="S132" s="88">
        <v>0.54044999999999999</v>
      </c>
      <c r="U132" s="84" t="s">
        <v>540</v>
      </c>
    </row>
    <row r="133" spans="1:21" x14ac:dyDescent="0.15">
      <c r="B133" s="84" t="s">
        <v>341</v>
      </c>
      <c r="C133" s="88">
        <v>71.532355999999993</v>
      </c>
      <c r="D133" s="88">
        <v>50.773781999999997</v>
      </c>
      <c r="E133" s="88">
        <v>22.40531</v>
      </c>
      <c r="F133" s="88">
        <v>148.72283100000004</v>
      </c>
      <c r="G133" s="88">
        <v>159.78221700000003</v>
      </c>
      <c r="H133" s="88">
        <v>34.114248000000003</v>
      </c>
      <c r="I133" s="88">
        <v>0.126497</v>
      </c>
      <c r="J133" s="88">
        <v>73.096276000000003</v>
      </c>
      <c r="K133" s="88">
        <v>2.5466260000000003</v>
      </c>
      <c r="L133" s="88">
        <v>1.0732410000000001</v>
      </c>
      <c r="M133" s="88">
        <v>1.671014</v>
      </c>
      <c r="N133" s="88">
        <v>0.31154599999999999</v>
      </c>
      <c r="O133" s="88">
        <v>20.028116000000001</v>
      </c>
      <c r="P133" s="88">
        <v>35.331842000000002</v>
      </c>
      <c r="Q133" s="88">
        <v>354.41391799999985</v>
      </c>
      <c r="R133" s="88">
        <v>434.53798600000016</v>
      </c>
      <c r="S133" s="88">
        <v>0.46723700000000001</v>
      </c>
      <c r="U133" s="84" t="s">
        <v>541</v>
      </c>
    </row>
    <row r="134" spans="1:21" x14ac:dyDescent="0.15">
      <c r="B134" s="84" t="s">
        <v>342</v>
      </c>
      <c r="C134" s="88">
        <v>71.344531999999987</v>
      </c>
      <c r="D134" s="88">
        <v>49.638442999999995</v>
      </c>
      <c r="E134" s="88">
        <v>17.159829999999999</v>
      </c>
      <c r="F134" s="88">
        <v>152.53233800000004</v>
      </c>
      <c r="G134" s="88">
        <v>166.16899099999998</v>
      </c>
      <c r="H134" s="88">
        <v>34.558025999999998</v>
      </c>
      <c r="I134" s="88">
        <v>0.153588</v>
      </c>
      <c r="J134" s="88">
        <v>71.226173000000003</v>
      </c>
      <c r="K134" s="88">
        <v>3.028832</v>
      </c>
      <c r="L134" s="88">
        <v>1.3813249999999999</v>
      </c>
      <c r="M134" s="88">
        <v>2.0564039999999997</v>
      </c>
      <c r="N134" s="88">
        <v>0.29714299999999999</v>
      </c>
      <c r="O134" s="88">
        <v>19.228872000000003</v>
      </c>
      <c r="P134" s="88">
        <v>31.535248000000003</v>
      </c>
      <c r="Q134" s="88">
        <v>359.02012900000045</v>
      </c>
      <c r="R134" s="88">
        <v>423.54179299999998</v>
      </c>
      <c r="S134" s="88">
        <v>0.67821399999999998</v>
      </c>
      <c r="U134" s="84" t="s">
        <v>542</v>
      </c>
    </row>
    <row r="135" spans="1:21" x14ac:dyDescent="0.15">
      <c r="B135" s="84" t="s">
        <v>343</v>
      </c>
      <c r="C135" s="88">
        <v>72.897891000000016</v>
      </c>
      <c r="D135" s="88">
        <v>52.422628999999993</v>
      </c>
      <c r="E135" s="88">
        <v>20.310444</v>
      </c>
      <c r="F135" s="88">
        <v>153.15959000000001</v>
      </c>
      <c r="G135" s="88">
        <v>168.52249</v>
      </c>
      <c r="H135" s="88">
        <v>29.421524999999995</v>
      </c>
      <c r="I135" s="88">
        <v>0.200238</v>
      </c>
      <c r="J135" s="88">
        <v>69.384683999999993</v>
      </c>
      <c r="K135" s="88">
        <v>2.4153200000000004</v>
      </c>
      <c r="L135" s="88">
        <v>1.226561</v>
      </c>
      <c r="M135" s="88">
        <v>1.6938580000000001</v>
      </c>
      <c r="N135" s="88">
        <v>0.24740400000000001</v>
      </c>
      <c r="O135" s="88">
        <v>18.092313999999991</v>
      </c>
      <c r="P135" s="88">
        <v>31.683031</v>
      </c>
      <c r="Q135" s="88">
        <v>377.05647400000015</v>
      </c>
      <c r="R135" s="88">
        <v>391.26170500000012</v>
      </c>
      <c r="S135" s="88">
        <v>0.27546199999999998</v>
      </c>
      <c r="U135" s="84" t="s">
        <v>543</v>
      </c>
    </row>
    <row r="136" spans="1:21" x14ac:dyDescent="0.15">
      <c r="B136" s="84" t="s">
        <v>344</v>
      </c>
      <c r="C136" s="88">
        <v>77.574165000000008</v>
      </c>
      <c r="D136" s="88">
        <v>40.769783000000004</v>
      </c>
      <c r="E136" s="88">
        <v>20.408242000000001</v>
      </c>
      <c r="F136" s="88">
        <v>170.01467699999998</v>
      </c>
      <c r="G136" s="88">
        <v>189.48289199999999</v>
      </c>
      <c r="H136" s="88">
        <v>31.422653</v>
      </c>
      <c r="I136" s="88">
        <v>0.20993100000000001</v>
      </c>
      <c r="J136" s="88">
        <v>82.336209999999994</v>
      </c>
      <c r="K136" s="88">
        <v>2.450059</v>
      </c>
      <c r="L136" s="88">
        <v>1.4539530000000001</v>
      </c>
      <c r="M136" s="88">
        <v>1.656695</v>
      </c>
      <c r="N136" s="88">
        <v>0.32646599999999998</v>
      </c>
      <c r="O136" s="88">
        <v>20.422340000000009</v>
      </c>
      <c r="P136" s="88">
        <v>35.269607000000001</v>
      </c>
      <c r="Q136" s="88">
        <v>388.94755800000001</v>
      </c>
      <c r="R136" s="88">
        <v>378.43344400000012</v>
      </c>
      <c r="S136" s="88">
        <v>0.38534900000000005</v>
      </c>
      <c r="U136" s="84" t="s">
        <v>544</v>
      </c>
    </row>
    <row r="137" spans="1:21" x14ac:dyDescent="0.15">
      <c r="B137" s="84" t="s">
        <v>345</v>
      </c>
      <c r="C137" s="88">
        <v>50.559749999999994</v>
      </c>
      <c r="D137" s="88">
        <v>44.181114000000008</v>
      </c>
      <c r="E137" s="88">
        <v>13.480479000000001</v>
      </c>
      <c r="F137" s="88">
        <v>148.95957099999998</v>
      </c>
      <c r="G137" s="88">
        <v>138.38596000000001</v>
      </c>
      <c r="H137" s="88">
        <v>25.555671999999994</v>
      </c>
      <c r="I137" s="88">
        <v>0.16277999999999998</v>
      </c>
      <c r="J137" s="88">
        <v>45.081953999999996</v>
      </c>
      <c r="K137" s="88">
        <v>1.581062</v>
      </c>
      <c r="L137" s="88">
        <v>0.57402399999999998</v>
      </c>
      <c r="M137" s="88">
        <v>2.634757</v>
      </c>
      <c r="N137" s="88">
        <v>0.179342</v>
      </c>
      <c r="O137" s="88">
        <v>12.275932999999998</v>
      </c>
      <c r="P137" s="88">
        <v>24.241498999999997</v>
      </c>
      <c r="Q137" s="88">
        <v>270.09463900000014</v>
      </c>
      <c r="R137" s="88">
        <v>313.32846099999995</v>
      </c>
      <c r="S137" s="88">
        <v>0.660582</v>
      </c>
      <c r="U137" s="84" t="s">
        <v>545</v>
      </c>
    </row>
    <row r="138" spans="1:21" x14ac:dyDescent="0.15">
      <c r="B138" s="84" t="s">
        <v>346</v>
      </c>
      <c r="C138" s="88">
        <v>64.101014000000006</v>
      </c>
      <c r="D138" s="88">
        <v>49.738628999999996</v>
      </c>
      <c r="E138" s="88">
        <v>19.728774999999999</v>
      </c>
      <c r="F138" s="88">
        <v>171.19616000000002</v>
      </c>
      <c r="G138" s="88">
        <v>179.39366399999997</v>
      </c>
      <c r="H138" s="88">
        <v>29.852800999999996</v>
      </c>
      <c r="I138" s="88">
        <v>0.12039999999999999</v>
      </c>
      <c r="J138" s="88">
        <v>80.438583000000008</v>
      </c>
      <c r="K138" s="88">
        <v>1.855467</v>
      </c>
      <c r="L138" s="88">
        <v>1.443138</v>
      </c>
      <c r="M138" s="88">
        <v>3.4548420000000002</v>
      </c>
      <c r="N138" s="88">
        <v>0.30445</v>
      </c>
      <c r="O138" s="88">
        <v>17.997115000000001</v>
      </c>
      <c r="P138" s="88">
        <v>34.929133999999998</v>
      </c>
      <c r="Q138" s="88">
        <v>379.88059100000004</v>
      </c>
      <c r="R138" s="88">
        <v>442.16290800000013</v>
      </c>
      <c r="S138" s="88">
        <v>0.23205300000000001</v>
      </c>
      <c r="U138" s="84" t="s">
        <v>546</v>
      </c>
    </row>
    <row r="139" spans="1:21" x14ac:dyDescent="0.15">
      <c r="B139" s="84" t="s">
        <v>347</v>
      </c>
      <c r="C139" s="88">
        <v>74.315985999999995</v>
      </c>
      <c r="D139" s="88">
        <v>46.473217999999996</v>
      </c>
      <c r="E139" s="88">
        <v>35.327083000000002</v>
      </c>
      <c r="F139" s="88">
        <v>173.35797199999999</v>
      </c>
      <c r="G139" s="88">
        <v>187.65330700000004</v>
      </c>
      <c r="H139" s="88">
        <v>28.769768999999997</v>
      </c>
      <c r="I139" s="88">
        <v>4.5611000000000006E-2</v>
      </c>
      <c r="J139" s="88">
        <v>82.084609</v>
      </c>
      <c r="K139" s="88">
        <v>2.2048220000000001</v>
      </c>
      <c r="L139" s="88">
        <v>1.6688189999999998</v>
      </c>
      <c r="M139" s="88">
        <v>3.0663039999999997</v>
      </c>
      <c r="N139" s="88">
        <v>0.36761200000000005</v>
      </c>
      <c r="O139" s="88">
        <v>19.335443999999999</v>
      </c>
      <c r="P139" s="88">
        <v>36.418593999999999</v>
      </c>
      <c r="Q139" s="88">
        <v>320.82597800000008</v>
      </c>
      <c r="R139" s="88">
        <v>441.34163699999982</v>
      </c>
      <c r="S139" s="88">
        <v>0.57804000000000011</v>
      </c>
      <c r="U139" s="84" t="s">
        <v>547</v>
      </c>
    </row>
    <row r="140" spans="1:21" x14ac:dyDescent="0.15">
      <c r="B140" s="84" t="s">
        <v>348</v>
      </c>
      <c r="C140" s="88">
        <v>78.838250000000002</v>
      </c>
      <c r="D140" s="88">
        <v>58.261423999999977</v>
      </c>
      <c r="E140" s="88">
        <v>32.016468000000003</v>
      </c>
      <c r="F140" s="88">
        <v>158.841409</v>
      </c>
      <c r="G140" s="88">
        <v>201.07873200000003</v>
      </c>
      <c r="H140" s="88">
        <v>32.176372999999998</v>
      </c>
      <c r="I140" s="88">
        <v>7.6429999999999998E-2</v>
      </c>
      <c r="J140" s="88">
        <v>84.668661999999998</v>
      </c>
      <c r="K140" s="88">
        <v>2.7699249999999997</v>
      </c>
      <c r="L140" s="88">
        <v>1.3726479999999999</v>
      </c>
      <c r="M140" s="88">
        <v>1.737528</v>
      </c>
      <c r="N140" s="88">
        <v>0.36407999999999996</v>
      </c>
      <c r="O140" s="88">
        <v>19.212218</v>
      </c>
      <c r="P140" s="88">
        <v>38.380590000000005</v>
      </c>
      <c r="Q140" s="88">
        <v>368.96648100000027</v>
      </c>
      <c r="R140" s="88">
        <v>472.31661899999995</v>
      </c>
      <c r="S140" s="88">
        <v>1.0936710000000001</v>
      </c>
      <c r="U140" s="84" t="s">
        <v>548</v>
      </c>
    </row>
    <row r="141" spans="1:21" x14ac:dyDescent="0.15">
      <c r="B141" s="84" t="s">
        <v>349</v>
      </c>
      <c r="C141" s="88">
        <v>61.344114999999988</v>
      </c>
      <c r="D141" s="88">
        <v>42.806605000000005</v>
      </c>
      <c r="E141" s="88">
        <v>29.792144</v>
      </c>
      <c r="F141" s="88">
        <v>130.985095</v>
      </c>
      <c r="G141" s="88">
        <v>156.09252199999997</v>
      </c>
      <c r="H141" s="88">
        <v>27.645838999999995</v>
      </c>
      <c r="I141" s="88">
        <v>5.2270999999999998E-2</v>
      </c>
      <c r="J141" s="88">
        <v>62.481221999999995</v>
      </c>
      <c r="K141" s="88">
        <v>1.3487200000000001</v>
      </c>
      <c r="L141" s="88">
        <v>1.1332909999999998</v>
      </c>
      <c r="M141" s="88">
        <v>2.3031140000000003</v>
      </c>
      <c r="N141" s="88">
        <v>0.29052299999999998</v>
      </c>
      <c r="O141" s="88">
        <v>18.300128000000001</v>
      </c>
      <c r="P141" s="88">
        <v>28.809630000000002</v>
      </c>
      <c r="Q141" s="88">
        <v>323.15889599999991</v>
      </c>
      <c r="R141" s="88">
        <v>405.41546099999999</v>
      </c>
      <c r="S141" s="88">
        <v>0.93278099999999986</v>
      </c>
      <c r="U141" s="84" t="s">
        <v>549</v>
      </c>
    </row>
    <row r="142" spans="1:21" x14ac:dyDescent="0.15"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9"/>
      <c r="Q142" s="89"/>
      <c r="R142" s="89"/>
      <c r="S142" s="89"/>
    </row>
    <row r="143" spans="1:21" x14ac:dyDescent="0.15">
      <c r="A143" s="87">
        <v>2022</v>
      </c>
      <c r="B143" s="84" t="s">
        <v>338</v>
      </c>
      <c r="C143" s="88">
        <v>73.641470999999996</v>
      </c>
      <c r="D143" s="88">
        <v>49.721042000000004</v>
      </c>
      <c r="E143" s="88">
        <v>16.764187</v>
      </c>
      <c r="F143" s="88">
        <v>158.00880599999999</v>
      </c>
      <c r="G143" s="88">
        <v>187.08076999999997</v>
      </c>
      <c r="H143" s="88">
        <v>33.122588</v>
      </c>
      <c r="I143" s="88">
        <v>6.8304999999999991E-2</v>
      </c>
      <c r="J143" s="88">
        <v>72.622531999999993</v>
      </c>
      <c r="K143" s="88">
        <v>1.7583489999999999</v>
      </c>
      <c r="L143" s="88">
        <v>1.4721089999999999</v>
      </c>
      <c r="M143" s="88">
        <v>3.5484549999999997</v>
      </c>
      <c r="N143" s="88">
        <v>0.36121500000000006</v>
      </c>
      <c r="O143" s="88">
        <v>18.207567000000001</v>
      </c>
      <c r="P143" s="88">
        <v>38.667864000000002</v>
      </c>
      <c r="Q143" s="88">
        <v>302.98340800000011</v>
      </c>
      <c r="R143" s="88">
        <v>446.56061199999999</v>
      </c>
      <c r="S143" s="88">
        <v>0.34909000000000001</v>
      </c>
      <c r="T143" s="87">
        <v>2022</v>
      </c>
      <c r="U143" s="84" t="s">
        <v>538</v>
      </c>
    </row>
    <row r="144" spans="1:21" x14ac:dyDescent="0.15">
      <c r="B144" s="84" t="s">
        <v>339</v>
      </c>
      <c r="C144" s="88">
        <v>77.150573000000023</v>
      </c>
      <c r="D144" s="88">
        <v>50.226292999999998</v>
      </c>
      <c r="E144" s="88">
        <v>24.773614999999999</v>
      </c>
      <c r="F144" s="88">
        <v>169.46218200000001</v>
      </c>
      <c r="G144" s="88">
        <v>192.04019999999997</v>
      </c>
      <c r="H144" s="88">
        <v>41.825317999999996</v>
      </c>
      <c r="I144" s="88">
        <v>0.19881399999999999</v>
      </c>
      <c r="J144" s="88">
        <v>92.473304999999996</v>
      </c>
      <c r="K144" s="88">
        <v>3.052883</v>
      </c>
      <c r="L144" s="88">
        <v>2.1660939999999997</v>
      </c>
      <c r="M144" s="88">
        <v>3.3005179999999998</v>
      </c>
      <c r="N144" s="88">
        <v>0.362037</v>
      </c>
      <c r="O144" s="88">
        <v>19.727705999999998</v>
      </c>
      <c r="P144" s="88">
        <v>39.854558000000011</v>
      </c>
      <c r="Q144" s="88">
        <v>312.77147500000012</v>
      </c>
      <c r="R144" s="88">
        <v>456.62173400000006</v>
      </c>
      <c r="S144" s="88">
        <v>0.65233999999999992</v>
      </c>
      <c r="U144" s="84" t="s">
        <v>539</v>
      </c>
    </row>
    <row r="145" spans="1:21" x14ac:dyDescent="0.15">
      <c r="B145" s="84" t="s">
        <v>340</v>
      </c>
      <c r="C145" s="88">
        <v>85.824182000000008</v>
      </c>
      <c r="D145" s="88">
        <v>49.084342000000007</v>
      </c>
      <c r="E145" s="88">
        <v>40.803164999999993</v>
      </c>
      <c r="F145" s="88">
        <v>170.49345599999998</v>
      </c>
      <c r="G145" s="88">
        <v>233.79528999999991</v>
      </c>
      <c r="H145" s="88">
        <v>40.296917000000008</v>
      </c>
      <c r="I145" s="88">
        <v>2.7691E-2</v>
      </c>
      <c r="J145" s="88">
        <v>100.78137</v>
      </c>
      <c r="K145" s="88">
        <v>2.777927</v>
      </c>
      <c r="L145" s="88">
        <v>2.5185760000000004</v>
      </c>
      <c r="M145" s="88">
        <v>2.3590179999999998</v>
      </c>
      <c r="N145" s="88">
        <v>0.53939400000000004</v>
      </c>
      <c r="O145" s="88">
        <v>22.359533999999996</v>
      </c>
      <c r="P145" s="88">
        <v>43.24993400000001</v>
      </c>
      <c r="Q145" s="88">
        <v>369.27087300000005</v>
      </c>
      <c r="R145" s="88">
        <v>526.89627500000006</v>
      </c>
      <c r="S145" s="88">
        <v>0.23508399999999999</v>
      </c>
      <c r="U145" s="84" t="s">
        <v>540</v>
      </c>
    </row>
    <row r="146" spans="1:21" x14ac:dyDescent="0.15">
      <c r="B146" s="84" t="s">
        <v>341</v>
      </c>
      <c r="C146" s="88">
        <v>86.103318999999999</v>
      </c>
      <c r="D146" s="88">
        <v>59.707695000000001</v>
      </c>
      <c r="E146" s="88">
        <v>25.732771999999997</v>
      </c>
      <c r="F146" s="88">
        <v>194.21642299999999</v>
      </c>
      <c r="G146" s="88">
        <v>218.371465</v>
      </c>
      <c r="H146" s="88">
        <v>36.910499000000009</v>
      </c>
      <c r="I146" s="88">
        <v>0.55662900000000004</v>
      </c>
      <c r="J146" s="88">
        <v>97.798374999999993</v>
      </c>
      <c r="K146" s="88">
        <v>2.507234</v>
      </c>
      <c r="L146" s="88">
        <v>2.1299350000000001</v>
      </c>
      <c r="M146" s="88">
        <v>3.717654</v>
      </c>
      <c r="N146" s="88">
        <v>0.73136699999999999</v>
      </c>
      <c r="O146" s="88">
        <v>18.754702999999999</v>
      </c>
      <c r="P146" s="88">
        <v>39.407415</v>
      </c>
      <c r="Q146" s="88">
        <v>353.49976299999975</v>
      </c>
      <c r="R146" s="88">
        <v>441.5204080000002</v>
      </c>
      <c r="S146" s="88">
        <v>0.233712</v>
      </c>
      <c r="U146" s="84" t="s">
        <v>541</v>
      </c>
    </row>
    <row r="147" spans="1:21" x14ac:dyDescent="0.15">
      <c r="B147" s="84" t="s">
        <v>342</v>
      </c>
      <c r="C147" s="88">
        <v>94.069651999999991</v>
      </c>
      <c r="D147" s="88">
        <v>66.825862999999998</v>
      </c>
      <c r="E147" s="88">
        <v>32.123777000000004</v>
      </c>
      <c r="F147" s="88">
        <v>235.76697099999998</v>
      </c>
      <c r="G147" s="88">
        <v>249.14755299999993</v>
      </c>
      <c r="H147" s="88">
        <v>44.590924000000008</v>
      </c>
      <c r="I147" s="88">
        <v>0.24227500000000002</v>
      </c>
      <c r="J147" s="88">
        <v>106.62747999999999</v>
      </c>
      <c r="K147" s="88">
        <v>3.5156559999999999</v>
      </c>
      <c r="L147" s="88">
        <v>2.0850869999999997</v>
      </c>
      <c r="M147" s="88">
        <v>2.4360080000000002</v>
      </c>
      <c r="N147" s="88">
        <v>0.34197899999999998</v>
      </c>
      <c r="O147" s="88">
        <v>23.203096000000009</v>
      </c>
      <c r="P147" s="88">
        <v>43.927399999999999</v>
      </c>
      <c r="Q147" s="88">
        <v>419.72449400000028</v>
      </c>
      <c r="R147" s="88">
        <v>494.95757900000001</v>
      </c>
      <c r="S147" s="88">
        <v>0.80272499999999991</v>
      </c>
      <c r="U147" s="84" t="s">
        <v>542</v>
      </c>
    </row>
    <row r="148" spans="1:21" x14ac:dyDescent="0.15">
      <c r="B148" s="84" t="s">
        <v>343</v>
      </c>
      <c r="C148" s="88">
        <v>88.980767000000014</v>
      </c>
      <c r="D148" s="88">
        <v>63.362075999999988</v>
      </c>
      <c r="E148" s="88">
        <v>21.867471000000002</v>
      </c>
      <c r="F148" s="88">
        <v>161.50805100000002</v>
      </c>
      <c r="G148" s="88">
        <v>234.36654799999999</v>
      </c>
      <c r="H148" s="88">
        <v>32.300362</v>
      </c>
      <c r="I148" s="88">
        <v>0.257498</v>
      </c>
      <c r="J148" s="88">
        <v>97.288380999999987</v>
      </c>
      <c r="K148" s="88">
        <v>2.9102740000000002</v>
      </c>
      <c r="L148" s="88">
        <v>1.7680210000000001</v>
      </c>
      <c r="M148" s="88">
        <v>5.0407950000000001</v>
      </c>
      <c r="N148" s="88">
        <v>0.352134</v>
      </c>
      <c r="O148" s="88">
        <v>21.9314</v>
      </c>
      <c r="P148" s="88">
        <v>46.471988999999994</v>
      </c>
      <c r="Q148" s="88">
        <v>419.11947400000008</v>
      </c>
      <c r="R148" s="88">
        <v>492.46339100000006</v>
      </c>
      <c r="S148" s="88">
        <v>0.31418900000000005</v>
      </c>
      <c r="U148" s="84" t="s">
        <v>543</v>
      </c>
    </row>
    <row r="149" spans="1:21" x14ac:dyDescent="0.15">
      <c r="B149" s="84" t="s">
        <v>344</v>
      </c>
      <c r="C149" s="88">
        <v>89.16844900000001</v>
      </c>
      <c r="D149" s="88">
        <v>66.186740999999998</v>
      </c>
      <c r="E149" s="88">
        <v>26.848627999999998</v>
      </c>
      <c r="F149" s="88">
        <v>174.93661</v>
      </c>
      <c r="G149" s="88">
        <v>219.07740899999999</v>
      </c>
      <c r="H149" s="88">
        <v>34.517513999999998</v>
      </c>
      <c r="I149" s="88">
        <v>0.42595299999999997</v>
      </c>
      <c r="J149" s="88">
        <v>100.094748</v>
      </c>
      <c r="K149" s="88">
        <v>2.2287439999999998</v>
      </c>
      <c r="L149" s="88">
        <v>1.7255819999999999</v>
      </c>
      <c r="M149" s="88">
        <v>5.6054919999999999</v>
      </c>
      <c r="N149" s="88">
        <v>0.25278600000000001</v>
      </c>
      <c r="O149" s="88">
        <v>23.320461999999999</v>
      </c>
      <c r="P149" s="88">
        <v>43.171222999999998</v>
      </c>
      <c r="Q149" s="88">
        <v>392.43738900000034</v>
      </c>
      <c r="R149" s="88">
        <v>548.98358699999994</v>
      </c>
      <c r="S149" s="88">
        <v>0.59085199999999993</v>
      </c>
      <c r="U149" s="84" t="s">
        <v>544</v>
      </c>
    </row>
    <row r="150" spans="1:21" x14ac:dyDescent="0.15">
      <c r="B150" s="84" t="s">
        <v>345</v>
      </c>
      <c r="C150" s="88">
        <v>59.78740100000001</v>
      </c>
      <c r="D150" s="88">
        <v>66.168498999999997</v>
      </c>
      <c r="E150" s="88">
        <v>21.399704</v>
      </c>
      <c r="F150" s="88">
        <v>134.17120500000001</v>
      </c>
      <c r="G150" s="88">
        <v>164.62183800000008</v>
      </c>
      <c r="H150" s="88">
        <v>22.715809</v>
      </c>
      <c r="I150" s="88">
        <v>6.4409999999999995E-2</v>
      </c>
      <c r="J150" s="88">
        <v>56.107374999999998</v>
      </c>
      <c r="K150" s="88">
        <v>1.2737260000000001</v>
      </c>
      <c r="L150" s="88">
        <v>0.67222000000000004</v>
      </c>
      <c r="M150" s="88">
        <v>1.79409</v>
      </c>
      <c r="N150" s="88">
        <v>9.9445000000000006E-2</v>
      </c>
      <c r="O150" s="88">
        <v>17.285765000000001</v>
      </c>
      <c r="P150" s="88">
        <v>29.903302000000011</v>
      </c>
      <c r="Q150" s="88">
        <v>288.03667299999989</v>
      </c>
      <c r="R150" s="88">
        <v>494.66266200000001</v>
      </c>
      <c r="S150" s="88">
        <v>0.16360800000000003</v>
      </c>
      <c r="U150" s="84" t="s">
        <v>545</v>
      </c>
    </row>
    <row r="151" spans="1:21" x14ac:dyDescent="0.15">
      <c r="B151" s="84" t="s">
        <v>346</v>
      </c>
      <c r="C151" s="88">
        <v>78.762056999999984</v>
      </c>
      <c r="D151" s="88">
        <v>61.982858999999998</v>
      </c>
      <c r="E151" s="88">
        <v>22.957297999999998</v>
      </c>
      <c r="F151" s="88">
        <v>171.67883500000002</v>
      </c>
      <c r="G151" s="88">
        <v>221.49772799999994</v>
      </c>
      <c r="H151" s="88">
        <v>33.688606</v>
      </c>
      <c r="I151" s="88">
        <v>0.17616099999999998</v>
      </c>
      <c r="J151" s="88">
        <v>92.353471999999996</v>
      </c>
      <c r="K151" s="88">
        <v>1.9933530000000002</v>
      </c>
      <c r="L151" s="88">
        <v>1.316468</v>
      </c>
      <c r="M151" s="88">
        <v>3.5679289999999999</v>
      </c>
      <c r="N151" s="88">
        <v>0.38611100000000004</v>
      </c>
      <c r="O151" s="88">
        <v>21.109334</v>
      </c>
      <c r="P151" s="88">
        <v>43.643248999999997</v>
      </c>
      <c r="Q151" s="88">
        <v>449.24712199999999</v>
      </c>
      <c r="R151" s="88">
        <v>659.60383699999988</v>
      </c>
      <c r="S151" s="88">
        <v>0.33912500000000001</v>
      </c>
      <c r="U151" s="84" t="s">
        <v>546</v>
      </c>
    </row>
    <row r="152" spans="1:21" x14ac:dyDescent="0.15">
      <c r="B152" s="84" t="s">
        <v>347</v>
      </c>
      <c r="C152" s="88">
        <v>82.882182999999998</v>
      </c>
      <c r="D152" s="88">
        <v>58.655341000000014</v>
      </c>
      <c r="E152" s="88">
        <v>21.487454</v>
      </c>
      <c r="F152" s="88">
        <v>166.71725900000001</v>
      </c>
      <c r="G152" s="88">
        <v>209.900711</v>
      </c>
      <c r="H152" s="88">
        <v>35.440442000000004</v>
      </c>
      <c r="I152" s="88">
        <v>7.3523000000000005E-2</v>
      </c>
      <c r="J152" s="88">
        <v>85.519894000000008</v>
      </c>
      <c r="K152" s="88">
        <v>1.6919649999999999</v>
      </c>
      <c r="L152" s="88">
        <v>1.286848</v>
      </c>
      <c r="M152" s="88">
        <v>2.2609629999999998</v>
      </c>
      <c r="N152" s="88">
        <v>0.15527199999999999</v>
      </c>
      <c r="O152" s="88">
        <v>23.310521000000005</v>
      </c>
      <c r="P152" s="88">
        <v>40.494681</v>
      </c>
      <c r="Q152" s="88">
        <v>433.5555149999999</v>
      </c>
      <c r="R152" s="88">
        <v>627.34425999999974</v>
      </c>
      <c r="S152" s="88">
        <v>0.28323599999999999</v>
      </c>
      <c r="U152" s="84" t="s">
        <v>547</v>
      </c>
    </row>
    <row r="153" spans="1:21" x14ac:dyDescent="0.15">
      <c r="B153" s="84" t="s">
        <v>348</v>
      </c>
      <c r="C153" s="88">
        <v>84.598254999999995</v>
      </c>
      <c r="D153" s="88">
        <v>67.547190000000001</v>
      </c>
      <c r="E153" s="88">
        <v>33.141633999999996</v>
      </c>
      <c r="F153" s="88">
        <v>173.619225</v>
      </c>
      <c r="G153" s="88">
        <v>219.49189499999994</v>
      </c>
      <c r="H153" s="88">
        <v>37.569649999999996</v>
      </c>
      <c r="I153" s="88">
        <v>6.0811999999999998E-2</v>
      </c>
      <c r="J153" s="88">
        <v>87.155011000000002</v>
      </c>
      <c r="K153" s="88">
        <v>3.062465</v>
      </c>
      <c r="L153" s="88">
        <v>1.2147060000000001</v>
      </c>
      <c r="M153" s="88">
        <v>3.4637250000000002</v>
      </c>
      <c r="N153" s="88">
        <v>0.35466700000000001</v>
      </c>
      <c r="O153" s="88">
        <v>24.098106999999999</v>
      </c>
      <c r="P153" s="88">
        <v>38.640995000000004</v>
      </c>
      <c r="Q153" s="88">
        <v>456.35122699999994</v>
      </c>
      <c r="R153" s="88">
        <v>629.22193000000004</v>
      </c>
      <c r="S153" s="88">
        <v>1.8172260000000002</v>
      </c>
      <c r="U153" s="84" t="s">
        <v>548</v>
      </c>
    </row>
    <row r="154" spans="1:21" x14ac:dyDescent="0.15">
      <c r="B154" s="84" t="s">
        <v>349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U154" s="84" t="s">
        <v>549</v>
      </c>
    </row>
    <row r="155" spans="1:21" x14ac:dyDescent="0.15"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9"/>
      <c r="R155" s="89"/>
      <c r="S155" s="89"/>
    </row>
    <row r="156" spans="1:21" x14ac:dyDescent="0.15"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</row>
    <row r="157" spans="1:21" x14ac:dyDescent="0.15"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</row>
    <row r="158" spans="1:21" s="90" customFormat="1" ht="27" customHeight="1" thickBot="1" x14ac:dyDescent="0.25">
      <c r="A158" s="195" t="s">
        <v>681</v>
      </c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40"/>
      <c r="S158" s="140"/>
      <c r="T158" s="140"/>
      <c r="U158" s="140"/>
    </row>
    <row r="159" spans="1:21" s="85" customFormat="1" ht="11.25" customHeight="1" thickBot="1" x14ac:dyDescent="0.25">
      <c r="A159" s="197" t="s">
        <v>162</v>
      </c>
      <c r="B159" s="197" t="s">
        <v>163</v>
      </c>
      <c r="C159" s="235" t="s">
        <v>679</v>
      </c>
      <c r="D159" s="236"/>
      <c r="E159" s="236"/>
      <c r="F159" s="236"/>
      <c r="G159" s="236"/>
      <c r="H159" s="236"/>
      <c r="I159" s="236"/>
      <c r="J159" s="236"/>
      <c r="K159" s="236"/>
      <c r="L159" s="236"/>
      <c r="M159" s="236"/>
      <c r="N159" s="236"/>
      <c r="O159" s="237"/>
      <c r="P159" s="197" t="s">
        <v>535</v>
      </c>
      <c r="Q159" s="197" t="s">
        <v>522</v>
      </c>
    </row>
    <row r="160" spans="1:21" ht="20.25" customHeight="1" thickBot="1" x14ac:dyDescent="0.2">
      <c r="A160" s="198"/>
      <c r="B160" s="198"/>
      <c r="C160" s="138">
        <v>87</v>
      </c>
      <c r="D160" s="138">
        <v>88</v>
      </c>
      <c r="E160" s="138">
        <v>89</v>
      </c>
      <c r="F160" s="138">
        <v>90</v>
      </c>
      <c r="G160" s="138">
        <v>91</v>
      </c>
      <c r="H160" s="138">
        <v>92</v>
      </c>
      <c r="I160" s="138">
        <v>93</v>
      </c>
      <c r="J160" s="138">
        <v>94</v>
      </c>
      <c r="K160" s="138">
        <v>95</v>
      </c>
      <c r="L160" s="138">
        <v>96</v>
      </c>
      <c r="M160" s="138">
        <v>97</v>
      </c>
      <c r="N160" s="138">
        <v>98</v>
      </c>
      <c r="O160" s="138">
        <v>99</v>
      </c>
      <c r="P160" s="198"/>
      <c r="Q160" s="198"/>
      <c r="T160" s="84"/>
    </row>
    <row r="161" spans="1:17" x14ac:dyDescent="0.15">
      <c r="A161" s="87">
        <v>2021</v>
      </c>
      <c r="B161" s="84" t="s">
        <v>338</v>
      </c>
      <c r="C161" s="88">
        <v>683.138552</v>
      </c>
      <c r="D161" s="88">
        <v>33.458055000000002</v>
      </c>
      <c r="E161" s="88">
        <v>9.0037459999999996</v>
      </c>
      <c r="F161" s="88">
        <v>129.48348899999999</v>
      </c>
      <c r="G161" s="88">
        <v>11.099993999999995</v>
      </c>
      <c r="H161" s="88">
        <v>0.56853600000000004</v>
      </c>
      <c r="I161" s="88">
        <v>3.7196960000000008</v>
      </c>
      <c r="J161" s="88">
        <v>147.22536799999997</v>
      </c>
      <c r="K161" s="88">
        <v>5.2355029999999996</v>
      </c>
      <c r="L161" s="88">
        <v>7.7942160000000005</v>
      </c>
      <c r="M161" s="88">
        <v>1.524411</v>
      </c>
      <c r="N161" s="88">
        <v>0</v>
      </c>
      <c r="O161" s="88">
        <v>2.670418999999999</v>
      </c>
      <c r="P161" s="87">
        <v>2021</v>
      </c>
      <c r="Q161" s="84" t="s">
        <v>538</v>
      </c>
    </row>
    <row r="162" spans="1:17" x14ac:dyDescent="0.15">
      <c r="B162" s="84" t="s">
        <v>339</v>
      </c>
      <c r="C162" s="88">
        <v>751.85922700000015</v>
      </c>
      <c r="D162" s="88">
        <v>9.6538269999999997</v>
      </c>
      <c r="E162" s="88">
        <v>8.2512059999999998</v>
      </c>
      <c r="F162" s="88">
        <v>148.84745599999999</v>
      </c>
      <c r="G162" s="88">
        <v>10.095449000000004</v>
      </c>
      <c r="H162" s="88">
        <v>0.53629000000000004</v>
      </c>
      <c r="I162" s="88">
        <v>4.4591130000000003</v>
      </c>
      <c r="J162" s="88">
        <v>156.69701500000002</v>
      </c>
      <c r="K162" s="88">
        <v>5.2396560000000001</v>
      </c>
      <c r="L162" s="88">
        <v>8.3970749999999992</v>
      </c>
      <c r="M162" s="88">
        <v>1.4623970000000002</v>
      </c>
      <c r="N162" s="88">
        <v>0</v>
      </c>
      <c r="O162" s="88">
        <v>2.4438660000000003</v>
      </c>
      <c r="P162" s="83"/>
      <c r="Q162" s="84" t="s">
        <v>539</v>
      </c>
    </row>
    <row r="163" spans="1:17" x14ac:dyDescent="0.15">
      <c r="B163" s="84" t="s">
        <v>340</v>
      </c>
      <c r="C163" s="88">
        <v>857.90317799999991</v>
      </c>
      <c r="D163" s="88">
        <v>38.959112000000005</v>
      </c>
      <c r="E163" s="88">
        <v>9.5336229999999986</v>
      </c>
      <c r="F163" s="88">
        <v>179.08722999999998</v>
      </c>
      <c r="G163" s="88">
        <v>9.9342679999999994</v>
      </c>
      <c r="H163" s="88">
        <v>0.93619600000000003</v>
      </c>
      <c r="I163" s="88">
        <v>5.9551169999999995</v>
      </c>
      <c r="J163" s="88">
        <v>185.94297700000004</v>
      </c>
      <c r="K163" s="88">
        <v>8.767078999999999</v>
      </c>
      <c r="L163" s="88">
        <v>8.9371179999999981</v>
      </c>
      <c r="M163" s="88">
        <v>0.45623900000000012</v>
      </c>
      <c r="N163" s="88">
        <v>0</v>
      </c>
      <c r="O163" s="88">
        <v>3.3292920000000001</v>
      </c>
      <c r="P163" s="83"/>
      <c r="Q163" s="84" t="s">
        <v>540</v>
      </c>
    </row>
    <row r="164" spans="1:17" x14ac:dyDescent="0.15">
      <c r="B164" s="84" t="s">
        <v>341</v>
      </c>
      <c r="C164" s="88">
        <v>757.51274199999989</v>
      </c>
      <c r="D164" s="88">
        <v>27.671783999999999</v>
      </c>
      <c r="E164" s="88">
        <v>10.783289</v>
      </c>
      <c r="F164" s="88">
        <v>130.0402</v>
      </c>
      <c r="G164" s="88">
        <v>10.487357999999999</v>
      </c>
      <c r="H164" s="88">
        <v>0.80037000000000003</v>
      </c>
      <c r="I164" s="88">
        <v>5.9744429999999991</v>
      </c>
      <c r="J164" s="88">
        <v>169.64789299999995</v>
      </c>
      <c r="K164" s="88">
        <v>8.0179530000000003</v>
      </c>
      <c r="L164" s="88">
        <v>8.496855</v>
      </c>
      <c r="M164" s="88">
        <v>0.88784999999999981</v>
      </c>
      <c r="N164" s="88">
        <v>0</v>
      </c>
      <c r="O164" s="88">
        <v>3.7681690000000012</v>
      </c>
      <c r="P164" s="83"/>
      <c r="Q164" s="84" t="s">
        <v>541</v>
      </c>
    </row>
    <row r="165" spans="1:17" x14ac:dyDescent="0.15">
      <c r="B165" s="84" t="s">
        <v>342</v>
      </c>
      <c r="C165" s="88">
        <v>682.2043470000001</v>
      </c>
      <c r="D165" s="88">
        <v>33.509313999999996</v>
      </c>
      <c r="E165" s="88">
        <v>11.129089</v>
      </c>
      <c r="F165" s="88">
        <v>140.68213600000001</v>
      </c>
      <c r="G165" s="88">
        <v>10.033827</v>
      </c>
      <c r="H165" s="88">
        <v>0.75651800000000002</v>
      </c>
      <c r="I165" s="88">
        <v>4.8981769999999996</v>
      </c>
      <c r="J165" s="88">
        <v>158.246916</v>
      </c>
      <c r="K165" s="88">
        <v>7.8152630000000016</v>
      </c>
      <c r="L165" s="88">
        <v>8.0313339999999993</v>
      </c>
      <c r="M165" s="88">
        <v>0.82140999999999997</v>
      </c>
      <c r="N165" s="88">
        <v>0</v>
      </c>
      <c r="O165" s="88">
        <v>5.0061499999999999</v>
      </c>
      <c r="P165" s="83"/>
      <c r="Q165" s="84" t="s">
        <v>542</v>
      </c>
    </row>
    <row r="166" spans="1:17" x14ac:dyDescent="0.15">
      <c r="B166" s="84" t="s">
        <v>343</v>
      </c>
      <c r="C166" s="88">
        <v>522.31830300000001</v>
      </c>
      <c r="D166" s="88">
        <v>15.480009000000003</v>
      </c>
      <c r="E166" s="88">
        <v>10.397625</v>
      </c>
      <c r="F166" s="88">
        <v>145.50066800000002</v>
      </c>
      <c r="G166" s="88">
        <v>8.3419129999999999</v>
      </c>
      <c r="H166" s="88">
        <v>0.60953599999999997</v>
      </c>
      <c r="I166" s="88">
        <v>2.9458280000000001</v>
      </c>
      <c r="J166" s="88">
        <v>162.26392499999997</v>
      </c>
      <c r="K166" s="88">
        <v>7.4142349999999997</v>
      </c>
      <c r="L166" s="88">
        <v>8.5345310000000012</v>
      </c>
      <c r="M166" s="88">
        <v>0.44014700000000001</v>
      </c>
      <c r="N166" s="88">
        <v>0</v>
      </c>
      <c r="O166" s="88">
        <v>6.1507699999999996</v>
      </c>
      <c r="P166" s="83"/>
      <c r="Q166" s="84" t="s">
        <v>543</v>
      </c>
    </row>
    <row r="167" spans="1:17" x14ac:dyDescent="0.15">
      <c r="B167" s="84" t="s">
        <v>344</v>
      </c>
      <c r="C167" s="88">
        <v>643.83459300000004</v>
      </c>
      <c r="D167" s="88">
        <v>19.684128999999995</v>
      </c>
      <c r="E167" s="88">
        <v>5.9008269999999996</v>
      </c>
      <c r="F167" s="88">
        <v>138.17918499999999</v>
      </c>
      <c r="G167" s="88">
        <v>10.448731000000002</v>
      </c>
      <c r="H167" s="88">
        <v>0.76536199999999999</v>
      </c>
      <c r="I167" s="88">
        <v>6.5054859999999994</v>
      </c>
      <c r="J167" s="88">
        <v>168.09415499999997</v>
      </c>
      <c r="K167" s="88">
        <v>8.6158229999999989</v>
      </c>
      <c r="L167" s="88">
        <v>9.506949999999998</v>
      </c>
      <c r="M167" s="88">
        <v>0.57701599999999997</v>
      </c>
      <c r="N167" s="88">
        <v>0</v>
      </c>
      <c r="O167" s="88">
        <v>5.4065479999999999</v>
      </c>
      <c r="P167" s="83"/>
      <c r="Q167" s="84" t="s">
        <v>544</v>
      </c>
    </row>
    <row r="168" spans="1:17" x14ac:dyDescent="0.15">
      <c r="B168" s="84" t="s">
        <v>345</v>
      </c>
      <c r="C168" s="88">
        <v>302.97203000000002</v>
      </c>
      <c r="D168" s="88">
        <v>11.133713</v>
      </c>
      <c r="E168" s="88">
        <v>3.598541</v>
      </c>
      <c r="F168" s="88">
        <v>109.28113499999998</v>
      </c>
      <c r="G168" s="88">
        <v>6.8255240000000033</v>
      </c>
      <c r="H168" s="88">
        <v>0.34586600000000001</v>
      </c>
      <c r="I168" s="88">
        <v>3.8795790000000001</v>
      </c>
      <c r="J168" s="88">
        <v>120.588166</v>
      </c>
      <c r="K168" s="88">
        <v>6.2697260000000021</v>
      </c>
      <c r="L168" s="88">
        <v>7.3016989999999984</v>
      </c>
      <c r="M168" s="88">
        <v>1.4982599999999997</v>
      </c>
      <c r="N168" s="88">
        <v>0</v>
      </c>
      <c r="O168" s="88">
        <v>5.5632659999999987</v>
      </c>
      <c r="P168" s="83"/>
      <c r="Q168" s="84" t="s">
        <v>545</v>
      </c>
    </row>
    <row r="169" spans="1:17" x14ac:dyDescent="0.15">
      <c r="B169" s="84" t="s">
        <v>346</v>
      </c>
      <c r="C169" s="88">
        <v>626.40032300000018</v>
      </c>
      <c r="D169" s="88">
        <v>30.175697</v>
      </c>
      <c r="E169" s="88">
        <v>4.4829489999999996</v>
      </c>
      <c r="F169" s="88">
        <v>147.24124799999998</v>
      </c>
      <c r="G169" s="88">
        <v>9.9631700000000034</v>
      </c>
      <c r="H169" s="88">
        <v>0.69315700000000002</v>
      </c>
      <c r="I169" s="88">
        <v>2.8847399999999999</v>
      </c>
      <c r="J169" s="88">
        <v>156.94205199999999</v>
      </c>
      <c r="K169" s="88">
        <v>9.7395999999999994</v>
      </c>
      <c r="L169" s="88">
        <v>9.7137559999999983</v>
      </c>
      <c r="M169" s="88">
        <v>0.46080699999999997</v>
      </c>
      <c r="N169" s="88">
        <v>0</v>
      </c>
      <c r="O169" s="88">
        <v>6.0522550000000006</v>
      </c>
      <c r="P169" s="83"/>
      <c r="Q169" s="84" t="s">
        <v>546</v>
      </c>
    </row>
    <row r="170" spans="1:17" x14ac:dyDescent="0.15">
      <c r="B170" s="84" t="s">
        <v>347</v>
      </c>
      <c r="C170" s="88">
        <v>684.5645199999999</v>
      </c>
      <c r="D170" s="88">
        <v>12.765590999999999</v>
      </c>
      <c r="E170" s="88">
        <v>5.6797269999999997</v>
      </c>
      <c r="F170" s="88">
        <v>143.74298400000004</v>
      </c>
      <c r="G170" s="88">
        <v>9.2933370000000011</v>
      </c>
      <c r="H170" s="88">
        <v>0.66818600000000006</v>
      </c>
      <c r="I170" s="88">
        <v>5.2145790000000005</v>
      </c>
      <c r="J170" s="88">
        <v>160.241198</v>
      </c>
      <c r="K170" s="88">
        <v>8.7807340000000007</v>
      </c>
      <c r="L170" s="88">
        <v>10.231216</v>
      </c>
      <c r="M170" s="88">
        <v>1.182596</v>
      </c>
      <c r="N170" s="88">
        <v>0</v>
      </c>
      <c r="O170" s="88">
        <v>13.029795999999997</v>
      </c>
      <c r="P170" s="83"/>
      <c r="Q170" s="84" t="s">
        <v>547</v>
      </c>
    </row>
    <row r="171" spans="1:17" x14ac:dyDescent="0.15">
      <c r="B171" s="84" t="s">
        <v>348</v>
      </c>
      <c r="C171" s="88">
        <v>886.67246300000011</v>
      </c>
      <c r="D171" s="88">
        <v>17.245705000000001</v>
      </c>
      <c r="E171" s="88">
        <v>6.0560070000000001</v>
      </c>
      <c r="F171" s="88">
        <v>159.989239</v>
      </c>
      <c r="G171" s="88">
        <v>10.002918999999999</v>
      </c>
      <c r="H171" s="88">
        <v>0.53959699999999999</v>
      </c>
      <c r="I171" s="88">
        <v>5.8947400000000005</v>
      </c>
      <c r="J171" s="88">
        <v>180.93969100000001</v>
      </c>
      <c r="K171" s="88">
        <v>9.0681449999999995</v>
      </c>
      <c r="L171" s="88">
        <v>9.8198789999999985</v>
      </c>
      <c r="M171" s="88">
        <v>0.98009899999999983</v>
      </c>
      <c r="N171" s="88">
        <v>0</v>
      </c>
      <c r="O171" s="88">
        <v>8.1785640000000015</v>
      </c>
      <c r="P171" s="83"/>
      <c r="Q171" s="84" t="s">
        <v>548</v>
      </c>
    </row>
    <row r="172" spans="1:17" x14ac:dyDescent="0.15">
      <c r="B172" s="84" t="s">
        <v>349</v>
      </c>
      <c r="C172" s="88">
        <v>646.81375200000002</v>
      </c>
      <c r="D172" s="88">
        <v>9.8687250000000013</v>
      </c>
      <c r="E172" s="88">
        <v>4.809272</v>
      </c>
      <c r="F172" s="88">
        <v>119.41564100000002</v>
      </c>
      <c r="G172" s="88">
        <v>10.279719999999999</v>
      </c>
      <c r="H172" s="88">
        <v>0.58241499999999991</v>
      </c>
      <c r="I172" s="88">
        <v>5.389638999999999</v>
      </c>
      <c r="J172" s="88">
        <v>156.51398999999998</v>
      </c>
      <c r="K172" s="88">
        <v>7.777044000000001</v>
      </c>
      <c r="L172" s="88">
        <v>7.6303330000000003</v>
      </c>
      <c r="M172" s="88">
        <v>0.88471999999999995</v>
      </c>
      <c r="N172" s="88">
        <v>0</v>
      </c>
      <c r="O172" s="88">
        <v>6.9593400000000001</v>
      </c>
      <c r="P172" s="83"/>
      <c r="Q172" s="84" t="s">
        <v>549</v>
      </c>
    </row>
    <row r="173" spans="1:17" x14ac:dyDescent="0.15"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3"/>
    </row>
    <row r="174" spans="1:17" x14ac:dyDescent="0.15">
      <c r="A174" s="87">
        <v>2022</v>
      </c>
      <c r="B174" s="84" t="s">
        <v>338</v>
      </c>
      <c r="C174" s="88">
        <v>650.21874100000002</v>
      </c>
      <c r="D174" s="88">
        <v>25.686354999999999</v>
      </c>
      <c r="E174" s="88">
        <v>8.0287399999999991</v>
      </c>
      <c r="F174" s="88">
        <v>154.53863000000001</v>
      </c>
      <c r="G174" s="88">
        <v>9.3835389999999972</v>
      </c>
      <c r="H174" s="88">
        <v>0.56993499999999986</v>
      </c>
      <c r="I174" s="88">
        <v>4.4300040000000003</v>
      </c>
      <c r="J174" s="88">
        <v>166.23261299999999</v>
      </c>
      <c r="K174" s="88">
        <v>6.2784450000000005</v>
      </c>
      <c r="L174" s="88">
        <v>9.5780840000000005</v>
      </c>
      <c r="M174" s="88">
        <v>0.52621499999999999</v>
      </c>
      <c r="N174" s="88">
        <v>0</v>
      </c>
      <c r="O174" s="88">
        <v>6.5795099999999991</v>
      </c>
      <c r="P174" s="87">
        <v>2022</v>
      </c>
      <c r="Q174" s="84" t="s">
        <v>538</v>
      </c>
    </row>
    <row r="175" spans="1:17" x14ac:dyDescent="0.15">
      <c r="B175" s="84" t="s">
        <v>339</v>
      </c>
      <c r="C175" s="88">
        <v>719.92514800000004</v>
      </c>
      <c r="D175" s="88">
        <v>21.441006000000005</v>
      </c>
      <c r="E175" s="88">
        <v>8.3376570000000001</v>
      </c>
      <c r="F175" s="88">
        <v>150.15096800000001</v>
      </c>
      <c r="G175" s="88">
        <v>11.010899999999994</v>
      </c>
      <c r="H175" s="88">
        <v>0.55959400000000004</v>
      </c>
      <c r="I175" s="88">
        <v>6.700588999999999</v>
      </c>
      <c r="J175" s="88">
        <v>170.84723600000001</v>
      </c>
      <c r="K175" s="88">
        <v>7.0713409999999985</v>
      </c>
      <c r="L175" s="88">
        <v>9.7850609999999989</v>
      </c>
      <c r="M175" s="88">
        <v>0.58644000000000007</v>
      </c>
      <c r="N175" s="88">
        <v>0</v>
      </c>
      <c r="O175" s="88">
        <v>6.6144560000000006</v>
      </c>
      <c r="P175" s="83"/>
      <c r="Q175" s="84" t="s">
        <v>539</v>
      </c>
    </row>
    <row r="176" spans="1:17" x14ac:dyDescent="0.15">
      <c r="B176" s="84" t="s">
        <v>340</v>
      </c>
      <c r="C176" s="88">
        <v>753.98846100000003</v>
      </c>
      <c r="D176" s="88">
        <v>43.878002000000002</v>
      </c>
      <c r="E176" s="88">
        <v>12.219045999999999</v>
      </c>
      <c r="F176" s="88">
        <v>180.16327100000004</v>
      </c>
      <c r="G176" s="88">
        <v>14.209684000000003</v>
      </c>
      <c r="H176" s="88">
        <v>0.803643</v>
      </c>
      <c r="I176" s="88">
        <v>6.3193920000000006</v>
      </c>
      <c r="J176" s="88">
        <v>183.54581999999994</v>
      </c>
      <c r="K176" s="88">
        <v>7.8180160000000001</v>
      </c>
      <c r="L176" s="88">
        <v>11.291839</v>
      </c>
      <c r="M176" s="88">
        <v>7.1015259999999998</v>
      </c>
      <c r="N176" s="88">
        <v>0</v>
      </c>
      <c r="O176" s="88">
        <v>9.5444669999999974</v>
      </c>
      <c r="P176" s="83"/>
      <c r="Q176" s="84" t="s">
        <v>540</v>
      </c>
    </row>
    <row r="177" spans="2:19" x14ac:dyDescent="0.15">
      <c r="B177" s="84" t="s">
        <v>341</v>
      </c>
      <c r="C177" s="88">
        <v>666.51661400000012</v>
      </c>
      <c r="D177" s="88">
        <v>31.978775000000002</v>
      </c>
      <c r="E177" s="88">
        <v>9.0615340000000018</v>
      </c>
      <c r="F177" s="88">
        <v>150.043803</v>
      </c>
      <c r="G177" s="88">
        <v>11.466517999999997</v>
      </c>
      <c r="H177" s="88">
        <v>0.64997000000000005</v>
      </c>
      <c r="I177" s="88">
        <v>5.8012309999999987</v>
      </c>
      <c r="J177" s="88">
        <v>161.31293799999997</v>
      </c>
      <c r="K177" s="88">
        <v>9.4767780000000013</v>
      </c>
      <c r="L177" s="88">
        <v>10.546418000000003</v>
      </c>
      <c r="M177" s="88">
        <v>0.61649599999999993</v>
      </c>
      <c r="N177" s="88">
        <v>0</v>
      </c>
      <c r="O177" s="88">
        <v>17.652829999999998</v>
      </c>
      <c r="P177" s="83"/>
      <c r="Q177" s="84" t="s">
        <v>541</v>
      </c>
    </row>
    <row r="178" spans="2:19" x14ac:dyDescent="0.15">
      <c r="B178" s="84" t="s">
        <v>342</v>
      </c>
      <c r="C178" s="88">
        <v>775.28237300000012</v>
      </c>
      <c r="D178" s="88">
        <v>39.429394000000002</v>
      </c>
      <c r="E178" s="88">
        <v>10.698248</v>
      </c>
      <c r="F178" s="88">
        <v>161.82262500000002</v>
      </c>
      <c r="G178" s="88">
        <v>12.446688000000002</v>
      </c>
      <c r="H178" s="88">
        <v>0.68013900000000005</v>
      </c>
      <c r="I178" s="88">
        <v>7.389386</v>
      </c>
      <c r="J178" s="88">
        <v>195.654954</v>
      </c>
      <c r="K178" s="88">
        <v>13.134388</v>
      </c>
      <c r="L178" s="88">
        <v>11.347297000000001</v>
      </c>
      <c r="M178" s="88">
        <v>1.2843140000000004</v>
      </c>
      <c r="N178" s="88">
        <v>0</v>
      </c>
      <c r="O178" s="88">
        <v>12.596456</v>
      </c>
      <c r="P178" s="83"/>
      <c r="Q178" s="84" t="s">
        <v>542</v>
      </c>
    </row>
    <row r="179" spans="2:19" x14ac:dyDescent="0.15">
      <c r="B179" s="84" t="s">
        <v>343</v>
      </c>
      <c r="C179" s="88">
        <v>926.51481999999987</v>
      </c>
      <c r="D179" s="88">
        <v>37.621629999999996</v>
      </c>
      <c r="E179" s="88">
        <v>12.100762</v>
      </c>
      <c r="F179" s="88">
        <v>152.989272</v>
      </c>
      <c r="G179" s="88">
        <v>12.629207000000001</v>
      </c>
      <c r="H179" s="88">
        <v>0.62929200000000007</v>
      </c>
      <c r="I179" s="88">
        <v>5.9197209999999991</v>
      </c>
      <c r="J179" s="88">
        <v>187.36186099999998</v>
      </c>
      <c r="K179" s="88">
        <v>9.4833529999999993</v>
      </c>
      <c r="L179" s="88">
        <v>10.813502999999999</v>
      </c>
      <c r="M179" s="88">
        <v>0.85245700000000002</v>
      </c>
      <c r="N179" s="88">
        <v>0</v>
      </c>
      <c r="O179" s="88">
        <v>14.261764999999999</v>
      </c>
      <c r="P179" s="83"/>
      <c r="Q179" s="84" t="s">
        <v>543</v>
      </c>
      <c r="R179" s="89"/>
      <c r="S179" s="89"/>
    </row>
    <row r="180" spans="2:19" x14ac:dyDescent="0.15">
      <c r="B180" s="84" t="s">
        <v>344</v>
      </c>
      <c r="C180" s="88">
        <v>848.07244000000003</v>
      </c>
      <c r="D180" s="88">
        <v>20.453065000000006</v>
      </c>
      <c r="E180" s="88">
        <v>14.443797</v>
      </c>
      <c r="F180" s="88">
        <v>166.058345</v>
      </c>
      <c r="G180" s="88">
        <v>9.6836599999999997</v>
      </c>
      <c r="H180" s="88">
        <v>0.80924600000000002</v>
      </c>
      <c r="I180" s="88">
        <v>6.8494729999999997</v>
      </c>
      <c r="J180" s="88">
        <v>188.67533899999998</v>
      </c>
      <c r="K180" s="88">
        <v>10.34296</v>
      </c>
      <c r="L180" s="88">
        <v>10.951195999999999</v>
      </c>
      <c r="M180" s="88">
        <v>3.5335759999999992</v>
      </c>
      <c r="N180" s="88">
        <v>0</v>
      </c>
      <c r="O180" s="88">
        <v>13.03073</v>
      </c>
      <c r="P180" s="83"/>
      <c r="Q180" s="84" t="s">
        <v>544</v>
      </c>
      <c r="R180" s="89"/>
      <c r="S180" s="89"/>
    </row>
    <row r="181" spans="2:19" x14ac:dyDescent="0.15">
      <c r="B181" s="84" t="s">
        <v>345</v>
      </c>
      <c r="C181" s="88">
        <v>490.98759099999995</v>
      </c>
      <c r="D181" s="88">
        <v>21.67256999999999</v>
      </c>
      <c r="E181" s="88">
        <v>6.4213959999999997</v>
      </c>
      <c r="F181" s="88">
        <v>141.48725699999997</v>
      </c>
      <c r="G181" s="88">
        <v>9.8676440000000039</v>
      </c>
      <c r="H181" s="88">
        <v>0.560944</v>
      </c>
      <c r="I181" s="88">
        <v>5.2187600000000005</v>
      </c>
      <c r="J181" s="88">
        <v>142.46848200000005</v>
      </c>
      <c r="K181" s="88">
        <v>8.4538570000000011</v>
      </c>
      <c r="L181" s="88">
        <v>8.5069560000000006</v>
      </c>
      <c r="M181" s="88">
        <v>0.34762400000000004</v>
      </c>
      <c r="N181" s="88">
        <v>0</v>
      </c>
      <c r="O181" s="88">
        <v>14.195789000000001</v>
      </c>
      <c r="P181" s="83"/>
      <c r="Q181" s="84" t="s">
        <v>545</v>
      </c>
      <c r="R181" s="89"/>
      <c r="S181" s="89"/>
    </row>
    <row r="182" spans="2:19" x14ac:dyDescent="0.15">
      <c r="B182" s="84" t="s">
        <v>346</v>
      </c>
      <c r="C182" s="88">
        <v>747.15291499999989</v>
      </c>
      <c r="D182" s="88">
        <v>38.77093</v>
      </c>
      <c r="E182" s="88">
        <v>11.853784000000001</v>
      </c>
      <c r="F182" s="88">
        <v>208.45012000000008</v>
      </c>
      <c r="G182" s="88">
        <v>14.102898999999999</v>
      </c>
      <c r="H182" s="88">
        <v>0.90866599999999997</v>
      </c>
      <c r="I182" s="88">
        <v>4.3122250000000006</v>
      </c>
      <c r="J182" s="88">
        <v>190.62598200000008</v>
      </c>
      <c r="K182" s="88">
        <v>10.460011</v>
      </c>
      <c r="L182" s="88">
        <v>10.428711</v>
      </c>
      <c r="M182" s="88">
        <v>1.4735050000000001</v>
      </c>
      <c r="N182" s="88">
        <v>0</v>
      </c>
      <c r="O182" s="88">
        <v>13.699429</v>
      </c>
      <c r="P182" s="83"/>
      <c r="Q182" s="84" t="s">
        <v>546</v>
      </c>
      <c r="R182" s="89"/>
      <c r="S182" s="89"/>
    </row>
    <row r="183" spans="2:19" x14ac:dyDescent="0.15">
      <c r="B183" s="84" t="s">
        <v>347</v>
      </c>
      <c r="C183" s="88">
        <v>871.630314</v>
      </c>
      <c r="D183" s="88">
        <v>20.048099000000001</v>
      </c>
      <c r="E183" s="88">
        <v>9.5108259999999998</v>
      </c>
      <c r="F183" s="88">
        <v>183.58524699999998</v>
      </c>
      <c r="G183" s="88">
        <v>10.855845000000002</v>
      </c>
      <c r="H183" s="88">
        <v>0.85413800000000006</v>
      </c>
      <c r="I183" s="88">
        <v>5.3665860000000007</v>
      </c>
      <c r="J183" s="88">
        <v>199.22040399999997</v>
      </c>
      <c r="K183" s="88">
        <v>10.099031999999999</v>
      </c>
      <c r="L183" s="88">
        <v>10.554307999999999</v>
      </c>
      <c r="M183" s="88">
        <v>0.70851999999999993</v>
      </c>
      <c r="N183" s="88">
        <v>0</v>
      </c>
      <c r="O183" s="88">
        <v>11.921593000000001</v>
      </c>
      <c r="P183" s="83"/>
      <c r="Q183" s="84" t="s">
        <v>547</v>
      </c>
      <c r="R183" s="89"/>
      <c r="S183" s="89"/>
    </row>
    <row r="184" spans="2:19" x14ac:dyDescent="0.15">
      <c r="B184" s="84" t="s">
        <v>348</v>
      </c>
      <c r="C184" s="88">
        <v>1053.099882</v>
      </c>
      <c r="D184" s="88">
        <v>45.570325000000011</v>
      </c>
      <c r="E184" s="88">
        <v>12.809336999999999</v>
      </c>
      <c r="F184" s="88">
        <v>214.97197499999999</v>
      </c>
      <c r="G184" s="88">
        <v>12.997833</v>
      </c>
      <c r="H184" s="88">
        <v>1.2138679999999999</v>
      </c>
      <c r="I184" s="88">
        <v>6.7972049999999999</v>
      </c>
      <c r="J184" s="88">
        <v>225.37078499999998</v>
      </c>
      <c r="K184" s="88">
        <v>9.5457920000000005</v>
      </c>
      <c r="L184" s="88">
        <v>10.563537000000004</v>
      </c>
      <c r="M184" s="88">
        <v>0.99174400000000007</v>
      </c>
      <c r="N184" s="88">
        <v>0</v>
      </c>
      <c r="O184" s="88">
        <v>11.178918000000001</v>
      </c>
      <c r="P184" s="83"/>
      <c r="Q184" s="84" t="s">
        <v>548</v>
      </c>
      <c r="R184" s="89"/>
      <c r="S184" s="89"/>
    </row>
    <row r="185" spans="2:19" x14ac:dyDescent="0.15">
      <c r="B185" s="84" t="s">
        <v>349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3"/>
      <c r="Q185" s="84" t="s">
        <v>549</v>
      </c>
      <c r="R185" s="89"/>
      <c r="S185" s="89"/>
    </row>
    <row r="186" spans="2:19" x14ac:dyDescent="0.15"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2:19" x14ac:dyDescent="0.15"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2:19" x14ac:dyDescent="0.15"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</sheetData>
  <mergeCells count="37">
    <mergeCell ref="A2:U2"/>
    <mergeCell ref="A3:U3"/>
    <mergeCell ref="A4:A5"/>
    <mergeCell ref="B4:B5"/>
    <mergeCell ref="C4:S4"/>
    <mergeCell ref="T4:T5"/>
    <mergeCell ref="U4:U5"/>
    <mergeCell ref="A34:U34"/>
    <mergeCell ref="A35:A36"/>
    <mergeCell ref="B35:B36"/>
    <mergeCell ref="C35:S35"/>
    <mergeCell ref="T35:T36"/>
    <mergeCell ref="U35:U36"/>
    <mergeCell ref="A65:U65"/>
    <mergeCell ref="A66:A67"/>
    <mergeCell ref="B66:B67"/>
    <mergeCell ref="C66:S66"/>
    <mergeCell ref="T66:T67"/>
    <mergeCell ref="U66:U67"/>
    <mergeCell ref="A96:U96"/>
    <mergeCell ref="A97:A98"/>
    <mergeCell ref="B97:B98"/>
    <mergeCell ref="C97:S97"/>
    <mergeCell ref="T97:T98"/>
    <mergeCell ref="U97:U98"/>
    <mergeCell ref="A127:U127"/>
    <mergeCell ref="A128:A129"/>
    <mergeCell ref="B128:B129"/>
    <mergeCell ref="C128:S128"/>
    <mergeCell ref="T128:T129"/>
    <mergeCell ref="U128:U129"/>
    <mergeCell ref="A158:Q158"/>
    <mergeCell ref="A159:A160"/>
    <mergeCell ref="B159:B160"/>
    <mergeCell ref="C159:O159"/>
    <mergeCell ref="P159:P160"/>
    <mergeCell ref="Q159:Q160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42.5703125" style="7" customWidth="1"/>
    <col min="2" max="2" width="12.28515625" style="7" customWidth="1"/>
    <col min="3" max="3" width="9.28515625" style="7" customWidth="1"/>
    <col min="4" max="4" width="12.28515625" style="7" customWidth="1"/>
    <col min="5" max="5" width="9.28515625" style="7" customWidth="1"/>
    <col min="6" max="6" width="11.7109375" style="7" customWidth="1"/>
    <col min="7" max="7" width="12.28515625" style="7" customWidth="1"/>
    <col min="8" max="8" width="9.28515625" style="7" customWidth="1"/>
    <col min="9" max="9" width="12.28515625" style="7" customWidth="1"/>
    <col min="10" max="10" width="9.28515625" style="7" customWidth="1"/>
    <col min="11" max="11" width="11.7109375" style="7" customWidth="1"/>
    <col min="12" max="12" width="2" style="7" customWidth="1"/>
    <col min="13" max="13" width="40.42578125" style="7" customWidth="1"/>
    <col min="14" max="16384" width="9.140625" style="7"/>
  </cols>
  <sheetData>
    <row r="1" spans="1:13" hidden="1" x14ac:dyDescent="0.2"/>
    <row r="2" spans="1:13" ht="25.5" customHeight="1" x14ac:dyDescent="0.2">
      <c r="A2" s="241" t="s">
        <v>682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x14ac:dyDescent="0.2">
      <c r="A3" s="141" t="s">
        <v>709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 t="s">
        <v>928</v>
      </c>
    </row>
    <row r="4" spans="1:13" ht="26.25" customHeight="1" x14ac:dyDescent="0.2">
      <c r="A4" s="242" t="s">
        <v>307</v>
      </c>
      <c r="B4" s="245" t="s">
        <v>683</v>
      </c>
      <c r="C4" s="246"/>
      <c r="D4" s="246"/>
      <c r="E4" s="246"/>
      <c r="F4" s="247"/>
      <c r="G4" s="245" t="s">
        <v>684</v>
      </c>
      <c r="H4" s="246"/>
      <c r="I4" s="246"/>
      <c r="J4" s="246"/>
      <c r="K4" s="247"/>
      <c r="L4" s="144"/>
      <c r="M4" s="238" t="s">
        <v>597</v>
      </c>
    </row>
    <row r="5" spans="1:13" ht="56.25" customHeight="1" x14ac:dyDescent="0.2">
      <c r="A5" s="243"/>
      <c r="B5" s="248">
        <v>2021</v>
      </c>
      <c r="C5" s="249"/>
      <c r="D5" s="248">
        <v>2022</v>
      </c>
      <c r="E5" s="249"/>
      <c r="F5" s="145" t="s">
        <v>685</v>
      </c>
      <c r="G5" s="248">
        <v>2021</v>
      </c>
      <c r="H5" s="249"/>
      <c r="I5" s="248">
        <v>2022</v>
      </c>
      <c r="J5" s="249"/>
      <c r="K5" s="145" t="s">
        <v>685</v>
      </c>
      <c r="L5" s="146"/>
      <c r="M5" s="239"/>
    </row>
    <row r="6" spans="1:13" ht="24" customHeight="1" x14ac:dyDescent="0.2">
      <c r="A6" s="244"/>
      <c r="B6" s="145" t="s">
        <v>686</v>
      </c>
      <c r="C6" s="147" t="s">
        <v>295</v>
      </c>
      <c r="D6" s="145" t="s">
        <v>686</v>
      </c>
      <c r="E6" s="148" t="s">
        <v>295</v>
      </c>
      <c r="F6" s="149"/>
      <c r="G6" s="145" t="s">
        <v>686</v>
      </c>
      <c r="H6" s="147" t="s">
        <v>295</v>
      </c>
      <c r="I6" s="145" t="s">
        <v>686</v>
      </c>
      <c r="J6" s="250" t="s">
        <v>295</v>
      </c>
      <c r="K6" s="251"/>
      <c r="L6" s="150"/>
      <c r="M6" s="240"/>
    </row>
    <row r="7" spans="1:13" x14ac:dyDescent="0.2">
      <c r="A7" s="151" t="s">
        <v>296</v>
      </c>
      <c r="B7" s="152">
        <f>SUM(B9:B25)</f>
        <v>75288.841036000013</v>
      </c>
      <c r="C7" s="152">
        <f>SUM(C9:C25)</f>
        <v>99.999999999999986</v>
      </c>
      <c r="D7" s="152">
        <f>SUM(D9:D25)</f>
        <v>100470.65709000001</v>
      </c>
      <c r="E7" s="152">
        <f>SUM(E9:E25)</f>
        <v>100.00000000000001</v>
      </c>
      <c r="F7" s="152">
        <f>D7/B7*100-100</f>
        <v>33.446943408199218</v>
      </c>
      <c r="G7" s="152">
        <f>SUM(G9:G25)</f>
        <v>58304.033798999997</v>
      </c>
      <c r="H7" s="152">
        <f>SUM(H9:H25)</f>
        <v>100.00000000000001</v>
      </c>
      <c r="I7" s="152">
        <f>SUM(I9:I25)</f>
        <v>72564.005392999999</v>
      </c>
      <c r="J7" s="152">
        <f>SUM(J9:J25)</f>
        <v>100</v>
      </c>
      <c r="K7" s="152">
        <f>I7/G7*100-100</f>
        <v>24.45795027349304</v>
      </c>
      <c r="L7" s="152"/>
      <c r="M7" s="151" t="s">
        <v>296</v>
      </c>
    </row>
    <row r="8" spans="1:13" x14ac:dyDescent="0.2">
      <c r="M8" s="153"/>
    </row>
    <row r="9" spans="1:13" x14ac:dyDescent="0.2">
      <c r="A9" s="154" t="s">
        <v>297</v>
      </c>
      <c r="B9" s="42">
        <v>7632.5597360000029</v>
      </c>
      <c r="C9" s="42">
        <f t="shared" ref="C9:C25" si="0">B9/$B$7*100</f>
        <v>10.137703849565739</v>
      </c>
      <c r="D9" s="42">
        <v>9978.413192</v>
      </c>
      <c r="E9" s="42">
        <f>D9/$D$7*100</f>
        <v>9.9316690872853517</v>
      </c>
      <c r="F9" s="42">
        <f>D9/B9*100-100</f>
        <v>30.734819472626754</v>
      </c>
      <c r="G9" s="42">
        <v>4084.7032810000001</v>
      </c>
      <c r="H9" s="42">
        <f>G9/$G$7*100</f>
        <v>7.0058673728850289</v>
      </c>
      <c r="I9" s="42">
        <v>5206.8321790000009</v>
      </c>
      <c r="J9" s="42">
        <f>I9/$I$7*100</f>
        <v>7.1755027176356583</v>
      </c>
      <c r="K9" s="42">
        <f>I9/G9*100-100</f>
        <v>27.47149109262314</v>
      </c>
      <c r="L9" s="42"/>
      <c r="M9" s="154" t="s">
        <v>598</v>
      </c>
    </row>
    <row r="10" spans="1:13" x14ac:dyDescent="0.2">
      <c r="A10" s="154" t="s">
        <v>298</v>
      </c>
      <c r="B10" s="42">
        <v>3085.1997059999999</v>
      </c>
      <c r="C10" s="42">
        <f t="shared" si="0"/>
        <v>4.0978180345806958</v>
      </c>
      <c r="D10" s="42">
        <v>3871.278503</v>
      </c>
      <c r="E10" s="42">
        <f t="shared" ref="E10:E25" si="1">D10/$D$7*100</f>
        <v>3.8531434103513131</v>
      </c>
      <c r="F10" s="42">
        <f t="shared" ref="F10:F25" si="2">D10/B10*100-100</f>
        <v>25.4790247604153</v>
      </c>
      <c r="G10" s="42">
        <v>2934.0274570000001</v>
      </c>
      <c r="H10" s="42">
        <f t="shared" ref="H10:H25" si="3">G10/$G$7*100</f>
        <v>5.0322889615406385</v>
      </c>
      <c r="I10" s="42">
        <v>3363.7289069999997</v>
      </c>
      <c r="J10" s="42">
        <f t="shared" ref="J10:J25" si="4">I10/$I$7*100</f>
        <v>4.6355336764865065</v>
      </c>
      <c r="K10" s="42">
        <f t="shared" ref="K10:K25" si="5">I10/G10*100-100</f>
        <v>14.645447471011835</v>
      </c>
      <c r="L10" s="42"/>
      <c r="M10" s="154" t="s">
        <v>599</v>
      </c>
    </row>
    <row r="11" spans="1:13" x14ac:dyDescent="0.2">
      <c r="A11" s="154" t="s">
        <v>299</v>
      </c>
      <c r="B11" s="42">
        <v>8556.1216490000006</v>
      </c>
      <c r="C11" s="42">
        <f t="shared" si="0"/>
        <v>11.364395481806948</v>
      </c>
      <c r="D11" s="42">
        <v>17125.491588000001</v>
      </c>
      <c r="E11" s="42">
        <f t="shared" si="1"/>
        <v>17.045266831149775</v>
      </c>
      <c r="F11" s="42">
        <f t="shared" si="2"/>
        <v>100.15483989760182</v>
      </c>
      <c r="G11" s="42">
        <v>3358.0399619999998</v>
      </c>
      <c r="H11" s="42">
        <f t="shared" si="3"/>
        <v>5.7595328199360285</v>
      </c>
      <c r="I11" s="42">
        <v>6106.1492029999999</v>
      </c>
      <c r="J11" s="42">
        <f t="shared" si="4"/>
        <v>8.4148458590862738</v>
      </c>
      <c r="K11" s="42">
        <f t="shared" si="5"/>
        <v>81.836704509116856</v>
      </c>
      <c r="L11" s="42"/>
      <c r="M11" s="154" t="s">
        <v>600</v>
      </c>
    </row>
    <row r="12" spans="1:13" x14ac:dyDescent="0.2">
      <c r="A12" s="154" t="s">
        <v>300</v>
      </c>
      <c r="B12" s="42">
        <v>9162.3717410000008</v>
      </c>
      <c r="C12" s="42">
        <f t="shared" si="0"/>
        <v>12.169627815918874</v>
      </c>
      <c r="D12" s="42">
        <v>11214.493574</v>
      </c>
      <c r="E12" s="42">
        <f t="shared" si="1"/>
        <v>11.161959022477813</v>
      </c>
      <c r="F12" s="42">
        <f t="shared" si="2"/>
        <v>22.397277593716439</v>
      </c>
      <c r="G12" s="42">
        <v>3552.4422169999989</v>
      </c>
      <c r="H12" s="42">
        <f t="shared" si="3"/>
        <v>6.0929613022091251</v>
      </c>
      <c r="I12" s="42">
        <v>4859.3789710000001</v>
      </c>
      <c r="J12" s="42">
        <f t="shared" si="4"/>
        <v>6.6966796343201418</v>
      </c>
      <c r="K12" s="42">
        <f t="shared" si="5"/>
        <v>36.789810337962251</v>
      </c>
      <c r="L12" s="42"/>
      <c r="M12" s="154" t="s">
        <v>601</v>
      </c>
    </row>
    <row r="13" spans="1:13" x14ac:dyDescent="0.2">
      <c r="A13" s="154" t="s">
        <v>357</v>
      </c>
      <c r="B13" s="42">
        <v>5022.0293530000008</v>
      </c>
      <c r="C13" s="42">
        <f t="shared" si="0"/>
        <v>6.6703501925320836</v>
      </c>
      <c r="D13" s="42">
        <v>6083.1214520000003</v>
      </c>
      <c r="E13" s="42">
        <f t="shared" si="1"/>
        <v>6.054624930491733</v>
      </c>
      <c r="F13" s="42">
        <f t="shared" si="2"/>
        <v>21.128751435236765</v>
      </c>
      <c r="G13" s="42">
        <v>4496.7528059999995</v>
      </c>
      <c r="H13" s="42">
        <f t="shared" si="3"/>
        <v>7.7125929596952272</v>
      </c>
      <c r="I13" s="42">
        <v>5306.2276210000009</v>
      </c>
      <c r="J13" s="42">
        <f t="shared" si="4"/>
        <v>7.3124789518742226</v>
      </c>
      <c r="K13" s="42">
        <f t="shared" si="5"/>
        <v>18.001318949974802</v>
      </c>
      <c r="L13" s="42"/>
      <c r="M13" s="154" t="s">
        <v>602</v>
      </c>
    </row>
    <row r="14" spans="1:13" x14ac:dyDescent="0.2">
      <c r="A14" s="154" t="s">
        <v>358</v>
      </c>
      <c r="B14" s="42">
        <v>569.24468100000013</v>
      </c>
      <c r="C14" s="42">
        <f t="shared" si="0"/>
        <v>0.75608107810799063</v>
      </c>
      <c r="D14" s="42">
        <v>842.27834200000007</v>
      </c>
      <c r="E14" s="42">
        <f t="shared" si="1"/>
        <v>0.8383326698515573</v>
      </c>
      <c r="F14" s="42">
        <f t="shared" si="2"/>
        <v>47.964200652759359</v>
      </c>
      <c r="G14" s="42">
        <v>284.36866600000002</v>
      </c>
      <c r="H14" s="42">
        <f t="shared" si="3"/>
        <v>0.48773411970146974</v>
      </c>
      <c r="I14" s="42">
        <v>379.70656100000008</v>
      </c>
      <c r="J14" s="42">
        <f t="shared" si="4"/>
        <v>0.52327122647591484</v>
      </c>
      <c r="K14" s="42">
        <f t="shared" si="5"/>
        <v>33.526160368175027</v>
      </c>
      <c r="L14" s="42"/>
      <c r="M14" s="154" t="s">
        <v>603</v>
      </c>
    </row>
    <row r="15" spans="1:13" x14ac:dyDescent="0.2">
      <c r="A15" s="154" t="s">
        <v>359</v>
      </c>
      <c r="B15" s="42">
        <v>1068.0955350000002</v>
      </c>
      <c r="C15" s="42">
        <f t="shared" si="0"/>
        <v>1.4186638023678451</v>
      </c>
      <c r="D15" s="42">
        <v>1476.0305529999998</v>
      </c>
      <c r="E15" s="42">
        <f t="shared" si="1"/>
        <v>1.4691160541309045</v>
      </c>
      <c r="F15" s="42">
        <f t="shared" si="2"/>
        <v>38.192746307098787</v>
      </c>
      <c r="G15" s="42">
        <v>1763.6622259999999</v>
      </c>
      <c r="H15" s="42">
        <f t="shared" si="3"/>
        <v>3.0249403190182864</v>
      </c>
      <c r="I15" s="42">
        <v>2047.3153400000001</v>
      </c>
      <c r="J15" s="42">
        <f t="shared" si="4"/>
        <v>2.8213924092419207</v>
      </c>
      <c r="K15" s="42">
        <f t="shared" si="5"/>
        <v>16.083188142172091</v>
      </c>
      <c r="L15" s="42"/>
      <c r="M15" s="154" t="s">
        <v>604</v>
      </c>
    </row>
    <row r="16" spans="1:13" x14ac:dyDescent="0.2">
      <c r="A16" s="154" t="s">
        <v>360</v>
      </c>
      <c r="B16" s="42">
        <v>1320.4992609999999</v>
      </c>
      <c r="C16" s="42">
        <f t="shared" si="0"/>
        <v>1.7539109950817169</v>
      </c>
      <c r="D16" s="42">
        <v>1802.0817729999999</v>
      </c>
      <c r="E16" s="42">
        <f t="shared" si="1"/>
        <v>1.7936398797369504</v>
      </c>
      <c r="F16" s="42">
        <f t="shared" si="2"/>
        <v>36.469729762309953</v>
      </c>
      <c r="G16" s="42">
        <v>2549.7332860000001</v>
      </c>
      <c r="H16" s="42">
        <f t="shared" si="3"/>
        <v>4.373167892276661</v>
      </c>
      <c r="I16" s="42">
        <v>3603.631652</v>
      </c>
      <c r="J16" s="42">
        <f t="shared" si="4"/>
        <v>4.9661421423515169</v>
      </c>
      <c r="K16" s="42">
        <f t="shared" si="5"/>
        <v>41.33367092890515</v>
      </c>
      <c r="L16" s="42"/>
      <c r="M16" s="154" t="s">
        <v>605</v>
      </c>
    </row>
    <row r="17" spans="1:13" x14ac:dyDescent="0.2">
      <c r="A17" s="154" t="s">
        <v>301</v>
      </c>
      <c r="B17" s="42">
        <v>2063.4796900000001</v>
      </c>
      <c r="C17" s="42">
        <f t="shared" si="0"/>
        <v>2.7407510350880941</v>
      </c>
      <c r="D17" s="42">
        <v>2470.730669</v>
      </c>
      <c r="E17" s="42">
        <f t="shared" si="1"/>
        <v>2.4591564746976413</v>
      </c>
      <c r="F17" s="42">
        <f t="shared" si="2"/>
        <v>19.736127327717966</v>
      </c>
      <c r="G17" s="42">
        <v>2109.2326849999999</v>
      </c>
      <c r="H17" s="42">
        <f t="shared" si="3"/>
        <v>3.6176445222837681</v>
      </c>
      <c r="I17" s="42">
        <v>2407.5469680000001</v>
      </c>
      <c r="J17" s="42">
        <f t="shared" si="4"/>
        <v>3.3178253528880424</v>
      </c>
      <c r="K17" s="42">
        <f t="shared" si="5"/>
        <v>14.143260965065124</v>
      </c>
      <c r="L17" s="42"/>
      <c r="M17" s="154" t="s">
        <v>606</v>
      </c>
    </row>
    <row r="18" spans="1:13" x14ac:dyDescent="0.2">
      <c r="A18" s="154" t="s">
        <v>302</v>
      </c>
      <c r="B18" s="42">
        <v>1813.1089759999998</v>
      </c>
      <c r="C18" s="42">
        <f t="shared" si="0"/>
        <v>2.4082041256725493</v>
      </c>
      <c r="D18" s="42">
        <v>2514.9005820000002</v>
      </c>
      <c r="E18" s="42">
        <f t="shared" si="1"/>
        <v>2.5031194727304236</v>
      </c>
      <c r="F18" s="42">
        <f t="shared" si="2"/>
        <v>38.706532000534338</v>
      </c>
      <c r="G18" s="42">
        <v>2862.0808379999999</v>
      </c>
      <c r="H18" s="42">
        <f t="shared" si="3"/>
        <v>4.9088899198070388</v>
      </c>
      <c r="I18" s="42">
        <v>3288.3845969999998</v>
      </c>
      <c r="J18" s="42">
        <f t="shared" si="4"/>
        <v>4.5317021561728987</v>
      </c>
      <c r="K18" s="42">
        <f t="shared" si="5"/>
        <v>14.894888828433579</v>
      </c>
      <c r="L18" s="42"/>
      <c r="M18" s="154" t="s">
        <v>607</v>
      </c>
    </row>
    <row r="19" spans="1:13" x14ac:dyDescent="0.2">
      <c r="A19" s="154" t="s">
        <v>303</v>
      </c>
      <c r="B19" s="42">
        <v>646.61688600000002</v>
      </c>
      <c r="C19" s="42">
        <f t="shared" si="0"/>
        <v>0.85884823979534308</v>
      </c>
      <c r="D19" s="42">
        <v>888.001396</v>
      </c>
      <c r="E19" s="42">
        <f t="shared" si="1"/>
        <v>0.8838415331598185</v>
      </c>
      <c r="F19" s="42">
        <f t="shared" si="2"/>
        <v>37.330375254072777</v>
      </c>
      <c r="G19" s="42">
        <v>1592.7113570000001</v>
      </c>
      <c r="H19" s="42">
        <f t="shared" si="3"/>
        <v>2.7317344156508732</v>
      </c>
      <c r="I19" s="42">
        <v>1934.2394649999999</v>
      </c>
      <c r="J19" s="42">
        <f t="shared" si="4"/>
        <v>2.6655632562237108</v>
      </c>
      <c r="K19" s="42">
        <f t="shared" si="5"/>
        <v>21.443189093803866</v>
      </c>
      <c r="L19" s="42"/>
      <c r="M19" s="154" t="s">
        <v>608</v>
      </c>
    </row>
    <row r="20" spans="1:13" x14ac:dyDescent="0.2">
      <c r="A20" s="154" t="s">
        <v>361</v>
      </c>
      <c r="B20" s="42">
        <v>1179.4495959999999</v>
      </c>
      <c r="C20" s="42">
        <f t="shared" si="0"/>
        <v>1.5665662796376902</v>
      </c>
      <c r="D20" s="42">
        <v>1470.2880479999999</v>
      </c>
      <c r="E20" s="42">
        <f t="shared" si="1"/>
        <v>1.4634004500268565</v>
      </c>
      <c r="F20" s="42">
        <f t="shared" si="2"/>
        <v>24.658828404906245</v>
      </c>
      <c r="G20" s="42">
        <v>2619.7330160000001</v>
      </c>
      <c r="H20" s="42">
        <f t="shared" si="3"/>
        <v>4.4932277328038532</v>
      </c>
      <c r="I20" s="42">
        <v>3133.3146029999998</v>
      </c>
      <c r="J20" s="42">
        <f t="shared" si="4"/>
        <v>4.3180011715591711</v>
      </c>
      <c r="K20" s="42">
        <f t="shared" si="5"/>
        <v>19.604348376850012</v>
      </c>
      <c r="L20" s="42"/>
      <c r="M20" s="154" t="s">
        <v>609</v>
      </c>
    </row>
    <row r="21" spans="1:13" x14ac:dyDescent="0.2">
      <c r="A21" s="154" t="s">
        <v>304</v>
      </c>
      <c r="B21" s="42">
        <v>7067.8748580000001</v>
      </c>
      <c r="C21" s="42">
        <f t="shared" si="0"/>
        <v>9.3876791842504712</v>
      </c>
      <c r="D21" s="42">
        <v>8748.6110380000009</v>
      </c>
      <c r="E21" s="42">
        <f t="shared" si="1"/>
        <v>8.7076279695903001</v>
      </c>
      <c r="F21" s="42">
        <f t="shared" si="2"/>
        <v>23.779936880144476</v>
      </c>
      <c r="G21" s="42">
        <v>5244.3864140000005</v>
      </c>
      <c r="H21" s="42">
        <f t="shared" si="3"/>
        <v>8.9948946449910121</v>
      </c>
      <c r="I21" s="42">
        <v>6410.8231539999988</v>
      </c>
      <c r="J21" s="42">
        <f t="shared" si="4"/>
        <v>8.8347151170605436</v>
      </c>
      <c r="K21" s="42">
        <f t="shared" si="5"/>
        <v>22.241624623352905</v>
      </c>
      <c r="L21" s="42"/>
      <c r="M21" s="154" t="s">
        <v>610</v>
      </c>
    </row>
    <row r="22" spans="1:13" x14ac:dyDescent="0.2">
      <c r="A22" s="154" t="s">
        <v>362</v>
      </c>
      <c r="B22" s="42">
        <v>13929.239326999999</v>
      </c>
      <c r="C22" s="42">
        <f t="shared" si="0"/>
        <v>18.501067535811334</v>
      </c>
      <c r="D22" s="42">
        <v>16791.479421</v>
      </c>
      <c r="E22" s="42">
        <f t="shared" si="1"/>
        <v>16.712819351781945</v>
      </c>
      <c r="F22" s="42">
        <f t="shared" si="2"/>
        <v>20.548430727670279</v>
      </c>
      <c r="G22" s="42">
        <v>8379.7915380000013</v>
      </c>
      <c r="H22" s="42">
        <f t="shared" si="3"/>
        <v>14.372575947127226</v>
      </c>
      <c r="I22" s="42">
        <v>10015.833688000001</v>
      </c>
      <c r="J22" s="42">
        <f t="shared" si="4"/>
        <v>13.802757488034409</v>
      </c>
      <c r="K22" s="42">
        <f t="shared" si="5"/>
        <v>19.523661687537299</v>
      </c>
      <c r="L22" s="42"/>
      <c r="M22" s="154" t="s">
        <v>611</v>
      </c>
    </row>
    <row r="23" spans="1:13" x14ac:dyDescent="0.2">
      <c r="A23" s="154" t="s">
        <v>363</v>
      </c>
      <c r="B23" s="42">
        <v>7867.1273340000007</v>
      </c>
      <c r="C23" s="42">
        <f t="shared" si="0"/>
        <v>10.449260774565868</v>
      </c>
      <c r="D23" s="42">
        <v>10063.147636000002</v>
      </c>
      <c r="E23" s="42">
        <f t="shared" si="1"/>
        <v>10.01600659084532</v>
      </c>
      <c r="F23" s="42">
        <f t="shared" si="2"/>
        <v>27.913877693440696</v>
      </c>
      <c r="G23" s="42">
        <v>7739.5398750000004</v>
      </c>
      <c r="H23" s="42">
        <f t="shared" si="3"/>
        <v>13.274450103541113</v>
      </c>
      <c r="I23" s="42">
        <v>8971.2057640000003</v>
      </c>
      <c r="J23" s="42">
        <f t="shared" si="4"/>
        <v>12.363162308106853</v>
      </c>
      <c r="K23" s="42">
        <f t="shared" si="5"/>
        <v>15.91394202875658</v>
      </c>
      <c r="L23" s="42"/>
      <c r="M23" s="154" t="s">
        <v>612</v>
      </c>
    </row>
    <row r="24" spans="1:13" x14ac:dyDescent="0.2">
      <c r="A24" s="154" t="s">
        <v>325</v>
      </c>
      <c r="B24" s="42">
        <v>1805.6336860000001</v>
      </c>
      <c r="C24" s="42">
        <f t="shared" si="0"/>
        <v>2.3982753103300136</v>
      </c>
      <c r="D24" s="42">
        <v>2081.9275340000004</v>
      </c>
      <c r="E24" s="42">
        <f t="shared" si="1"/>
        <v>2.0721746968719859</v>
      </c>
      <c r="F24" s="42">
        <f t="shared" si="2"/>
        <v>15.301766362814746</v>
      </c>
      <c r="G24" s="42">
        <v>1685.8210740000002</v>
      </c>
      <c r="H24" s="42">
        <f t="shared" si="3"/>
        <v>2.8914312855466866</v>
      </c>
      <c r="I24" s="42">
        <v>2001.1553650000001</v>
      </c>
      <c r="J24" s="42">
        <f t="shared" si="4"/>
        <v>2.7577796376618493</v>
      </c>
      <c r="K24" s="42">
        <f t="shared" si="5"/>
        <v>18.705086551789066</v>
      </c>
      <c r="L24" s="42"/>
      <c r="M24" s="154" t="s">
        <v>613</v>
      </c>
    </row>
    <row r="25" spans="1:13" x14ac:dyDescent="0.2">
      <c r="A25" s="154" t="s">
        <v>305</v>
      </c>
      <c r="B25" s="42">
        <v>2500.1890210000006</v>
      </c>
      <c r="C25" s="42">
        <f t="shared" si="0"/>
        <v>3.3207962648867362</v>
      </c>
      <c r="D25" s="42">
        <v>3048.381789</v>
      </c>
      <c r="E25" s="42">
        <f t="shared" si="1"/>
        <v>3.0341015748203066</v>
      </c>
      <c r="F25" s="42">
        <f t="shared" si="2"/>
        <v>21.926052926219896</v>
      </c>
      <c r="G25" s="42">
        <v>3047.0071010000001</v>
      </c>
      <c r="H25" s="42">
        <f t="shared" si="3"/>
        <v>5.2260656809859718</v>
      </c>
      <c r="I25" s="42">
        <v>3528.5313550000005</v>
      </c>
      <c r="J25" s="42">
        <f t="shared" si="4"/>
        <v>4.8626468948203705</v>
      </c>
      <c r="K25" s="42">
        <f t="shared" si="5"/>
        <v>15.803187785219436</v>
      </c>
      <c r="L25" s="42"/>
      <c r="M25" s="154" t="s">
        <v>614</v>
      </c>
    </row>
    <row r="27" spans="1:13" x14ac:dyDescent="0.2">
      <c r="A27" s="155"/>
    </row>
    <row r="28" spans="1:13" x14ac:dyDescent="0.2">
      <c r="A28" s="155" t="s">
        <v>364</v>
      </c>
    </row>
    <row r="32" spans="1:13" x14ac:dyDescent="0.2">
      <c r="A32" s="193"/>
      <c r="B32" s="193"/>
    </row>
    <row r="34" spans="1:3" x14ac:dyDescent="0.2">
      <c r="A34" s="193"/>
      <c r="B34" s="193"/>
      <c r="C34" s="28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50"/>
  <sheetViews>
    <sheetView showGridLines="0" topLeftCell="A2" zoomScale="90" zoomScaleNormal="90" workbookViewId="0">
      <selection activeCell="A2" sqref="A2:M2"/>
    </sheetView>
  </sheetViews>
  <sheetFormatPr defaultColWidth="9.140625" defaultRowHeight="12.75" x14ac:dyDescent="0.2"/>
  <cols>
    <col min="1" max="1" width="37.85546875" style="7" customWidth="1"/>
    <col min="2" max="2" width="12.85546875" style="180" customWidth="1"/>
    <col min="3" max="3" width="6.85546875" style="42" customWidth="1"/>
    <col min="4" max="4" width="12.85546875" style="7" customWidth="1"/>
    <col min="5" max="5" width="6.85546875" style="42" customWidth="1"/>
    <col min="6" max="6" width="12.85546875" style="7" customWidth="1"/>
    <col min="7" max="7" width="6.85546875" style="42" customWidth="1"/>
    <col min="8" max="8" width="12.85546875" style="7" customWidth="1"/>
    <col min="9" max="9" width="6.85546875" style="42" customWidth="1"/>
    <col min="10" max="11" width="10.7109375" style="7" customWidth="1"/>
    <col min="12" max="12" width="2.5703125" style="7" customWidth="1"/>
    <col min="13" max="13" width="37.85546875" style="155" customWidth="1"/>
    <col min="14" max="14" width="3.7109375" style="7" customWidth="1"/>
    <col min="15" max="16384" width="9.140625" style="7"/>
  </cols>
  <sheetData>
    <row r="1" spans="1:15" s="156" customFormat="1" ht="11.25" hidden="1" x14ac:dyDescent="0.2">
      <c r="B1" s="143"/>
      <c r="C1" s="157"/>
      <c r="E1" s="157"/>
      <c r="G1" s="157"/>
      <c r="I1" s="157"/>
    </row>
    <row r="2" spans="1:15" s="156" customFormat="1" ht="30" customHeight="1" x14ac:dyDescent="0.2">
      <c r="A2" s="241" t="s">
        <v>687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5" s="156" customFormat="1" ht="15" customHeight="1" x14ac:dyDescent="0.2">
      <c r="A3" s="141" t="s">
        <v>709</v>
      </c>
      <c r="B3" s="143"/>
      <c r="C3" s="157"/>
      <c r="D3" s="158"/>
      <c r="E3" s="159"/>
      <c r="F3" s="158"/>
      <c r="G3" s="159"/>
      <c r="H3" s="158"/>
      <c r="I3" s="159"/>
      <c r="J3" s="158"/>
      <c r="K3" s="160"/>
      <c r="L3" s="160"/>
      <c r="M3" s="143" t="s">
        <v>928</v>
      </c>
    </row>
    <row r="4" spans="1:15" s="162" customFormat="1" ht="33.75" customHeight="1" x14ac:dyDescent="0.2">
      <c r="A4" s="254" t="s">
        <v>306</v>
      </c>
      <c r="B4" s="245" t="s">
        <v>683</v>
      </c>
      <c r="C4" s="246"/>
      <c r="D4" s="246"/>
      <c r="E4" s="247"/>
      <c r="F4" s="245" t="s">
        <v>688</v>
      </c>
      <c r="G4" s="246"/>
      <c r="H4" s="246"/>
      <c r="I4" s="247"/>
      <c r="J4" s="245" t="s">
        <v>689</v>
      </c>
      <c r="K4" s="247"/>
      <c r="L4" s="161"/>
      <c r="M4" s="253" t="s">
        <v>615</v>
      </c>
    </row>
    <row r="5" spans="1:15" s="162" customFormat="1" ht="11.25" x14ac:dyDescent="0.2">
      <c r="A5" s="254"/>
      <c r="B5" s="250">
        <v>2021</v>
      </c>
      <c r="C5" s="251"/>
      <c r="D5" s="250">
        <v>2022</v>
      </c>
      <c r="E5" s="251"/>
      <c r="F5" s="250">
        <v>2021</v>
      </c>
      <c r="G5" s="251"/>
      <c r="H5" s="250">
        <v>2022</v>
      </c>
      <c r="I5" s="251"/>
      <c r="J5" s="149">
        <v>2021</v>
      </c>
      <c r="K5" s="163">
        <v>2022</v>
      </c>
      <c r="L5" s="164"/>
      <c r="M5" s="253"/>
    </row>
    <row r="6" spans="1:15" s="162" customFormat="1" ht="21" customHeight="1" x14ac:dyDescent="0.2">
      <c r="A6" s="254"/>
      <c r="B6" s="145" t="s">
        <v>690</v>
      </c>
      <c r="C6" s="165" t="s">
        <v>295</v>
      </c>
      <c r="D6" s="145" t="s">
        <v>690</v>
      </c>
      <c r="E6" s="165" t="s">
        <v>295</v>
      </c>
      <c r="F6" s="145" t="s">
        <v>690</v>
      </c>
      <c r="G6" s="165" t="s">
        <v>295</v>
      </c>
      <c r="H6" s="145" t="s">
        <v>690</v>
      </c>
      <c r="I6" s="165" t="s">
        <v>295</v>
      </c>
      <c r="J6" s="252" t="s">
        <v>690</v>
      </c>
      <c r="K6" s="247"/>
      <c r="L6" s="166"/>
      <c r="M6" s="253"/>
      <c r="N6" s="167"/>
    </row>
    <row r="7" spans="1:15" s="162" customFormat="1" ht="12.75" customHeight="1" x14ac:dyDescent="0.2">
      <c r="A7" s="168"/>
      <c r="B7" s="168"/>
      <c r="C7" s="169"/>
      <c r="D7" s="168"/>
      <c r="E7" s="169"/>
      <c r="F7" s="168"/>
      <c r="G7" s="169"/>
      <c r="H7" s="168"/>
      <c r="I7" s="169"/>
      <c r="J7" s="170"/>
      <c r="K7" s="170"/>
      <c r="L7" s="170"/>
      <c r="M7" s="168"/>
      <c r="N7" s="139"/>
    </row>
    <row r="8" spans="1:15" s="162" customFormat="1" ht="12.75" customHeight="1" x14ac:dyDescent="0.2">
      <c r="A8" s="171" t="s">
        <v>691</v>
      </c>
      <c r="B8" s="172">
        <v>56333995.658000007</v>
      </c>
      <c r="C8" s="173"/>
      <c r="D8" s="172">
        <v>70462740.391000003</v>
      </c>
      <c r="E8" s="173"/>
      <c r="F8" s="172">
        <v>44714007.248000003</v>
      </c>
      <c r="G8" s="173"/>
      <c r="H8" s="172">
        <v>54705744.850999981</v>
      </c>
      <c r="I8" s="173"/>
      <c r="J8" s="174">
        <f>F8-B8</f>
        <v>-11619988.410000004</v>
      </c>
      <c r="K8" s="174">
        <f>H8-D8</f>
        <v>-15756995.540000021</v>
      </c>
      <c r="L8" s="170"/>
      <c r="M8" s="171" t="s">
        <v>692</v>
      </c>
      <c r="N8" s="139"/>
      <c r="O8" s="175" t="str">
        <f>"(1) - UE28/EU28 (inclui GB REINO UNIDO) / (includes GB UNITED KINGDOM)"</f>
        <v>(1) - UE28/EU28 (inclui GB REINO UNIDO) / (includes GB UNITED KINGDOM)</v>
      </c>
    </row>
    <row r="9" spans="1:15" s="162" customFormat="1" ht="12.75" customHeight="1" x14ac:dyDescent="0.2">
      <c r="A9" s="171" t="s">
        <v>693</v>
      </c>
      <c r="B9" s="172">
        <v>55412010.102000013</v>
      </c>
      <c r="C9" s="173"/>
      <c r="D9" s="172">
        <v>69405589.597000018</v>
      </c>
      <c r="E9" s="173"/>
      <c r="F9" s="172">
        <v>41670258.866000004</v>
      </c>
      <c r="G9" s="173"/>
      <c r="H9" s="172">
        <v>51152892.662000008</v>
      </c>
      <c r="I9" s="173"/>
      <c r="J9" s="174">
        <f>F9-B9</f>
        <v>-13741751.236000009</v>
      </c>
      <c r="K9" s="174">
        <f>H9-D9</f>
        <v>-18252696.93500001</v>
      </c>
      <c r="L9" s="170"/>
      <c r="M9" s="171" t="s">
        <v>694</v>
      </c>
      <c r="N9" s="139"/>
      <c r="O9" s="175" t="str">
        <f>"(2) - UE27/EU27 (exclui GB REINO UNIDO) / (excludes GB UNITED KINGDOM)"</f>
        <v>(2) - UE27/EU27 (exclui GB REINO UNIDO) / (excludes GB UNITED KINGDOM)</v>
      </c>
    </row>
    <row r="10" spans="1:15" s="162" customFormat="1" ht="12.75" customHeight="1" x14ac:dyDescent="0.2">
      <c r="A10" s="168"/>
      <c r="B10" s="172"/>
      <c r="C10" s="173"/>
      <c r="D10" s="176"/>
      <c r="E10" s="173"/>
      <c r="F10" s="172"/>
      <c r="G10" s="173"/>
      <c r="H10" s="176"/>
      <c r="I10" s="173"/>
      <c r="J10" s="125"/>
      <c r="K10" s="125"/>
      <c r="L10" s="170"/>
      <c r="M10" s="168"/>
      <c r="N10" s="139"/>
      <c r="O10" s="175"/>
    </row>
    <row r="11" spans="1:15" s="162" customFormat="1" ht="12.75" customHeight="1" x14ac:dyDescent="0.2">
      <c r="A11" s="171" t="s">
        <v>695</v>
      </c>
      <c r="B11" s="172">
        <v>18954845.377999999</v>
      </c>
      <c r="C11" s="177"/>
      <c r="D11" s="172">
        <v>30007916.699000001</v>
      </c>
      <c r="E11" s="173"/>
      <c r="F11" s="172">
        <v>13590026.550999999</v>
      </c>
      <c r="G11" s="177"/>
      <c r="H11" s="172">
        <v>17858260.541999996</v>
      </c>
      <c r="I11" s="173"/>
      <c r="J11" s="174">
        <f>F11-B11</f>
        <v>-5364818.8269999996</v>
      </c>
      <c r="K11" s="174">
        <f>H11-D11</f>
        <v>-12149656.157000005</v>
      </c>
      <c r="L11" s="170"/>
      <c r="M11" s="171" t="s">
        <v>696</v>
      </c>
      <c r="N11" s="139"/>
      <c r="O11" s="175"/>
    </row>
    <row r="12" spans="1:15" x14ac:dyDescent="0.2">
      <c r="A12" s="171" t="s">
        <v>697</v>
      </c>
      <c r="B12" s="172">
        <v>19876830.934</v>
      </c>
      <c r="C12" s="177"/>
      <c r="D12" s="172">
        <v>31065067.493000001</v>
      </c>
      <c r="E12" s="177"/>
      <c r="F12" s="172">
        <v>16633774.933</v>
      </c>
      <c r="G12" s="177"/>
      <c r="H12" s="172">
        <v>21411112.730999999</v>
      </c>
      <c r="I12" s="177"/>
      <c r="J12" s="174">
        <f>F12-B12</f>
        <v>-3243056.0010000002</v>
      </c>
      <c r="K12" s="174">
        <f>H12-D12</f>
        <v>-9653954.762000002</v>
      </c>
      <c r="L12" s="174"/>
      <c r="M12" s="171" t="s">
        <v>698</v>
      </c>
      <c r="O12" s="84"/>
    </row>
    <row r="13" spans="1:15" x14ac:dyDescent="0.2">
      <c r="A13" s="155" t="s">
        <v>710</v>
      </c>
      <c r="B13" s="178">
        <v>472058.30900000001</v>
      </c>
      <c r="C13" s="179">
        <f>IF(B13=0,0,IF(OR(B13="x",B13="Ə"),"x",B13/$B$12*100))</f>
        <v>2.3749173626693585</v>
      </c>
      <c r="D13" s="178">
        <v>537762.39100000006</v>
      </c>
      <c r="E13" s="179">
        <f>IF(D13=0,0,IF(OR(D13="x",D13="Ə"),"x",D13/$D$12*100))</f>
        <v>1.7310839293079787</v>
      </c>
      <c r="F13" s="178">
        <v>820454.28699999989</v>
      </c>
      <c r="G13" s="179">
        <f>IF(F13=0,0,IF(OR(F13="x",F13="Ə"),"x",F13/$F$12*100))</f>
        <v>4.9324599515428575</v>
      </c>
      <c r="H13" s="178">
        <v>984900.97</v>
      </c>
      <c r="I13" s="179">
        <f>IF(H13=0,0,IF(OR(H13="x",H13="Ə"),"x",H13/$H$12*100))</f>
        <v>4.5999522882059969</v>
      </c>
      <c r="J13" s="178">
        <v>348395.97799999989</v>
      </c>
      <c r="K13" s="178">
        <v>447138.57899999991</v>
      </c>
      <c r="L13" s="178"/>
      <c r="M13" s="155" t="s">
        <v>710</v>
      </c>
      <c r="O13" s="175" t="str">
        <f>"(3) - UE28/EU28 (exclui GB REINO UNIDO) / (excludes GB UNITED KINGDOM)"</f>
        <v>(3) - UE28/EU28 (exclui GB REINO UNIDO) / (excludes GB UNITED KINGDOM)</v>
      </c>
    </row>
    <row r="14" spans="1:15" x14ac:dyDescent="0.2">
      <c r="A14" s="155" t="s">
        <v>711</v>
      </c>
      <c r="B14" s="178">
        <v>336252.946</v>
      </c>
      <c r="C14" s="179">
        <f t="shared" ref="C14:C77" si="0">IF(B14=0,0,IF(OR(B14="x",B14="Ə"),"x",B14/$B$12*100))</f>
        <v>1.6916828800149817</v>
      </c>
      <c r="D14" s="178">
        <v>398146.98800000001</v>
      </c>
      <c r="E14" s="179">
        <f t="shared" ref="E14:E77" si="1">IF(D14=0,0,IF(OR(D14="x",D14="Ə"),"x",D14/$D$12*100))</f>
        <v>1.2816549910593815</v>
      </c>
      <c r="F14" s="178">
        <v>588235.75399999996</v>
      </c>
      <c r="G14" s="179">
        <f t="shared" ref="G14:G77" si="2">IF(F14=0,0,IF(OR(F14="x",F14="Ə"),"x",F14/$F$12*100))</f>
        <v>3.5363936110076253</v>
      </c>
      <c r="H14" s="178">
        <v>680583.21499999997</v>
      </c>
      <c r="I14" s="179">
        <f t="shared" ref="I14:I77" si="3">IF(H14=0,0,IF(OR(H14="x",H14="Ə"),"x",H14/$H$12*100))</f>
        <v>3.1786447698938138</v>
      </c>
      <c r="J14" s="178">
        <v>251982.80799999996</v>
      </c>
      <c r="K14" s="178">
        <v>282436.22699999996</v>
      </c>
      <c r="L14" s="178"/>
      <c r="M14" s="155" t="s">
        <v>929</v>
      </c>
      <c r="N14" s="139"/>
      <c r="O14" s="175" t="str">
        <f>"(4) - UE27/EU27 (inclui GB REINO UNIDO) / (includes GB UNITED KINGDOM)"</f>
        <v>(4) - UE27/EU27 (inclui GB REINO UNIDO) / (includes GB UNITED KINGDOM)</v>
      </c>
    </row>
    <row r="15" spans="1:15" x14ac:dyDescent="0.2">
      <c r="A15" s="155" t="s">
        <v>712</v>
      </c>
      <c r="B15" s="178">
        <v>15803.239</v>
      </c>
      <c r="C15" s="179">
        <f t="shared" si="0"/>
        <v>7.9505827928374725E-2</v>
      </c>
      <c r="D15" s="178">
        <v>13554.725</v>
      </c>
      <c r="E15" s="179">
        <f t="shared" si="1"/>
        <v>4.363333510559516E-2</v>
      </c>
      <c r="F15" s="178">
        <v>12302.538</v>
      </c>
      <c r="G15" s="179">
        <f t="shared" si="2"/>
        <v>7.3961190707184613E-2</v>
      </c>
      <c r="H15" s="178">
        <v>16114.316999999999</v>
      </c>
      <c r="I15" s="179">
        <f t="shared" si="3"/>
        <v>7.526146446685579E-2</v>
      </c>
      <c r="J15" s="178">
        <v>-3500.7009999999991</v>
      </c>
      <c r="K15" s="178">
        <v>2559.5919999999987</v>
      </c>
      <c r="L15" s="178"/>
      <c r="M15" s="155" t="s">
        <v>930</v>
      </c>
    </row>
    <row r="16" spans="1:15" x14ac:dyDescent="0.2">
      <c r="A16" s="155" t="s">
        <v>713</v>
      </c>
      <c r="B16" s="178">
        <v>74.802999999999997</v>
      </c>
      <c r="C16" s="179">
        <f t="shared" si="0"/>
        <v>3.763326269080797E-4</v>
      </c>
      <c r="D16" s="178">
        <v>55.683999999999997</v>
      </c>
      <c r="E16" s="179">
        <f t="shared" si="1"/>
        <v>1.7924957031735877E-4</v>
      </c>
      <c r="F16" s="178">
        <v>172.06100000000001</v>
      </c>
      <c r="G16" s="179">
        <f t="shared" si="2"/>
        <v>1.0344074071763805E-3</v>
      </c>
      <c r="H16" s="178">
        <v>460.77100000000002</v>
      </c>
      <c r="I16" s="179">
        <f t="shared" si="3"/>
        <v>2.1520180001335216E-3</v>
      </c>
      <c r="J16" s="178">
        <v>97.25800000000001</v>
      </c>
      <c r="K16" s="178">
        <v>405.08699999999999</v>
      </c>
      <c r="L16" s="178"/>
      <c r="M16" s="155" t="s">
        <v>931</v>
      </c>
    </row>
    <row r="17" spans="1:18" x14ac:dyDescent="0.2">
      <c r="A17" s="155" t="s">
        <v>714</v>
      </c>
      <c r="B17" s="178">
        <v>119927.321</v>
      </c>
      <c r="C17" s="179">
        <f t="shared" si="0"/>
        <v>0.60335232209909384</v>
      </c>
      <c r="D17" s="178">
        <v>126004.99400000001</v>
      </c>
      <c r="E17" s="179">
        <f t="shared" si="1"/>
        <v>0.40561635357268466</v>
      </c>
      <c r="F17" s="178">
        <v>219743.93400000001</v>
      </c>
      <c r="G17" s="179">
        <f t="shared" si="2"/>
        <v>1.3210707424208721</v>
      </c>
      <c r="H17" s="178">
        <v>287742.66700000002</v>
      </c>
      <c r="I17" s="179">
        <f t="shared" si="3"/>
        <v>1.3438940358451941</v>
      </c>
      <c r="J17" s="178">
        <v>99816.613000000012</v>
      </c>
      <c r="K17" s="178">
        <v>161737.67300000001</v>
      </c>
      <c r="L17" s="178"/>
      <c r="M17" s="155" t="s">
        <v>932</v>
      </c>
    </row>
    <row r="18" spans="1:18" x14ac:dyDescent="0.2">
      <c r="A18" s="155" t="s">
        <v>715</v>
      </c>
      <c r="B18" s="178">
        <v>2263978.3860000004</v>
      </c>
      <c r="C18" s="179">
        <f t="shared" si="0"/>
        <v>11.390036940583864</v>
      </c>
      <c r="D18" s="178">
        <v>4504014.9919999996</v>
      </c>
      <c r="E18" s="179">
        <f t="shared" si="1"/>
        <v>14.498648660637564</v>
      </c>
      <c r="F18" s="178">
        <v>1423182.1779999998</v>
      </c>
      <c r="G18" s="179">
        <f t="shared" si="2"/>
        <v>8.5559783256206448</v>
      </c>
      <c r="H18" s="178">
        <v>2057399.9800000002</v>
      </c>
      <c r="I18" s="179">
        <f t="shared" si="3"/>
        <v>9.609028759262948</v>
      </c>
      <c r="J18" s="178">
        <v>-840796.20800000057</v>
      </c>
      <c r="K18" s="178">
        <v>-2446615.0119999992</v>
      </c>
      <c r="L18" s="178"/>
      <c r="M18" s="155" t="s">
        <v>933</v>
      </c>
    </row>
    <row r="19" spans="1:18" x14ac:dyDescent="0.2">
      <c r="A19" s="155" t="s">
        <v>716</v>
      </c>
      <c r="B19" s="178">
        <v>154209.533</v>
      </c>
      <c r="C19" s="179">
        <f t="shared" si="0"/>
        <v>0.77582555042121581</v>
      </c>
      <c r="D19" s="178">
        <v>30477.522000000001</v>
      </c>
      <c r="E19" s="179">
        <f t="shared" si="1"/>
        <v>9.8108661785034287E-2</v>
      </c>
      <c r="F19" s="178">
        <v>135253.353</v>
      </c>
      <c r="G19" s="179">
        <f t="shared" si="2"/>
        <v>0.81312482310716383</v>
      </c>
      <c r="H19" s="178">
        <v>140417.30300000001</v>
      </c>
      <c r="I19" s="179">
        <f t="shared" si="3"/>
        <v>0.65581506558833513</v>
      </c>
      <c r="J19" s="178">
        <v>-18956.179999999993</v>
      </c>
      <c r="K19" s="178">
        <v>109939.78100000002</v>
      </c>
      <c r="L19" s="178"/>
      <c r="M19" s="155" t="s">
        <v>934</v>
      </c>
    </row>
    <row r="20" spans="1:18" x14ac:dyDescent="0.2">
      <c r="A20" s="155" t="s">
        <v>717</v>
      </c>
      <c r="B20" s="178">
        <v>78014.387000000002</v>
      </c>
      <c r="C20" s="179">
        <f t="shared" si="0"/>
        <v>0.39248906055015903</v>
      </c>
      <c r="D20" s="178">
        <v>540408.93599999999</v>
      </c>
      <c r="E20" s="179">
        <f t="shared" si="1"/>
        <v>1.7396032895205273</v>
      </c>
      <c r="F20" s="178">
        <v>866897.36800000002</v>
      </c>
      <c r="G20" s="179">
        <f t="shared" si="2"/>
        <v>5.2116694586275125</v>
      </c>
      <c r="H20" s="178">
        <v>1314943.372</v>
      </c>
      <c r="I20" s="179">
        <f t="shared" si="3"/>
        <v>6.1414060470391352</v>
      </c>
      <c r="J20" s="178">
        <v>788882.98100000003</v>
      </c>
      <c r="K20" s="178">
        <v>774534.43599999999</v>
      </c>
      <c r="L20" s="178"/>
      <c r="M20" s="155" t="s">
        <v>935</v>
      </c>
    </row>
    <row r="21" spans="1:18" x14ac:dyDescent="0.2">
      <c r="A21" s="155" t="s">
        <v>718</v>
      </c>
      <c r="B21" s="178">
        <v>3996.1210000000001</v>
      </c>
      <c r="C21" s="179">
        <f t="shared" si="0"/>
        <v>2.0104417113919797E-2</v>
      </c>
      <c r="D21" s="178">
        <v>17479.561000000002</v>
      </c>
      <c r="E21" s="179">
        <f t="shared" si="1"/>
        <v>5.6267577734826206E-2</v>
      </c>
      <c r="F21" s="178">
        <v>9521.2669999999998</v>
      </c>
      <c r="G21" s="179">
        <f t="shared" si="2"/>
        <v>5.7240566488071291E-2</v>
      </c>
      <c r="H21" s="178">
        <v>10025.550999999999</v>
      </c>
      <c r="I21" s="179">
        <f t="shared" si="3"/>
        <v>4.682405405994871E-2</v>
      </c>
      <c r="J21" s="178">
        <v>5525.1459999999997</v>
      </c>
      <c r="K21" s="178">
        <v>-7454.010000000002</v>
      </c>
      <c r="L21" s="178"/>
      <c r="M21" s="155" t="s">
        <v>936</v>
      </c>
    </row>
    <row r="22" spans="1:18" x14ac:dyDescent="0.2">
      <c r="A22" s="155" t="s">
        <v>719</v>
      </c>
      <c r="B22" s="178">
        <v>236309.08300000001</v>
      </c>
      <c r="C22" s="179">
        <f t="shared" si="0"/>
        <v>1.1888669968801981</v>
      </c>
      <c r="D22" s="178">
        <v>961914.25</v>
      </c>
      <c r="E22" s="179">
        <f t="shared" si="1"/>
        <v>3.0964498957446382</v>
      </c>
      <c r="F22" s="178">
        <v>178494.82500000001</v>
      </c>
      <c r="G22" s="179">
        <f t="shared" si="2"/>
        <v>1.0730866908982963</v>
      </c>
      <c r="H22" s="178">
        <v>258557.27900000001</v>
      </c>
      <c r="I22" s="179">
        <f t="shared" si="3"/>
        <v>1.2075845017884046</v>
      </c>
      <c r="J22" s="178">
        <v>-57814.258000000002</v>
      </c>
      <c r="K22" s="178">
        <v>-703356.97100000002</v>
      </c>
      <c r="L22" s="178"/>
      <c r="M22" s="155" t="s">
        <v>937</v>
      </c>
    </row>
    <row r="23" spans="1:18" x14ac:dyDescent="0.2">
      <c r="A23" s="155" t="s">
        <v>720</v>
      </c>
      <c r="B23" s="178">
        <v>2058</v>
      </c>
      <c r="C23" s="179">
        <f t="shared" si="0"/>
        <v>1.0353763166942878E-2</v>
      </c>
      <c r="D23" s="178">
        <v>136467.571</v>
      </c>
      <c r="E23" s="179">
        <f t="shared" si="1"/>
        <v>0.43929591020766562</v>
      </c>
      <c r="F23" s="178">
        <v>5763.4809999999998</v>
      </c>
      <c r="G23" s="179">
        <f t="shared" si="2"/>
        <v>3.4649266466662006E-2</v>
      </c>
      <c r="H23" s="178">
        <v>9917.2430000000004</v>
      </c>
      <c r="I23" s="179">
        <f t="shared" si="3"/>
        <v>4.6318204591213781E-2</v>
      </c>
      <c r="J23" s="178">
        <v>3705.4809999999998</v>
      </c>
      <c r="K23" s="178">
        <v>-126550.32799999999</v>
      </c>
      <c r="L23" s="178"/>
      <c r="M23" s="155" t="s">
        <v>938</v>
      </c>
    </row>
    <row r="24" spans="1:18" x14ac:dyDescent="0.2">
      <c r="A24" s="155" t="s">
        <v>721</v>
      </c>
      <c r="B24" s="178">
        <v>111287.989</v>
      </c>
      <c r="C24" s="179">
        <f t="shared" si="0"/>
        <v>0.55988798903369497</v>
      </c>
      <c r="D24" s="178">
        <v>347317.94900000002</v>
      </c>
      <c r="E24" s="179">
        <f t="shared" si="1"/>
        <v>1.1180337820874278</v>
      </c>
      <c r="F24" s="178">
        <v>5698.0860000000002</v>
      </c>
      <c r="G24" s="179">
        <f t="shared" si="2"/>
        <v>3.4256120591697324E-2</v>
      </c>
      <c r="H24" s="178">
        <v>6918.5990000000002</v>
      </c>
      <c r="I24" s="179">
        <f t="shared" si="3"/>
        <v>3.2313122101229858E-2</v>
      </c>
      <c r="J24" s="178">
        <v>-105589.90300000001</v>
      </c>
      <c r="K24" s="178">
        <v>-340399.35000000003</v>
      </c>
      <c r="L24" s="178"/>
      <c r="M24" s="155" t="s">
        <v>939</v>
      </c>
    </row>
    <row r="25" spans="1:18" x14ac:dyDescent="0.2">
      <c r="A25" s="155" t="s">
        <v>722</v>
      </c>
      <c r="B25" s="178">
        <v>14.757999999999999</v>
      </c>
      <c r="C25" s="179">
        <f t="shared" si="0"/>
        <v>7.4247248210759464E-5</v>
      </c>
      <c r="D25" s="178">
        <v>70.207999999999998</v>
      </c>
      <c r="E25" s="179">
        <f t="shared" si="1"/>
        <v>2.2600304993967971E-4</v>
      </c>
      <c r="F25" s="178">
        <v>19091.673999999999</v>
      </c>
      <c r="G25" s="179">
        <f t="shared" si="2"/>
        <v>0.11477655599465719</v>
      </c>
      <c r="H25" s="178">
        <v>27803.194</v>
      </c>
      <c r="I25" s="179">
        <f t="shared" si="3"/>
        <v>0.12985403584254288</v>
      </c>
      <c r="J25" s="178">
        <v>19076.915999999997</v>
      </c>
      <c r="K25" s="178">
        <v>27732.986000000001</v>
      </c>
      <c r="L25" s="178"/>
      <c r="M25" s="155" t="s">
        <v>940</v>
      </c>
    </row>
    <row r="26" spans="1:18" x14ac:dyDescent="0.2">
      <c r="A26" s="155" t="s">
        <v>723</v>
      </c>
      <c r="B26" s="178">
        <v>784.57600000000002</v>
      </c>
      <c r="C26" s="179">
        <f t="shared" si="0"/>
        <v>3.9471885765147595E-3</v>
      </c>
      <c r="D26" s="178">
        <v>382.41500000000002</v>
      </c>
      <c r="E26" s="179">
        <f t="shared" si="1"/>
        <v>1.231012937880051E-3</v>
      </c>
      <c r="F26" s="178">
        <v>2470.942</v>
      </c>
      <c r="G26" s="179">
        <f t="shared" si="2"/>
        <v>1.4854968339735441E-2</v>
      </c>
      <c r="H26" s="178">
        <v>2048.7420000000002</v>
      </c>
      <c r="I26" s="179">
        <f t="shared" si="3"/>
        <v>9.5685919071068961E-3</v>
      </c>
      <c r="J26" s="178">
        <v>1686.366</v>
      </c>
      <c r="K26" s="178">
        <v>1666.3270000000002</v>
      </c>
      <c r="L26" s="178"/>
      <c r="M26" s="155" t="s">
        <v>941</v>
      </c>
    </row>
    <row r="27" spans="1:18" x14ac:dyDescent="0.2">
      <c r="A27" s="155" t="s">
        <v>724</v>
      </c>
      <c r="B27" s="178">
        <v>40200.618000000002</v>
      </c>
      <c r="C27" s="179">
        <f t="shared" si="0"/>
        <v>0.20224862873505386</v>
      </c>
      <c r="D27" s="178">
        <v>12760.891</v>
      </c>
      <c r="E27" s="179">
        <f t="shared" si="1"/>
        <v>4.1077943908782603E-2</v>
      </c>
      <c r="F27" s="178">
        <v>24232.694</v>
      </c>
      <c r="G27" s="179">
        <f t="shared" si="2"/>
        <v>0.14568367131098059</v>
      </c>
      <c r="H27" s="178">
        <v>44808.542999999998</v>
      </c>
      <c r="I27" s="179">
        <f t="shared" si="3"/>
        <v>0.20927704021250665</v>
      </c>
      <c r="J27" s="178">
        <v>-15967.924000000003</v>
      </c>
      <c r="K27" s="178">
        <v>32047.651999999998</v>
      </c>
      <c r="L27" s="178"/>
      <c r="M27" s="155" t="s">
        <v>942</v>
      </c>
    </row>
    <row r="28" spans="1:18" x14ac:dyDescent="0.2">
      <c r="A28" s="155" t="s">
        <v>725</v>
      </c>
      <c r="B28" s="178">
        <v>11558.419</v>
      </c>
      <c r="C28" s="179">
        <f t="shared" si="0"/>
        <v>5.8150210354855549E-2</v>
      </c>
      <c r="D28" s="178">
        <v>22220.396000000001</v>
      </c>
      <c r="E28" s="179">
        <f t="shared" si="1"/>
        <v>7.1528561800186019E-2</v>
      </c>
      <c r="F28" s="178">
        <v>33132.949999999997</v>
      </c>
      <c r="G28" s="179">
        <f t="shared" si="2"/>
        <v>0.19919080385214921</v>
      </c>
      <c r="H28" s="178">
        <v>32131.710999999999</v>
      </c>
      <c r="I28" s="179">
        <f t="shared" si="3"/>
        <v>0.15007025278736785</v>
      </c>
      <c r="J28" s="178">
        <v>21574.530999999995</v>
      </c>
      <c r="K28" s="178">
        <v>9911.3149999999987</v>
      </c>
      <c r="L28" s="178"/>
      <c r="M28" s="155" t="s">
        <v>943</v>
      </c>
    </row>
    <row r="29" spans="1:18" x14ac:dyDescent="0.2">
      <c r="A29" s="155" t="s">
        <v>726</v>
      </c>
      <c r="B29" s="178">
        <v>1294360.6189999999</v>
      </c>
      <c r="C29" s="179">
        <f t="shared" si="0"/>
        <v>6.5119063662505265</v>
      </c>
      <c r="D29" s="178">
        <v>1757361.4310000001</v>
      </c>
      <c r="E29" s="179">
        <f t="shared" si="1"/>
        <v>5.6570340025689383</v>
      </c>
      <c r="F29" s="178">
        <v>38331.334000000003</v>
      </c>
      <c r="G29" s="179">
        <f t="shared" si="2"/>
        <v>0.23044278376013064</v>
      </c>
      <c r="H29" s="178">
        <v>28740.435000000001</v>
      </c>
      <c r="I29" s="179">
        <f t="shared" si="3"/>
        <v>0.13423139358090563</v>
      </c>
      <c r="J29" s="178">
        <v>-1256029.2849999999</v>
      </c>
      <c r="K29" s="178">
        <v>-1728620.996</v>
      </c>
      <c r="L29" s="178"/>
      <c r="M29" s="155" t="s">
        <v>944</v>
      </c>
      <c r="R29" s="183"/>
    </row>
    <row r="30" spans="1:18" x14ac:dyDescent="0.2">
      <c r="A30" s="155" t="s">
        <v>727</v>
      </c>
      <c r="B30" s="178">
        <v>308894.31</v>
      </c>
      <c r="C30" s="179">
        <f t="shared" si="0"/>
        <v>1.554042045362602</v>
      </c>
      <c r="D30" s="178">
        <v>660899.19200000004</v>
      </c>
      <c r="E30" s="179">
        <f t="shared" si="1"/>
        <v>2.1274674267130522</v>
      </c>
      <c r="F30" s="178">
        <v>96307.649000000005</v>
      </c>
      <c r="G30" s="179">
        <f t="shared" si="2"/>
        <v>0.57898853019186758</v>
      </c>
      <c r="H30" s="178">
        <v>172308.486</v>
      </c>
      <c r="I30" s="179">
        <f t="shared" si="3"/>
        <v>0.80476193911455995</v>
      </c>
      <c r="J30" s="178">
        <v>-212586.66099999999</v>
      </c>
      <c r="K30" s="178">
        <v>-488590.70600000001</v>
      </c>
      <c r="L30" s="178"/>
      <c r="M30" s="155" t="s">
        <v>945</v>
      </c>
    </row>
    <row r="31" spans="1:18" x14ac:dyDescent="0.2">
      <c r="A31" s="155" t="s">
        <v>728</v>
      </c>
      <c r="B31" s="178">
        <v>22289.973000000002</v>
      </c>
      <c r="C31" s="179">
        <f t="shared" si="0"/>
        <v>0.1121404768899666</v>
      </c>
      <c r="D31" s="178">
        <v>16254.67</v>
      </c>
      <c r="E31" s="179">
        <f t="shared" si="1"/>
        <v>5.2324592578666444E-2</v>
      </c>
      <c r="F31" s="178">
        <v>7986.5550000000003</v>
      </c>
      <c r="G31" s="179">
        <f t="shared" si="2"/>
        <v>4.8014085991721286E-2</v>
      </c>
      <c r="H31" s="178">
        <v>8779.5220000000008</v>
      </c>
      <c r="I31" s="179">
        <f t="shared" si="3"/>
        <v>4.1004510649689879E-2</v>
      </c>
      <c r="J31" s="178">
        <v>-14303.418000000001</v>
      </c>
      <c r="K31" s="178">
        <v>-7475.1479999999992</v>
      </c>
      <c r="L31" s="178"/>
      <c r="M31" s="155" t="s">
        <v>946</v>
      </c>
    </row>
    <row r="32" spans="1:18" x14ac:dyDescent="0.2">
      <c r="A32" s="155" t="s">
        <v>729</v>
      </c>
      <c r="B32" s="178">
        <v>124689.024</v>
      </c>
      <c r="C32" s="179">
        <f t="shared" si="0"/>
        <v>0.62730836929701483</v>
      </c>
      <c r="D32" s="178">
        <v>606745.25800000003</v>
      </c>
      <c r="E32" s="179">
        <f t="shared" si="1"/>
        <v>1.9531432150814418</v>
      </c>
      <c r="F32" s="178">
        <v>1459381.507</v>
      </c>
      <c r="G32" s="179">
        <f t="shared" si="2"/>
        <v>8.7736037843382775</v>
      </c>
      <c r="H32" s="178">
        <v>2043343.993</v>
      </c>
      <c r="I32" s="179">
        <f t="shared" si="3"/>
        <v>9.5433806671876145</v>
      </c>
      <c r="J32" s="178">
        <v>1334692.483</v>
      </c>
      <c r="K32" s="178">
        <v>1436598.7349999999</v>
      </c>
      <c r="L32" s="178"/>
      <c r="M32" s="155" t="s">
        <v>729</v>
      </c>
    </row>
    <row r="33" spans="1:13" x14ac:dyDescent="0.2">
      <c r="A33" s="155" t="s">
        <v>717</v>
      </c>
      <c r="B33" s="178">
        <v>78014.387000000002</v>
      </c>
      <c r="C33" s="179">
        <f t="shared" si="0"/>
        <v>0.39248906055015903</v>
      </c>
      <c r="D33" s="178">
        <v>540408.93599999999</v>
      </c>
      <c r="E33" s="179">
        <f t="shared" si="1"/>
        <v>1.7396032895205273</v>
      </c>
      <c r="F33" s="178">
        <v>866897.36800000002</v>
      </c>
      <c r="G33" s="179">
        <f t="shared" si="2"/>
        <v>5.2116694586275125</v>
      </c>
      <c r="H33" s="178">
        <v>1314943.372</v>
      </c>
      <c r="I33" s="179">
        <f t="shared" si="3"/>
        <v>6.1414060470391352</v>
      </c>
      <c r="J33" s="178">
        <v>788882.98100000003</v>
      </c>
      <c r="K33" s="178">
        <v>774534.43599999999</v>
      </c>
      <c r="L33" s="178"/>
      <c r="M33" s="155" t="s">
        <v>935</v>
      </c>
    </row>
    <row r="34" spans="1:13" x14ac:dyDescent="0.2">
      <c r="A34" s="155" t="s">
        <v>730</v>
      </c>
      <c r="B34" s="178">
        <v>7741.3729999999996</v>
      </c>
      <c r="C34" s="179">
        <f t="shared" si="0"/>
        <v>3.8946716534968943E-2</v>
      </c>
      <c r="D34" s="178">
        <v>9460.4959999999992</v>
      </c>
      <c r="E34" s="179">
        <f t="shared" si="1"/>
        <v>3.0453807969777515E-2</v>
      </c>
      <c r="F34" s="178">
        <v>277766.087</v>
      </c>
      <c r="G34" s="179">
        <f t="shared" si="2"/>
        <v>1.6698920606947469</v>
      </c>
      <c r="H34" s="178">
        <v>339853.25099999999</v>
      </c>
      <c r="I34" s="179">
        <f t="shared" si="3"/>
        <v>1.5872750532388014</v>
      </c>
      <c r="J34" s="178">
        <v>270024.71399999998</v>
      </c>
      <c r="K34" s="178">
        <v>330392.755</v>
      </c>
      <c r="L34" s="178"/>
      <c r="M34" s="155" t="s">
        <v>947</v>
      </c>
    </row>
    <row r="35" spans="1:13" x14ac:dyDescent="0.2">
      <c r="A35" s="155" t="s">
        <v>731</v>
      </c>
      <c r="B35" s="178">
        <v>154.47300000000001</v>
      </c>
      <c r="C35" s="179">
        <f t="shared" si="0"/>
        <v>7.7715104843885678E-4</v>
      </c>
      <c r="D35" s="178">
        <v>178.97900000000001</v>
      </c>
      <c r="E35" s="179">
        <f t="shared" si="1"/>
        <v>5.7614231818530566E-4</v>
      </c>
      <c r="F35" s="178">
        <v>83584.327999999994</v>
      </c>
      <c r="G35" s="179">
        <f t="shared" si="2"/>
        <v>0.50249764913059969</v>
      </c>
      <c r="H35" s="178">
        <v>120187.314</v>
      </c>
      <c r="I35" s="179">
        <f t="shared" si="3"/>
        <v>0.56133147076465228</v>
      </c>
      <c r="J35" s="178">
        <v>83429.854999999996</v>
      </c>
      <c r="K35" s="178">
        <v>120008.33499999999</v>
      </c>
      <c r="L35" s="178"/>
      <c r="M35" s="155" t="s">
        <v>948</v>
      </c>
    </row>
    <row r="36" spans="1:13" x14ac:dyDescent="0.2">
      <c r="A36" s="155" t="s">
        <v>732</v>
      </c>
      <c r="B36" s="178">
        <v>36234.938000000002</v>
      </c>
      <c r="C36" s="179">
        <f t="shared" si="0"/>
        <v>0.18229735977689934</v>
      </c>
      <c r="D36" s="178">
        <v>54639.375</v>
      </c>
      <c r="E36" s="179">
        <f t="shared" si="1"/>
        <v>0.17588687039650591</v>
      </c>
      <c r="F36" s="178">
        <v>178609.704</v>
      </c>
      <c r="G36" s="179">
        <f t="shared" si="2"/>
        <v>1.0737773278731424</v>
      </c>
      <c r="H36" s="178">
        <v>206758.41099999999</v>
      </c>
      <c r="I36" s="179">
        <f t="shared" si="3"/>
        <v>0.96565934520836738</v>
      </c>
      <c r="J36" s="178">
        <v>142374.766</v>
      </c>
      <c r="K36" s="178">
        <v>152119.03599999999</v>
      </c>
      <c r="L36" s="178"/>
      <c r="M36" s="155" t="s">
        <v>949</v>
      </c>
    </row>
    <row r="37" spans="1:13" x14ac:dyDescent="0.2">
      <c r="A37" s="155" t="s">
        <v>733</v>
      </c>
      <c r="B37" s="178">
        <v>2543.8530000000001</v>
      </c>
      <c r="C37" s="179">
        <f t="shared" si="0"/>
        <v>1.2798081386548659E-2</v>
      </c>
      <c r="D37" s="178">
        <v>2057.4720000000002</v>
      </c>
      <c r="E37" s="179">
        <f t="shared" si="1"/>
        <v>6.6231048764456013E-3</v>
      </c>
      <c r="F37" s="178">
        <v>52524.02</v>
      </c>
      <c r="G37" s="179">
        <f t="shared" si="2"/>
        <v>0.31576728801227671</v>
      </c>
      <c r="H37" s="178">
        <v>61601.644999999997</v>
      </c>
      <c r="I37" s="179">
        <f t="shared" si="3"/>
        <v>0.28770875093665865</v>
      </c>
      <c r="J37" s="178">
        <v>49980.166999999994</v>
      </c>
      <c r="K37" s="178">
        <v>59544.172999999995</v>
      </c>
      <c r="L37" s="178"/>
      <c r="M37" s="155" t="s">
        <v>950</v>
      </c>
    </row>
    <row r="38" spans="1:13" x14ac:dyDescent="0.2">
      <c r="A38" s="155" t="s">
        <v>734</v>
      </c>
      <c r="B38" s="178">
        <v>19858934.282999977</v>
      </c>
      <c r="C38" s="179">
        <f t="shared" si="0"/>
        <v>99.90996225173194</v>
      </c>
      <c r="D38" s="178">
        <v>30931213.730000004</v>
      </c>
      <c r="E38" s="179">
        <f t="shared" si="1"/>
        <v>99.569118067970848</v>
      </c>
      <c r="F38" s="178">
        <v>16237179.471000005</v>
      </c>
      <c r="G38" s="179">
        <f t="shared" si="2"/>
        <v>97.615721845477282</v>
      </c>
      <c r="H38" s="178">
        <v>20124800.108000007</v>
      </c>
      <c r="I38" s="179">
        <f t="shared" si="3"/>
        <v>93.992313061162818</v>
      </c>
      <c r="J38" s="178">
        <v>-3621754.8119999729</v>
      </c>
      <c r="K38" s="178">
        <v>-10806413.621999998</v>
      </c>
      <c r="L38" s="178"/>
      <c r="M38" s="155" t="s">
        <v>951</v>
      </c>
    </row>
    <row r="39" spans="1:13" x14ac:dyDescent="0.2">
      <c r="A39" s="155" t="s">
        <v>735</v>
      </c>
      <c r="B39" s="178">
        <v>3769430.1259999997</v>
      </c>
      <c r="C39" s="179">
        <f t="shared" si="0"/>
        <v>18.963939163723833</v>
      </c>
      <c r="D39" s="178">
        <v>3934113.4189999998</v>
      </c>
      <c r="E39" s="179">
        <f t="shared" si="1"/>
        <v>12.664107103216457</v>
      </c>
      <c r="F39" s="178">
        <v>5111240.9470000016</v>
      </c>
      <c r="G39" s="179">
        <f t="shared" si="2"/>
        <v>30.728087686576377</v>
      </c>
      <c r="H39" s="178">
        <v>6053180.6050000004</v>
      </c>
      <c r="I39" s="179">
        <f t="shared" si="3"/>
        <v>28.271209820103959</v>
      </c>
      <c r="J39" s="178">
        <v>1341810.8210000019</v>
      </c>
      <c r="K39" s="178">
        <v>2119067.1860000007</v>
      </c>
      <c r="L39" s="178"/>
      <c r="M39" s="155" t="s">
        <v>952</v>
      </c>
    </row>
    <row r="40" spans="1:13" x14ac:dyDescent="0.2">
      <c r="A40" s="155" t="s">
        <v>736</v>
      </c>
      <c r="B40" s="178">
        <v>212.76900000000001</v>
      </c>
      <c r="C40" s="179">
        <f t="shared" si="0"/>
        <v>1.0704372377391979E-3</v>
      </c>
      <c r="D40" s="178">
        <v>220.00700000000001</v>
      </c>
      <c r="E40" s="179">
        <f t="shared" si="1"/>
        <v>7.082134943037704E-4</v>
      </c>
      <c r="F40" s="178">
        <v>7193.14</v>
      </c>
      <c r="G40" s="179">
        <f t="shared" si="2"/>
        <v>4.324418256813984E-2</v>
      </c>
      <c r="H40" s="178">
        <v>8401.7639999999992</v>
      </c>
      <c r="I40" s="179">
        <f t="shared" si="3"/>
        <v>3.9240202532003568E-2</v>
      </c>
      <c r="J40" s="178">
        <v>6980.3710000000001</v>
      </c>
      <c r="K40" s="178">
        <v>8181.7569999999996</v>
      </c>
      <c r="L40" s="178"/>
      <c r="M40" s="155" t="s">
        <v>953</v>
      </c>
    </row>
    <row r="41" spans="1:13" x14ac:dyDescent="0.2">
      <c r="A41" s="155" t="s">
        <v>737</v>
      </c>
      <c r="B41" s="178">
        <v>1925.923</v>
      </c>
      <c r="C41" s="179">
        <f t="shared" si="0"/>
        <v>9.6892860154364074E-3</v>
      </c>
      <c r="D41" s="178">
        <v>5983.625</v>
      </c>
      <c r="E41" s="179">
        <f t="shared" si="1"/>
        <v>1.9261586994292902E-2</v>
      </c>
      <c r="F41" s="178">
        <v>8446.0550000000003</v>
      </c>
      <c r="G41" s="179">
        <f t="shared" si="2"/>
        <v>5.0776537701275153E-2</v>
      </c>
      <c r="H41" s="178">
        <v>9910.6049999999996</v>
      </c>
      <c r="I41" s="179">
        <f t="shared" si="3"/>
        <v>4.6287201998852529E-2</v>
      </c>
      <c r="J41" s="178">
        <v>6520.1320000000005</v>
      </c>
      <c r="K41" s="178">
        <v>3926.9799999999996</v>
      </c>
      <c r="L41" s="178"/>
      <c r="M41" s="155" t="s">
        <v>954</v>
      </c>
    </row>
    <row r="42" spans="1:13" x14ac:dyDescent="0.2">
      <c r="A42" s="155" t="s">
        <v>738</v>
      </c>
      <c r="B42" s="178">
        <v>5034.5140000000001</v>
      </c>
      <c r="C42" s="179">
        <f t="shared" si="0"/>
        <v>2.5328554721408287E-2</v>
      </c>
      <c r="D42" s="178">
        <v>5552.7470000000003</v>
      </c>
      <c r="E42" s="179">
        <f t="shared" si="1"/>
        <v>1.7874569244863928E-2</v>
      </c>
      <c r="F42" s="178">
        <v>2436.442</v>
      </c>
      <c r="G42" s="179">
        <f t="shared" si="2"/>
        <v>1.4647559016602453E-2</v>
      </c>
      <c r="H42" s="178">
        <v>3923.585</v>
      </c>
      <c r="I42" s="179">
        <f t="shared" si="3"/>
        <v>1.8324993424182257E-2</v>
      </c>
      <c r="J42" s="178">
        <v>-2598.0720000000001</v>
      </c>
      <c r="K42" s="178">
        <v>-1629.1620000000003</v>
      </c>
      <c r="L42" s="178"/>
      <c r="M42" s="155" t="s">
        <v>955</v>
      </c>
    </row>
    <row r="43" spans="1:13" x14ac:dyDescent="0.2">
      <c r="A43" s="155" t="s">
        <v>739</v>
      </c>
      <c r="B43" s="178">
        <v>6332.7389999999996</v>
      </c>
      <c r="C43" s="179">
        <f t="shared" si="0"/>
        <v>3.1859902723062522E-2</v>
      </c>
      <c r="D43" s="178">
        <v>4691.8379999999997</v>
      </c>
      <c r="E43" s="179">
        <f t="shared" si="1"/>
        <v>1.510326028120566E-2</v>
      </c>
      <c r="F43" s="178">
        <v>10564.182000000001</v>
      </c>
      <c r="G43" s="179">
        <f t="shared" si="2"/>
        <v>6.3510430089092754E-2</v>
      </c>
      <c r="H43" s="178">
        <v>6577.0209999999997</v>
      </c>
      <c r="I43" s="179">
        <f t="shared" si="3"/>
        <v>3.071779165628083E-2</v>
      </c>
      <c r="J43" s="178">
        <v>4231.4430000000011</v>
      </c>
      <c r="K43" s="178">
        <v>1885.183</v>
      </c>
      <c r="L43" s="178"/>
      <c r="M43" s="155" t="s">
        <v>956</v>
      </c>
    </row>
    <row r="44" spans="1:13" x14ac:dyDescent="0.2">
      <c r="A44" s="155" t="s">
        <v>711</v>
      </c>
      <c r="B44" s="178">
        <v>336252.946</v>
      </c>
      <c r="C44" s="179">
        <f t="shared" si="0"/>
        <v>1.6916828800149817</v>
      </c>
      <c r="D44" s="178">
        <v>398146.98800000001</v>
      </c>
      <c r="E44" s="179">
        <f t="shared" si="1"/>
        <v>1.2816549910593815</v>
      </c>
      <c r="F44" s="178">
        <v>588235.75399999996</v>
      </c>
      <c r="G44" s="179">
        <f t="shared" si="2"/>
        <v>3.5363936110076253</v>
      </c>
      <c r="H44" s="178">
        <v>680583.21499999997</v>
      </c>
      <c r="I44" s="179">
        <f t="shared" si="3"/>
        <v>3.1786447698938138</v>
      </c>
      <c r="J44" s="178">
        <v>251982.80799999996</v>
      </c>
      <c r="K44" s="178">
        <v>282436.22699999996</v>
      </c>
      <c r="L44" s="178"/>
      <c r="M44" s="155" t="s">
        <v>929</v>
      </c>
    </row>
    <row r="45" spans="1:13" x14ac:dyDescent="0.2">
      <c r="A45" s="155" t="s">
        <v>740</v>
      </c>
      <c r="B45" s="178">
        <v>108.836</v>
      </c>
      <c r="C45" s="179">
        <f t="shared" si="0"/>
        <v>5.4755207387628528E-4</v>
      </c>
      <c r="D45" s="178">
        <v>970.57399999999996</v>
      </c>
      <c r="E45" s="179">
        <f t="shared" si="1"/>
        <v>3.1243260624452297E-3</v>
      </c>
      <c r="F45" s="178">
        <v>1605.0509999999999</v>
      </c>
      <c r="G45" s="179">
        <f t="shared" si="2"/>
        <v>9.6493490290993113E-3</v>
      </c>
      <c r="H45" s="178">
        <v>4258.0069999999996</v>
      </c>
      <c r="I45" s="179">
        <f t="shared" si="3"/>
        <v>1.9886901972334489E-2</v>
      </c>
      <c r="J45" s="178">
        <v>1496.2149999999999</v>
      </c>
      <c r="K45" s="178">
        <v>3287.4329999999995</v>
      </c>
      <c r="L45" s="178"/>
      <c r="M45" s="155" t="s">
        <v>957</v>
      </c>
    </row>
    <row r="46" spans="1:13" x14ac:dyDescent="0.2">
      <c r="A46" s="155" t="s">
        <v>741</v>
      </c>
      <c r="B46" s="178">
        <v>921985.55599999998</v>
      </c>
      <c r="C46" s="179">
        <f t="shared" si="0"/>
        <v>4.6384937270000721</v>
      </c>
      <c r="D46" s="178">
        <v>1057150.794</v>
      </c>
      <c r="E46" s="179">
        <f t="shared" si="1"/>
        <v>3.4030210758055213</v>
      </c>
      <c r="F46" s="178">
        <v>3043748.3820000002</v>
      </c>
      <c r="G46" s="179">
        <f t="shared" si="2"/>
        <v>18.298602657905761</v>
      </c>
      <c r="H46" s="178">
        <v>3552852.1889999998</v>
      </c>
      <c r="I46" s="179">
        <f t="shared" si="3"/>
        <v>16.593496254195216</v>
      </c>
      <c r="J46" s="178">
        <v>2121762.8260000004</v>
      </c>
      <c r="K46" s="178">
        <v>2495701.3949999996</v>
      </c>
      <c r="L46" s="178"/>
      <c r="M46" s="155" t="s">
        <v>958</v>
      </c>
    </row>
    <row r="47" spans="1:13" x14ac:dyDescent="0.2">
      <c r="A47" s="155" t="s">
        <v>742</v>
      </c>
      <c r="B47" s="178">
        <v>36.671999999999997</v>
      </c>
      <c r="C47" s="179">
        <f t="shared" si="0"/>
        <v>1.8449621130132613E-4</v>
      </c>
      <c r="D47" s="178">
        <v>969.25099999999998</v>
      </c>
      <c r="E47" s="179">
        <f t="shared" si="1"/>
        <v>3.1200672595300323E-3</v>
      </c>
      <c r="F47" s="178">
        <v>392151.39199999999</v>
      </c>
      <c r="G47" s="179">
        <f t="shared" si="2"/>
        <v>2.3575610081269334</v>
      </c>
      <c r="H47" s="178">
        <v>477590.08399999997</v>
      </c>
      <c r="I47" s="179">
        <f t="shared" si="3"/>
        <v>2.2305710590581449</v>
      </c>
      <c r="J47" s="178">
        <v>392114.72</v>
      </c>
      <c r="K47" s="178">
        <v>476620.83299999998</v>
      </c>
      <c r="L47" s="178"/>
      <c r="M47" s="155" t="s">
        <v>959</v>
      </c>
    </row>
    <row r="48" spans="1:13" x14ac:dyDescent="0.2">
      <c r="A48" s="155" t="s">
        <v>712</v>
      </c>
      <c r="B48" s="178">
        <v>15803.239</v>
      </c>
      <c r="C48" s="179">
        <f t="shared" si="0"/>
        <v>7.9505827928374725E-2</v>
      </c>
      <c r="D48" s="178">
        <v>13554.725</v>
      </c>
      <c r="E48" s="179">
        <f t="shared" si="1"/>
        <v>4.363333510559516E-2</v>
      </c>
      <c r="F48" s="178">
        <v>12302.538</v>
      </c>
      <c r="G48" s="179">
        <f t="shared" si="2"/>
        <v>7.3961190707184613E-2</v>
      </c>
      <c r="H48" s="178">
        <v>16114.316999999999</v>
      </c>
      <c r="I48" s="179">
        <f t="shared" si="3"/>
        <v>7.526146446685579E-2</v>
      </c>
      <c r="J48" s="178">
        <v>-3500.7009999999991</v>
      </c>
      <c r="K48" s="178">
        <v>2559.5919999999987</v>
      </c>
      <c r="L48" s="178"/>
      <c r="M48" s="155" t="s">
        <v>930</v>
      </c>
    </row>
    <row r="49" spans="1:13" x14ac:dyDescent="0.2">
      <c r="A49" s="155" t="s">
        <v>713</v>
      </c>
      <c r="B49" s="178">
        <v>74.802999999999997</v>
      </c>
      <c r="C49" s="179">
        <f t="shared" si="0"/>
        <v>3.763326269080797E-4</v>
      </c>
      <c r="D49" s="178">
        <v>55.683999999999997</v>
      </c>
      <c r="E49" s="179">
        <f t="shared" si="1"/>
        <v>1.7924957031735877E-4</v>
      </c>
      <c r="F49" s="178">
        <v>172.06100000000001</v>
      </c>
      <c r="G49" s="179">
        <f t="shared" si="2"/>
        <v>1.0344074071763805E-3</v>
      </c>
      <c r="H49" s="178">
        <v>460.77100000000002</v>
      </c>
      <c r="I49" s="179">
        <f t="shared" si="3"/>
        <v>2.1520180001335216E-3</v>
      </c>
      <c r="J49" s="178">
        <v>97.25800000000001</v>
      </c>
      <c r="K49" s="178">
        <v>405.08699999999999</v>
      </c>
      <c r="L49" s="178"/>
      <c r="M49" s="155" t="s">
        <v>931</v>
      </c>
    </row>
    <row r="50" spans="1:13" x14ac:dyDescent="0.2">
      <c r="A50" s="155" t="s">
        <v>743</v>
      </c>
      <c r="B50" s="178">
        <v>10317.959000000001</v>
      </c>
      <c r="C50" s="179">
        <f t="shared" si="0"/>
        <v>5.1909477090489202E-2</v>
      </c>
      <c r="D50" s="178">
        <v>26212.23</v>
      </c>
      <c r="E50" s="179">
        <f t="shared" si="1"/>
        <v>8.4378474329426426E-2</v>
      </c>
      <c r="F50" s="178">
        <v>15111.429</v>
      </c>
      <c r="G50" s="179">
        <f t="shared" si="2"/>
        <v>9.0847862622093115E-2</v>
      </c>
      <c r="H50" s="178">
        <v>15844.651</v>
      </c>
      <c r="I50" s="179">
        <f t="shared" si="3"/>
        <v>7.400199699597762E-2</v>
      </c>
      <c r="J50" s="178">
        <v>4793.4699999999993</v>
      </c>
      <c r="K50" s="178">
        <v>-10367.579</v>
      </c>
      <c r="L50" s="178"/>
      <c r="M50" s="155" t="s">
        <v>960</v>
      </c>
    </row>
    <row r="51" spans="1:13" x14ac:dyDescent="0.2">
      <c r="A51" s="155" t="s">
        <v>744</v>
      </c>
      <c r="B51" s="178">
        <v>10.044</v>
      </c>
      <c r="C51" s="179">
        <f t="shared" si="0"/>
        <v>5.0531193998432595E-5</v>
      </c>
      <c r="D51" s="178">
        <v>20.265999999999998</v>
      </c>
      <c r="E51" s="179">
        <f t="shared" si="1"/>
        <v>6.5237263703246765E-5</v>
      </c>
      <c r="F51" s="178">
        <v>1261.2809999999999</v>
      </c>
      <c r="G51" s="179">
        <f t="shared" si="2"/>
        <v>7.5826503910289503E-3</v>
      </c>
      <c r="H51" s="178">
        <v>2058.047</v>
      </c>
      <c r="I51" s="179">
        <f t="shared" si="3"/>
        <v>9.6120506479808708E-3</v>
      </c>
      <c r="J51" s="178">
        <v>1251.2369999999999</v>
      </c>
      <c r="K51" s="178">
        <v>2037.7809999999999</v>
      </c>
      <c r="L51" s="178"/>
      <c r="M51" s="155" t="s">
        <v>961</v>
      </c>
    </row>
    <row r="52" spans="1:13" x14ac:dyDescent="0.2">
      <c r="A52" s="155" t="s">
        <v>745</v>
      </c>
      <c r="B52" s="178">
        <v>7623.3549999999996</v>
      </c>
      <c r="C52" s="179">
        <f t="shared" si="0"/>
        <v>3.8352969974504283E-2</v>
      </c>
      <c r="D52" s="178">
        <v>7397.0029999999997</v>
      </c>
      <c r="E52" s="179">
        <f t="shared" si="1"/>
        <v>2.3811321194350508E-2</v>
      </c>
      <c r="F52" s="178">
        <v>16325.275</v>
      </c>
      <c r="G52" s="179">
        <f t="shared" si="2"/>
        <v>9.8145340223475291E-2</v>
      </c>
      <c r="H52" s="178">
        <v>25337.137999999999</v>
      </c>
      <c r="I52" s="179">
        <f t="shared" si="3"/>
        <v>0.11833639063193442</v>
      </c>
      <c r="J52" s="178">
        <v>8701.92</v>
      </c>
      <c r="K52" s="178">
        <v>17940.134999999998</v>
      </c>
      <c r="L52" s="178"/>
      <c r="M52" s="155" t="s">
        <v>962</v>
      </c>
    </row>
    <row r="53" spans="1:13" x14ac:dyDescent="0.2">
      <c r="A53" s="155" t="s">
        <v>714</v>
      </c>
      <c r="B53" s="178">
        <v>119927.321</v>
      </c>
      <c r="C53" s="179">
        <f t="shared" si="0"/>
        <v>0.60335232209909384</v>
      </c>
      <c r="D53" s="178">
        <v>126004.99400000001</v>
      </c>
      <c r="E53" s="179">
        <f t="shared" si="1"/>
        <v>0.40561635357268466</v>
      </c>
      <c r="F53" s="178">
        <v>219743.93400000001</v>
      </c>
      <c r="G53" s="179">
        <f t="shared" si="2"/>
        <v>1.3210707424208721</v>
      </c>
      <c r="H53" s="178">
        <v>287742.66700000002</v>
      </c>
      <c r="I53" s="179">
        <f t="shared" si="3"/>
        <v>1.3438940358451941</v>
      </c>
      <c r="J53" s="178">
        <v>99816.613000000012</v>
      </c>
      <c r="K53" s="178">
        <v>161737.67300000001</v>
      </c>
      <c r="L53" s="178"/>
      <c r="M53" s="155" t="s">
        <v>932</v>
      </c>
    </row>
    <row r="54" spans="1:13" x14ac:dyDescent="0.2">
      <c r="A54" s="155" t="s">
        <v>746</v>
      </c>
      <c r="B54" s="178">
        <v>945169.70499999996</v>
      </c>
      <c r="C54" s="179">
        <f t="shared" si="0"/>
        <v>4.7551327882114993</v>
      </c>
      <c r="D54" s="178">
        <v>639796.97</v>
      </c>
      <c r="E54" s="179">
        <f t="shared" si="1"/>
        <v>2.0595383227291157</v>
      </c>
      <c r="F54" s="178">
        <v>163291.916</v>
      </c>
      <c r="G54" s="179">
        <f t="shared" si="2"/>
        <v>0.98168886291735669</v>
      </c>
      <c r="H54" s="178">
        <v>80643.463000000003</v>
      </c>
      <c r="I54" s="179">
        <f t="shared" si="3"/>
        <v>0.3766430265123058</v>
      </c>
      <c r="J54" s="178">
        <v>-781877.78899999999</v>
      </c>
      <c r="K54" s="178">
        <v>-559153.50699999998</v>
      </c>
      <c r="L54" s="178"/>
      <c r="M54" s="155" t="s">
        <v>963</v>
      </c>
    </row>
    <row r="55" spans="1:13" x14ac:dyDescent="0.2">
      <c r="A55" s="155" t="s">
        <v>747</v>
      </c>
      <c r="B55" s="178">
        <v>726.67899999999997</v>
      </c>
      <c r="C55" s="179">
        <f t="shared" si="0"/>
        <v>3.6559097494610706E-3</v>
      </c>
      <c r="D55" s="178">
        <v>1336.123</v>
      </c>
      <c r="E55" s="179">
        <f t="shared" si="1"/>
        <v>4.3010465060186118E-3</v>
      </c>
      <c r="F55" s="178">
        <v>826.15</v>
      </c>
      <c r="G55" s="179">
        <f t="shared" si="2"/>
        <v>4.9667018059802431E-3</v>
      </c>
      <c r="H55" s="178">
        <v>868.43799999999999</v>
      </c>
      <c r="I55" s="179">
        <f t="shared" si="3"/>
        <v>4.056015261377029E-3</v>
      </c>
      <c r="J55" s="178">
        <v>99.471000000000004</v>
      </c>
      <c r="K55" s="178">
        <v>-467.68500000000006</v>
      </c>
      <c r="L55" s="178"/>
      <c r="M55" s="155" t="s">
        <v>964</v>
      </c>
    </row>
    <row r="56" spans="1:13" x14ac:dyDescent="0.2">
      <c r="A56" s="155" t="s">
        <v>748</v>
      </c>
      <c r="B56" s="178">
        <v>1098736.054</v>
      </c>
      <c r="C56" s="179">
        <f t="shared" si="0"/>
        <v>5.5277224908150444</v>
      </c>
      <c r="D56" s="178">
        <v>1366629.6910000001</v>
      </c>
      <c r="E56" s="179">
        <f t="shared" si="1"/>
        <v>4.3992490642679192</v>
      </c>
      <c r="F56" s="178">
        <v>572582.97699999996</v>
      </c>
      <c r="G56" s="179">
        <f t="shared" si="2"/>
        <v>3.4422912375954051</v>
      </c>
      <c r="H56" s="178">
        <v>805258.21299999999</v>
      </c>
      <c r="I56" s="179">
        <f t="shared" si="3"/>
        <v>3.7609358426015378</v>
      </c>
      <c r="J56" s="178">
        <v>-526153.07700000005</v>
      </c>
      <c r="K56" s="178">
        <v>-561371.47800000012</v>
      </c>
      <c r="L56" s="178"/>
      <c r="M56" s="155" t="s">
        <v>965</v>
      </c>
    </row>
    <row r="57" spans="1:13" x14ac:dyDescent="0.2">
      <c r="A57" s="155" t="s">
        <v>749</v>
      </c>
      <c r="B57" s="178">
        <v>248411.87100000001</v>
      </c>
      <c r="C57" s="179">
        <f t="shared" si="0"/>
        <v>1.249755918460236</v>
      </c>
      <c r="D57" s="178">
        <v>242437.76300000001</v>
      </c>
      <c r="E57" s="179">
        <f t="shared" si="1"/>
        <v>0.78041923795797108</v>
      </c>
      <c r="F57" s="178">
        <v>32928.815999999999</v>
      </c>
      <c r="G57" s="179">
        <f t="shared" si="2"/>
        <v>0.19796357791683244</v>
      </c>
      <c r="H57" s="178">
        <v>30254.076000000001</v>
      </c>
      <c r="I57" s="179">
        <f t="shared" si="3"/>
        <v>0.14130081131279437</v>
      </c>
      <c r="J57" s="178">
        <v>-215483.05500000002</v>
      </c>
      <c r="K57" s="178">
        <v>-212183.68700000001</v>
      </c>
      <c r="L57" s="178"/>
      <c r="M57" s="155" t="s">
        <v>966</v>
      </c>
    </row>
    <row r="58" spans="1:13" x14ac:dyDescent="0.2">
      <c r="A58" s="155" t="s">
        <v>750</v>
      </c>
      <c r="B58" s="178">
        <v>2.3010000000000002</v>
      </c>
      <c r="C58" s="179">
        <f t="shared" si="0"/>
        <v>1.1576292054001731E-5</v>
      </c>
      <c r="D58" s="178">
        <v>12.945</v>
      </c>
      <c r="E58" s="179">
        <f t="shared" si="1"/>
        <v>4.1670599952557461E-5</v>
      </c>
      <c r="F58" s="178">
        <v>3.048</v>
      </c>
      <c r="G58" s="179">
        <f t="shared" si="2"/>
        <v>1.8324162808966629E-5</v>
      </c>
      <c r="H58" s="178">
        <v>8.5570000000000004</v>
      </c>
      <c r="I58" s="179">
        <f t="shared" si="3"/>
        <v>3.996522790527734E-5</v>
      </c>
      <c r="J58" s="178">
        <v>0.74699999999999989</v>
      </c>
      <c r="K58" s="178">
        <v>-4.3879999999999999</v>
      </c>
      <c r="L58" s="178"/>
      <c r="M58" s="155" t="s">
        <v>967</v>
      </c>
    </row>
    <row r="59" spans="1:13" x14ac:dyDescent="0.2">
      <c r="A59" s="155" t="s">
        <v>751</v>
      </c>
      <c r="B59" s="178">
        <v>48.201000000000001</v>
      </c>
      <c r="C59" s="179">
        <f t="shared" si="0"/>
        <v>2.4249841516511838E-4</v>
      </c>
      <c r="D59" s="178">
        <v>114.78</v>
      </c>
      <c r="E59" s="179">
        <f t="shared" si="1"/>
        <v>3.6948253862916533E-4</v>
      </c>
      <c r="F59" s="178">
        <v>1215.855</v>
      </c>
      <c r="G59" s="179">
        <f t="shared" si="2"/>
        <v>7.3095554370394104E-3</v>
      </c>
      <c r="H59" s="178">
        <v>3533.8960000000002</v>
      </c>
      <c r="I59" s="179">
        <f t="shared" si="3"/>
        <v>1.6504961906456464E-2</v>
      </c>
      <c r="J59" s="178">
        <v>1167.654</v>
      </c>
      <c r="K59" s="178">
        <v>3419.116</v>
      </c>
      <c r="L59" s="178"/>
      <c r="M59" s="155" t="s">
        <v>968</v>
      </c>
    </row>
    <row r="60" spans="1:13" x14ac:dyDescent="0.2">
      <c r="A60" s="155" t="s">
        <v>752</v>
      </c>
      <c r="B60" s="178">
        <v>50688.639000000003</v>
      </c>
      <c r="C60" s="179">
        <f t="shared" si="0"/>
        <v>0.25501368486912745</v>
      </c>
      <c r="D60" s="178">
        <v>36854.421000000002</v>
      </c>
      <c r="E60" s="179">
        <f t="shared" si="1"/>
        <v>0.11863621737923002</v>
      </c>
      <c r="F60" s="178">
        <v>21095.269</v>
      </c>
      <c r="G60" s="179">
        <f t="shared" si="2"/>
        <v>0.12682189752458881</v>
      </c>
      <c r="H60" s="178">
        <v>40959.900999999998</v>
      </c>
      <c r="I60" s="179">
        <f t="shared" si="3"/>
        <v>0.19130206596267349</v>
      </c>
      <c r="J60" s="178">
        <v>-29593.370000000003</v>
      </c>
      <c r="K60" s="178">
        <v>4105.4799999999959</v>
      </c>
      <c r="L60" s="178"/>
      <c r="M60" s="155" t="s">
        <v>969</v>
      </c>
    </row>
    <row r="61" spans="1:13" x14ac:dyDescent="0.2">
      <c r="A61" s="155" t="s">
        <v>753</v>
      </c>
      <c r="B61" s="178">
        <v>2645650.7250000006</v>
      </c>
      <c r="C61" s="179">
        <f t="shared" si="0"/>
        <v>13.310224018027563</v>
      </c>
      <c r="D61" s="178">
        <v>5490673.6330000013</v>
      </c>
      <c r="E61" s="179">
        <f t="shared" si="1"/>
        <v>17.67475198383919</v>
      </c>
      <c r="F61" s="178">
        <v>3340931.7910000011</v>
      </c>
      <c r="G61" s="179">
        <f t="shared" si="2"/>
        <v>20.085229026225885</v>
      </c>
      <c r="H61" s="178">
        <v>3959211.8330000001</v>
      </c>
      <c r="I61" s="179">
        <f t="shared" si="3"/>
        <v>18.491387545999281</v>
      </c>
      <c r="J61" s="178">
        <v>695281.06600000057</v>
      </c>
      <c r="K61" s="178">
        <v>-1531461.8000000012</v>
      </c>
      <c r="L61" s="178"/>
      <c r="M61" s="155" t="s">
        <v>753</v>
      </c>
    </row>
    <row r="62" spans="1:13" x14ac:dyDescent="0.2">
      <c r="A62" s="155" t="s">
        <v>717</v>
      </c>
      <c r="B62" s="178">
        <v>78014.387000000002</v>
      </c>
      <c r="C62" s="179">
        <f t="shared" si="0"/>
        <v>0.39248906055015903</v>
      </c>
      <c r="D62" s="178">
        <v>540408.93599999999</v>
      </c>
      <c r="E62" s="179">
        <f t="shared" si="1"/>
        <v>1.7396032895205273</v>
      </c>
      <c r="F62" s="178">
        <v>866897.36800000002</v>
      </c>
      <c r="G62" s="179">
        <f t="shared" si="2"/>
        <v>5.2116694586275125</v>
      </c>
      <c r="H62" s="178">
        <v>1314943.372</v>
      </c>
      <c r="I62" s="179">
        <f t="shared" si="3"/>
        <v>6.1414060470391352</v>
      </c>
      <c r="J62" s="178">
        <v>788882.98100000003</v>
      </c>
      <c r="K62" s="178">
        <v>774534.43599999999</v>
      </c>
      <c r="L62" s="178"/>
      <c r="M62" s="155" t="s">
        <v>935</v>
      </c>
    </row>
    <row r="63" spans="1:13" x14ac:dyDescent="0.2">
      <c r="A63" s="155" t="s">
        <v>754</v>
      </c>
      <c r="B63" s="178">
        <v>1059.2149999999999</v>
      </c>
      <c r="C63" s="179">
        <f t="shared" si="0"/>
        <v>5.3288927370619046E-3</v>
      </c>
      <c r="D63" s="178">
        <v>4902.7640000000001</v>
      </c>
      <c r="E63" s="179">
        <f t="shared" si="1"/>
        <v>1.5782241584071103E-2</v>
      </c>
      <c r="F63" s="178">
        <v>12592.01</v>
      </c>
      <c r="G63" s="179">
        <f t="shared" si="2"/>
        <v>7.5701457129965843E-2</v>
      </c>
      <c r="H63" s="178">
        <v>11486.829</v>
      </c>
      <c r="I63" s="179">
        <f t="shared" si="3"/>
        <v>5.3648911872612941E-2</v>
      </c>
      <c r="J63" s="178">
        <v>11532.795</v>
      </c>
      <c r="K63" s="178">
        <v>6584.0649999999996</v>
      </c>
      <c r="L63" s="178"/>
      <c r="M63" s="155" t="s">
        <v>970</v>
      </c>
    </row>
    <row r="64" spans="1:13" x14ac:dyDescent="0.2">
      <c r="A64" s="155" t="s">
        <v>755</v>
      </c>
      <c r="B64" s="178">
        <v>1.079</v>
      </c>
      <c r="C64" s="179">
        <f t="shared" si="0"/>
        <v>5.4284307371872514E-6</v>
      </c>
      <c r="D64" s="178" t="s">
        <v>756</v>
      </c>
      <c r="E64" s="179" t="str">
        <f t="shared" si="1"/>
        <v>x</v>
      </c>
      <c r="F64" s="178">
        <v>1474.836</v>
      </c>
      <c r="G64" s="179">
        <f t="shared" si="2"/>
        <v>8.8665141012221494E-3</v>
      </c>
      <c r="H64" s="178">
        <v>142.93600000000001</v>
      </c>
      <c r="I64" s="179">
        <f t="shared" si="3"/>
        <v>6.675785691093516E-4</v>
      </c>
      <c r="J64" s="178">
        <v>1473.7570000000001</v>
      </c>
      <c r="K64" s="178">
        <v>142.72499999999999</v>
      </c>
      <c r="L64" s="178"/>
      <c r="M64" s="155" t="s">
        <v>971</v>
      </c>
    </row>
    <row r="65" spans="1:13" x14ac:dyDescent="0.2">
      <c r="A65" s="155" t="s">
        <v>757</v>
      </c>
      <c r="B65" s="178">
        <v>3111.549</v>
      </c>
      <c r="C65" s="179">
        <f t="shared" si="0"/>
        <v>1.5654150353905705E-2</v>
      </c>
      <c r="D65" s="178">
        <v>6100.5469999999996</v>
      </c>
      <c r="E65" s="179">
        <f t="shared" si="1"/>
        <v>1.963796473764191E-2</v>
      </c>
      <c r="F65" s="178">
        <v>13086.119000000001</v>
      </c>
      <c r="G65" s="179">
        <f t="shared" si="2"/>
        <v>7.8671973455876509E-2</v>
      </c>
      <c r="H65" s="178">
        <v>9325.3970000000008</v>
      </c>
      <c r="I65" s="179">
        <f t="shared" si="3"/>
        <v>4.3554004488978566E-2</v>
      </c>
      <c r="J65" s="178">
        <v>9974.57</v>
      </c>
      <c r="K65" s="178">
        <v>3224.8500000000013</v>
      </c>
      <c r="L65" s="178"/>
      <c r="M65" s="155" t="s">
        <v>972</v>
      </c>
    </row>
    <row r="66" spans="1:13" x14ac:dyDescent="0.2">
      <c r="A66" s="155" t="s">
        <v>758</v>
      </c>
      <c r="B66" s="178">
        <v>1.097</v>
      </c>
      <c r="C66" s="179">
        <f t="shared" si="0"/>
        <v>5.5189884325249448E-6</v>
      </c>
      <c r="D66" s="178">
        <v>150.327</v>
      </c>
      <c r="E66" s="179">
        <f t="shared" si="1"/>
        <v>4.8391010267038277E-4</v>
      </c>
      <c r="F66" s="178">
        <v>101.172</v>
      </c>
      <c r="G66" s="179">
        <f t="shared" si="2"/>
        <v>6.0823234898581746E-4</v>
      </c>
      <c r="H66" s="178">
        <v>1564.386</v>
      </c>
      <c r="I66" s="179">
        <f t="shared" si="3"/>
        <v>7.3064208276060767E-3</v>
      </c>
      <c r="J66" s="178">
        <v>100.075</v>
      </c>
      <c r="K66" s="178">
        <v>1414.059</v>
      </c>
      <c r="L66" s="178"/>
      <c r="M66" s="155" t="s">
        <v>973</v>
      </c>
    </row>
    <row r="67" spans="1:13" x14ac:dyDescent="0.2">
      <c r="A67" s="155" t="s">
        <v>759</v>
      </c>
      <c r="B67" s="178">
        <v>111265.46</v>
      </c>
      <c r="C67" s="179">
        <f t="shared" si="0"/>
        <v>0.55977464601601368</v>
      </c>
      <c r="D67" s="178">
        <v>549067.01</v>
      </c>
      <c r="E67" s="179">
        <f t="shared" si="1"/>
        <v>1.7674740610936164</v>
      </c>
      <c r="F67" s="178">
        <v>4281.2629999999999</v>
      </c>
      <c r="G67" s="179">
        <f t="shared" si="2"/>
        <v>2.5738372782153837E-2</v>
      </c>
      <c r="H67" s="178">
        <v>9855.2659999999996</v>
      </c>
      <c r="I67" s="179">
        <f t="shared" si="3"/>
        <v>4.6028742755303373E-2</v>
      </c>
      <c r="J67" s="178">
        <v>-106984.197</v>
      </c>
      <c r="K67" s="178">
        <v>-539211.74400000006</v>
      </c>
      <c r="L67" s="178"/>
      <c r="M67" s="155" t="s">
        <v>974</v>
      </c>
    </row>
    <row r="68" spans="1:13" x14ac:dyDescent="0.2">
      <c r="A68" s="155" t="s">
        <v>760</v>
      </c>
      <c r="B68" s="178">
        <v>2645.1019999999999</v>
      </c>
      <c r="C68" s="179">
        <f t="shared" si="0"/>
        <v>1.3307463391840108E-2</v>
      </c>
      <c r="D68" s="178">
        <v>3262.558</v>
      </c>
      <c r="E68" s="179">
        <f t="shared" si="1"/>
        <v>1.0502336750870294E-2</v>
      </c>
      <c r="F68" s="178">
        <v>390.61099999999999</v>
      </c>
      <c r="G68" s="179">
        <f t="shared" si="2"/>
        <v>2.3483003802405723E-3</v>
      </c>
      <c r="H68" s="178">
        <v>353.24400000000003</v>
      </c>
      <c r="I68" s="179">
        <f t="shared" si="3"/>
        <v>1.64981616993944E-3</v>
      </c>
      <c r="J68" s="178">
        <v>-2254.491</v>
      </c>
      <c r="K68" s="178">
        <v>-2909.3139999999999</v>
      </c>
      <c r="L68" s="178"/>
      <c r="M68" s="155" t="s">
        <v>975</v>
      </c>
    </row>
    <row r="69" spans="1:13" x14ac:dyDescent="0.2">
      <c r="A69" s="155" t="s">
        <v>718</v>
      </c>
      <c r="B69" s="178">
        <v>3996.1210000000001</v>
      </c>
      <c r="C69" s="179">
        <f t="shared" si="0"/>
        <v>2.0104417113919797E-2</v>
      </c>
      <c r="D69" s="178">
        <v>17479.561000000002</v>
      </c>
      <c r="E69" s="179">
        <f t="shared" si="1"/>
        <v>5.6267577734826206E-2</v>
      </c>
      <c r="F69" s="178">
        <v>9521.2669999999998</v>
      </c>
      <c r="G69" s="179">
        <f t="shared" si="2"/>
        <v>5.7240566488071291E-2</v>
      </c>
      <c r="H69" s="178">
        <v>10025.550999999999</v>
      </c>
      <c r="I69" s="179">
        <f t="shared" si="3"/>
        <v>4.682405405994871E-2</v>
      </c>
      <c r="J69" s="178">
        <v>5525.1459999999997</v>
      </c>
      <c r="K69" s="178">
        <v>-7454.010000000002</v>
      </c>
      <c r="L69" s="178"/>
      <c r="M69" s="155" t="s">
        <v>936</v>
      </c>
    </row>
    <row r="70" spans="1:13" x14ac:dyDescent="0.2">
      <c r="A70" s="155" t="s">
        <v>761</v>
      </c>
      <c r="B70" s="178">
        <v>35515.968000000001</v>
      </c>
      <c r="C70" s="179">
        <f t="shared" si="0"/>
        <v>0.17868023387595816</v>
      </c>
      <c r="D70" s="178">
        <v>84802.349000000002</v>
      </c>
      <c r="E70" s="179">
        <f t="shared" si="1"/>
        <v>0.27298298649796532</v>
      </c>
      <c r="F70" s="178">
        <v>44315.142999999996</v>
      </c>
      <c r="G70" s="179">
        <f t="shared" si="2"/>
        <v>0.2664166322948287</v>
      </c>
      <c r="H70" s="178">
        <v>77063.395000000004</v>
      </c>
      <c r="I70" s="179">
        <f t="shared" si="3"/>
        <v>0.35992241957805426</v>
      </c>
      <c r="J70" s="178">
        <v>8799.1749999999956</v>
      </c>
      <c r="K70" s="178">
        <v>-7738.9539999999979</v>
      </c>
      <c r="L70" s="178"/>
      <c r="M70" s="155" t="s">
        <v>976</v>
      </c>
    </row>
    <row r="71" spans="1:13" x14ac:dyDescent="0.2">
      <c r="A71" s="155" t="s">
        <v>762</v>
      </c>
      <c r="B71" s="178">
        <v>9610.2309999999998</v>
      </c>
      <c r="C71" s="179">
        <f t="shared" si="0"/>
        <v>4.8348909501269494E-2</v>
      </c>
      <c r="D71" s="178">
        <v>13025.656000000001</v>
      </c>
      <c r="E71" s="179">
        <f t="shared" si="1"/>
        <v>4.1930235635042855E-2</v>
      </c>
      <c r="F71" s="178">
        <v>26199.635999999999</v>
      </c>
      <c r="G71" s="179">
        <f t="shared" si="2"/>
        <v>0.1575086599736428</v>
      </c>
      <c r="H71" s="178">
        <v>32598.06</v>
      </c>
      <c r="I71" s="179">
        <f t="shared" si="3"/>
        <v>0.15224832267966634</v>
      </c>
      <c r="J71" s="178">
        <v>16589.404999999999</v>
      </c>
      <c r="K71" s="178">
        <v>19572.404000000002</v>
      </c>
      <c r="L71" s="178"/>
      <c r="M71" s="155" t="s">
        <v>977</v>
      </c>
    </row>
    <row r="72" spans="1:13" x14ac:dyDescent="0.2">
      <c r="A72" s="155" t="s">
        <v>730</v>
      </c>
      <c r="B72" s="178">
        <v>7741.3729999999996</v>
      </c>
      <c r="C72" s="179">
        <f t="shared" si="0"/>
        <v>3.8946716534968943E-2</v>
      </c>
      <c r="D72" s="178">
        <v>9460.4959999999992</v>
      </c>
      <c r="E72" s="179">
        <f t="shared" si="1"/>
        <v>3.0453807969777515E-2</v>
      </c>
      <c r="F72" s="178">
        <v>277766.087</v>
      </c>
      <c r="G72" s="179">
        <f t="shared" si="2"/>
        <v>1.6698920606947469</v>
      </c>
      <c r="H72" s="178">
        <v>339853.25099999999</v>
      </c>
      <c r="I72" s="179">
        <f t="shared" si="3"/>
        <v>1.5872750532388014</v>
      </c>
      <c r="J72" s="178">
        <v>270024.71399999998</v>
      </c>
      <c r="K72" s="178">
        <v>330392.755</v>
      </c>
      <c r="L72" s="178"/>
      <c r="M72" s="155" t="s">
        <v>978</v>
      </c>
    </row>
    <row r="73" spans="1:13" x14ac:dyDescent="0.2">
      <c r="A73" s="155" t="s">
        <v>763</v>
      </c>
      <c r="B73" s="178">
        <v>27.459</v>
      </c>
      <c r="C73" s="179">
        <f t="shared" si="0"/>
        <v>1.3814576423765038E-4</v>
      </c>
      <c r="D73" s="178">
        <v>46.374000000000002</v>
      </c>
      <c r="E73" s="179">
        <f t="shared" si="1"/>
        <v>1.4928021646967165E-4</v>
      </c>
      <c r="F73" s="178">
        <v>718.14300000000003</v>
      </c>
      <c r="G73" s="179">
        <f t="shared" si="2"/>
        <v>4.3173783635563397E-3</v>
      </c>
      <c r="H73" s="178">
        <v>1408.8979999999999</v>
      </c>
      <c r="I73" s="179">
        <f t="shared" si="3"/>
        <v>6.5802184954177195E-3</v>
      </c>
      <c r="J73" s="178">
        <v>690.68400000000008</v>
      </c>
      <c r="K73" s="178">
        <v>1362.5239999999999</v>
      </c>
      <c r="L73" s="178"/>
      <c r="M73" s="155" t="s">
        <v>979</v>
      </c>
    </row>
    <row r="74" spans="1:13" x14ac:dyDescent="0.2">
      <c r="A74" s="155" t="s">
        <v>719</v>
      </c>
      <c r="B74" s="178">
        <v>236309.08300000001</v>
      </c>
      <c r="C74" s="179">
        <f t="shared" si="0"/>
        <v>1.1888669968801981</v>
      </c>
      <c r="D74" s="178">
        <v>961914.25</v>
      </c>
      <c r="E74" s="179">
        <f t="shared" si="1"/>
        <v>3.0964498957446382</v>
      </c>
      <c r="F74" s="178">
        <v>178494.82500000001</v>
      </c>
      <c r="G74" s="179">
        <f t="shared" si="2"/>
        <v>1.0730866908982963</v>
      </c>
      <c r="H74" s="178">
        <v>258557.27900000001</v>
      </c>
      <c r="I74" s="179">
        <f t="shared" si="3"/>
        <v>1.2075845017884046</v>
      </c>
      <c r="J74" s="178">
        <v>-57814.258000000002</v>
      </c>
      <c r="K74" s="178">
        <v>-703356.97100000002</v>
      </c>
      <c r="L74" s="178"/>
      <c r="M74" s="155" t="s">
        <v>937</v>
      </c>
    </row>
    <row r="75" spans="1:13" x14ac:dyDescent="0.2">
      <c r="A75" s="155" t="s">
        <v>764</v>
      </c>
      <c r="B75" s="178">
        <v>147575.89300000001</v>
      </c>
      <c r="C75" s="179">
        <f t="shared" si="0"/>
        <v>0.74245181986010844</v>
      </c>
      <c r="D75" s="178">
        <v>212466.77900000001</v>
      </c>
      <c r="E75" s="179">
        <f t="shared" si="1"/>
        <v>0.68394114723193788</v>
      </c>
      <c r="F75" s="178">
        <v>156586.51500000001</v>
      </c>
      <c r="G75" s="179">
        <f t="shared" si="2"/>
        <v>0.94137690109865335</v>
      </c>
      <c r="H75" s="178">
        <v>130039.43399999999</v>
      </c>
      <c r="I75" s="179">
        <f t="shared" si="3"/>
        <v>0.60734552021541077</v>
      </c>
      <c r="J75" s="178">
        <v>9010.622000000003</v>
      </c>
      <c r="K75" s="178">
        <v>-82427.345000000016</v>
      </c>
      <c r="L75" s="178"/>
      <c r="M75" s="155" t="s">
        <v>980</v>
      </c>
    </row>
    <row r="76" spans="1:13" x14ac:dyDescent="0.2">
      <c r="A76" s="155" t="s">
        <v>765</v>
      </c>
      <c r="B76" s="178" t="s">
        <v>766</v>
      </c>
      <c r="C76" s="179" t="str">
        <f t="shared" si="0"/>
        <v>x</v>
      </c>
      <c r="D76" s="178" t="s">
        <v>766</v>
      </c>
      <c r="E76" s="179" t="str">
        <f t="shared" si="1"/>
        <v>x</v>
      </c>
      <c r="F76" s="178" t="s">
        <v>756</v>
      </c>
      <c r="G76" s="179" t="str">
        <f t="shared" si="2"/>
        <v>x</v>
      </c>
      <c r="H76" s="178" t="s">
        <v>766</v>
      </c>
      <c r="I76" s="179" t="str">
        <f t="shared" si="3"/>
        <v>x</v>
      </c>
      <c r="J76" s="178" t="s">
        <v>756</v>
      </c>
      <c r="K76" s="178" t="s">
        <v>766</v>
      </c>
      <c r="L76" s="178"/>
      <c r="M76" s="155" t="s">
        <v>981</v>
      </c>
    </row>
    <row r="77" spans="1:13" x14ac:dyDescent="0.2">
      <c r="A77" s="155" t="s">
        <v>767</v>
      </c>
      <c r="B77" s="178" t="s">
        <v>766</v>
      </c>
      <c r="C77" s="179" t="str">
        <f t="shared" si="0"/>
        <v>x</v>
      </c>
      <c r="D77" s="178" t="s">
        <v>766</v>
      </c>
      <c r="E77" s="179" t="str">
        <f t="shared" si="1"/>
        <v>x</v>
      </c>
      <c r="F77" s="178">
        <v>40.536999999999999</v>
      </c>
      <c r="G77" s="179">
        <f t="shared" si="2"/>
        <v>2.4370294874904208E-4</v>
      </c>
      <c r="H77" s="178">
        <v>2.863</v>
      </c>
      <c r="I77" s="179">
        <f t="shared" si="3"/>
        <v>1.3371561001847495E-5</v>
      </c>
      <c r="J77" s="178">
        <v>40.536999999999999</v>
      </c>
      <c r="K77" s="178">
        <v>2.863</v>
      </c>
      <c r="L77" s="178"/>
      <c r="M77" s="155" t="s">
        <v>982</v>
      </c>
    </row>
    <row r="78" spans="1:13" x14ac:dyDescent="0.2">
      <c r="A78" s="155" t="s">
        <v>768</v>
      </c>
      <c r="B78" s="178">
        <v>3068.5129999999999</v>
      </c>
      <c r="C78" s="179">
        <f t="shared" ref="C78:C141" si="4">IF(B78=0,0,IF(OR(B78="x",B78="Ə"),"x",B78/$B$12*100))</f>
        <v>1.543763696631943E-2</v>
      </c>
      <c r="D78" s="178">
        <v>8729.2369999999992</v>
      </c>
      <c r="E78" s="179">
        <f t="shared" ref="E78:E141" si="5">IF(D78=0,0,IF(OR(D78="x",D78="Ə"),"x",D78/$D$12*100))</f>
        <v>2.8099848815609327E-2</v>
      </c>
      <c r="F78" s="178">
        <v>4738.991</v>
      </c>
      <c r="G78" s="179">
        <f t="shared" ref="G78:G141" si="6">IF(F78=0,0,IF(OR(F78="x",F78="Ə"),"x",F78/$F$12*100))</f>
        <v>2.8490171467922432E-2</v>
      </c>
      <c r="H78" s="178">
        <v>3093.4180000000001</v>
      </c>
      <c r="I78" s="179">
        <f t="shared" ref="I78:I141" si="7">IF(H78=0,0,IF(OR(H78="x",H78="Ə"),"x",H78/$H$12*100))</f>
        <v>1.4447721792250462E-2</v>
      </c>
      <c r="J78" s="178">
        <v>1670.4780000000001</v>
      </c>
      <c r="K78" s="178">
        <v>-5635.8189999999995</v>
      </c>
      <c r="L78" s="178"/>
      <c r="M78" s="155" t="s">
        <v>983</v>
      </c>
    </row>
    <row r="79" spans="1:13" x14ac:dyDescent="0.2">
      <c r="A79" s="155" t="s">
        <v>720</v>
      </c>
      <c r="B79" s="178">
        <v>2058</v>
      </c>
      <c r="C79" s="179">
        <f t="shared" si="4"/>
        <v>1.0353763166942878E-2</v>
      </c>
      <c r="D79" s="178">
        <v>136467.571</v>
      </c>
      <c r="E79" s="179">
        <f t="shared" si="5"/>
        <v>0.43929591020766562</v>
      </c>
      <c r="F79" s="178">
        <v>5763.4809999999998</v>
      </c>
      <c r="G79" s="179">
        <f t="shared" si="6"/>
        <v>3.4649266466662006E-2</v>
      </c>
      <c r="H79" s="178">
        <v>9917.2430000000004</v>
      </c>
      <c r="I79" s="179">
        <f t="shared" si="7"/>
        <v>4.6318204591213781E-2</v>
      </c>
      <c r="J79" s="178">
        <v>3705.4809999999998</v>
      </c>
      <c r="K79" s="178">
        <v>-126550.32799999999</v>
      </c>
      <c r="L79" s="178"/>
      <c r="M79" s="155" t="s">
        <v>938</v>
      </c>
    </row>
    <row r="80" spans="1:13" x14ac:dyDescent="0.2">
      <c r="A80" s="155" t="s">
        <v>769</v>
      </c>
      <c r="B80" s="178">
        <v>4193.7740000000003</v>
      </c>
      <c r="C80" s="179">
        <f t="shared" si="4"/>
        <v>2.1098806011507629E-2</v>
      </c>
      <c r="D80" s="178">
        <v>8520.759</v>
      </c>
      <c r="E80" s="179">
        <f t="shared" si="5"/>
        <v>2.7428747746709423E-2</v>
      </c>
      <c r="F80" s="178">
        <v>22403.983</v>
      </c>
      <c r="G80" s="179">
        <f t="shared" si="6"/>
        <v>0.13468970868153565</v>
      </c>
      <c r="H80" s="178">
        <v>33916.654000000002</v>
      </c>
      <c r="I80" s="179">
        <f t="shared" si="7"/>
        <v>0.15840677888213583</v>
      </c>
      <c r="J80" s="178">
        <v>18210.208999999999</v>
      </c>
      <c r="K80" s="178">
        <v>25395.895000000004</v>
      </c>
      <c r="L80" s="178"/>
      <c r="M80" s="155" t="s">
        <v>984</v>
      </c>
    </row>
    <row r="81" spans="1:13" x14ac:dyDescent="0.2">
      <c r="A81" s="155" t="s">
        <v>770</v>
      </c>
      <c r="B81" s="178">
        <v>694.59199999999998</v>
      </c>
      <c r="C81" s="179">
        <f t="shared" si="4"/>
        <v>3.4944805955554846E-3</v>
      </c>
      <c r="D81" s="178">
        <v>8121.826</v>
      </c>
      <c r="E81" s="179">
        <f t="shared" si="5"/>
        <v>2.6144562543860946E-2</v>
      </c>
      <c r="F81" s="178">
        <v>1847.2149999999999</v>
      </c>
      <c r="G81" s="179">
        <f t="shared" si="6"/>
        <v>1.1105206169017483E-2</v>
      </c>
      <c r="H81" s="178">
        <v>3340.5230000000001</v>
      </c>
      <c r="I81" s="179">
        <f t="shared" si="7"/>
        <v>1.5601818746969823E-2</v>
      </c>
      <c r="J81" s="178">
        <v>1152.623</v>
      </c>
      <c r="K81" s="178">
        <v>-4781.3029999999999</v>
      </c>
      <c r="L81" s="178"/>
      <c r="M81" s="155" t="s">
        <v>985</v>
      </c>
    </row>
    <row r="82" spans="1:13" x14ac:dyDescent="0.2">
      <c r="A82" s="155" t="s">
        <v>771</v>
      </c>
      <c r="B82" s="178">
        <v>32.601999999999997</v>
      </c>
      <c r="C82" s="179">
        <f t="shared" si="4"/>
        <v>1.6402011018885892E-4</v>
      </c>
      <c r="D82" s="178">
        <v>1421.4369999999999</v>
      </c>
      <c r="E82" s="179">
        <f t="shared" si="5"/>
        <v>4.5756765225773207E-3</v>
      </c>
      <c r="F82" s="178">
        <v>14548.467000000001</v>
      </c>
      <c r="G82" s="179">
        <f t="shared" si="6"/>
        <v>8.7463411393988957E-2</v>
      </c>
      <c r="H82" s="178">
        <v>16279.159</v>
      </c>
      <c r="I82" s="179">
        <f t="shared" si="7"/>
        <v>7.6031354393040401E-2</v>
      </c>
      <c r="J82" s="178">
        <v>14515.865</v>
      </c>
      <c r="K82" s="178">
        <v>14857.722</v>
      </c>
      <c r="L82" s="178"/>
      <c r="M82" s="155" t="s">
        <v>986</v>
      </c>
    </row>
    <row r="83" spans="1:13" x14ac:dyDescent="0.2">
      <c r="A83" s="155" t="s">
        <v>721</v>
      </c>
      <c r="B83" s="178">
        <v>111287.989</v>
      </c>
      <c r="C83" s="179">
        <f t="shared" si="4"/>
        <v>0.55988798903369497</v>
      </c>
      <c r="D83" s="178">
        <v>347317.94900000002</v>
      </c>
      <c r="E83" s="179">
        <f t="shared" si="5"/>
        <v>1.1180337820874278</v>
      </c>
      <c r="F83" s="178">
        <v>5698.0860000000002</v>
      </c>
      <c r="G83" s="179">
        <f t="shared" si="6"/>
        <v>3.4256120591697324E-2</v>
      </c>
      <c r="H83" s="178">
        <v>6918.5990000000002</v>
      </c>
      <c r="I83" s="179">
        <f t="shared" si="7"/>
        <v>3.2313122101229858E-2</v>
      </c>
      <c r="J83" s="178">
        <v>-105589.90300000001</v>
      </c>
      <c r="K83" s="178">
        <v>-340399.35000000003</v>
      </c>
      <c r="L83" s="178"/>
      <c r="M83" s="155" t="s">
        <v>939</v>
      </c>
    </row>
    <row r="84" spans="1:13" x14ac:dyDescent="0.2">
      <c r="A84" s="155" t="s">
        <v>731</v>
      </c>
      <c r="B84" s="178">
        <v>154.47300000000001</v>
      </c>
      <c r="C84" s="179">
        <f t="shared" si="4"/>
        <v>7.7715104843885678E-4</v>
      </c>
      <c r="D84" s="178">
        <v>178.97900000000001</v>
      </c>
      <c r="E84" s="179">
        <f t="shared" si="5"/>
        <v>5.7614231818530566E-4</v>
      </c>
      <c r="F84" s="178">
        <v>83584.327999999994</v>
      </c>
      <c r="G84" s="179">
        <f t="shared" si="6"/>
        <v>0.50249764913059969</v>
      </c>
      <c r="H84" s="178">
        <v>120187.314</v>
      </c>
      <c r="I84" s="179">
        <f t="shared" si="7"/>
        <v>0.56133147076465228</v>
      </c>
      <c r="J84" s="178">
        <v>83429.854999999996</v>
      </c>
      <c r="K84" s="178">
        <v>120008.33499999999</v>
      </c>
      <c r="L84" s="178"/>
      <c r="M84" s="155" t="s">
        <v>948</v>
      </c>
    </row>
    <row r="85" spans="1:13" x14ac:dyDescent="0.2">
      <c r="A85" s="155" t="s">
        <v>772</v>
      </c>
      <c r="B85" s="178" t="s">
        <v>766</v>
      </c>
      <c r="C85" s="179" t="str">
        <f t="shared" si="4"/>
        <v>x</v>
      </c>
      <c r="D85" s="178">
        <v>1.042</v>
      </c>
      <c r="E85" s="179">
        <f t="shared" si="5"/>
        <v>3.3542499150687426E-6</v>
      </c>
      <c r="F85" s="178" t="s">
        <v>766</v>
      </c>
      <c r="G85" s="179" t="str">
        <f t="shared" si="6"/>
        <v>x</v>
      </c>
      <c r="H85" s="178" t="s">
        <v>766</v>
      </c>
      <c r="I85" s="179" t="str">
        <f t="shared" si="7"/>
        <v>x</v>
      </c>
      <c r="J85" s="178" t="s">
        <v>766</v>
      </c>
      <c r="K85" s="178">
        <v>-1.042</v>
      </c>
      <c r="L85" s="178"/>
      <c r="M85" s="155" t="s">
        <v>987</v>
      </c>
    </row>
    <row r="86" spans="1:13" x14ac:dyDescent="0.2">
      <c r="A86" s="155" t="s">
        <v>773</v>
      </c>
      <c r="B86" s="178">
        <v>6197.4690000000001</v>
      </c>
      <c r="C86" s="179">
        <f t="shared" si="4"/>
        <v>3.1179361642599764E-2</v>
      </c>
      <c r="D86" s="178">
        <v>6746.48</v>
      </c>
      <c r="E86" s="179">
        <f t="shared" si="5"/>
        <v>2.1717255246653518E-2</v>
      </c>
      <c r="F86" s="178">
        <v>12210.546</v>
      </c>
      <c r="G86" s="179">
        <f t="shared" si="6"/>
        <v>7.3408147273745492E-2</v>
      </c>
      <c r="H86" s="178">
        <v>12250.42</v>
      </c>
      <c r="I86" s="179">
        <f t="shared" si="7"/>
        <v>5.7215242168443099E-2</v>
      </c>
      <c r="J86" s="178">
        <v>6013.0770000000002</v>
      </c>
      <c r="K86" s="178">
        <v>5503.9400000000005</v>
      </c>
      <c r="L86" s="178"/>
      <c r="M86" s="155" t="s">
        <v>988</v>
      </c>
    </row>
    <row r="87" spans="1:13" x14ac:dyDescent="0.2">
      <c r="A87" s="155" t="s">
        <v>774</v>
      </c>
      <c r="B87" s="178">
        <v>272</v>
      </c>
      <c r="C87" s="179">
        <f t="shared" si="4"/>
        <v>1.3684273962140247E-3</v>
      </c>
      <c r="D87" s="178" t="s">
        <v>766</v>
      </c>
      <c r="E87" s="179" t="str">
        <f t="shared" si="5"/>
        <v>x</v>
      </c>
      <c r="F87" s="178">
        <v>555.71600000000001</v>
      </c>
      <c r="G87" s="179">
        <f t="shared" si="6"/>
        <v>3.3408892583817918E-3</v>
      </c>
      <c r="H87" s="178">
        <v>233.554</v>
      </c>
      <c r="I87" s="179">
        <f t="shared" si="7"/>
        <v>1.0908073902289521E-3</v>
      </c>
      <c r="J87" s="178">
        <v>283.71600000000001</v>
      </c>
      <c r="K87" s="178">
        <v>233.554</v>
      </c>
      <c r="L87" s="178"/>
      <c r="M87" s="155" t="s">
        <v>989</v>
      </c>
    </row>
    <row r="88" spans="1:13" x14ac:dyDescent="0.2">
      <c r="A88" s="155" t="s">
        <v>775</v>
      </c>
      <c r="B88" s="178">
        <v>312.35599999999999</v>
      </c>
      <c r="C88" s="179">
        <f t="shared" si="4"/>
        <v>1.5714577491611321E-3</v>
      </c>
      <c r="D88" s="178">
        <v>402.47800000000001</v>
      </c>
      <c r="E88" s="179">
        <f t="shared" si="5"/>
        <v>1.2955967344693256E-3</v>
      </c>
      <c r="F88" s="178">
        <v>2301.5590000000002</v>
      </c>
      <c r="G88" s="179">
        <f t="shared" si="6"/>
        <v>1.383666070552573E-2</v>
      </c>
      <c r="H88" s="178">
        <v>1648.211</v>
      </c>
      <c r="I88" s="179">
        <f t="shared" si="7"/>
        <v>7.6979231332225152E-3</v>
      </c>
      <c r="J88" s="178">
        <v>1989.2030000000002</v>
      </c>
      <c r="K88" s="178">
        <v>1245.7329999999999</v>
      </c>
      <c r="L88" s="178"/>
      <c r="M88" s="155" t="s">
        <v>990</v>
      </c>
    </row>
    <row r="89" spans="1:13" x14ac:dyDescent="0.2">
      <c r="A89" s="155" t="s">
        <v>776</v>
      </c>
      <c r="B89" s="178">
        <v>8.6579999999999995</v>
      </c>
      <c r="C89" s="179">
        <f t="shared" si="4"/>
        <v>4.3558251457430235E-5</v>
      </c>
      <c r="D89" s="178" t="s">
        <v>756</v>
      </c>
      <c r="E89" s="179" t="str">
        <f t="shared" si="5"/>
        <v>x</v>
      </c>
      <c r="F89" s="178">
        <v>364.14100000000002</v>
      </c>
      <c r="G89" s="179">
        <f t="shared" si="6"/>
        <v>2.189166328549842E-3</v>
      </c>
      <c r="H89" s="178">
        <v>26.594000000000001</v>
      </c>
      <c r="I89" s="179">
        <f t="shared" si="7"/>
        <v>1.242065292641049E-4</v>
      </c>
      <c r="J89" s="178">
        <v>355.483</v>
      </c>
      <c r="K89" s="178">
        <v>26.528000000000002</v>
      </c>
      <c r="L89" s="178"/>
      <c r="M89" s="155" t="s">
        <v>991</v>
      </c>
    </row>
    <row r="90" spans="1:13" x14ac:dyDescent="0.2">
      <c r="A90" s="155" t="s">
        <v>725</v>
      </c>
      <c r="B90" s="178">
        <v>11558.419</v>
      </c>
      <c r="C90" s="179">
        <f t="shared" si="4"/>
        <v>5.8150210354855549E-2</v>
      </c>
      <c r="D90" s="178">
        <v>22220.396000000001</v>
      </c>
      <c r="E90" s="179">
        <f t="shared" si="5"/>
        <v>7.1528561800186019E-2</v>
      </c>
      <c r="F90" s="178">
        <v>33132.949999999997</v>
      </c>
      <c r="G90" s="179">
        <f t="shared" si="6"/>
        <v>0.19919080385214921</v>
      </c>
      <c r="H90" s="178">
        <v>32131.710999999999</v>
      </c>
      <c r="I90" s="179">
        <f t="shared" si="7"/>
        <v>0.15007025278736785</v>
      </c>
      <c r="J90" s="178">
        <v>21574.530999999995</v>
      </c>
      <c r="K90" s="178">
        <v>9911.3149999999987</v>
      </c>
      <c r="L90" s="178"/>
      <c r="M90" s="155" t="s">
        <v>943</v>
      </c>
    </row>
    <row r="91" spans="1:13" x14ac:dyDescent="0.2">
      <c r="A91" s="155" t="s">
        <v>777</v>
      </c>
      <c r="B91" s="178">
        <v>238590.163</v>
      </c>
      <c r="C91" s="179">
        <f t="shared" si="4"/>
        <v>1.2003430717513592</v>
      </c>
      <c r="D91" s="178">
        <v>322877.93199999997</v>
      </c>
      <c r="E91" s="179">
        <f t="shared" si="5"/>
        <v>1.0393601497011238</v>
      </c>
      <c r="F91" s="178">
        <v>812773.19099999999</v>
      </c>
      <c r="G91" s="179">
        <f t="shared" si="6"/>
        <v>4.8862822436506992</v>
      </c>
      <c r="H91" s="178">
        <v>617065.97199999995</v>
      </c>
      <c r="I91" s="179">
        <f t="shared" si="7"/>
        <v>2.8819892723584766</v>
      </c>
      <c r="J91" s="178">
        <v>574183.02799999993</v>
      </c>
      <c r="K91" s="178">
        <v>294188.03999999998</v>
      </c>
      <c r="L91" s="178"/>
      <c r="M91" s="155" t="s">
        <v>992</v>
      </c>
    </row>
    <row r="92" spans="1:13" x14ac:dyDescent="0.2">
      <c r="A92" s="155" t="s">
        <v>778</v>
      </c>
      <c r="B92" s="178">
        <v>7436.0259999999998</v>
      </c>
      <c r="C92" s="179">
        <f t="shared" si="4"/>
        <v>3.7410520946175689E-2</v>
      </c>
      <c r="D92" s="178">
        <v>9433.8050000000003</v>
      </c>
      <c r="E92" s="179">
        <f t="shared" si="5"/>
        <v>3.0367888310964569E-2</v>
      </c>
      <c r="F92" s="178">
        <v>5240.4859999999999</v>
      </c>
      <c r="G92" s="179">
        <f t="shared" si="6"/>
        <v>3.1505091424576873E-2</v>
      </c>
      <c r="H92" s="178">
        <v>3549.895</v>
      </c>
      <c r="I92" s="179">
        <f t="shared" si="7"/>
        <v>1.6579684786117155E-2</v>
      </c>
      <c r="J92" s="178">
        <v>-2195.54</v>
      </c>
      <c r="K92" s="178">
        <v>-5883.91</v>
      </c>
      <c r="L92" s="178"/>
      <c r="M92" s="155" t="s">
        <v>993</v>
      </c>
    </row>
    <row r="93" spans="1:13" x14ac:dyDescent="0.2">
      <c r="A93" s="155" t="s">
        <v>779</v>
      </c>
      <c r="B93" s="178">
        <v>1700.9590000000001</v>
      </c>
      <c r="C93" s="179">
        <f t="shared" si="4"/>
        <v>8.5574959391059233E-3</v>
      </c>
      <c r="D93" s="178">
        <v>3226.7629999999999</v>
      </c>
      <c r="E93" s="179">
        <f t="shared" si="5"/>
        <v>1.0387110862473089E-2</v>
      </c>
      <c r="F93" s="178">
        <v>6557.6660000000002</v>
      </c>
      <c r="G93" s="179">
        <f t="shared" si="6"/>
        <v>3.9423799025861211E-2</v>
      </c>
      <c r="H93" s="178">
        <v>17064.825000000001</v>
      </c>
      <c r="I93" s="179">
        <f t="shared" si="7"/>
        <v>7.9700785355694095E-2</v>
      </c>
      <c r="J93" s="178">
        <v>4856.7070000000003</v>
      </c>
      <c r="K93" s="178">
        <v>13838.062000000002</v>
      </c>
      <c r="L93" s="178"/>
      <c r="M93" s="155" t="s">
        <v>994</v>
      </c>
    </row>
    <row r="94" spans="1:13" x14ac:dyDescent="0.2">
      <c r="A94" s="155" t="s">
        <v>780</v>
      </c>
      <c r="B94" s="178">
        <v>12533.3</v>
      </c>
      <c r="C94" s="179">
        <f t="shared" si="4"/>
        <v>6.3054820165328068E-2</v>
      </c>
      <c r="D94" s="178">
        <v>10591.174000000001</v>
      </c>
      <c r="E94" s="179">
        <f t="shared" si="5"/>
        <v>3.4093516785007945E-2</v>
      </c>
      <c r="F94" s="178">
        <v>8715.18</v>
      </c>
      <c r="G94" s="179">
        <f t="shared" si="6"/>
        <v>5.2394480718323422E-2</v>
      </c>
      <c r="H94" s="178">
        <v>11730.107</v>
      </c>
      <c r="I94" s="179">
        <f t="shared" si="7"/>
        <v>5.478513493143497E-2</v>
      </c>
      <c r="J94" s="178">
        <v>-3818.119999999999</v>
      </c>
      <c r="K94" s="178">
        <v>1138.9329999999991</v>
      </c>
      <c r="L94" s="178"/>
      <c r="M94" s="155" t="s">
        <v>995</v>
      </c>
    </row>
    <row r="95" spans="1:13" x14ac:dyDescent="0.2">
      <c r="A95" s="155" t="s">
        <v>781</v>
      </c>
      <c r="B95" s="178">
        <v>6654.9859999999999</v>
      </c>
      <c r="C95" s="179">
        <f t="shared" si="4"/>
        <v>3.3481121925811715E-2</v>
      </c>
      <c r="D95" s="178">
        <v>7547.3360000000002</v>
      </c>
      <c r="E95" s="179">
        <f t="shared" si="5"/>
        <v>2.4295250611319829E-2</v>
      </c>
      <c r="F95" s="178">
        <v>13223.57</v>
      </c>
      <c r="G95" s="179">
        <f t="shared" si="6"/>
        <v>7.9498310234831643E-2</v>
      </c>
      <c r="H95" s="178">
        <v>18685.055</v>
      </c>
      <c r="I95" s="179">
        <f t="shared" si="7"/>
        <v>8.7268024015150381E-2</v>
      </c>
      <c r="J95" s="178">
        <v>6568.5839999999998</v>
      </c>
      <c r="K95" s="178">
        <v>11137.719000000001</v>
      </c>
      <c r="L95" s="178"/>
      <c r="M95" s="155" t="s">
        <v>996</v>
      </c>
    </row>
    <row r="96" spans="1:13" x14ac:dyDescent="0.2">
      <c r="A96" s="155" t="s">
        <v>782</v>
      </c>
      <c r="B96" s="178">
        <v>5450.0389999999998</v>
      </c>
      <c r="C96" s="179">
        <f t="shared" si="4"/>
        <v>2.7419053963363551E-2</v>
      </c>
      <c r="D96" s="178">
        <v>1164.3800000000001</v>
      </c>
      <c r="E96" s="179">
        <f t="shared" si="5"/>
        <v>3.7481972323490809E-3</v>
      </c>
      <c r="F96" s="178">
        <v>1330.329</v>
      </c>
      <c r="G96" s="179">
        <f t="shared" si="6"/>
        <v>7.9977576067879804E-3</v>
      </c>
      <c r="H96" s="178">
        <v>3090.096</v>
      </c>
      <c r="I96" s="179">
        <f t="shared" si="7"/>
        <v>1.4432206484654188E-2</v>
      </c>
      <c r="J96" s="178">
        <v>-4119.71</v>
      </c>
      <c r="K96" s="178">
        <v>1925.7159999999999</v>
      </c>
      <c r="L96" s="178"/>
      <c r="M96" s="155" t="s">
        <v>997</v>
      </c>
    </row>
    <row r="97" spans="1:14" x14ac:dyDescent="0.2">
      <c r="A97" s="155" t="s">
        <v>732</v>
      </c>
      <c r="B97" s="178">
        <v>36234.938000000002</v>
      </c>
      <c r="C97" s="179">
        <f t="shared" si="4"/>
        <v>0.18229735977689934</v>
      </c>
      <c r="D97" s="178">
        <v>54639.375</v>
      </c>
      <c r="E97" s="179">
        <f t="shared" si="5"/>
        <v>0.17588687039650591</v>
      </c>
      <c r="F97" s="178">
        <v>178609.704</v>
      </c>
      <c r="G97" s="179">
        <f t="shared" si="6"/>
        <v>1.0737773278731424</v>
      </c>
      <c r="H97" s="178">
        <v>206758.41099999999</v>
      </c>
      <c r="I97" s="179">
        <f t="shared" si="7"/>
        <v>0.96565934520836738</v>
      </c>
      <c r="J97" s="178">
        <v>142374.766</v>
      </c>
      <c r="K97" s="178">
        <v>152119.03599999999</v>
      </c>
      <c r="L97" s="178"/>
      <c r="M97" s="155" t="s">
        <v>949</v>
      </c>
    </row>
    <row r="98" spans="1:14" x14ac:dyDescent="0.2">
      <c r="A98" s="155" t="s">
        <v>783</v>
      </c>
      <c r="B98" s="178">
        <v>17041.958999999999</v>
      </c>
      <c r="C98" s="179">
        <f t="shared" si="4"/>
        <v>8.5737807282191769E-2</v>
      </c>
      <c r="D98" s="178">
        <v>24068.39</v>
      </c>
      <c r="E98" s="179">
        <f t="shared" si="5"/>
        <v>7.747734655790918E-2</v>
      </c>
      <c r="F98" s="178">
        <v>3282.4549999999999</v>
      </c>
      <c r="G98" s="179">
        <f t="shared" si="6"/>
        <v>1.973367448592735E-2</v>
      </c>
      <c r="H98" s="178">
        <v>2597.1489999999999</v>
      </c>
      <c r="I98" s="179">
        <f t="shared" si="7"/>
        <v>1.2129911381204058E-2</v>
      </c>
      <c r="J98" s="178">
        <v>-13759.503999999999</v>
      </c>
      <c r="K98" s="178">
        <v>-21471.240999999998</v>
      </c>
      <c r="L98" s="178"/>
      <c r="M98" s="155" t="s">
        <v>998</v>
      </c>
    </row>
    <row r="99" spans="1:14" x14ac:dyDescent="0.2">
      <c r="A99" s="155" t="s">
        <v>784</v>
      </c>
      <c r="B99" s="178">
        <v>3.6779999999999999</v>
      </c>
      <c r="C99" s="179">
        <f t="shared" si="4"/>
        <v>1.8503955747335229E-5</v>
      </c>
      <c r="D99" s="178">
        <v>18.177</v>
      </c>
      <c r="E99" s="179">
        <f t="shared" si="5"/>
        <v>5.8512668623996669E-5</v>
      </c>
      <c r="F99" s="178">
        <v>3625.6959999999999</v>
      </c>
      <c r="G99" s="179">
        <f t="shared" si="6"/>
        <v>2.179719284770967E-2</v>
      </c>
      <c r="H99" s="178">
        <v>1303.769</v>
      </c>
      <c r="I99" s="179">
        <f t="shared" si="7"/>
        <v>6.0892164567997583E-3</v>
      </c>
      <c r="J99" s="178">
        <v>3622.018</v>
      </c>
      <c r="K99" s="178">
        <v>1285.5920000000001</v>
      </c>
      <c r="L99" s="178"/>
      <c r="M99" s="155" t="s">
        <v>999</v>
      </c>
    </row>
    <row r="100" spans="1:14" x14ac:dyDescent="0.2">
      <c r="A100" s="155" t="s">
        <v>726</v>
      </c>
      <c r="B100" s="178">
        <v>1294360.6189999999</v>
      </c>
      <c r="C100" s="179">
        <f t="shared" si="4"/>
        <v>6.5119063662505265</v>
      </c>
      <c r="D100" s="178">
        <v>1757361.4310000001</v>
      </c>
      <c r="E100" s="179">
        <f t="shared" si="5"/>
        <v>5.6570340025689383</v>
      </c>
      <c r="F100" s="178">
        <v>38331.334000000003</v>
      </c>
      <c r="G100" s="179">
        <f t="shared" si="6"/>
        <v>0.23044278376013064</v>
      </c>
      <c r="H100" s="178">
        <v>28740.435000000001</v>
      </c>
      <c r="I100" s="179">
        <f t="shared" si="7"/>
        <v>0.13423139358090563</v>
      </c>
      <c r="J100" s="178">
        <v>-1256029.2849999999</v>
      </c>
      <c r="K100" s="178">
        <v>-1728620.996</v>
      </c>
      <c r="L100" s="178"/>
      <c r="M100" s="155" t="s">
        <v>944</v>
      </c>
    </row>
    <row r="101" spans="1:14" x14ac:dyDescent="0.2">
      <c r="A101" s="155" t="s">
        <v>785</v>
      </c>
      <c r="B101" s="178">
        <v>21.728000000000002</v>
      </c>
      <c r="C101" s="179">
        <f t="shared" si="4"/>
        <v>1.0931320023874385E-4</v>
      </c>
      <c r="D101" s="178">
        <v>3.9889999999999999</v>
      </c>
      <c r="E101" s="179">
        <f t="shared" si="5"/>
        <v>1.284078974204339E-5</v>
      </c>
      <c r="F101" s="178">
        <v>5260.73</v>
      </c>
      <c r="G101" s="179">
        <f t="shared" si="6"/>
        <v>3.162679560827264E-2</v>
      </c>
      <c r="H101" s="178">
        <v>18200.103999999999</v>
      </c>
      <c r="I101" s="179">
        <f t="shared" si="7"/>
        <v>8.5003074004878998E-2</v>
      </c>
      <c r="J101" s="178">
        <v>5239.0019999999995</v>
      </c>
      <c r="K101" s="178">
        <v>18196.114999999998</v>
      </c>
      <c r="L101" s="178"/>
      <c r="M101" s="155" t="s">
        <v>1000</v>
      </c>
    </row>
    <row r="102" spans="1:14" x14ac:dyDescent="0.2">
      <c r="A102" s="155" t="s">
        <v>786</v>
      </c>
      <c r="B102" s="178">
        <v>870.60699999999997</v>
      </c>
      <c r="C102" s="179">
        <f t="shared" si="4"/>
        <v>4.3800090813812618E-3</v>
      </c>
      <c r="D102" s="178">
        <v>841.04300000000001</v>
      </c>
      <c r="E102" s="179">
        <f t="shared" si="5"/>
        <v>2.7073593198840311E-3</v>
      </c>
      <c r="F102" s="178">
        <v>4405.1220000000003</v>
      </c>
      <c r="G102" s="179">
        <f t="shared" si="6"/>
        <v>2.6482996299659025E-2</v>
      </c>
      <c r="H102" s="178">
        <v>5215.6109999999999</v>
      </c>
      <c r="I102" s="179">
        <f t="shared" si="7"/>
        <v>2.4359364529656591E-2</v>
      </c>
      <c r="J102" s="178">
        <v>3534.5150000000003</v>
      </c>
      <c r="K102" s="178">
        <v>4374.5680000000002</v>
      </c>
      <c r="L102" s="178"/>
      <c r="M102" s="155" t="s">
        <v>1001</v>
      </c>
    </row>
    <row r="103" spans="1:14" x14ac:dyDescent="0.2">
      <c r="A103" s="155" t="s">
        <v>787</v>
      </c>
      <c r="B103" s="178">
        <v>77.488</v>
      </c>
      <c r="C103" s="179">
        <f t="shared" si="4"/>
        <v>3.8984081646261889E-4</v>
      </c>
      <c r="D103" s="178">
        <v>11.686999999999999</v>
      </c>
      <c r="E103" s="179">
        <f t="shared" si="5"/>
        <v>3.7621035275823791E-5</v>
      </c>
      <c r="F103" s="178">
        <v>3582.674</v>
      </c>
      <c r="G103" s="179">
        <f t="shared" si="6"/>
        <v>2.1538550415830617E-2</v>
      </c>
      <c r="H103" s="178">
        <v>4612.18</v>
      </c>
      <c r="I103" s="179">
        <f t="shared" si="7"/>
        <v>2.1541057010653505E-2</v>
      </c>
      <c r="J103" s="178">
        <v>3505.1860000000001</v>
      </c>
      <c r="K103" s="178">
        <v>4600.4930000000004</v>
      </c>
      <c r="L103" s="178"/>
      <c r="M103" s="155" t="s">
        <v>1002</v>
      </c>
      <c r="N103" s="65"/>
    </row>
    <row r="104" spans="1:14" x14ac:dyDescent="0.2">
      <c r="A104" s="155" t="s">
        <v>788</v>
      </c>
      <c r="B104" s="178" t="s">
        <v>766</v>
      </c>
      <c r="C104" s="179" t="str">
        <f t="shared" si="4"/>
        <v>x</v>
      </c>
      <c r="D104" s="178" t="s">
        <v>766</v>
      </c>
      <c r="E104" s="179" t="str">
        <f t="shared" si="5"/>
        <v>x</v>
      </c>
      <c r="F104" s="178">
        <v>36.664999999999999</v>
      </c>
      <c r="G104" s="179">
        <f t="shared" si="6"/>
        <v>2.2042500964263828E-4</v>
      </c>
      <c r="H104" s="178" t="s">
        <v>766</v>
      </c>
      <c r="I104" s="179" t="str">
        <f t="shared" si="7"/>
        <v>x</v>
      </c>
      <c r="J104" s="178">
        <v>36.664999999999999</v>
      </c>
      <c r="K104" s="178" t="s">
        <v>766</v>
      </c>
      <c r="L104" s="178"/>
      <c r="M104" s="155" t="s">
        <v>1003</v>
      </c>
    </row>
    <row r="105" spans="1:14" x14ac:dyDescent="0.2">
      <c r="A105" s="155" t="s">
        <v>789</v>
      </c>
      <c r="B105" s="178">
        <v>3586.2739999999999</v>
      </c>
      <c r="C105" s="179">
        <f t="shared" si="4"/>
        <v>1.8042483793860496E-2</v>
      </c>
      <c r="D105" s="178">
        <v>5362.5569999999998</v>
      </c>
      <c r="E105" s="179">
        <f t="shared" si="5"/>
        <v>1.7262338159118318E-2</v>
      </c>
      <c r="F105" s="178">
        <v>1734.231</v>
      </c>
      <c r="G105" s="179">
        <f t="shared" si="6"/>
        <v>1.0425961677282483E-2</v>
      </c>
      <c r="H105" s="178">
        <v>950.12900000000002</v>
      </c>
      <c r="I105" s="179">
        <f t="shared" si="7"/>
        <v>4.437550779994537E-3</v>
      </c>
      <c r="J105" s="178">
        <v>-1852.0429999999999</v>
      </c>
      <c r="K105" s="178">
        <v>-4412.4279999999999</v>
      </c>
      <c r="L105" s="178"/>
      <c r="M105" s="155" t="s">
        <v>1004</v>
      </c>
    </row>
    <row r="106" spans="1:14" x14ac:dyDescent="0.2">
      <c r="A106" s="155" t="s">
        <v>790</v>
      </c>
      <c r="B106" s="178">
        <v>12030.03</v>
      </c>
      <c r="C106" s="179">
        <f t="shared" si="4"/>
        <v>6.0522877313516923E-2</v>
      </c>
      <c r="D106" s="178">
        <v>18735.934000000001</v>
      </c>
      <c r="E106" s="179">
        <f t="shared" si="5"/>
        <v>6.031190501749862E-2</v>
      </c>
      <c r="F106" s="178">
        <v>38748.828000000001</v>
      </c>
      <c r="G106" s="179">
        <f t="shared" si="6"/>
        <v>0.23295270109207508</v>
      </c>
      <c r="H106" s="178">
        <v>39428.889000000003</v>
      </c>
      <c r="I106" s="179">
        <f t="shared" si="7"/>
        <v>0.1841515174637002</v>
      </c>
      <c r="J106" s="178">
        <v>26718.798000000003</v>
      </c>
      <c r="K106" s="178">
        <v>20692.955000000002</v>
      </c>
      <c r="L106" s="178"/>
      <c r="M106" s="155" t="s">
        <v>1005</v>
      </c>
    </row>
    <row r="107" spans="1:14" x14ac:dyDescent="0.2">
      <c r="A107" s="155" t="s">
        <v>791</v>
      </c>
      <c r="B107" s="178" t="s">
        <v>756</v>
      </c>
      <c r="C107" s="179" t="str">
        <f t="shared" si="4"/>
        <v>x</v>
      </c>
      <c r="D107" s="178" t="s">
        <v>766</v>
      </c>
      <c r="E107" s="179" t="str">
        <f t="shared" si="5"/>
        <v>x</v>
      </c>
      <c r="F107" s="178">
        <v>183.97499999999999</v>
      </c>
      <c r="G107" s="179">
        <f t="shared" si="6"/>
        <v>1.1060327600983055E-3</v>
      </c>
      <c r="H107" s="178">
        <v>674.52</v>
      </c>
      <c r="I107" s="179">
        <f t="shared" si="7"/>
        <v>3.1503266947139966E-3</v>
      </c>
      <c r="J107" s="178">
        <v>183.83799999999999</v>
      </c>
      <c r="K107" s="178">
        <v>674.52</v>
      </c>
      <c r="L107" s="178"/>
      <c r="M107" s="155" t="s">
        <v>1006</v>
      </c>
    </row>
    <row r="108" spans="1:14" x14ac:dyDescent="0.2">
      <c r="A108" s="155" t="s">
        <v>792</v>
      </c>
      <c r="B108" s="178" t="s">
        <v>766</v>
      </c>
      <c r="C108" s="179" t="str">
        <f t="shared" si="4"/>
        <v>x</v>
      </c>
      <c r="D108" s="178" t="s">
        <v>756</v>
      </c>
      <c r="E108" s="179" t="str">
        <f t="shared" si="5"/>
        <v>x</v>
      </c>
      <c r="F108" s="178" t="s">
        <v>766</v>
      </c>
      <c r="G108" s="179" t="str">
        <f t="shared" si="6"/>
        <v>x</v>
      </c>
      <c r="H108" s="178">
        <v>214.73599999999999</v>
      </c>
      <c r="I108" s="179">
        <f t="shared" si="7"/>
        <v>1.0029184503292782E-3</v>
      </c>
      <c r="J108" s="178" t="s">
        <v>766</v>
      </c>
      <c r="K108" s="178">
        <v>214.673</v>
      </c>
      <c r="L108" s="178"/>
      <c r="M108" s="155" t="s">
        <v>1007</v>
      </c>
    </row>
    <row r="109" spans="1:14" x14ac:dyDescent="0.2">
      <c r="A109" s="155" t="s">
        <v>733</v>
      </c>
      <c r="B109" s="178">
        <v>2543.8530000000001</v>
      </c>
      <c r="C109" s="179">
        <f t="shared" si="4"/>
        <v>1.2798081386548659E-2</v>
      </c>
      <c r="D109" s="178">
        <v>2057.4720000000002</v>
      </c>
      <c r="E109" s="179">
        <f t="shared" si="5"/>
        <v>6.6231048764456013E-3</v>
      </c>
      <c r="F109" s="178">
        <v>52524.02</v>
      </c>
      <c r="G109" s="179">
        <f t="shared" si="6"/>
        <v>0.31576728801227671</v>
      </c>
      <c r="H109" s="178">
        <v>61601.644999999997</v>
      </c>
      <c r="I109" s="179">
        <f t="shared" si="7"/>
        <v>0.28770875093665865</v>
      </c>
      <c r="J109" s="178">
        <v>49980.166999999994</v>
      </c>
      <c r="K109" s="178">
        <v>59544.172999999995</v>
      </c>
      <c r="L109" s="178"/>
      <c r="M109" s="155" t="s">
        <v>950</v>
      </c>
    </row>
    <row r="110" spans="1:14" x14ac:dyDescent="0.2">
      <c r="A110" s="155" t="s">
        <v>793</v>
      </c>
      <c r="B110" s="178">
        <v>369.505</v>
      </c>
      <c r="C110" s="179">
        <f t="shared" si="4"/>
        <v>1.8589734008752322E-3</v>
      </c>
      <c r="D110" s="178">
        <v>13599.906000000001</v>
      </c>
      <c r="E110" s="179">
        <f t="shared" si="5"/>
        <v>4.3778774995626567E-2</v>
      </c>
      <c r="F110" s="178">
        <v>2107.5140000000001</v>
      </c>
      <c r="G110" s="179">
        <f t="shared" si="6"/>
        <v>1.2670088470530347E-2</v>
      </c>
      <c r="H110" s="178">
        <v>2814.9609999999998</v>
      </c>
      <c r="I110" s="179">
        <f t="shared" si="7"/>
        <v>1.3147196203046324E-2</v>
      </c>
      <c r="J110" s="178">
        <v>1738.009</v>
      </c>
      <c r="K110" s="178">
        <v>-10784.945000000002</v>
      </c>
      <c r="L110" s="178"/>
      <c r="M110" s="155" t="s">
        <v>1008</v>
      </c>
    </row>
    <row r="111" spans="1:14" x14ac:dyDescent="0.2">
      <c r="A111" s="155" t="s">
        <v>794</v>
      </c>
      <c r="B111" s="178">
        <v>1137.9059999999999</v>
      </c>
      <c r="C111" s="179">
        <f t="shared" si="4"/>
        <v>5.7247858261629259E-3</v>
      </c>
      <c r="D111" s="178" t="s">
        <v>766</v>
      </c>
      <c r="E111" s="179" t="str">
        <f t="shared" si="5"/>
        <v>x</v>
      </c>
      <c r="F111" s="178">
        <v>34.545000000000002</v>
      </c>
      <c r="G111" s="179">
        <f t="shared" si="6"/>
        <v>2.0767985703272712E-4</v>
      </c>
      <c r="H111" s="178">
        <v>154.625</v>
      </c>
      <c r="I111" s="179">
        <f t="shared" si="7"/>
        <v>7.2217171495308032E-4</v>
      </c>
      <c r="J111" s="178">
        <v>-1103.3609999999999</v>
      </c>
      <c r="K111" s="178">
        <v>154.625</v>
      </c>
      <c r="L111" s="178"/>
      <c r="M111" s="155" t="s">
        <v>1009</v>
      </c>
    </row>
    <row r="112" spans="1:14" x14ac:dyDescent="0.2">
      <c r="A112" s="155" t="s">
        <v>795</v>
      </c>
      <c r="B112" s="178">
        <v>12.680999999999999</v>
      </c>
      <c r="C112" s="179">
        <f t="shared" si="4"/>
        <v>6.3797896365404576E-5</v>
      </c>
      <c r="D112" s="178">
        <v>76.570999999999998</v>
      </c>
      <c r="E112" s="179">
        <f t="shared" si="5"/>
        <v>2.4648586396039217E-4</v>
      </c>
      <c r="F112" s="178">
        <v>4326.3490000000002</v>
      </c>
      <c r="G112" s="179">
        <f t="shared" si="6"/>
        <v>2.6009423702234243E-2</v>
      </c>
      <c r="H112" s="178">
        <v>5414.3410000000003</v>
      </c>
      <c r="I112" s="179">
        <f t="shared" si="7"/>
        <v>2.5287527407021997E-2</v>
      </c>
      <c r="J112" s="178">
        <v>4313.6680000000006</v>
      </c>
      <c r="K112" s="178">
        <v>5337.77</v>
      </c>
      <c r="L112" s="178"/>
      <c r="M112" s="155" t="s">
        <v>1010</v>
      </c>
    </row>
    <row r="113" spans="1:13" x14ac:dyDescent="0.2">
      <c r="A113" s="155" t="s">
        <v>796</v>
      </c>
      <c r="B113" s="178">
        <v>39539.044000000002</v>
      </c>
      <c r="C113" s="179">
        <f t="shared" si="4"/>
        <v>0.19892026113864616</v>
      </c>
      <c r="D113" s="178">
        <v>44994.362999999998</v>
      </c>
      <c r="E113" s="179">
        <f t="shared" si="5"/>
        <v>0.14483909622967575</v>
      </c>
      <c r="F113" s="178">
        <v>133002.285</v>
      </c>
      <c r="G113" s="179">
        <f t="shared" si="6"/>
        <v>0.79959170744900931</v>
      </c>
      <c r="H113" s="178">
        <v>135945.16800000001</v>
      </c>
      <c r="I113" s="179">
        <f t="shared" si="7"/>
        <v>0.63492808481257634</v>
      </c>
      <c r="J113" s="178">
        <v>93463.241000000009</v>
      </c>
      <c r="K113" s="178">
        <v>90950.805000000008</v>
      </c>
      <c r="L113" s="178"/>
      <c r="M113" s="155" t="s">
        <v>1011</v>
      </c>
    </row>
    <row r="114" spans="1:13" x14ac:dyDescent="0.2">
      <c r="A114" s="155" t="s">
        <v>797</v>
      </c>
      <c r="B114" s="178">
        <v>7762.5519999999997</v>
      </c>
      <c r="C114" s="179">
        <f t="shared" si="4"/>
        <v>3.9053267725499885E-2</v>
      </c>
      <c r="D114" s="178">
        <v>13326.141</v>
      </c>
      <c r="E114" s="179">
        <f t="shared" si="5"/>
        <v>4.2897511820963609E-2</v>
      </c>
      <c r="F114" s="178">
        <v>4552.8410000000003</v>
      </c>
      <c r="G114" s="179">
        <f t="shared" si="6"/>
        <v>2.7371062902670093E-2</v>
      </c>
      <c r="H114" s="178">
        <v>2852.6550000000002</v>
      </c>
      <c r="I114" s="179">
        <f t="shared" si="7"/>
        <v>1.3323244970214903E-2</v>
      </c>
      <c r="J114" s="178">
        <v>-3209.7109999999993</v>
      </c>
      <c r="K114" s="178">
        <v>-10473.485999999999</v>
      </c>
      <c r="L114" s="178"/>
      <c r="M114" s="155" t="s">
        <v>1012</v>
      </c>
    </row>
    <row r="115" spans="1:13" x14ac:dyDescent="0.2">
      <c r="A115" s="155" t="s">
        <v>798</v>
      </c>
      <c r="B115" s="178">
        <v>12380.457</v>
      </c>
      <c r="C115" s="179">
        <f t="shared" si="4"/>
        <v>6.2285869619300355E-2</v>
      </c>
      <c r="D115" s="178">
        <v>28978.442999999999</v>
      </c>
      <c r="E115" s="179">
        <f t="shared" si="5"/>
        <v>9.3283051796136648E-2</v>
      </c>
      <c r="F115" s="178">
        <v>5021.6400000000003</v>
      </c>
      <c r="G115" s="179">
        <f t="shared" si="6"/>
        <v>3.0189418939638842E-2</v>
      </c>
      <c r="H115" s="178">
        <v>4796.5659999999998</v>
      </c>
      <c r="I115" s="179">
        <f t="shared" si="7"/>
        <v>2.2402226639325055E-2</v>
      </c>
      <c r="J115" s="178">
        <v>-7358.817</v>
      </c>
      <c r="K115" s="178">
        <v>-24181.877</v>
      </c>
      <c r="L115" s="178"/>
      <c r="M115" s="155" t="s">
        <v>1013</v>
      </c>
    </row>
    <row r="116" spans="1:13" x14ac:dyDescent="0.2">
      <c r="A116" s="155" t="s">
        <v>799</v>
      </c>
      <c r="B116" s="178" t="s">
        <v>766</v>
      </c>
      <c r="C116" s="179" t="str">
        <f t="shared" si="4"/>
        <v>x</v>
      </c>
      <c r="D116" s="178" t="s">
        <v>766</v>
      </c>
      <c r="E116" s="179" t="str">
        <f t="shared" si="5"/>
        <v>x</v>
      </c>
      <c r="F116" s="178">
        <v>30357.933000000001</v>
      </c>
      <c r="G116" s="179">
        <f t="shared" si="6"/>
        <v>0.18250777783323516</v>
      </c>
      <c r="H116" s="178">
        <v>64448.476000000002</v>
      </c>
      <c r="I116" s="179">
        <f t="shared" si="7"/>
        <v>0.30100479507862532</v>
      </c>
      <c r="J116" s="178">
        <v>30357.933000000001</v>
      </c>
      <c r="K116" s="178">
        <v>64448.476000000002</v>
      </c>
      <c r="L116" s="178"/>
      <c r="M116" s="155" t="s">
        <v>1014</v>
      </c>
    </row>
    <row r="117" spans="1:13" x14ac:dyDescent="0.2">
      <c r="A117" s="155" t="s">
        <v>800</v>
      </c>
      <c r="B117" s="178" t="s">
        <v>766</v>
      </c>
      <c r="C117" s="179" t="str">
        <f t="shared" si="4"/>
        <v>x</v>
      </c>
      <c r="D117" s="178">
        <v>0.6</v>
      </c>
      <c r="E117" s="179">
        <f t="shared" si="5"/>
        <v>1.931429893513671E-6</v>
      </c>
      <c r="F117" s="178">
        <v>237.29400000000001</v>
      </c>
      <c r="G117" s="179">
        <f t="shared" si="6"/>
        <v>1.4265793601020104E-3</v>
      </c>
      <c r="H117" s="178">
        <v>669.57399999999996</v>
      </c>
      <c r="I117" s="179">
        <f t="shared" si="7"/>
        <v>3.1272265407792641E-3</v>
      </c>
      <c r="J117" s="178">
        <v>237.29400000000001</v>
      </c>
      <c r="K117" s="178">
        <v>668.97399999999993</v>
      </c>
      <c r="L117" s="178"/>
      <c r="M117" s="155" t="s">
        <v>1015</v>
      </c>
    </row>
    <row r="118" spans="1:13" x14ac:dyDescent="0.2">
      <c r="A118" s="155" t="s">
        <v>801</v>
      </c>
      <c r="B118" s="178">
        <v>163605.89000000001</v>
      </c>
      <c r="C118" s="179">
        <f t="shared" si="4"/>
        <v>0.82309846344844917</v>
      </c>
      <c r="D118" s="178">
        <v>223118.364</v>
      </c>
      <c r="E118" s="179">
        <f t="shared" si="5"/>
        <v>0.71822913003577427</v>
      </c>
      <c r="F118" s="178">
        <v>202241.38099999999</v>
      </c>
      <c r="G118" s="179">
        <f t="shared" si="6"/>
        <v>1.2158477664548064</v>
      </c>
      <c r="H118" s="178">
        <v>259532.367</v>
      </c>
      <c r="I118" s="179">
        <f t="shared" si="7"/>
        <v>1.2121386228761342</v>
      </c>
      <c r="J118" s="178">
        <v>38635.49099999998</v>
      </c>
      <c r="K118" s="178">
        <v>36414.002999999997</v>
      </c>
      <c r="L118" s="178"/>
      <c r="M118" s="155" t="s">
        <v>1016</v>
      </c>
    </row>
    <row r="119" spans="1:13" x14ac:dyDescent="0.2">
      <c r="A119" s="155" t="s">
        <v>802</v>
      </c>
      <c r="B119" s="178">
        <v>279.96699999999998</v>
      </c>
      <c r="C119" s="179">
        <f t="shared" si="4"/>
        <v>1.4085092383671022E-3</v>
      </c>
      <c r="D119" s="178">
        <v>49.72</v>
      </c>
      <c r="E119" s="179">
        <f t="shared" si="5"/>
        <v>1.6005115717583287E-4</v>
      </c>
      <c r="F119" s="178">
        <v>519.24300000000005</v>
      </c>
      <c r="G119" s="179">
        <f t="shared" si="6"/>
        <v>3.1216185267113716E-3</v>
      </c>
      <c r="H119" s="178">
        <v>1413.568</v>
      </c>
      <c r="I119" s="179">
        <f t="shared" si="7"/>
        <v>6.6020295991126646E-3</v>
      </c>
      <c r="J119" s="178">
        <v>239.27600000000007</v>
      </c>
      <c r="K119" s="178">
        <v>1363.848</v>
      </c>
      <c r="L119" s="178"/>
      <c r="M119" s="155" t="s">
        <v>1017</v>
      </c>
    </row>
    <row r="120" spans="1:13" x14ac:dyDescent="0.2">
      <c r="A120" s="155" t="s">
        <v>803</v>
      </c>
      <c r="B120" s="178">
        <v>4713.0770000000002</v>
      </c>
      <c r="C120" s="179">
        <f t="shared" si="4"/>
        <v>2.3711410614949288E-2</v>
      </c>
      <c r="D120" s="178">
        <v>5371.9790000000003</v>
      </c>
      <c r="E120" s="179">
        <f t="shared" si="5"/>
        <v>1.7292668046546129E-2</v>
      </c>
      <c r="F120" s="178">
        <v>749.87599999999998</v>
      </c>
      <c r="G120" s="179">
        <f t="shared" si="6"/>
        <v>4.5081528577876184E-3</v>
      </c>
      <c r="H120" s="178">
        <v>2522.4430000000002</v>
      </c>
      <c r="I120" s="179">
        <f t="shared" si="7"/>
        <v>1.1780999108691305E-2</v>
      </c>
      <c r="J120" s="178">
        <v>-3963.201</v>
      </c>
      <c r="K120" s="178">
        <v>-2849.5360000000001</v>
      </c>
      <c r="L120" s="178"/>
      <c r="M120" s="155" t="s">
        <v>1018</v>
      </c>
    </row>
    <row r="121" spans="1:13" x14ac:dyDescent="0.2">
      <c r="A121" s="155" t="s">
        <v>804</v>
      </c>
      <c r="B121" s="178">
        <v>4915588.9960000012</v>
      </c>
      <c r="C121" s="179">
        <f t="shared" si="4"/>
        <v>24.730245039171297</v>
      </c>
      <c r="D121" s="178">
        <v>9525099.006000001</v>
      </c>
      <c r="E121" s="179">
        <f t="shared" si="5"/>
        <v>30.661768264776263</v>
      </c>
      <c r="F121" s="178">
        <v>5028129.046000001</v>
      </c>
      <c r="G121" s="179">
        <f t="shared" si="6"/>
        <v>30.22843020452693</v>
      </c>
      <c r="H121" s="178">
        <v>7024601.1010000007</v>
      </c>
      <c r="I121" s="179">
        <f t="shared" si="7"/>
        <v>32.808201933519591</v>
      </c>
      <c r="J121" s="178">
        <v>112540.04999999981</v>
      </c>
      <c r="K121" s="178">
        <v>-2500497.9050000003</v>
      </c>
      <c r="L121" s="178"/>
      <c r="M121" s="155" t="s">
        <v>804</v>
      </c>
    </row>
    <row r="122" spans="1:13" x14ac:dyDescent="0.2">
      <c r="A122" s="155" t="s">
        <v>805</v>
      </c>
      <c r="B122" s="178">
        <v>254.22</v>
      </c>
      <c r="C122" s="179">
        <f t="shared" si="4"/>
        <v>1.2789765171526814E-3</v>
      </c>
      <c r="D122" s="178">
        <v>10.404</v>
      </c>
      <c r="E122" s="179">
        <f t="shared" si="5"/>
        <v>3.3490994353527061E-5</v>
      </c>
      <c r="F122" s="178">
        <v>180.55699999999999</v>
      </c>
      <c r="G122" s="179">
        <f t="shared" si="6"/>
        <v>1.0854842074470431E-3</v>
      </c>
      <c r="H122" s="178">
        <v>628.56100000000004</v>
      </c>
      <c r="I122" s="179">
        <f t="shared" si="7"/>
        <v>2.9356764774300607E-3</v>
      </c>
      <c r="J122" s="178">
        <v>-73.663000000000011</v>
      </c>
      <c r="K122" s="178">
        <v>618.15700000000004</v>
      </c>
      <c r="L122" s="178"/>
      <c r="M122" s="155" t="s">
        <v>1019</v>
      </c>
    </row>
    <row r="123" spans="1:13" x14ac:dyDescent="0.2">
      <c r="A123" s="155" t="s">
        <v>806</v>
      </c>
      <c r="B123" s="178" t="s">
        <v>756</v>
      </c>
      <c r="C123" s="179" t="str">
        <f t="shared" si="4"/>
        <v>x</v>
      </c>
      <c r="D123" s="178" t="s">
        <v>756</v>
      </c>
      <c r="E123" s="179" t="str">
        <f t="shared" si="5"/>
        <v>x</v>
      </c>
      <c r="F123" s="178">
        <v>18.593</v>
      </c>
      <c r="G123" s="179">
        <f t="shared" si="6"/>
        <v>1.1177859550758418E-4</v>
      </c>
      <c r="H123" s="178">
        <v>76.325999999999993</v>
      </c>
      <c r="I123" s="179">
        <f t="shared" si="7"/>
        <v>3.5647843696367859E-4</v>
      </c>
      <c r="J123" s="178">
        <v>18.478999999999999</v>
      </c>
      <c r="K123" s="178">
        <v>76.24799999999999</v>
      </c>
      <c r="L123" s="178"/>
      <c r="M123" s="155" t="s">
        <v>1020</v>
      </c>
    </row>
    <row r="124" spans="1:13" x14ac:dyDescent="0.2">
      <c r="A124" s="155" t="s">
        <v>807</v>
      </c>
      <c r="B124" s="178">
        <v>137054.81400000001</v>
      </c>
      <c r="C124" s="179">
        <f t="shared" si="4"/>
        <v>0.68952044948756419</v>
      </c>
      <c r="D124" s="178">
        <v>164687.19699999999</v>
      </c>
      <c r="E124" s="179">
        <f t="shared" si="5"/>
        <v>0.530136292274625</v>
      </c>
      <c r="F124" s="178">
        <v>80869.773000000001</v>
      </c>
      <c r="G124" s="179">
        <f t="shared" si="6"/>
        <v>0.48617811245937459</v>
      </c>
      <c r="H124" s="178">
        <v>130124.784</v>
      </c>
      <c r="I124" s="179">
        <f t="shared" si="7"/>
        <v>0.60774414499064922</v>
      </c>
      <c r="J124" s="178">
        <v>-56185.041000000012</v>
      </c>
      <c r="K124" s="178">
        <v>-34562.412999999986</v>
      </c>
      <c r="L124" s="178"/>
      <c r="M124" s="155" t="s">
        <v>1021</v>
      </c>
    </row>
    <row r="125" spans="1:13" x14ac:dyDescent="0.2">
      <c r="A125" s="155" t="s">
        <v>808</v>
      </c>
      <c r="B125" s="178">
        <v>5.6890000000000001</v>
      </c>
      <c r="C125" s="179">
        <f t="shared" si="4"/>
        <v>2.8621262709785244E-5</v>
      </c>
      <c r="D125" s="178">
        <v>116.729</v>
      </c>
      <c r="E125" s="179">
        <f t="shared" si="5"/>
        <v>3.7575646673326221E-4</v>
      </c>
      <c r="F125" s="178">
        <v>1165.6099999999999</v>
      </c>
      <c r="G125" s="179">
        <f t="shared" si="6"/>
        <v>7.0074893083200756E-3</v>
      </c>
      <c r="H125" s="178">
        <v>1155.143</v>
      </c>
      <c r="I125" s="179">
        <f t="shared" si="7"/>
        <v>5.3950629026745097E-3</v>
      </c>
      <c r="J125" s="178">
        <v>1159.9209999999998</v>
      </c>
      <c r="K125" s="178">
        <v>1038.414</v>
      </c>
      <c r="L125" s="178"/>
      <c r="M125" s="155" t="s">
        <v>1022</v>
      </c>
    </row>
    <row r="126" spans="1:13" x14ac:dyDescent="0.2">
      <c r="A126" s="155" t="s">
        <v>809</v>
      </c>
      <c r="B126" s="178">
        <v>56.252000000000002</v>
      </c>
      <c r="C126" s="179">
        <f t="shared" si="4"/>
        <v>2.8300285989643864E-4</v>
      </c>
      <c r="D126" s="178">
        <v>6.61</v>
      </c>
      <c r="E126" s="179">
        <f t="shared" si="5"/>
        <v>2.1277919326875612E-5</v>
      </c>
      <c r="F126" s="178">
        <v>1790.5309999999999</v>
      </c>
      <c r="G126" s="179">
        <f t="shared" si="6"/>
        <v>1.0764429645177764E-2</v>
      </c>
      <c r="H126" s="178">
        <v>2060.9650000000001</v>
      </c>
      <c r="I126" s="179">
        <f t="shared" si="7"/>
        <v>9.6256790849362991E-3</v>
      </c>
      <c r="J126" s="178">
        <v>1734.279</v>
      </c>
      <c r="K126" s="178">
        <v>2054.355</v>
      </c>
      <c r="L126" s="178"/>
      <c r="M126" s="155" t="s">
        <v>1023</v>
      </c>
    </row>
    <row r="127" spans="1:13" x14ac:dyDescent="0.2">
      <c r="A127" s="155" t="s">
        <v>810</v>
      </c>
      <c r="B127" s="178">
        <v>80.183000000000007</v>
      </c>
      <c r="C127" s="179">
        <f t="shared" si="4"/>
        <v>4.033993158479013E-4</v>
      </c>
      <c r="D127" s="178">
        <v>47.707000000000001</v>
      </c>
      <c r="E127" s="179">
        <f t="shared" si="5"/>
        <v>1.5357120988309452E-4</v>
      </c>
      <c r="F127" s="178">
        <v>6350.8329999999996</v>
      </c>
      <c r="G127" s="179">
        <f t="shared" si="6"/>
        <v>3.8180347068424526E-2</v>
      </c>
      <c r="H127" s="178">
        <v>5738.6139999999996</v>
      </c>
      <c r="I127" s="179">
        <f t="shared" si="7"/>
        <v>2.6802035336030754E-2</v>
      </c>
      <c r="J127" s="178">
        <v>6270.65</v>
      </c>
      <c r="K127" s="178">
        <v>5690.9069999999992</v>
      </c>
      <c r="L127" s="178"/>
      <c r="M127" s="155" t="s">
        <v>1024</v>
      </c>
    </row>
    <row r="128" spans="1:13" x14ac:dyDescent="0.2">
      <c r="A128" s="155" t="s">
        <v>811</v>
      </c>
      <c r="B128" s="178">
        <v>38.216000000000001</v>
      </c>
      <c r="C128" s="179">
        <f t="shared" si="4"/>
        <v>1.9226404916807045E-4</v>
      </c>
      <c r="D128" s="178">
        <v>84.292000000000002</v>
      </c>
      <c r="E128" s="179">
        <f t="shared" si="5"/>
        <v>2.713401476400906E-4</v>
      </c>
      <c r="F128" s="178">
        <v>1053.9390000000001</v>
      </c>
      <c r="G128" s="179">
        <f t="shared" si="6"/>
        <v>6.3361383945930057E-3</v>
      </c>
      <c r="H128" s="178">
        <v>1044.0920000000001</v>
      </c>
      <c r="I128" s="179">
        <f t="shared" si="7"/>
        <v>4.8764023295637289E-3</v>
      </c>
      <c r="J128" s="178">
        <v>1015.7230000000001</v>
      </c>
      <c r="K128" s="178">
        <v>959.80000000000007</v>
      </c>
      <c r="L128" s="178"/>
      <c r="M128" s="155" t="s">
        <v>1025</v>
      </c>
    </row>
    <row r="129" spans="1:13" x14ac:dyDescent="0.2">
      <c r="A129" s="155" t="s">
        <v>812</v>
      </c>
      <c r="B129" s="178">
        <v>917.02</v>
      </c>
      <c r="C129" s="179">
        <f t="shared" si="4"/>
        <v>4.6135120988095033E-3</v>
      </c>
      <c r="D129" s="178">
        <v>4362.66</v>
      </c>
      <c r="E129" s="179">
        <f t="shared" si="5"/>
        <v>1.4043619898727254E-2</v>
      </c>
      <c r="F129" s="178">
        <v>5534.7250000000004</v>
      </c>
      <c r="G129" s="179">
        <f t="shared" si="6"/>
        <v>3.3274016405137087E-2</v>
      </c>
      <c r="H129" s="178">
        <v>5005.277</v>
      </c>
      <c r="I129" s="179">
        <f t="shared" si="7"/>
        <v>2.3377005496557537E-2</v>
      </c>
      <c r="J129" s="178">
        <v>4617.7049999999999</v>
      </c>
      <c r="K129" s="178">
        <v>642.61700000000019</v>
      </c>
      <c r="L129" s="178"/>
      <c r="M129" s="155" t="s">
        <v>1026</v>
      </c>
    </row>
    <row r="130" spans="1:13" x14ac:dyDescent="0.2">
      <c r="A130" s="155" t="s">
        <v>813</v>
      </c>
      <c r="B130" s="178">
        <v>11.666</v>
      </c>
      <c r="C130" s="179">
        <f t="shared" si="4"/>
        <v>5.8691448544973568E-5</v>
      </c>
      <c r="D130" s="178">
        <v>4.4950000000000001</v>
      </c>
      <c r="E130" s="179">
        <f t="shared" si="5"/>
        <v>1.4469628952239921E-5</v>
      </c>
      <c r="F130" s="178">
        <v>1171.3520000000001</v>
      </c>
      <c r="G130" s="179">
        <f t="shared" si="6"/>
        <v>7.0420094339267323E-3</v>
      </c>
      <c r="H130" s="178">
        <v>1549.8109999999999</v>
      </c>
      <c r="I130" s="179">
        <f t="shared" si="7"/>
        <v>7.2383486999071838E-3</v>
      </c>
      <c r="J130" s="178">
        <v>1159.6860000000001</v>
      </c>
      <c r="K130" s="178">
        <v>1545.316</v>
      </c>
      <c r="L130" s="178"/>
      <c r="M130" s="155" t="s">
        <v>1027</v>
      </c>
    </row>
    <row r="131" spans="1:13" x14ac:dyDescent="0.2">
      <c r="A131" s="155" t="s">
        <v>814</v>
      </c>
      <c r="B131" s="178">
        <v>2334539.17</v>
      </c>
      <c r="C131" s="179">
        <f t="shared" si="4"/>
        <v>11.745027050598345</v>
      </c>
      <c r="D131" s="178">
        <v>4346525.2369999997</v>
      </c>
      <c r="E131" s="179">
        <f t="shared" si="5"/>
        <v>13.991681292755656</v>
      </c>
      <c r="F131" s="178">
        <v>658206.554</v>
      </c>
      <c r="G131" s="179">
        <f t="shared" si="6"/>
        <v>3.9570485752706315</v>
      </c>
      <c r="H131" s="178">
        <v>850154.076</v>
      </c>
      <c r="I131" s="179">
        <f t="shared" si="7"/>
        <v>3.9706207084188936</v>
      </c>
      <c r="J131" s="178">
        <v>-1676332.6159999999</v>
      </c>
      <c r="K131" s="178">
        <v>-3496371.1609999998</v>
      </c>
      <c r="L131" s="178"/>
      <c r="M131" s="155" t="s">
        <v>1028</v>
      </c>
    </row>
    <row r="132" spans="1:13" x14ac:dyDescent="0.2">
      <c r="A132" s="155" t="s">
        <v>815</v>
      </c>
      <c r="B132" s="178">
        <v>47.954000000000001</v>
      </c>
      <c r="C132" s="179">
        <f t="shared" si="4"/>
        <v>2.4125576234576229E-4</v>
      </c>
      <c r="D132" s="178">
        <v>527.49</v>
      </c>
      <c r="E132" s="179">
        <f t="shared" si="5"/>
        <v>1.6980165908825442E-3</v>
      </c>
      <c r="F132" s="178">
        <v>2016.173</v>
      </c>
      <c r="G132" s="179">
        <f t="shared" si="6"/>
        <v>1.2120958760840773E-2</v>
      </c>
      <c r="H132" s="178">
        <v>5531.9449999999997</v>
      </c>
      <c r="I132" s="179">
        <f t="shared" si="7"/>
        <v>2.5836793582383943E-2</v>
      </c>
      <c r="J132" s="178">
        <v>1968.2190000000001</v>
      </c>
      <c r="K132" s="178">
        <v>5004.4549999999999</v>
      </c>
      <c r="L132" s="178"/>
      <c r="M132" s="155" t="s">
        <v>1029</v>
      </c>
    </row>
    <row r="133" spans="1:13" x14ac:dyDescent="0.2">
      <c r="A133" s="155" t="s">
        <v>816</v>
      </c>
      <c r="B133" s="178">
        <v>6768.8909999999996</v>
      </c>
      <c r="C133" s="179">
        <f t="shared" si="4"/>
        <v>3.405417605289171E-2</v>
      </c>
      <c r="D133" s="178">
        <v>5799.1970000000001</v>
      </c>
      <c r="E133" s="179">
        <f t="shared" si="5"/>
        <v>1.8667904073624668E-2</v>
      </c>
      <c r="F133" s="178">
        <v>39.155999999999999</v>
      </c>
      <c r="G133" s="179">
        <f t="shared" si="6"/>
        <v>2.3540056395928387E-4</v>
      </c>
      <c r="H133" s="178">
        <v>39.54</v>
      </c>
      <c r="I133" s="179">
        <f t="shared" si="7"/>
        <v>1.8467045826512396E-4</v>
      </c>
      <c r="J133" s="178">
        <v>-6729.7349999999997</v>
      </c>
      <c r="K133" s="178">
        <v>-5759.6570000000002</v>
      </c>
      <c r="L133" s="178"/>
      <c r="M133" s="155" t="s">
        <v>1030</v>
      </c>
    </row>
    <row r="134" spans="1:13" x14ac:dyDescent="0.2">
      <c r="A134" s="155" t="s">
        <v>817</v>
      </c>
      <c r="B134" s="178">
        <v>155324.07500000001</v>
      </c>
      <c r="C134" s="179">
        <f t="shared" si="4"/>
        <v>0.78143279235883045</v>
      </c>
      <c r="D134" s="178">
        <v>407498.62199999997</v>
      </c>
      <c r="E134" s="179">
        <f t="shared" si="5"/>
        <v>1.3117583668273793</v>
      </c>
      <c r="F134" s="178">
        <v>322996.74200000003</v>
      </c>
      <c r="G134" s="179">
        <f t="shared" si="6"/>
        <v>1.9418126270255218</v>
      </c>
      <c r="H134" s="178">
        <v>411639.17300000001</v>
      </c>
      <c r="I134" s="179">
        <f t="shared" si="7"/>
        <v>1.9225491835555553</v>
      </c>
      <c r="J134" s="178">
        <v>167672.66700000002</v>
      </c>
      <c r="K134" s="178">
        <v>4140.5510000000359</v>
      </c>
      <c r="L134" s="178"/>
      <c r="M134" s="155" t="s">
        <v>1031</v>
      </c>
    </row>
    <row r="135" spans="1:13" x14ac:dyDescent="0.2">
      <c r="A135" s="155" t="s">
        <v>818</v>
      </c>
      <c r="B135" s="178">
        <v>47688.612000000001</v>
      </c>
      <c r="C135" s="179">
        <f t="shared" si="4"/>
        <v>0.23992059980963562</v>
      </c>
      <c r="D135" s="178">
        <v>63321.699000000001</v>
      </c>
      <c r="E135" s="179">
        <f t="shared" si="5"/>
        <v>0.20383570392779124</v>
      </c>
      <c r="F135" s="178">
        <v>118496.277</v>
      </c>
      <c r="G135" s="179">
        <f t="shared" si="6"/>
        <v>0.7123835538072204</v>
      </c>
      <c r="H135" s="178">
        <v>90644.252999999997</v>
      </c>
      <c r="I135" s="179">
        <f t="shared" si="7"/>
        <v>0.42335143501795242</v>
      </c>
      <c r="J135" s="178">
        <v>70807.665000000008</v>
      </c>
      <c r="K135" s="178">
        <v>27322.553999999996</v>
      </c>
      <c r="L135" s="178"/>
      <c r="M135" s="155" t="s">
        <v>1032</v>
      </c>
    </row>
    <row r="136" spans="1:13" x14ac:dyDescent="0.2">
      <c r="A136" s="155" t="s">
        <v>819</v>
      </c>
      <c r="B136" s="178">
        <v>21523.407999999999</v>
      </c>
      <c r="C136" s="179">
        <f t="shared" si="4"/>
        <v>0.10828390134960335</v>
      </c>
      <c r="D136" s="178">
        <v>41173.17</v>
      </c>
      <c r="E136" s="179">
        <f t="shared" si="5"/>
        <v>0.13253848558120046</v>
      </c>
      <c r="F136" s="178">
        <v>57158.51</v>
      </c>
      <c r="G136" s="179">
        <f t="shared" si="6"/>
        <v>0.34362921363449717</v>
      </c>
      <c r="H136" s="178">
        <v>59756.195</v>
      </c>
      <c r="I136" s="179">
        <f t="shared" si="7"/>
        <v>0.2790896285996487</v>
      </c>
      <c r="J136" s="178">
        <v>35635.101999999999</v>
      </c>
      <c r="K136" s="178">
        <v>18583.025000000001</v>
      </c>
      <c r="L136" s="178"/>
      <c r="M136" s="155" t="s">
        <v>1033</v>
      </c>
    </row>
    <row r="137" spans="1:13" x14ac:dyDescent="0.2">
      <c r="A137" s="155" t="s">
        <v>820</v>
      </c>
      <c r="B137" s="178">
        <v>60468.095999999998</v>
      </c>
      <c r="C137" s="179">
        <f t="shared" si="4"/>
        <v>0.30421396751213114</v>
      </c>
      <c r="D137" s="178">
        <v>72343.216</v>
      </c>
      <c r="E137" s="179">
        <f t="shared" si="5"/>
        <v>0.23287641662552752</v>
      </c>
      <c r="F137" s="178">
        <v>10529.468999999999</v>
      </c>
      <c r="G137" s="179">
        <f t="shared" si="6"/>
        <v>6.3301740238834323E-2</v>
      </c>
      <c r="H137" s="178">
        <v>10305.266</v>
      </c>
      <c r="I137" s="179">
        <f t="shared" si="7"/>
        <v>4.8130455102782022E-2</v>
      </c>
      <c r="J137" s="178">
        <v>-49938.627</v>
      </c>
      <c r="K137" s="178">
        <v>-62037.95</v>
      </c>
      <c r="L137" s="178"/>
      <c r="M137" s="155" t="s">
        <v>1034</v>
      </c>
    </row>
    <row r="138" spans="1:13" x14ac:dyDescent="0.2">
      <c r="A138" s="155" t="s">
        <v>821</v>
      </c>
      <c r="B138" s="178">
        <v>39530.425999999999</v>
      </c>
      <c r="C138" s="179">
        <f t="shared" si="4"/>
        <v>0.19887690412651168</v>
      </c>
      <c r="D138" s="178">
        <v>45645.279999999999</v>
      </c>
      <c r="E138" s="179">
        <f t="shared" si="5"/>
        <v>0.14693443048300284</v>
      </c>
      <c r="F138" s="178">
        <v>25051.275000000001</v>
      </c>
      <c r="G138" s="179">
        <f t="shared" si="6"/>
        <v>0.15060486931502479</v>
      </c>
      <c r="H138" s="178">
        <v>23888.339</v>
      </c>
      <c r="I138" s="179">
        <f t="shared" si="7"/>
        <v>0.11156981563790169</v>
      </c>
      <c r="J138" s="178">
        <v>-14479.150999999998</v>
      </c>
      <c r="K138" s="178">
        <v>-21756.940999999999</v>
      </c>
      <c r="L138" s="178"/>
      <c r="M138" s="155" t="s">
        <v>1035</v>
      </c>
    </row>
    <row r="139" spans="1:13" x14ac:dyDescent="0.2">
      <c r="A139" s="155" t="s">
        <v>822</v>
      </c>
      <c r="B139" s="178">
        <v>1.234</v>
      </c>
      <c r="C139" s="179">
        <f t="shared" si="4"/>
        <v>6.2082331137062741E-6</v>
      </c>
      <c r="D139" s="178">
        <v>64.816000000000003</v>
      </c>
      <c r="E139" s="179">
        <f t="shared" si="5"/>
        <v>2.0864593329663687E-4</v>
      </c>
      <c r="F139" s="178">
        <v>1818.6859999999999</v>
      </c>
      <c r="G139" s="179">
        <f t="shared" si="6"/>
        <v>1.0933693688447599E-2</v>
      </c>
      <c r="H139" s="178">
        <v>1984.056</v>
      </c>
      <c r="I139" s="179">
        <f t="shared" si="7"/>
        <v>9.2664777628646642E-3</v>
      </c>
      <c r="J139" s="178">
        <v>1817.452</v>
      </c>
      <c r="K139" s="178">
        <v>1919.24</v>
      </c>
      <c r="L139" s="178"/>
      <c r="M139" s="155" t="s">
        <v>1036</v>
      </c>
    </row>
    <row r="140" spans="1:13" x14ac:dyDescent="0.2">
      <c r="A140" s="155" t="s">
        <v>823</v>
      </c>
      <c r="B140" s="178" t="s">
        <v>756</v>
      </c>
      <c r="C140" s="179" t="str">
        <f t="shared" si="4"/>
        <v>x</v>
      </c>
      <c r="D140" s="178" t="s">
        <v>766</v>
      </c>
      <c r="E140" s="179" t="str">
        <f t="shared" si="5"/>
        <v>x</v>
      </c>
      <c r="F140" s="178">
        <v>47.621000000000002</v>
      </c>
      <c r="G140" s="179">
        <f t="shared" si="6"/>
        <v>2.8629099643234909E-4</v>
      </c>
      <c r="H140" s="178">
        <v>337.339</v>
      </c>
      <c r="I140" s="179">
        <f t="shared" si="7"/>
        <v>1.5755323146357781E-3</v>
      </c>
      <c r="J140" s="178">
        <v>47.586000000000006</v>
      </c>
      <c r="K140" s="178">
        <v>337.339</v>
      </c>
      <c r="L140" s="178"/>
      <c r="M140" s="155" t="s">
        <v>1037</v>
      </c>
    </row>
    <row r="141" spans="1:13" x14ac:dyDescent="0.2">
      <c r="A141" s="155" t="s">
        <v>824</v>
      </c>
      <c r="B141" s="178">
        <v>3341.3119999999999</v>
      </c>
      <c r="C141" s="179">
        <f t="shared" si="4"/>
        <v>1.6810084118009834E-2</v>
      </c>
      <c r="D141" s="178">
        <v>7566.6840000000002</v>
      </c>
      <c r="E141" s="179">
        <f t="shared" si="5"/>
        <v>2.4357532787285998E-2</v>
      </c>
      <c r="F141" s="178">
        <v>33552.400000000001</v>
      </c>
      <c r="G141" s="179">
        <f t="shared" si="6"/>
        <v>0.2017124803909357</v>
      </c>
      <c r="H141" s="178">
        <v>54052.892</v>
      </c>
      <c r="I141" s="179">
        <f t="shared" si="7"/>
        <v>0.25245251229628868</v>
      </c>
      <c r="J141" s="178">
        <v>30211.088000000003</v>
      </c>
      <c r="K141" s="178">
        <v>46486.207999999999</v>
      </c>
      <c r="L141" s="178"/>
      <c r="M141" s="155" t="s">
        <v>1038</v>
      </c>
    </row>
    <row r="142" spans="1:13" x14ac:dyDescent="0.2">
      <c r="A142" s="155" t="s">
        <v>825</v>
      </c>
      <c r="B142" s="178">
        <v>47082.222000000002</v>
      </c>
      <c r="C142" s="179">
        <f t="shared" ref="C142:C205" si="8">IF(B142=0,0,IF(OR(B142="x",B142="Ə"),"x",B142/$B$12*100))</f>
        <v>0.23686986198320098</v>
      </c>
      <c r="D142" s="178">
        <v>82789.991999999998</v>
      </c>
      <c r="E142" s="179">
        <f t="shared" ref="E142:E205" si="9">IF(D142=0,0,IF(OR(D142="x",D142="Ə"),"x",D142/$D$12*100))</f>
        <v>0.26650510905426278</v>
      </c>
      <c r="F142" s="178">
        <v>18852.994999999999</v>
      </c>
      <c r="G142" s="179">
        <f t="shared" ref="G142:G205" si="10">IF(F142=0,0,IF(OR(F142="x",F142="Ə"),"x",F142/$F$12*100))</f>
        <v>0.11334165020230769</v>
      </c>
      <c r="H142" s="178">
        <v>17528.321</v>
      </c>
      <c r="I142" s="179">
        <f t="shared" ref="I142:I205" si="11">IF(H142=0,0,IF(OR(H142="x",H142="Ə"),"x",H142/$H$12*100))</f>
        <v>8.1865530391709559E-2</v>
      </c>
      <c r="J142" s="178">
        <v>-28229.227000000003</v>
      </c>
      <c r="K142" s="178">
        <v>-65261.671000000002</v>
      </c>
      <c r="L142" s="178"/>
      <c r="M142" s="155" t="s">
        <v>1039</v>
      </c>
    </row>
    <row r="143" spans="1:13" x14ac:dyDescent="0.2">
      <c r="A143" s="155" t="s">
        <v>826</v>
      </c>
      <c r="B143" s="178" t="s">
        <v>766</v>
      </c>
      <c r="C143" s="179" t="str">
        <f t="shared" si="8"/>
        <v>x</v>
      </c>
      <c r="D143" s="178" t="s">
        <v>766</v>
      </c>
      <c r="E143" s="179" t="str">
        <f t="shared" si="9"/>
        <v>x</v>
      </c>
      <c r="F143" s="178" t="s">
        <v>756</v>
      </c>
      <c r="G143" s="179" t="str">
        <f t="shared" si="10"/>
        <v>x</v>
      </c>
      <c r="H143" s="178" t="s">
        <v>756</v>
      </c>
      <c r="I143" s="179" t="str">
        <f t="shared" si="11"/>
        <v>x</v>
      </c>
      <c r="J143" s="178" t="s">
        <v>756</v>
      </c>
      <c r="K143" s="178" t="s">
        <v>756</v>
      </c>
      <c r="L143" s="178"/>
      <c r="M143" s="155" t="s">
        <v>1040</v>
      </c>
    </row>
    <row r="144" spans="1:13" x14ac:dyDescent="0.2">
      <c r="A144" s="155" t="s">
        <v>827</v>
      </c>
      <c r="B144" s="178" t="s">
        <v>766</v>
      </c>
      <c r="C144" s="179" t="str">
        <f t="shared" si="8"/>
        <v>x</v>
      </c>
      <c r="D144" s="178" t="s">
        <v>766</v>
      </c>
      <c r="E144" s="179" t="str">
        <f t="shared" si="9"/>
        <v>x</v>
      </c>
      <c r="F144" s="178">
        <v>6.9349999999999996</v>
      </c>
      <c r="G144" s="179">
        <f t="shared" si="10"/>
        <v>4.1692279881949993E-5</v>
      </c>
      <c r="H144" s="178">
        <v>1.8540000000000001</v>
      </c>
      <c r="I144" s="179">
        <f t="shared" si="11"/>
        <v>8.6590548716120348E-6</v>
      </c>
      <c r="J144" s="178">
        <v>6.9349999999999996</v>
      </c>
      <c r="K144" s="178">
        <v>1.8540000000000001</v>
      </c>
      <c r="L144" s="178"/>
      <c r="M144" s="155" t="s">
        <v>1041</v>
      </c>
    </row>
    <row r="145" spans="1:13" x14ac:dyDescent="0.2">
      <c r="A145" s="155" t="s">
        <v>828</v>
      </c>
      <c r="B145" s="178">
        <v>2406.962</v>
      </c>
      <c r="C145" s="179">
        <f t="shared" si="8"/>
        <v>1.210938508252243E-2</v>
      </c>
      <c r="D145" s="178" t="s">
        <v>766</v>
      </c>
      <c r="E145" s="179" t="str">
        <f t="shared" si="9"/>
        <v>x</v>
      </c>
      <c r="F145" s="178">
        <v>882.96799999999996</v>
      </c>
      <c r="G145" s="179">
        <f t="shared" si="10"/>
        <v>5.3082839196547391E-3</v>
      </c>
      <c r="H145" s="178">
        <v>1385.461</v>
      </c>
      <c r="I145" s="179">
        <f t="shared" si="11"/>
        <v>6.4707566458891488E-3</v>
      </c>
      <c r="J145" s="178">
        <v>-1523.9940000000001</v>
      </c>
      <c r="K145" s="178">
        <v>1385.461</v>
      </c>
      <c r="L145" s="178"/>
      <c r="M145" s="155" t="s">
        <v>1042</v>
      </c>
    </row>
    <row r="146" spans="1:13" x14ac:dyDescent="0.2">
      <c r="A146" s="155" t="s">
        <v>829</v>
      </c>
      <c r="B146" s="178">
        <v>1523.662</v>
      </c>
      <c r="C146" s="179">
        <f t="shared" si="8"/>
        <v>7.6655177329788731E-3</v>
      </c>
      <c r="D146" s="178">
        <v>3492.6109999999999</v>
      </c>
      <c r="E146" s="179">
        <f t="shared" si="9"/>
        <v>1.1242888819691127E-2</v>
      </c>
      <c r="F146" s="178">
        <v>18736.498</v>
      </c>
      <c r="G146" s="179">
        <f t="shared" si="10"/>
        <v>0.11264128603079974</v>
      </c>
      <c r="H146" s="178">
        <v>20970.894</v>
      </c>
      <c r="I146" s="179">
        <f t="shared" si="11"/>
        <v>9.7943970794368715E-2</v>
      </c>
      <c r="J146" s="178">
        <v>17212.835999999999</v>
      </c>
      <c r="K146" s="178">
        <v>17478.282999999999</v>
      </c>
      <c r="L146" s="178"/>
      <c r="M146" s="155" t="s">
        <v>1043</v>
      </c>
    </row>
    <row r="147" spans="1:13" x14ac:dyDescent="0.2">
      <c r="A147" s="155" t="s">
        <v>830</v>
      </c>
      <c r="B147" s="178">
        <v>23409.409</v>
      </c>
      <c r="C147" s="179">
        <f t="shared" si="8"/>
        <v>0.11777234045874689</v>
      </c>
      <c r="D147" s="178">
        <v>32513.86</v>
      </c>
      <c r="E147" s="179">
        <f t="shared" si="9"/>
        <v>0.1046637352625307</v>
      </c>
      <c r="F147" s="178">
        <v>424.68900000000002</v>
      </c>
      <c r="G147" s="179">
        <f t="shared" si="10"/>
        <v>2.5531726965804559E-3</v>
      </c>
      <c r="H147" s="178">
        <v>454.89699999999999</v>
      </c>
      <c r="I147" s="179">
        <f t="shared" si="11"/>
        <v>2.1245836482911003E-3</v>
      </c>
      <c r="J147" s="178">
        <v>-22984.720000000001</v>
      </c>
      <c r="K147" s="178">
        <v>-32058.963</v>
      </c>
      <c r="L147" s="178"/>
      <c r="M147" s="155" t="s">
        <v>1044</v>
      </c>
    </row>
    <row r="148" spans="1:13" x14ac:dyDescent="0.2">
      <c r="A148" s="155" t="s">
        <v>831</v>
      </c>
      <c r="B148" s="178">
        <v>5657.9679999999998</v>
      </c>
      <c r="C148" s="179">
        <f t="shared" si="8"/>
        <v>2.8465141243023063E-2</v>
      </c>
      <c r="D148" s="178">
        <v>4197.9049999999997</v>
      </c>
      <c r="E148" s="179">
        <f t="shared" si="9"/>
        <v>1.3513265345217513E-2</v>
      </c>
      <c r="F148" s="178">
        <v>10370.865</v>
      </c>
      <c r="G148" s="179">
        <f t="shared" si="10"/>
        <v>6.2348234491408694E-2</v>
      </c>
      <c r="H148" s="178">
        <v>10966.071</v>
      </c>
      <c r="I148" s="179">
        <f t="shared" si="11"/>
        <v>5.1216726275616756E-2</v>
      </c>
      <c r="J148" s="178">
        <v>4712.8969999999999</v>
      </c>
      <c r="K148" s="178">
        <v>6768.1660000000002</v>
      </c>
      <c r="L148" s="178"/>
      <c r="M148" s="155" t="s">
        <v>1045</v>
      </c>
    </row>
    <row r="149" spans="1:13" x14ac:dyDescent="0.2">
      <c r="A149" s="155" t="s">
        <v>832</v>
      </c>
      <c r="B149" s="178">
        <v>75.521000000000001</v>
      </c>
      <c r="C149" s="179">
        <f t="shared" si="8"/>
        <v>3.7994487275543878E-4</v>
      </c>
      <c r="D149" s="178">
        <v>96.087000000000003</v>
      </c>
      <c r="E149" s="179">
        <f t="shared" si="9"/>
        <v>3.093088402967469E-4</v>
      </c>
      <c r="F149" s="178">
        <v>2015.6030000000001</v>
      </c>
      <c r="G149" s="179">
        <f t="shared" si="10"/>
        <v>1.2117531998110751E-2</v>
      </c>
      <c r="H149" s="178">
        <v>1150.0889999999999</v>
      </c>
      <c r="I149" s="179">
        <f t="shared" si="11"/>
        <v>5.3714583377763823E-3</v>
      </c>
      <c r="J149" s="178">
        <v>1940.0820000000001</v>
      </c>
      <c r="K149" s="178">
        <v>1054.002</v>
      </c>
      <c r="L149" s="178"/>
      <c r="M149" s="155" t="s">
        <v>1046</v>
      </c>
    </row>
    <row r="150" spans="1:13" x14ac:dyDescent="0.2">
      <c r="A150" s="155" t="s">
        <v>833</v>
      </c>
      <c r="B150" s="178">
        <v>4.327</v>
      </c>
      <c r="C150" s="179">
        <f t="shared" si="8"/>
        <v>2.1769063762566486E-5</v>
      </c>
      <c r="D150" s="178">
        <v>188.517</v>
      </c>
      <c r="E150" s="179">
        <f t="shared" si="9"/>
        <v>6.0684561539252791E-4</v>
      </c>
      <c r="F150" s="178">
        <v>2261.779</v>
      </c>
      <c r="G150" s="179">
        <f t="shared" si="10"/>
        <v>1.3597508738156738E-2</v>
      </c>
      <c r="H150" s="178">
        <v>3418.6610000000001</v>
      </c>
      <c r="I150" s="179">
        <f t="shared" si="11"/>
        <v>1.5966760078986012E-2</v>
      </c>
      <c r="J150" s="178">
        <v>2257.4519999999998</v>
      </c>
      <c r="K150" s="178">
        <v>3230.1440000000002</v>
      </c>
      <c r="L150" s="178"/>
      <c r="M150" s="155" t="s">
        <v>1047</v>
      </c>
    </row>
    <row r="151" spans="1:13" x14ac:dyDescent="0.2">
      <c r="A151" s="155" t="s">
        <v>834</v>
      </c>
      <c r="B151" s="178">
        <v>22.189</v>
      </c>
      <c r="C151" s="179">
        <f t="shared" si="8"/>
        <v>1.1163248343600365E-4</v>
      </c>
      <c r="D151" s="178" t="s">
        <v>756</v>
      </c>
      <c r="E151" s="179" t="str">
        <f t="shared" si="9"/>
        <v>x</v>
      </c>
      <c r="F151" s="178">
        <v>7.6909999999999998</v>
      </c>
      <c r="G151" s="179">
        <f t="shared" si="10"/>
        <v>4.6237249397559826E-5</v>
      </c>
      <c r="H151" s="178">
        <v>196.608</v>
      </c>
      <c r="I151" s="179">
        <f t="shared" si="11"/>
        <v>9.1825213602907173E-4</v>
      </c>
      <c r="J151" s="178">
        <v>-14.498000000000001</v>
      </c>
      <c r="K151" s="178">
        <v>196.31700000000001</v>
      </c>
      <c r="L151" s="178"/>
      <c r="M151" s="155" t="s">
        <v>1048</v>
      </c>
    </row>
    <row r="152" spans="1:13" x14ac:dyDescent="0.2">
      <c r="A152" s="155" t="s">
        <v>835</v>
      </c>
      <c r="B152" s="178">
        <v>9.5009999999999994</v>
      </c>
      <c r="C152" s="179">
        <f t="shared" si="8"/>
        <v>4.7799370189078848E-5</v>
      </c>
      <c r="D152" s="178">
        <v>8.8699999999999992</v>
      </c>
      <c r="E152" s="179">
        <f t="shared" si="9"/>
        <v>2.8552971925777104E-5</v>
      </c>
      <c r="F152" s="178">
        <v>89.900999999999996</v>
      </c>
      <c r="G152" s="179">
        <f t="shared" si="10"/>
        <v>5.4047262489793598E-4</v>
      </c>
      <c r="H152" s="178">
        <v>169.09800000000001</v>
      </c>
      <c r="I152" s="179">
        <f t="shared" si="11"/>
        <v>7.8976745451987695E-4</v>
      </c>
      <c r="J152" s="178">
        <v>80.399999999999991</v>
      </c>
      <c r="K152" s="178">
        <v>160.22800000000001</v>
      </c>
      <c r="L152" s="178"/>
      <c r="M152" s="155" t="s">
        <v>1049</v>
      </c>
    </row>
    <row r="153" spans="1:13" x14ac:dyDescent="0.2">
      <c r="A153" s="155" t="s">
        <v>836</v>
      </c>
      <c r="B153" s="178" t="s">
        <v>766</v>
      </c>
      <c r="C153" s="179" t="str">
        <f t="shared" si="8"/>
        <v>x</v>
      </c>
      <c r="D153" s="178" t="s">
        <v>756</v>
      </c>
      <c r="E153" s="179" t="str">
        <f t="shared" si="9"/>
        <v>x</v>
      </c>
      <c r="F153" s="178">
        <v>439.83800000000002</v>
      </c>
      <c r="G153" s="179">
        <f t="shared" si="10"/>
        <v>2.6442464309613732E-3</v>
      </c>
      <c r="H153" s="178">
        <v>213.81100000000001</v>
      </c>
      <c r="I153" s="179">
        <f t="shared" si="11"/>
        <v>9.9859826383723901E-4</v>
      </c>
      <c r="J153" s="178">
        <v>439.83800000000002</v>
      </c>
      <c r="K153" s="178">
        <v>213.35599999999999</v>
      </c>
      <c r="L153" s="178"/>
      <c r="M153" s="155" t="s">
        <v>1050</v>
      </c>
    </row>
    <row r="154" spans="1:13" x14ac:dyDescent="0.2">
      <c r="A154" s="155" t="s">
        <v>837</v>
      </c>
      <c r="B154" s="178" t="s">
        <v>756</v>
      </c>
      <c r="C154" s="179" t="str">
        <f t="shared" si="8"/>
        <v>x</v>
      </c>
      <c r="D154" s="178">
        <v>0.98899999999999999</v>
      </c>
      <c r="E154" s="179">
        <f t="shared" si="9"/>
        <v>3.1836402744750348E-6</v>
      </c>
      <c r="F154" s="178" t="s">
        <v>766</v>
      </c>
      <c r="G154" s="179" t="str">
        <f t="shared" si="10"/>
        <v>x</v>
      </c>
      <c r="H154" s="178" t="s">
        <v>756</v>
      </c>
      <c r="I154" s="179" t="str">
        <f t="shared" si="11"/>
        <v>x</v>
      </c>
      <c r="J154" s="178" t="s">
        <v>756</v>
      </c>
      <c r="K154" s="178">
        <v>-0.53099999999999992</v>
      </c>
      <c r="L154" s="178"/>
      <c r="M154" s="155" t="s">
        <v>1051</v>
      </c>
    </row>
    <row r="155" spans="1:13" x14ac:dyDescent="0.2">
      <c r="A155" s="155" t="s">
        <v>838</v>
      </c>
      <c r="B155" s="178">
        <v>60630.063999999998</v>
      </c>
      <c r="C155" s="179">
        <f t="shared" si="8"/>
        <v>0.30502882577871204</v>
      </c>
      <c r="D155" s="178">
        <v>81707.292000000001</v>
      </c>
      <c r="E155" s="179">
        <f t="shared" si="9"/>
        <v>0.26301984381141741</v>
      </c>
      <c r="F155" s="178">
        <v>295552.50900000002</v>
      </c>
      <c r="G155" s="179">
        <f t="shared" si="10"/>
        <v>1.7768216186071444</v>
      </c>
      <c r="H155" s="178">
        <v>337532.89500000002</v>
      </c>
      <c r="I155" s="179">
        <f t="shared" si="11"/>
        <v>1.5764378957815879</v>
      </c>
      <c r="J155" s="178">
        <v>234922.44500000001</v>
      </c>
      <c r="K155" s="178">
        <v>255825.603</v>
      </c>
      <c r="L155" s="178"/>
      <c r="M155" s="155" t="s">
        <v>1052</v>
      </c>
    </row>
    <row r="156" spans="1:13" x14ac:dyDescent="0.2">
      <c r="A156" s="155" t="s">
        <v>839</v>
      </c>
      <c r="B156" s="178">
        <v>9681.77</v>
      </c>
      <c r="C156" s="179">
        <f t="shared" si="8"/>
        <v>4.870882099942301E-2</v>
      </c>
      <c r="D156" s="178">
        <v>3003.2440000000001</v>
      </c>
      <c r="E156" s="179">
        <f t="shared" si="9"/>
        <v>9.6675920651926196E-3</v>
      </c>
      <c r="F156" s="178">
        <v>4688.9409999999998</v>
      </c>
      <c r="G156" s="179">
        <f t="shared" si="10"/>
        <v>2.8189277652768633E-2</v>
      </c>
      <c r="H156" s="178">
        <v>6389.8310000000001</v>
      </c>
      <c r="I156" s="179">
        <f t="shared" si="11"/>
        <v>2.9843526024448546E-2</v>
      </c>
      <c r="J156" s="178">
        <v>-4992.8290000000006</v>
      </c>
      <c r="K156" s="178">
        <v>3386.587</v>
      </c>
      <c r="L156" s="178"/>
      <c r="M156" s="155" t="s">
        <v>1053</v>
      </c>
    </row>
    <row r="157" spans="1:13" x14ac:dyDescent="0.2">
      <c r="A157" s="155" t="s">
        <v>840</v>
      </c>
      <c r="B157" s="178">
        <v>6124.9840000000004</v>
      </c>
      <c r="C157" s="179">
        <f t="shared" si="8"/>
        <v>3.0814690834457949E-2</v>
      </c>
      <c r="D157" s="178">
        <v>7239.0839999999998</v>
      </c>
      <c r="E157" s="179">
        <f t="shared" si="9"/>
        <v>2.3302972065427533E-2</v>
      </c>
      <c r="F157" s="178">
        <v>15438.709000000001</v>
      </c>
      <c r="G157" s="179">
        <f t="shared" si="10"/>
        <v>9.2815425615570352E-2</v>
      </c>
      <c r="H157" s="178">
        <v>131120.10999999999</v>
      </c>
      <c r="I157" s="179">
        <f t="shared" si="11"/>
        <v>0.61239278708835265</v>
      </c>
      <c r="J157" s="178">
        <v>9313.7250000000004</v>
      </c>
      <c r="K157" s="178">
        <v>123881.02599999998</v>
      </c>
      <c r="L157" s="178"/>
      <c r="M157" s="155" t="s">
        <v>1054</v>
      </c>
    </row>
    <row r="158" spans="1:13" x14ac:dyDescent="0.2">
      <c r="A158" s="155" t="s">
        <v>841</v>
      </c>
      <c r="B158" s="178">
        <v>28590.958999999999</v>
      </c>
      <c r="C158" s="179">
        <f t="shared" si="8"/>
        <v>0.14384063080747034</v>
      </c>
      <c r="D158" s="178">
        <v>28906.571</v>
      </c>
      <c r="E158" s="179">
        <f t="shared" si="9"/>
        <v>9.3051692247292303E-2</v>
      </c>
      <c r="F158" s="178">
        <v>28988.475999999999</v>
      </c>
      <c r="G158" s="179">
        <f t="shared" si="10"/>
        <v>0.17427478799469215</v>
      </c>
      <c r="H158" s="178">
        <v>26659.114000000001</v>
      </c>
      <c r="I158" s="179">
        <f t="shared" si="11"/>
        <v>0.12451064237031317</v>
      </c>
      <c r="J158" s="178">
        <v>397.51699999999983</v>
      </c>
      <c r="K158" s="178">
        <v>-2247.4569999999985</v>
      </c>
      <c r="L158" s="178"/>
      <c r="M158" s="155" t="s">
        <v>1055</v>
      </c>
    </row>
    <row r="159" spans="1:13" x14ac:dyDescent="0.2">
      <c r="A159" s="155" t="s">
        <v>842</v>
      </c>
      <c r="B159" s="178" t="s">
        <v>766</v>
      </c>
      <c r="C159" s="179" t="str">
        <f t="shared" si="8"/>
        <v>x</v>
      </c>
      <c r="D159" s="178" t="s">
        <v>766</v>
      </c>
      <c r="E159" s="179" t="str">
        <f t="shared" si="9"/>
        <v>x</v>
      </c>
      <c r="F159" s="178">
        <v>9.1050000000000004</v>
      </c>
      <c r="G159" s="179">
        <f t="shared" si="10"/>
        <v>5.473802571379303E-5</v>
      </c>
      <c r="H159" s="178">
        <v>7.8890000000000002</v>
      </c>
      <c r="I159" s="179">
        <f t="shared" si="11"/>
        <v>3.6845352687242364E-5</v>
      </c>
      <c r="J159" s="178">
        <v>9.1050000000000004</v>
      </c>
      <c r="K159" s="178">
        <v>7.8890000000000002</v>
      </c>
      <c r="L159" s="178"/>
      <c r="M159" s="155" t="s">
        <v>1056</v>
      </c>
    </row>
    <row r="160" spans="1:13" x14ac:dyDescent="0.2">
      <c r="A160" s="155" t="s">
        <v>843</v>
      </c>
      <c r="B160" s="178">
        <v>8908.2690000000002</v>
      </c>
      <c r="C160" s="179">
        <f t="shared" si="8"/>
        <v>4.4817350560456298E-2</v>
      </c>
      <c r="D160" s="178">
        <v>11175.698</v>
      </c>
      <c r="E160" s="179">
        <f t="shared" si="9"/>
        <v>3.5975128663468248E-2</v>
      </c>
      <c r="F160" s="178">
        <v>8835.7420000000002</v>
      </c>
      <c r="G160" s="179">
        <f t="shared" si="10"/>
        <v>5.3119283118774417E-2</v>
      </c>
      <c r="H160" s="178">
        <v>7713.7439999999997</v>
      </c>
      <c r="I160" s="179">
        <f t="shared" si="11"/>
        <v>3.6026824466865212E-2</v>
      </c>
      <c r="J160" s="178">
        <v>-72.527000000000044</v>
      </c>
      <c r="K160" s="178">
        <v>-3461.9540000000006</v>
      </c>
      <c r="L160" s="178"/>
      <c r="M160" s="155" t="s">
        <v>1057</v>
      </c>
    </row>
    <row r="161" spans="1:13" x14ac:dyDescent="0.2">
      <c r="A161" s="155" t="s">
        <v>844</v>
      </c>
      <c r="B161" s="178">
        <v>4697.0429999999997</v>
      </c>
      <c r="C161" s="179">
        <f t="shared" si="8"/>
        <v>2.36307438323357E-2</v>
      </c>
      <c r="D161" s="178">
        <v>19.994</v>
      </c>
      <c r="E161" s="179">
        <f t="shared" si="9"/>
        <v>6.4361682151520562E-5</v>
      </c>
      <c r="F161" s="178">
        <v>706.44399999999996</v>
      </c>
      <c r="G161" s="179">
        <f t="shared" si="10"/>
        <v>4.2470455614887206E-3</v>
      </c>
      <c r="H161" s="178">
        <v>997.06899999999996</v>
      </c>
      <c r="I161" s="179">
        <f t="shared" si="11"/>
        <v>4.6567827301959765E-3</v>
      </c>
      <c r="J161" s="178">
        <v>-3990.5989999999997</v>
      </c>
      <c r="K161" s="178">
        <v>977.07499999999993</v>
      </c>
      <c r="L161" s="178"/>
      <c r="M161" s="155" t="s">
        <v>1058</v>
      </c>
    </row>
    <row r="162" spans="1:13" x14ac:dyDescent="0.2">
      <c r="A162" s="155" t="s">
        <v>845</v>
      </c>
      <c r="B162" s="178">
        <v>1698.2840000000001</v>
      </c>
      <c r="C162" s="179">
        <f t="shared" si="8"/>
        <v>8.544038059382128E-3</v>
      </c>
      <c r="D162" s="178">
        <v>846.77499999999998</v>
      </c>
      <c r="E162" s="179">
        <f t="shared" si="9"/>
        <v>2.7258109134667315E-3</v>
      </c>
      <c r="F162" s="178">
        <v>7762.7659999999996</v>
      </c>
      <c r="G162" s="179">
        <f t="shared" si="10"/>
        <v>4.6668696860863071E-2</v>
      </c>
      <c r="H162" s="178">
        <v>8964.2270000000008</v>
      </c>
      <c r="I162" s="179">
        <f t="shared" si="11"/>
        <v>4.18671701588922E-2</v>
      </c>
      <c r="J162" s="178">
        <v>6064.482</v>
      </c>
      <c r="K162" s="178">
        <v>8117.4520000000011</v>
      </c>
      <c r="L162" s="178"/>
      <c r="M162" s="155" t="s">
        <v>1059</v>
      </c>
    </row>
    <row r="163" spans="1:13" x14ac:dyDescent="0.2">
      <c r="A163" s="155" t="s">
        <v>846</v>
      </c>
      <c r="B163" s="178">
        <v>103.733</v>
      </c>
      <c r="C163" s="179">
        <f t="shared" si="8"/>
        <v>5.2187896724804938E-4</v>
      </c>
      <c r="D163" s="178">
        <v>2.556</v>
      </c>
      <c r="E163" s="179">
        <f t="shared" si="9"/>
        <v>8.2278913463682401E-6</v>
      </c>
      <c r="F163" s="178">
        <v>308.66899999999998</v>
      </c>
      <c r="G163" s="179">
        <f t="shared" si="10"/>
        <v>1.8556761844097508E-3</v>
      </c>
      <c r="H163" s="178">
        <v>1145.856</v>
      </c>
      <c r="I163" s="179">
        <f t="shared" si="11"/>
        <v>5.3516882302944331E-3</v>
      </c>
      <c r="J163" s="178">
        <v>204.93599999999998</v>
      </c>
      <c r="K163" s="178">
        <v>1143.3</v>
      </c>
      <c r="L163" s="178"/>
      <c r="M163" s="155" t="s">
        <v>1060</v>
      </c>
    </row>
    <row r="164" spans="1:13" x14ac:dyDescent="0.2">
      <c r="A164" s="155" t="s">
        <v>847</v>
      </c>
      <c r="B164" s="178">
        <v>8.4179999999999993</v>
      </c>
      <c r="C164" s="179">
        <f t="shared" si="8"/>
        <v>4.2350815519594332E-5</v>
      </c>
      <c r="D164" s="178" t="s">
        <v>756</v>
      </c>
      <c r="E164" s="179" t="str">
        <f t="shared" si="9"/>
        <v>x</v>
      </c>
      <c r="F164" s="178">
        <v>159.73500000000001</v>
      </c>
      <c r="G164" s="179">
        <f t="shared" si="10"/>
        <v>9.6030516610573653E-4</v>
      </c>
      <c r="H164" s="178">
        <v>448.19400000000002</v>
      </c>
      <c r="I164" s="179">
        <f t="shared" si="11"/>
        <v>2.0932774752574351E-3</v>
      </c>
      <c r="J164" s="178">
        <v>151.31700000000001</v>
      </c>
      <c r="K164" s="178">
        <v>448.15700000000004</v>
      </c>
      <c r="L164" s="178"/>
      <c r="M164" s="155" t="s">
        <v>1061</v>
      </c>
    </row>
    <row r="165" spans="1:13" x14ac:dyDescent="0.2">
      <c r="A165" s="155" t="s">
        <v>848</v>
      </c>
      <c r="B165" s="178">
        <v>59826.161999999997</v>
      </c>
      <c r="C165" s="179">
        <f t="shared" si="8"/>
        <v>0.30098440842330298</v>
      </c>
      <c r="D165" s="178">
        <v>769512.36899999995</v>
      </c>
      <c r="E165" s="179">
        <f t="shared" si="9"/>
        <v>2.4770986548585379</v>
      </c>
      <c r="F165" s="178">
        <v>2091.0329999999999</v>
      </c>
      <c r="G165" s="179">
        <f t="shared" si="10"/>
        <v>1.2571006932717165E-2</v>
      </c>
      <c r="H165" s="178">
        <v>9283.3680000000004</v>
      </c>
      <c r="I165" s="179">
        <f t="shared" si="11"/>
        <v>4.3357709226195938E-2</v>
      </c>
      <c r="J165" s="178">
        <v>-57735.128999999994</v>
      </c>
      <c r="K165" s="178">
        <v>-760229.00099999993</v>
      </c>
      <c r="L165" s="178"/>
      <c r="M165" s="155" t="s">
        <v>1062</v>
      </c>
    </row>
    <row r="166" spans="1:13" x14ac:dyDescent="0.2">
      <c r="A166" s="155" t="s">
        <v>849</v>
      </c>
      <c r="B166" s="178">
        <v>1733741.554</v>
      </c>
      <c r="C166" s="179">
        <f t="shared" si="8"/>
        <v>8.7224244134127833</v>
      </c>
      <c r="D166" s="178">
        <v>3185040.0219999999</v>
      </c>
      <c r="E166" s="179">
        <f t="shared" si="9"/>
        <v>10.252802517547067</v>
      </c>
      <c r="F166" s="178">
        <v>3258065.736</v>
      </c>
      <c r="G166" s="179">
        <f t="shared" si="10"/>
        <v>19.58704953700121</v>
      </c>
      <c r="H166" s="178">
        <v>4754010.0530000003</v>
      </c>
      <c r="I166" s="179">
        <f t="shared" si="11"/>
        <v>22.203470285394953</v>
      </c>
      <c r="J166" s="178">
        <v>1524324.182</v>
      </c>
      <c r="K166" s="178">
        <v>1568970.0310000004</v>
      </c>
      <c r="L166" s="178"/>
      <c r="M166" s="155" t="s">
        <v>1063</v>
      </c>
    </row>
    <row r="167" spans="1:13" x14ac:dyDescent="0.2">
      <c r="A167" s="155" t="s">
        <v>850</v>
      </c>
      <c r="B167" s="178">
        <v>60111.597999999998</v>
      </c>
      <c r="C167" s="179">
        <f t="shared" si="8"/>
        <v>0.30242043210810354</v>
      </c>
      <c r="D167" s="178">
        <v>137806.932</v>
      </c>
      <c r="E167" s="179">
        <f t="shared" si="9"/>
        <v>0.44360737999700961</v>
      </c>
      <c r="F167" s="178">
        <v>14972.099</v>
      </c>
      <c r="G167" s="179">
        <f t="shared" si="10"/>
        <v>9.0010229549857768E-2</v>
      </c>
      <c r="H167" s="178">
        <v>19082.845000000001</v>
      </c>
      <c r="I167" s="179">
        <f t="shared" si="11"/>
        <v>8.9125891025602685E-2</v>
      </c>
      <c r="J167" s="178">
        <v>-45139.498999999996</v>
      </c>
      <c r="K167" s="178">
        <v>-118724.087</v>
      </c>
      <c r="L167" s="178"/>
      <c r="M167" s="155" t="s">
        <v>1064</v>
      </c>
    </row>
    <row r="168" spans="1:13" x14ac:dyDescent="0.2">
      <c r="A168" s="155" t="s">
        <v>851</v>
      </c>
      <c r="B168" s="178" t="s">
        <v>756</v>
      </c>
      <c r="C168" s="179" t="str">
        <f t="shared" si="8"/>
        <v>x</v>
      </c>
      <c r="D168" s="178" t="s">
        <v>756</v>
      </c>
      <c r="E168" s="179" t="str">
        <f t="shared" si="9"/>
        <v>x</v>
      </c>
      <c r="F168" s="178">
        <v>45.677</v>
      </c>
      <c r="G168" s="179">
        <f t="shared" si="10"/>
        <v>2.7460393196363804E-4</v>
      </c>
      <c r="H168" s="178">
        <v>152.21700000000001</v>
      </c>
      <c r="I168" s="179">
        <f t="shared" si="11"/>
        <v>7.1092521865812801E-4</v>
      </c>
      <c r="J168" s="178">
        <v>45.591000000000001</v>
      </c>
      <c r="K168" s="178">
        <v>152.00900000000001</v>
      </c>
      <c r="L168" s="178"/>
      <c r="M168" s="155" t="s">
        <v>1065</v>
      </c>
    </row>
    <row r="169" spans="1:13" x14ac:dyDescent="0.2">
      <c r="A169" s="155" t="s">
        <v>728</v>
      </c>
      <c r="B169" s="178">
        <v>22289.973000000002</v>
      </c>
      <c r="C169" s="179">
        <f t="shared" si="8"/>
        <v>0.1121404768899666</v>
      </c>
      <c r="D169" s="178">
        <v>16254.67</v>
      </c>
      <c r="E169" s="179">
        <f t="shared" si="9"/>
        <v>5.2324592578666444E-2</v>
      </c>
      <c r="F169" s="178">
        <v>7986.5550000000003</v>
      </c>
      <c r="G169" s="179">
        <f t="shared" si="10"/>
        <v>4.8014085991721286E-2</v>
      </c>
      <c r="H169" s="178">
        <v>8779.5220000000008</v>
      </c>
      <c r="I169" s="179">
        <f t="shared" si="11"/>
        <v>4.1004510649689879E-2</v>
      </c>
      <c r="J169" s="178">
        <v>-14303.418000000001</v>
      </c>
      <c r="K169" s="178">
        <v>-7475.1479999999992</v>
      </c>
      <c r="L169" s="178"/>
      <c r="M169" s="155" t="s">
        <v>946</v>
      </c>
    </row>
    <row r="170" spans="1:13" x14ac:dyDescent="0.2">
      <c r="A170" s="155" t="s">
        <v>852</v>
      </c>
      <c r="B170" s="178">
        <v>31328.165000000001</v>
      </c>
      <c r="C170" s="179">
        <f t="shared" si="8"/>
        <v>0.15761146786438729</v>
      </c>
      <c r="D170" s="178">
        <v>505.90800000000002</v>
      </c>
      <c r="E170" s="179">
        <f t="shared" si="9"/>
        <v>1.6285430576128573E-3</v>
      </c>
      <c r="F170" s="178">
        <v>376.27800000000002</v>
      </c>
      <c r="G170" s="179">
        <f t="shared" si="10"/>
        <v>2.2621323272415833E-3</v>
      </c>
      <c r="H170" s="178">
        <v>137.863</v>
      </c>
      <c r="I170" s="179">
        <f t="shared" si="11"/>
        <v>6.4388526524544233E-4</v>
      </c>
      <c r="J170" s="178">
        <v>-30951.887000000002</v>
      </c>
      <c r="K170" s="178">
        <v>-368.04500000000002</v>
      </c>
      <c r="L170" s="178"/>
      <c r="M170" s="155" t="s">
        <v>1066</v>
      </c>
    </row>
    <row r="171" spans="1:13" x14ac:dyDescent="0.2">
      <c r="A171" s="155" t="s">
        <v>853</v>
      </c>
      <c r="B171" s="178">
        <v>4.6959999999999997</v>
      </c>
      <c r="C171" s="179">
        <f t="shared" si="8"/>
        <v>2.3625496516989187E-5</v>
      </c>
      <c r="D171" s="178">
        <v>2.4860000000000002</v>
      </c>
      <c r="E171" s="179">
        <f t="shared" si="9"/>
        <v>8.0025578587916443E-6</v>
      </c>
      <c r="F171" s="178">
        <v>1.8180000000000001</v>
      </c>
      <c r="G171" s="179">
        <f t="shared" si="10"/>
        <v>1.0929569549442695E-5</v>
      </c>
      <c r="H171" s="178">
        <v>3.3730000000000002</v>
      </c>
      <c r="I171" s="179">
        <f t="shared" si="11"/>
        <v>1.5753501662323298E-5</v>
      </c>
      <c r="J171" s="178">
        <v>-2.8779999999999997</v>
      </c>
      <c r="K171" s="178">
        <v>0.88700000000000001</v>
      </c>
      <c r="L171" s="178"/>
      <c r="M171" s="155" t="s">
        <v>1067</v>
      </c>
    </row>
    <row r="172" spans="1:13" x14ac:dyDescent="0.2">
      <c r="A172" s="155" t="s">
        <v>854</v>
      </c>
      <c r="B172" s="178">
        <v>8477392.8319999985</v>
      </c>
      <c r="C172" s="179">
        <f t="shared" si="8"/>
        <v>42.649619852122036</v>
      </c>
      <c r="D172" s="178">
        <v>11921158.191000002</v>
      </c>
      <c r="E172" s="179">
        <f t="shared" si="9"/>
        <v>38.374802159004602</v>
      </c>
      <c r="F172" s="178">
        <v>2504675.9020000002</v>
      </c>
      <c r="G172" s="179">
        <f t="shared" si="10"/>
        <v>15.05777198554572</v>
      </c>
      <c r="H172" s="178">
        <v>2812699.41</v>
      </c>
      <c r="I172" s="179">
        <f t="shared" si="11"/>
        <v>13.136633510539806</v>
      </c>
      <c r="J172" s="178">
        <v>-5972716.9299999978</v>
      </c>
      <c r="K172" s="178">
        <v>-9108458.7810000014</v>
      </c>
      <c r="L172" s="178"/>
      <c r="M172" s="155" t="s">
        <v>854</v>
      </c>
    </row>
    <row r="173" spans="1:13" x14ac:dyDescent="0.2">
      <c r="A173" s="155" t="s">
        <v>716</v>
      </c>
      <c r="B173" s="178">
        <v>154209.533</v>
      </c>
      <c r="C173" s="179">
        <f t="shared" si="8"/>
        <v>0.77582555042121581</v>
      </c>
      <c r="D173" s="178">
        <v>30477.522000000001</v>
      </c>
      <c r="E173" s="179">
        <f t="shared" si="9"/>
        <v>9.8108661785034287E-2</v>
      </c>
      <c r="F173" s="178">
        <v>135253.353</v>
      </c>
      <c r="G173" s="179">
        <f t="shared" si="10"/>
        <v>0.81312482310716383</v>
      </c>
      <c r="H173" s="178">
        <v>140417.30300000001</v>
      </c>
      <c r="I173" s="179">
        <f t="shared" si="11"/>
        <v>0.65581506558833513</v>
      </c>
      <c r="J173" s="178">
        <v>-18956.179999999993</v>
      </c>
      <c r="K173" s="178">
        <v>109939.78100000002</v>
      </c>
      <c r="L173" s="178"/>
      <c r="M173" s="155" t="s">
        <v>934</v>
      </c>
    </row>
    <row r="174" spans="1:13" x14ac:dyDescent="0.2">
      <c r="A174" s="155" t="s">
        <v>855</v>
      </c>
      <c r="B174" s="178">
        <v>38.104999999999997</v>
      </c>
      <c r="C174" s="179">
        <f t="shared" si="8"/>
        <v>1.9170561004682135E-4</v>
      </c>
      <c r="D174" s="178">
        <v>16.581</v>
      </c>
      <c r="E174" s="179">
        <f t="shared" si="9"/>
        <v>5.3375065107250303E-5</v>
      </c>
      <c r="F174" s="178">
        <v>1295.4670000000001</v>
      </c>
      <c r="G174" s="179">
        <f t="shared" si="10"/>
        <v>7.7881719887282061E-3</v>
      </c>
      <c r="H174" s="178">
        <v>714.74099999999999</v>
      </c>
      <c r="I174" s="179">
        <f t="shared" si="11"/>
        <v>3.3381777443316379E-3</v>
      </c>
      <c r="J174" s="178">
        <v>1257.3620000000001</v>
      </c>
      <c r="K174" s="178">
        <v>698.16</v>
      </c>
      <c r="L174" s="178"/>
      <c r="M174" s="155" t="s">
        <v>1068</v>
      </c>
    </row>
    <row r="175" spans="1:13" x14ac:dyDescent="0.2">
      <c r="A175" s="155" t="s">
        <v>856</v>
      </c>
      <c r="B175" s="178">
        <v>176.756</v>
      </c>
      <c r="C175" s="179">
        <f t="shared" si="8"/>
        <v>8.8925644428384609E-4</v>
      </c>
      <c r="D175" s="178">
        <v>123.797</v>
      </c>
      <c r="E175" s="179">
        <f t="shared" si="9"/>
        <v>3.9850871087885323E-4</v>
      </c>
      <c r="F175" s="178">
        <v>2712.8530000000001</v>
      </c>
      <c r="G175" s="179">
        <f t="shared" si="10"/>
        <v>1.6309304477950638E-2</v>
      </c>
      <c r="H175" s="178">
        <v>5910.4740000000002</v>
      </c>
      <c r="I175" s="179">
        <f t="shared" si="11"/>
        <v>2.760470263389227E-2</v>
      </c>
      <c r="J175" s="178">
        <v>2536.0970000000002</v>
      </c>
      <c r="K175" s="178">
        <v>5786.6770000000006</v>
      </c>
      <c r="L175" s="178"/>
      <c r="M175" s="155" t="s">
        <v>1069</v>
      </c>
    </row>
    <row r="176" spans="1:13" x14ac:dyDescent="0.2">
      <c r="A176" s="155" t="s">
        <v>857</v>
      </c>
      <c r="B176" s="178">
        <v>532348.15300000005</v>
      </c>
      <c r="C176" s="179">
        <f t="shared" si="8"/>
        <v>2.678234547386527</v>
      </c>
      <c r="D176" s="178">
        <v>816815.20200000005</v>
      </c>
      <c r="E176" s="179">
        <f t="shared" si="9"/>
        <v>2.6293688310320134</v>
      </c>
      <c r="F176" s="178">
        <v>3716.1759999999999</v>
      </c>
      <c r="G176" s="179">
        <f t="shared" si="10"/>
        <v>2.2341146342117577E-2</v>
      </c>
      <c r="H176" s="178">
        <v>3863.0010000000002</v>
      </c>
      <c r="I176" s="179">
        <f t="shared" si="11"/>
        <v>1.8042037555605267E-2</v>
      </c>
      <c r="J176" s="178">
        <v>-528631.97700000007</v>
      </c>
      <c r="K176" s="178">
        <v>-812952.201</v>
      </c>
      <c r="L176" s="178"/>
      <c r="M176" s="155" t="s">
        <v>1070</v>
      </c>
    </row>
    <row r="177" spans="1:13" x14ac:dyDescent="0.2">
      <c r="A177" s="155" t="s">
        <v>858</v>
      </c>
      <c r="B177" s="178">
        <v>70964.171000000002</v>
      </c>
      <c r="C177" s="179">
        <f t="shared" si="8"/>
        <v>0.35701954318388529</v>
      </c>
      <c r="D177" s="178">
        <v>115269.74400000001</v>
      </c>
      <c r="E177" s="179">
        <f t="shared" si="9"/>
        <v>0.37105904896544689</v>
      </c>
      <c r="F177" s="178">
        <v>15193.093000000001</v>
      </c>
      <c r="G177" s="179">
        <f t="shared" si="10"/>
        <v>9.1338815519609984E-2</v>
      </c>
      <c r="H177" s="178">
        <v>15878.375</v>
      </c>
      <c r="I177" s="179">
        <f t="shared" si="11"/>
        <v>7.4159503989769546E-2</v>
      </c>
      <c r="J177" s="178">
        <v>-55771.078000000001</v>
      </c>
      <c r="K177" s="178">
        <v>-99391.369000000006</v>
      </c>
      <c r="L177" s="178"/>
      <c r="M177" s="155" t="s">
        <v>1071</v>
      </c>
    </row>
    <row r="178" spans="1:13" x14ac:dyDescent="0.2">
      <c r="A178" s="155" t="s">
        <v>859</v>
      </c>
      <c r="B178" s="178">
        <v>157.245</v>
      </c>
      <c r="C178" s="179">
        <f t="shared" si="8"/>
        <v>7.9109693352086145E-4</v>
      </c>
      <c r="D178" s="178">
        <v>336.11399999999998</v>
      </c>
      <c r="E178" s="179">
        <f t="shared" si="9"/>
        <v>1.0819677120474235E-3</v>
      </c>
      <c r="F178" s="178">
        <v>4117.6859999999997</v>
      </c>
      <c r="G178" s="179">
        <f t="shared" si="10"/>
        <v>2.4754970032874857E-2</v>
      </c>
      <c r="H178" s="178">
        <v>6639.232</v>
      </c>
      <c r="I178" s="179">
        <f t="shared" si="11"/>
        <v>3.1008346382611927E-2</v>
      </c>
      <c r="J178" s="178">
        <v>3960.4409999999998</v>
      </c>
      <c r="K178" s="178">
        <v>6303.1180000000004</v>
      </c>
      <c r="L178" s="178"/>
      <c r="M178" s="155" t="s">
        <v>1072</v>
      </c>
    </row>
    <row r="179" spans="1:13" x14ac:dyDescent="0.2">
      <c r="A179" s="155" t="s">
        <v>860</v>
      </c>
      <c r="B179" s="178">
        <v>4.101</v>
      </c>
      <c r="C179" s="179">
        <f t="shared" si="8"/>
        <v>2.0632061587771011E-5</v>
      </c>
      <c r="D179" s="178">
        <v>0.745</v>
      </c>
      <c r="E179" s="179">
        <f t="shared" si="9"/>
        <v>2.3981921177794751E-6</v>
      </c>
      <c r="F179" s="178">
        <v>116.039</v>
      </c>
      <c r="G179" s="179">
        <f t="shared" si="10"/>
        <v>6.9761073759503896E-4</v>
      </c>
      <c r="H179" s="178">
        <v>100.565</v>
      </c>
      <c r="I179" s="179">
        <f t="shared" si="11"/>
        <v>4.6968600494264523E-4</v>
      </c>
      <c r="J179" s="178">
        <v>111.938</v>
      </c>
      <c r="K179" s="178">
        <v>99.82</v>
      </c>
      <c r="L179" s="178"/>
      <c r="M179" s="155" t="s">
        <v>1073</v>
      </c>
    </row>
    <row r="180" spans="1:13" x14ac:dyDescent="0.2">
      <c r="A180" s="155" t="s">
        <v>861</v>
      </c>
      <c r="B180" s="178">
        <v>2.2090000000000001</v>
      </c>
      <c r="C180" s="179">
        <f t="shared" si="8"/>
        <v>1.1113441611164636E-5</v>
      </c>
      <c r="D180" s="178">
        <v>0.86599999999999999</v>
      </c>
      <c r="E180" s="179">
        <f t="shared" si="9"/>
        <v>2.787697146304732E-6</v>
      </c>
      <c r="F180" s="178">
        <v>30.202999999999999</v>
      </c>
      <c r="G180" s="179">
        <f t="shared" si="10"/>
        <v>1.8157634164016375E-4</v>
      </c>
      <c r="H180" s="178">
        <v>52.384999999999998</v>
      </c>
      <c r="I180" s="179">
        <f t="shared" si="11"/>
        <v>2.4466266960593123E-4</v>
      </c>
      <c r="J180" s="178">
        <v>27.994</v>
      </c>
      <c r="K180" s="178">
        <v>51.518999999999998</v>
      </c>
      <c r="L180" s="178"/>
      <c r="M180" s="155" t="s">
        <v>1074</v>
      </c>
    </row>
    <row r="181" spans="1:13" x14ac:dyDescent="0.2">
      <c r="A181" s="155" t="s">
        <v>862</v>
      </c>
      <c r="B181" s="178">
        <v>3509685.142</v>
      </c>
      <c r="C181" s="179">
        <f t="shared" si="8"/>
        <v>17.657166545581283</v>
      </c>
      <c r="D181" s="178">
        <v>5141955.1069999998</v>
      </c>
      <c r="E181" s="179">
        <f t="shared" si="9"/>
        <v>16.552209674608477</v>
      </c>
      <c r="F181" s="178">
        <v>628306.00199999998</v>
      </c>
      <c r="G181" s="179">
        <f t="shared" si="10"/>
        <v>3.7772905100062051</v>
      </c>
      <c r="H181" s="178">
        <v>584760.06900000002</v>
      </c>
      <c r="I181" s="179">
        <f t="shared" si="11"/>
        <v>2.7311054607328153</v>
      </c>
      <c r="J181" s="178">
        <v>-2881379.14</v>
      </c>
      <c r="K181" s="178">
        <v>-4557195.0379999997</v>
      </c>
      <c r="L181" s="178"/>
      <c r="M181" s="155" t="s">
        <v>1075</v>
      </c>
    </row>
    <row r="182" spans="1:13" x14ac:dyDescent="0.2">
      <c r="A182" s="155" t="s">
        <v>863</v>
      </c>
      <c r="B182" s="178">
        <v>677.32799999999997</v>
      </c>
      <c r="C182" s="179">
        <f t="shared" si="8"/>
        <v>3.4076257037604883E-3</v>
      </c>
      <c r="D182" s="178">
        <v>1271.7940000000001</v>
      </c>
      <c r="E182" s="179">
        <f t="shared" si="9"/>
        <v>4.0939682499855435E-3</v>
      </c>
      <c r="F182" s="178">
        <v>9337.0409999999993</v>
      </c>
      <c r="G182" s="179">
        <f t="shared" si="10"/>
        <v>5.6133024749998879E-2</v>
      </c>
      <c r="H182" s="178">
        <v>13414.278</v>
      </c>
      <c r="I182" s="179">
        <f t="shared" si="11"/>
        <v>6.2651008233580441E-2</v>
      </c>
      <c r="J182" s="178">
        <v>8659.7129999999997</v>
      </c>
      <c r="K182" s="178">
        <v>12142.484</v>
      </c>
      <c r="L182" s="178"/>
      <c r="M182" s="155" t="s">
        <v>1076</v>
      </c>
    </row>
    <row r="183" spans="1:13" x14ac:dyDescent="0.2">
      <c r="A183" s="155" t="s">
        <v>864</v>
      </c>
      <c r="B183" s="178">
        <v>94976.713000000003</v>
      </c>
      <c r="C183" s="179">
        <f t="shared" si="8"/>
        <v>0.47782623555719372</v>
      </c>
      <c r="D183" s="178">
        <v>147616.94</v>
      </c>
      <c r="E183" s="179">
        <f t="shared" si="9"/>
        <v>0.47518628450835665</v>
      </c>
      <c r="F183" s="178">
        <v>138076.59899999999</v>
      </c>
      <c r="G183" s="179">
        <f t="shared" si="10"/>
        <v>0.83009779533608874</v>
      </c>
      <c r="H183" s="178">
        <v>148075.19200000001</v>
      </c>
      <c r="I183" s="179">
        <f t="shared" si="11"/>
        <v>0.69158102084815931</v>
      </c>
      <c r="J183" s="178">
        <v>43099.885999999984</v>
      </c>
      <c r="K183" s="178">
        <v>458.25200000000768</v>
      </c>
      <c r="L183" s="178"/>
      <c r="M183" s="155" t="s">
        <v>1077</v>
      </c>
    </row>
    <row r="184" spans="1:13" x14ac:dyDescent="0.2">
      <c r="A184" s="155" t="s">
        <v>865</v>
      </c>
      <c r="B184" s="178">
        <v>125601.929</v>
      </c>
      <c r="C184" s="179">
        <f t="shared" si="8"/>
        <v>0.63190117890047348</v>
      </c>
      <c r="D184" s="178">
        <v>164880.954</v>
      </c>
      <c r="E184" s="179">
        <f t="shared" si="9"/>
        <v>0.5307600057110875</v>
      </c>
      <c r="F184" s="178">
        <v>12117.688</v>
      </c>
      <c r="G184" s="179">
        <f t="shared" si="10"/>
        <v>7.2849897565702509E-2</v>
      </c>
      <c r="H184" s="178">
        <v>16368.441000000001</v>
      </c>
      <c r="I184" s="179">
        <f t="shared" si="11"/>
        <v>7.6448343463723936E-2</v>
      </c>
      <c r="J184" s="178">
        <v>-113484.24100000001</v>
      </c>
      <c r="K184" s="178">
        <v>-148512.51300000001</v>
      </c>
      <c r="L184" s="178"/>
      <c r="M184" s="155" t="s">
        <v>1078</v>
      </c>
    </row>
    <row r="185" spans="1:13" x14ac:dyDescent="0.2">
      <c r="A185" s="155" t="s">
        <v>866</v>
      </c>
      <c r="B185" s="178">
        <v>76755.653999999995</v>
      </c>
      <c r="C185" s="179">
        <f t="shared" si="8"/>
        <v>0.38615639613207564</v>
      </c>
      <c r="D185" s="178">
        <v>111643.849</v>
      </c>
      <c r="E185" s="179">
        <f t="shared" si="9"/>
        <v>0.35938711230921067</v>
      </c>
      <c r="F185" s="178">
        <v>317417.83600000001</v>
      </c>
      <c r="G185" s="179">
        <f t="shared" si="10"/>
        <v>1.9082730004376209</v>
      </c>
      <c r="H185" s="178">
        <v>416075.51400000002</v>
      </c>
      <c r="I185" s="179">
        <f t="shared" si="11"/>
        <v>1.9432689894607236</v>
      </c>
      <c r="J185" s="178">
        <v>240662.18200000003</v>
      </c>
      <c r="K185" s="178">
        <v>304431.66500000004</v>
      </c>
      <c r="L185" s="178"/>
      <c r="M185" s="155" t="s">
        <v>1079</v>
      </c>
    </row>
    <row r="186" spans="1:13" x14ac:dyDescent="0.2">
      <c r="A186" s="155" t="s">
        <v>867</v>
      </c>
      <c r="B186" s="178">
        <v>844663.31299999997</v>
      </c>
      <c r="C186" s="179">
        <f t="shared" si="8"/>
        <v>4.2494868311989027</v>
      </c>
      <c r="D186" s="178">
        <v>1073890.4950000001</v>
      </c>
      <c r="E186" s="179">
        <f t="shared" si="9"/>
        <v>3.4569070073386561</v>
      </c>
      <c r="F186" s="178">
        <v>131466.06599999999</v>
      </c>
      <c r="G186" s="179">
        <f t="shared" si="10"/>
        <v>0.79035616707295009</v>
      </c>
      <c r="H186" s="178">
        <v>148764.1</v>
      </c>
      <c r="I186" s="179">
        <f t="shared" si="11"/>
        <v>0.69479854629233007</v>
      </c>
      <c r="J186" s="178">
        <v>-713197.24699999997</v>
      </c>
      <c r="K186" s="178">
        <v>-925126.39500000014</v>
      </c>
      <c r="L186" s="178"/>
      <c r="M186" s="155" t="s">
        <v>1080</v>
      </c>
    </row>
    <row r="187" spans="1:13" x14ac:dyDescent="0.2">
      <c r="A187" s="155" t="s">
        <v>722</v>
      </c>
      <c r="B187" s="178">
        <v>14.757999999999999</v>
      </c>
      <c r="C187" s="179">
        <f t="shared" si="8"/>
        <v>7.4247248210759464E-5</v>
      </c>
      <c r="D187" s="178">
        <v>70.207999999999998</v>
      </c>
      <c r="E187" s="179">
        <f t="shared" si="9"/>
        <v>2.2600304993967971E-4</v>
      </c>
      <c r="F187" s="178">
        <v>19091.673999999999</v>
      </c>
      <c r="G187" s="179">
        <f t="shared" si="10"/>
        <v>0.11477655599465719</v>
      </c>
      <c r="H187" s="178">
        <v>27803.194</v>
      </c>
      <c r="I187" s="179">
        <f t="shared" si="11"/>
        <v>0.12985403584254288</v>
      </c>
      <c r="J187" s="178">
        <v>19076.915999999997</v>
      </c>
      <c r="K187" s="178">
        <v>27732.986000000001</v>
      </c>
      <c r="L187" s="178"/>
      <c r="M187" s="155" t="s">
        <v>940</v>
      </c>
    </row>
    <row r="188" spans="1:13" x14ac:dyDescent="0.2">
      <c r="A188" s="155" t="s">
        <v>723</v>
      </c>
      <c r="B188" s="178">
        <v>784.57600000000002</v>
      </c>
      <c r="C188" s="179">
        <f t="shared" si="8"/>
        <v>3.9471885765147595E-3</v>
      </c>
      <c r="D188" s="178">
        <v>382.41500000000002</v>
      </c>
      <c r="E188" s="179">
        <f t="shared" si="9"/>
        <v>1.231012937880051E-3</v>
      </c>
      <c r="F188" s="178">
        <v>2470.942</v>
      </c>
      <c r="G188" s="179">
        <f t="shared" si="10"/>
        <v>1.4854968339735441E-2</v>
      </c>
      <c r="H188" s="178">
        <v>2048.7420000000002</v>
      </c>
      <c r="I188" s="179">
        <f t="shared" si="11"/>
        <v>9.5685919071068961E-3</v>
      </c>
      <c r="J188" s="178">
        <v>1686.366</v>
      </c>
      <c r="K188" s="178">
        <v>1666.3270000000002</v>
      </c>
      <c r="L188" s="178"/>
      <c r="M188" s="155" t="s">
        <v>941</v>
      </c>
    </row>
    <row r="189" spans="1:13" x14ac:dyDescent="0.2">
      <c r="A189" s="155" t="s">
        <v>868</v>
      </c>
      <c r="B189" s="178">
        <v>10132.075999999999</v>
      </c>
      <c r="C189" s="179">
        <f t="shared" si="8"/>
        <v>5.0974302863686059E-2</v>
      </c>
      <c r="D189" s="178">
        <v>5405.58</v>
      </c>
      <c r="E189" s="179">
        <f t="shared" si="9"/>
        <v>1.7400831339632716E-2</v>
      </c>
      <c r="F189" s="178">
        <v>43385.591</v>
      </c>
      <c r="G189" s="179">
        <f t="shared" si="10"/>
        <v>0.26082829168216448</v>
      </c>
      <c r="H189" s="178">
        <v>56867.360999999997</v>
      </c>
      <c r="I189" s="179">
        <f t="shared" si="11"/>
        <v>0.26559741062716841</v>
      </c>
      <c r="J189" s="178">
        <v>33253.514999999999</v>
      </c>
      <c r="K189" s="178">
        <v>51461.780999999995</v>
      </c>
      <c r="L189" s="178"/>
      <c r="M189" s="155" t="s">
        <v>1081</v>
      </c>
    </row>
    <row r="190" spans="1:13" x14ac:dyDescent="0.2">
      <c r="A190" s="155" t="s">
        <v>869</v>
      </c>
      <c r="B190" s="178">
        <v>571982.59499999997</v>
      </c>
      <c r="C190" s="179">
        <f t="shared" si="8"/>
        <v>2.8776347542484961</v>
      </c>
      <c r="D190" s="178">
        <v>556560.91</v>
      </c>
      <c r="E190" s="179">
        <f t="shared" si="9"/>
        <v>1.7915972985586202</v>
      </c>
      <c r="F190" s="178">
        <v>256648.96100000001</v>
      </c>
      <c r="G190" s="179">
        <f t="shared" si="10"/>
        <v>1.542938761849123</v>
      </c>
      <c r="H190" s="178">
        <v>233738.06</v>
      </c>
      <c r="I190" s="179">
        <f t="shared" si="11"/>
        <v>1.0916670372837898</v>
      </c>
      <c r="J190" s="178">
        <v>-315333.63399999996</v>
      </c>
      <c r="K190" s="178">
        <v>-322822.85000000003</v>
      </c>
      <c r="L190" s="178"/>
      <c r="M190" s="155" t="s">
        <v>1082</v>
      </c>
    </row>
    <row r="191" spans="1:13" x14ac:dyDescent="0.2">
      <c r="A191" s="155" t="s">
        <v>870</v>
      </c>
      <c r="B191" s="178">
        <v>8.3049999999999997</v>
      </c>
      <c r="C191" s="179">
        <f t="shared" si="8"/>
        <v>4.1782314432196596E-5</v>
      </c>
      <c r="D191" s="178">
        <v>35.587000000000003</v>
      </c>
      <c r="E191" s="179">
        <f t="shared" si="9"/>
        <v>1.1455632603411836E-4</v>
      </c>
      <c r="F191" s="178">
        <v>182.434</v>
      </c>
      <c r="G191" s="179">
        <f t="shared" si="10"/>
        <v>1.0967684769983654E-3</v>
      </c>
      <c r="H191" s="178">
        <v>438.25599999999997</v>
      </c>
      <c r="I191" s="179">
        <f t="shared" si="11"/>
        <v>2.0468623256813395E-3</v>
      </c>
      <c r="J191" s="178">
        <v>174.12899999999999</v>
      </c>
      <c r="K191" s="178">
        <v>402.66899999999998</v>
      </c>
      <c r="L191" s="178"/>
      <c r="M191" s="155" t="s">
        <v>1083</v>
      </c>
    </row>
    <row r="192" spans="1:13" x14ac:dyDescent="0.2">
      <c r="A192" s="155" t="s">
        <v>871</v>
      </c>
      <c r="B192" s="178">
        <v>9071.91</v>
      </c>
      <c r="C192" s="179">
        <f t="shared" si="8"/>
        <v>4.5640625661720488E-2</v>
      </c>
      <c r="D192" s="178">
        <v>16981.878000000001</v>
      </c>
      <c r="E192" s="179">
        <f t="shared" si="9"/>
        <v>5.4665511362003594E-2</v>
      </c>
      <c r="F192" s="178">
        <v>3816.5450000000001</v>
      </c>
      <c r="G192" s="179">
        <f t="shared" si="10"/>
        <v>2.294455116395917E-2</v>
      </c>
      <c r="H192" s="178">
        <v>1146.271</v>
      </c>
      <c r="I192" s="179">
        <f t="shared" si="11"/>
        <v>5.3536264761259974E-3</v>
      </c>
      <c r="J192" s="178">
        <v>-5255.3649999999998</v>
      </c>
      <c r="K192" s="178">
        <v>-15835.607</v>
      </c>
      <c r="L192" s="178"/>
      <c r="M192" s="155" t="s">
        <v>1084</v>
      </c>
    </row>
    <row r="193" spans="1:13" x14ac:dyDescent="0.2">
      <c r="A193" s="155" t="s">
        <v>872</v>
      </c>
      <c r="B193" s="178" t="s">
        <v>766</v>
      </c>
      <c r="C193" s="179" t="str">
        <f t="shared" si="8"/>
        <v>x</v>
      </c>
      <c r="D193" s="178" t="s">
        <v>756</v>
      </c>
      <c r="E193" s="179" t="str">
        <f t="shared" si="9"/>
        <v>x</v>
      </c>
      <c r="F193" s="178" t="s">
        <v>766</v>
      </c>
      <c r="G193" s="179" t="str">
        <f t="shared" si="10"/>
        <v>x</v>
      </c>
      <c r="H193" s="178" t="s">
        <v>766</v>
      </c>
      <c r="I193" s="179" t="str">
        <f t="shared" si="11"/>
        <v>x</v>
      </c>
      <c r="J193" s="178" t="s">
        <v>766</v>
      </c>
      <c r="K193" s="178" t="s">
        <v>756</v>
      </c>
      <c r="L193" s="178"/>
      <c r="M193" s="155" t="s">
        <v>1085</v>
      </c>
    </row>
    <row r="194" spans="1:13" x14ac:dyDescent="0.2">
      <c r="A194" s="155" t="s">
        <v>873</v>
      </c>
      <c r="B194" s="178">
        <v>487613.24200000003</v>
      </c>
      <c r="C194" s="179">
        <f t="shared" si="8"/>
        <v>2.4531739673144823</v>
      </c>
      <c r="D194" s="178">
        <v>875385.50399999996</v>
      </c>
      <c r="E194" s="179">
        <f t="shared" si="9"/>
        <v>2.8179095512902186</v>
      </c>
      <c r="F194" s="178">
        <v>152639.04199999999</v>
      </c>
      <c r="G194" s="179">
        <f t="shared" si="10"/>
        <v>0.91764522854747221</v>
      </c>
      <c r="H194" s="178">
        <v>180159.79399999999</v>
      </c>
      <c r="I194" s="179">
        <f t="shared" si="11"/>
        <v>0.84143125237557748</v>
      </c>
      <c r="J194" s="178">
        <v>-334974.20000000007</v>
      </c>
      <c r="K194" s="178">
        <v>-695225.71</v>
      </c>
      <c r="L194" s="178"/>
      <c r="M194" s="155" t="s">
        <v>1086</v>
      </c>
    </row>
    <row r="195" spans="1:13" x14ac:dyDescent="0.2">
      <c r="A195" s="155" t="s">
        <v>724</v>
      </c>
      <c r="B195" s="178">
        <v>40200.618000000002</v>
      </c>
      <c r="C195" s="179">
        <f t="shared" si="8"/>
        <v>0.20224862873505386</v>
      </c>
      <c r="D195" s="178">
        <v>12760.891</v>
      </c>
      <c r="E195" s="179">
        <f t="shared" si="9"/>
        <v>4.1077943908782603E-2</v>
      </c>
      <c r="F195" s="178">
        <v>24232.694</v>
      </c>
      <c r="G195" s="179">
        <f t="shared" si="10"/>
        <v>0.14568367131098059</v>
      </c>
      <c r="H195" s="178">
        <v>44808.542999999998</v>
      </c>
      <c r="I195" s="179">
        <f t="shared" si="11"/>
        <v>0.20927704021250665</v>
      </c>
      <c r="J195" s="178">
        <v>-15967.924000000003</v>
      </c>
      <c r="K195" s="178">
        <v>32047.651999999998</v>
      </c>
      <c r="L195" s="178"/>
      <c r="M195" s="155" t="s">
        <v>942</v>
      </c>
    </row>
    <row r="196" spans="1:13" x14ac:dyDescent="0.2">
      <c r="A196" s="155" t="s">
        <v>874</v>
      </c>
      <c r="B196" s="178">
        <v>12465.552</v>
      </c>
      <c r="C196" s="179">
        <f t="shared" si="8"/>
        <v>6.2713981124009291E-2</v>
      </c>
      <c r="D196" s="178">
        <v>82.881</v>
      </c>
      <c r="E196" s="179">
        <f t="shared" si="9"/>
        <v>2.6679806834051099E-4</v>
      </c>
      <c r="F196" s="178">
        <v>3660.1570000000002</v>
      </c>
      <c r="G196" s="179">
        <f t="shared" si="10"/>
        <v>2.2004367708129552E-2</v>
      </c>
      <c r="H196" s="178">
        <v>7237.6689999999999</v>
      </c>
      <c r="I196" s="179">
        <f t="shared" si="11"/>
        <v>3.3803329565029884E-2</v>
      </c>
      <c r="J196" s="178">
        <v>-8805.3950000000004</v>
      </c>
      <c r="K196" s="178">
        <v>7154.7879999999996</v>
      </c>
      <c r="L196" s="178"/>
      <c r="M196" s="155" t="s">
        <v>1087</v>
      </c>
    </row>
    <row r="197" spans="1:13" x14ac:dyDescent="0.2">
      <c r="A197" s="155" t="s">
        <v>875</v>
      </c>
      <c r="B197" s="178">
        <v>13125.200999999999</v>
      </c>
      <c r="C197" s="179">
        <f t="shared" si="8"/>
        <v>6.6032664077998945E-2</v>
      </c>
      <c r="D197" s="178">
        <v>16114.656000000001</v>
      </c>
      <c r="E197" s="179">
        <f t="shared" si="9"/>
        <v>5.1873880536815742E-2</v>
      </c>
      <c r="F197" s="178">
        <v>403.92099999999999</v>
      </c>
      <c r="G197" s="179">
        <f t="shared" si="10"/>
        <v>2.4283182959188351E-3</v>
      </c>
      <c r="H197" s="178">
        <v>31.593</v>
      </c>
      <c r="I197" s="179">
        <f t="shared" si="11"/>
        <v>1.4755421820865104E-4</v>
      </c>
      <c r="J197" s="178">
        <v>-12721.279999999999</v>
      </c>
      <c r="K197" s="178">
        <v>-16083.063</v>
      </c>
      <c r="L197" s="178"/>
      <c r="M197" s="155" t="s">
        <v>1088</v>
      </c>
    </row>
    <row r="198" spans="1:13" x14ac:dyDescent="0.2">
      <c r="A198" s="155" t="s">
        <v>876</v>
      </c>
      <c r="B198" s="178">
        <v>14458.405000000001</v>
      </c>
      <c r="C198" s="179">
        <f t="shared" si="8"/>
        <v>7.2739990836609703E-2</v>
      </c>
      <c r="D198" s="178">
        <v>14635.428</v>
      </c>
      <c r="E198" s="179">
        <f t="shared" si="9"/>
        <v>4.7112171905945001E-2</v>
      </c>
      <c r="F198" s="178">
        <v>18753.924999999999</v>
      </c>
      <c r="G198" s="179">
        <f t="shared" si="10"/>
        <v>0.11274605479237187</v>
      </c>
      <c r="H198" s="178">
        <v>27131.8</v>
      </c>
      <c r="I198" s="179">
        <f t="shared" si="11"/>
        <v>0.12671830904293602</v>
      </c>
      <c r="J198" s="178">
        <v>4295.5199999999986</v>
      </c>
      <c r="K198" s="178">
        <v>12496.371999999999</v>
      </c>
      <c r="L198" s="178"/>
      <c r="M198" s="155" t="s">
        <v>1089</v>
      </c>
    </row>
    <row r="199" spans="1:13" x14ac:dyDescent="0.2">
      <c r="A199" s="155" t="s">
        <v>877</v>
      </c>
      <c r="B199" s="178">
        <v>11103.902</v>
      </c>
      <c r="C199" s="179">
        <f t="shared" si="8"/>
        <v>5.5863543020866546E-2</v>
      </c>
      <c r="D199" s="178">
        <v>16464.223999999998</v>
      </c>
      <c r="E199" s="179">
        <f t="shared" si="9"/>
        <v>5.2999157345175379E-2</v>
      </c>
      <c r="F199" s="178">
        <v>13692.331</v>
      </c>
      <c r="G199" s="179">
        <f t="shared" si="10"/>
        <v>8.2316437820951729E-2</v>
      </c>
      <c r="H199" s="178">
        <v>15879.495000000001</v>
      </c>
      <c r="I199" s="179">
        <f t="shared" si="11"/>
        <v>7.4164734918278838E-2</v>
      </c>
      <c r="J199" s="178">
        <v>2588.4290000000001</v>
      </c>
      <c r="K199" s="178">
        <v>-584.72899999999754</v>
      </c>
      <c r="L199" s="178"/>
      <c r="M199" s="155" t="s">
        <v>1090</v>
      </c>
    </row>
    <row r="200" spans="1:13" x14ac:dyDescent="0.2">
      <c r="A200" s="155" t="s">
        <v>878</v>
      </c>
      <c r="B200" s="178">
        <v>3394.1460000000002</v>
      </c>
      <c r="C200" s="179">
        <f t="shared" si="8"/>
        <v>1.7075891077758261E-2</v>
      </c>
      <c r="D200" s="178">
        <v>16261.397999999999</v>
      </c>
      <c r="E200" s="179">
        <f t="shared" si="9"/>
        <v>5.2346250345872376E-2</v>
      </c>
      <c r="F200" s="178">
        <v>1107.127</v>
      </c>
      <c r="G200" s="179">
        <f t="shared" si="10"/>
        <v>6.655897440355248E-3</v>
      </c>
      <c r="H200" s="178">
        <v>406.82900000000001</v>
      </c>
      <c r="I200" s="179">
        <f t="shared" si="11"/>
        <v>1.9000834058053144E-3</v>
      </c>
      <c r="J200" s="178">
        <v>-2287.0190000000002</v>
      </c>
      <c r="K200" s="178">
        <v>-15854.569</v>
      </c>
      <c r="L200" s="178"/>
      <c r="M200" s="155" t="s">
        <v>1091</v>
      </c>
    </row>
    <row r="201" spans="1:13" x14ac:dyDescent="0.2">
      <c r="A201" s="155" t="s">
        <v>879</v>
      </c>
      <c r="B201" s="178">
        <v>102.76600000000001</v>
      </c>
      <c r="C201" s="179">
        <f t="shared" si="8"/>
        <v>5.170140066151855E-4</v>
      </c>
      <c r="D201" s="178">
        <v>198.06800000000001</v>
      </c>
      <c r="E201" s="179">
        <f t="shared" si="9"/>
        <v>6.3759076024744307E-4</v>
      </c>
      <c r="F201" s="178">
        <v>263.846</v>
      </c>
      <c r="G201" s="179">
        <f t="shared" si="10"/>
        <v>1.5862063846767091E-3</v>
      </c>
      <c r="H201" s="178">
        <v>385.49799999999999</v>
      </c>
      <c r="I201" s="179">
        <f t="shared" si="11"/>
        <v>1.8004575700629429E-3</v>
      </c>
      <c r="J201" s="178">
        <v>161.07999999999998</v>
      </c>
      <c r="K201" s="178">
        <v>187.42999999999998</v>
      </c>
      <c r="L201" s="178"/>
      <c r="M201" s="155" t="s">
        <v>1092</v>
      </c>
    </row>
    <row r="202" spans="1:13" x14ac:dyDescent="0.2">
      <c r="A202" s="155" t="s">
        <v>880</v>
      </c>
      <c r="B202" s="178">
        <v>658.37199999999996</v>
      </c>
      <c r="C202" s="179">
        <f t="shared" si="8"/>
        <v>3.3122583886037492E-3</v>
      </c>
      <c r="D202" s="178">
        <v>502.072</v>
      </c>
      <c r="E202" s="179">
        <f t="shared" si="9"/>
        <v>1.61619478249366E-3</v>
      </c>
      <c r="F202" s="178">
        <v>18312.444</v>
      </c>
      <c r="G202" s="179">
        <f t="shared" si="10"/>
        <v>0.11009193086813783</v>
      </c>
      <c r="H202" s="178">
        <v>19419.095000000001</v>
      </c>
      <c r="I202" s="179">
        <f t="shared" si="11"/>
        <v>9.0696337196357557E-2</v>
      </c>
      <c r="J202" s="178">
        <v>17654.072</v>
      </c>
      <c r="K202" s="178">
        <v>18917.023000000001</v>
      </c>
      <c r="L202" s="178"/>
      <c r="M202" s="155" t="s">
        <v>1093</v>
      </c>
    </row>
    <row r="203" spans="1:13" x14ac:dyDescent="0.2">
      <c r="A203" s="155" t="s">
        <v>881</v>
      </c>
      <c r="B203" s="178">
        <v>157.292</v>
      </c>
      <c r="C203" s="179">
        <f t="shared" si="8"/>
        <v>7.9133338972535417E-4</v>
      </c>
      <c r="D203" s="178">
        <v>148.08500000000001</v>
      </c>
      <c r="E203" s="179">
        <f t="shared" si="9"/>
        <v>4.7669299296828667E-4</v>
      </c>
      <c r="F203" s="178">
        <v>570.93200000000002</v>
      </c>
      <c r="G203" s="179">
        <f t="shared" si="10"/>
        <v>3.4323657876800971E-3</v>
      </c>
      <c r="H203" s="178">
        <v>1019.284</v>
      </c>
      <c r="I203" s="179">
        <f t="shared" si="11"/>
        <v>4.760537263083172E-3</v>
      </c>
      <c r="J203" s="178">
        <v>413.64</v>
      </c>
      <c r="K203" s="178">
        <v>871.19899999999996</v>
      </c>
      <c r="L203" s="178"/>
      <c r="M203" s="155" t="s">
        <v>1094</v>
      </c>
    </row>
    <row r="204" spans="1:13" x14ac:dyDescent="0.2">
      <c r="A204" s="155" t="s">
        <v>882</v>
      </c>
      <c r="B204" s="178">
        <v>126597.586</v>
      </c>
      <c r="C204" s="179">
        <f t="shared" si="8"/>
        <v>0.63691031241529794</v>
      </c>
      <c r="D204" s="178">
        <v>163606.696</v>
      </c>
      <c r="E204" s="179">
        <f t="shared" si="9"/>
        <v>0.52665810572233929</v>
      </c>
      <c r="F204" s="178">
        <v>22641.738000000001</v>
      </c>
      <c r="G204" s="179">
        <f t="shared" si="10"/>
        <v>0.13611905951114386</v>
      </c>
      <c r="H204" s="178">
        <v>25435.295999999998</v>
      </c>
      <c r="I204" s="179">
        <f t="shared" si="11"/>
        <v>0.11879483481105399</v>
      </c>
      <c r="J204" s="178">
        <v>-103955.848</v>
      </c>
      <c r="K204" s="178">
        <v>-138171.4</v>
      </c>
      <c r="L204" s="178"/>
      <c r="M204" s="155" t="s">
        <v>1095</v>
      </c>
    </row>
    <row r="205" spans="1:13" x14ac:dyDescent="0.2">
      <c r="A205" s="155" t="s">
        <v>883</v>
      </c>
      <c r="B205" s="178">
        <v>210.995</v>
      </c>
      <c r="C205" s="179">
        <f t="shared" si="8"/>
        <v>1.0615122737653608E-3</v>
      </c>
      <c r="D205" s="178">
        <v>312.19299999999998</v>
      </c>
      <c r="E205" s="179">
        <f t="shared" si="9"/>
        <v>1.004964821242856E-3</v>
      </c>
      <c r="F205" s="178">
        <v>244.24</v>
      </c>
      <c r="G205" s="179">
        <f t="shared" si="10"/>
        <v>1.4683377704927854E-3</v>
      </c>
      <c r="H205" s="178">
        <v>139.58000000000001</v>
      </c>
      <c r="I205" s="179">
        <f t="shared" si="11"/>
        <v>6.5190446546904419E-4</v>
      </c>
      <c r="J205" s="178">
        <v>33.245000000000005</v>
      </c>
      <c r="K205" s="178">
        <v>-172.61299999999997</v>
      </c>
      <c r="L205" s="178"/>
      <c r="M205" s="155" t="s">
        <v>1096</v>
      </c>
    </row>
    <row r="206" spans="1:13" x14ac:dyDescent="0.2">
      <c r="A206" s="155" t="s">
        <v>884</v>
      </c>
      <c r="B206" s="178">
        <v>7443.4350000000004</v>
      </c>
      <c r="C206" s="179">
        <f t="shared" ref="C206:C245" si="12">IF(B206=0,0,IF(OR(B206="x",B206="Ə"),"x",B206/$B$12*100))</f>
        <v>3.7447795499773305E-2</v>
      </c>
      <c r="D206" s="178">
        <v>3240.444</v>
      </c>
      <c r="E206" s="179">
        <f t="shared" ref="E206:E245" si="13">IF(D206=0,0,IF(OR(D206="x",D206="Ə"),"x",D206/$D$12*100))</f>
        <v>1.0431150683095023E-2</v>
      </c>
      <c r="F206" s="178">
        <v>7355.5839999999998</v>
      </c>
      <c r="G206" s="179">
        <f t="shared" ref="G206:G245" si="14">IF(F206=0,0,IF(OR(F206="x",F206="Ə"),"x",F206/$F$12*100))</f>
        <v>4.4220773875009847E-2</v>
      </c>
      <c r="H206" s="178">
        <v>10124.300999999999</v>
      </c>
      <c r="I206" s="179">
        <f t="shared" ref="I206:I245" si="15">IF(H206=0,0,IF(OR(H206="x",H206="Ə"),"x",H206/$H$12*100))</f>
        <v>4.7285263158423192E-2</v>
      </c>
      <c r="J206" s="178">
        <v>-87.851000000000568</v>
      </c>
      <c r="K206" s="178">
        <v>6883.857</v>
      </c>
      <c r="L206" s="178"/>
      <c r="M206" s="155" t="s">
        <v>1097</v>
      </c>
    </row>
    <row r="207" spans="1:13" x14ac:dyDescent="0.2">
      <c r="A207" s="155" t="s">
        <v>885</v>
      </c>
      <c r="B207" s="178">
        <v>25534.002</v>
      </c>
      <c r="C207" s="179">
        <f t="shared" si="12"/>
        <v>0.12846113188155772</v>
      </c>
      <c r="D207" s="178">
        <v>50505.425999999999</v>
      </c>
      <c r="E207" s="179">
        <f t="shared" si="13"/>
        <v>0.16257948260173768</v>
      </c>
      <c r="F207" s="178">
        <v>13040.772000000001</v>
      </c>
      <c r="G207" s="179">
        <f t="shared" si="14"/>
        <v>7.839935343917763E-2</v>
      </c>
      <c r="H207" s="178">
        <v>14530.4</v>
      </c>
      <c r="I207" s="179">
        <f t="shared" si="15"/>
        <v>6.7863824652897253E-2</v>
      </c>
      <c r="J207" s="178">
        <v>-12493.23</v>
      </c>
      <c r="K207" s="178">
        <v>-35975.025999999998</v>
      </c>
      <c r="L207" s="178"/>
      <c r="M207" s="155" t="s">
        <v>1098</v>
      </c>
    </row>
    <row r="208" spans="1:13" x14ac:dyDescent="0.2">
      <c r="A208" s="155" t="s">
        <v>886</v>
      </c>
      <c r="B208" s="178">
        <v>180902.636</v>
      </c>
      <c r="C208" s="179">
        <f t="shared" si="12"/>
        <v>0.91011809981519665</v>
      </c>
      <c r="D208" s="178">
        <v>255696.821</v>
      </c>
      <c r="E208" s="179">
        <f t="shared" si="13"/>
        <v>0.82310080625969051</v>
      </c>
      <c r="F208" s="178">
        <v>20337.437000000002</v>
      </c>
      <c r="G208" s="179">
        <f t="shared" si="14"/>
        <v>0.12226591427332741</v>
      </c>
      <c r="H208" s="178">
        <v>26603.203000000001</v>
      </c>
      <c r="I208" s="179">
        <f t="shared" si="15"/>
        <v>0.12424951161684678</v>
      </c>
      <c r="J208" s="178">
        <v>-160565.19899999999</v>
      </c>
      <c r="K208" s="178">
        <v>-229093.61799999999</v>
      </c>
      <c r="L208" s="178"/>
      <c r="M208" s="155" t="s">
        <v>1099</v>
      </c>
    </row>
    <row r="209" spans="1:13" x14ac:dyDescent="0.2">
      <c r="A209" s="155" t="s">
        <v>887</v>
      </c>
      <c r="B209" s="178" t="s">
        <v>766</v>
      </c>
      <c r="C209" s="179" t="str">
        <f t="shared" si="12"/>
        <v>x</v>
      </c>
      <c r="D209" s="178" t="s">
        <v>766</v>
      </c>
      <c r="E209" s="179" t="str">
        <f t="shared" si="13"/>
        <v>x</v>
      </c>
      <c r="F209" s="178">
        <v>10451.626</v>
      </c>
      <c r="G209" s="179">
        <f t="shared" si="14"/>
        <v>6.2833758675337498E-2</v>
      </c>
      <c r="H209" s="178">
        <v>14430.407999999999</v>
      </c>
      <c r="I209" s="179">
        <f t="shared" si="15"/>
        <v>6.739681482834374E-2</v>
      </c>
      <c r="J209" s="178">
        <v>10451.626</v>
      </c>
      <c r="K209" s="178">
        <v>14430.407999999999</v>
      </c>
      <c r="L209" s="178"/>
      <c r="M209" s="155" t="s">
        <v>1100</v>
      </c>
    </row>
    <row r="210" spans="1:13" x14ac:dyDescent="0.2">
      <c r="A210" s="155" t="s">
        <v>888</v>
      </c>
      <c r="B210" s="178">
        <v>62005.635000000002</v>
      </c>
      <c r="C210" s="179">
        <f t="shared" si="12"/>
        <v>0.31194930019723233</v>
      </c>
      <c r="D210" s="178">
        <v>74325.188999999998</v>
      </c>
      <c r="E210" s="179">
        <f t="shared" si="13"/>
        <v>0.23925648645942246</v>
      </c>
      <c r="F210" s="178">
        <v>32325.617999999999</v>
      </c>
      <c r="G210" s="179">
        <f t="shared" si="14"/>
        <v>0.19433723331117528</v>
      </c>
      <c r="H210" s="178">
        <v>69069.02</v>
      </c>
      <c r="I210" s="179">
        <f t="shared" si="15"/>
        <v>0.32258491591611066</v>
      </c>
      <c r="J210" s="178">
        <v>-29680.017000000003</v>
      </c>
      <c r="K210" s="178">
        <v>-5256.1689999999944</v>
      </c>
      <c r="L210" s="178"/>
      <c r="M210" s="155" t="s">
        <v>1101</v>
      </c>
    </row>
    <row r="211" spans="1:13" x14ac:dyDescent="0.2">
      <c r="A211" s="155" t="s">
        <v>727</v>
      </c>
      <c r="B211" s="178">
        <v>308894.31</v>
      </c>
      <c r="C211" s="179">
        <f t="shared" si="12"/>
        <v>1.554042045362602</v>
      </c>
      <c r="D211" s="178">
        <v>660899.19200000004</v>
      </c>
      <c r="E211" s="179">
        <f t="shared" si="13"/>
        <v>2.1274674267130522</v>
      </c>
      <c r="F211" s="178">
        <v>96307.649000000005</v>
      </c>
      <c r="G211" s="179">
        <f t="shared" si="14"/>
        <v>0.57898853019186758</v>
      </c>
      <c r="H211" s="178">
        <v>172308.486</v>
      </c>
      <c r="I211" s="179">
        <f t="shared" si="15"/>
        <v>0.80476193911455995</v>
      </c>
      <c r="J211" s="178">
        <v>-212586.66099999999</v>
      </c>
      <c r="K211" s="178">
        <v>-488590.70600000001</v>
      </c>
      <c r="L211" s="178"/>
      <c r="M211" s="155" t="s">
        <v>945</v>
      </c>
    </row>
    <row r="212" spans="1:13" x14ac:dyDescent="0.2">
      <c r="A212" s="155" t="s">
        <v>889</v>
      </c>
      <c r="B212" s="178">
        <v>152099.32500000001</v>
      </c>
      <c r="C212" s="179">
        <f t="shared" si="12"/>
        <v>0.76520912968992916</v>
      </c>
      <c r="D212" s="178">
        <v>200944.576</v>
      </c>
      <c r="E212" s="179">
        <f t="shared" si="13"/>
        <v>0.64685060170971642</v>
      </c>
      <c r="F212" s="178">
        <v>102242.935</v>
      </c>
      <c r="G212" s="179">
        <f t="shared" si="14"/>
        <v>0.61467066502840961</v>
      </c>
      <c r="H212" s="178">
        <v>106569.614</v>
      </c>
      <c r="I212" s="179">
        <f t="shared" si="15"/>
        <v>0.49773038579963003</v>
      </c>
      <c r="J212" s="178">
        <v>-49856.390000000014</v>
      </c>
      <c r="K212" s="178">
        <v>-94374.962</v>
      </c>
      <c r="L212" s="178"/>
      <c r="M212" s="155" t="s">
        <v>1102</v>
      </c>
    </row>
    <row r="213" spans="1:13" x14ac:dyDescent="0.2">
      <c r="A213" s="155" t="s">
        <v>890</v>
      </c>
      <c r="B213" s="178">
        <v>169.19900000000001</v>
      </c>
      <c r="C213" s="179">
        <f t="shared" si="12"/>
        <v>8.5123730519123819E-4</v>
      </c>
      <c r="D213" s="178">
        <v>36.738</v>
      </c>
      <c r="E213" s="179">
        <f t="shared" si="13"/>
        <v>1.1826145237984208E-4</v>
      </c>
      <c r="F213" s="178">
        <v>6973.9409999999998</v>
      </c>
      <c r="G213" s="179">
        <f t="shared" si="14"/>
        <v>4.192638789505497E-2</v>
      </c>
      <c r="H213" s="178">
        <v>5120.2979999999998</v>
      </c>
      <c r="I213" s="179">
        <f t="shared" si="15"/>
        <v>2.391420784304496E-2</v>
      </c>
      <c r="J213" s="178">
        <v>6804.7420000000002</v>
      </c>
      <c r="K213" s="178">
        <v>5083.5599999999995</v>
      </c>
      <c r="L213" s="178"/>
      <c r="M213" s="155" t="s">
        <v>1103</v>
      </c>
    </row>
    <row r="214" spans="1:13" x14ac:dyDescent="0.2">
      <c r="A214" s="155" t="s">
        <v>891</v>
      </c>
      <c r="B214" s="178">
        <v>192166.52600000001</v>
      </c>
      <c r="C214" s="179">
        <f t="shared" si="12"/>
        <v>0.96678653975615703</v>
      </c>
      <c r="D214" s="178">
        <v>221751.861</v>
      </c>
      <c r="E214" s="179">
        <f t="shared" si="13"/>
        <v>0.71383028879614729</v>
      </c>
      <c r="F214" s="178">
        <v>28924.933000000001</v>
      </c>
      <c r="G214" s="179">
        <f t="shared" si="14"/>
        <v>0.17389277609266784</v>
      </c>
      <c r="H214" s="178">
        <v>42343.78</v>
      </c>
      <c r="I214" s="179">
        <f t="shared" si="15"/>
        <v>0.19776543392204327</v>
      </c>
      <c r="J214" s="178">
        <v>-163241.59300000002</v>
      </c>
      <c r="K214" s="178">
        <v>-179408.08100000001</v>
      </c>
      <c r="L214" s="178"/>
      <c r="M214" s="155" t="s">
        <v>1104</v>
      </c>
    </row>
    <row r="215" spans="1:13" x14ac:dyDescent="0.2">
      <c r="A215" s="155" t="s">
        <v>892</v>
      </c>
      <c r="B215" s="178">
        <v>52.834000000000003</v>
      </c>
      <c r="C215" s="179">
        <f t="shared" si="12"/>
        <v>2.6580695974842564E-4</v>
      </c>
      <c r="D215" s="178">
        <v>170.928</v>
      </c>
      <c r="E215" s="179">
        <f t="shared" si="13"/>
        <v>5.5022574806417462E-4</v>
      </c>
      <c r="F215" s="178">
        <v>2109.4250000000002</v>
      </c>
      <c r="G215" s="179">
        <f t="shared" si="14"/>
        <v>1.2681577143472584E-2</v>
      </c>
      <c r="H215" s="178">
        <v>0.90100000000000002</v>
      </c>
      <c r="I215" s="179">
        <f t="shared" si="15"/>
        <v>4.2080951668405845E-6</v>
      </c>
      <c r="J215" s="178">
        <v>2056.5910000000003</v>
      </c>
      <c r="K215" s="178">
        <v>-170.02699999999999</v>
      </c>
      <c r="L215" s="178"/>
      <c r="M215" s="155" t="s">
        <v>1105</v>
      </c>
    </row>
    <row r="216" spans="1:13" x14ac:dyDescent="0.2">
      <c r="A216" s="155" t="s">
        <v>893</v>
      </c>
      <c r="B216" s="178">
        <v>14.185</v>
      </c>
      <c r="C216" s="179">
        <f t="shared" si="12"/>
        <v>7.1364494909176252E-5</v>
      </c>
      <c r="D216" s="178">
        <v>1025.2049999999999</v>
      </c>
      <c r="E216" s="179">
        <f t="shared" si="13"/>
        <v>3.300185973299472E-3</v>
      </c>
      <c r="F216" s="178">
        <v>3678.8989999999999</v>
      </c>
      <c r="G216" s="179">
        <f t="shared" si="14"/>
        <v>2.2117042071438494E-2</v>
      </c>
      <c r="H216" s="178">
        <v>4231.326</v>
      </c>
      <c r="I216" s="179">
        <f t="shared" si="15"/>
        <v>1.9762289112016541E-2</v>
      </c>
      <c r="J216" s="178">
        <v>3664.7139999999999</v>
      </c>
      <c r="K216" s="178">
        <v>3206.1210000000001</v>
      </c>
      <c r="L216" s="178"/>
      <c r="M216" s="155" t="s">
        <v>1106</v>
      </c>
    </row>
    <row r="217" spans="1:13" x14ac:dyDescent="0.2">
      <c r="A217" s="155" t="s">
        <v>894</v>
      </c>
      <c r="B217" s="178">
        <v>2528.732</v>
      </c>
      <c r="C217" s="179">
        <f t="shared" si="12"/>
        <v>1.2722007891481922E-2</v>
      </c>
      <c r="D217" s="178">
        <v>2266.5410000000002</v>
      </c>
      <c r="E217" s="179">
        <f t="shared" si="13"/>
        <v>7.2961084037906172E-3</v>
      </c>
      <c r="F217" s="178">
        <v>4619.3900000000003</v>
      </c>
      <c r="G217" s="179">
        <f t="shared" si="14"/>
        <v>2.7771146469196973E-2</v>
      </c>
      <c r="H217" s="178">
        <v>59.414999999999999</v>
      </c>
      <c r="I217" s="179">
        <f t="shared" si="15"/>
        <v>2.7749608694543101E-4</v>
      </c>
      <c r="J217" s="178">
        <v>2090.6580000000004</v>
      </c>
      <c r="K217" s="178">
        <v>-2207.1260000000002</v>
      </c>
      <c r="L217" s="178"/>
      <c r="M217" s="155" t="s">
        <v>1107</v>
      </c>
    </row>
    <row r="218" spans="1:13" x14ac:dyDescent="0.2">
      <c r="A218" s="155" t="s">
        <v>895</v>
      </c>
      <c r="B218" s="178">
        <v>413259.39799999999</v>
      </c>
      <c r="C218" s="179">
        <f t="shared" si="12"/>
        <v>2.0791010366401297</v>
      </c>
      <c r="D218" s="178">
        <v>618771.86800000002</v>
      </c>
      <c r="E218" s="179">
        <f t="shared" si="13"/>
        <v>1.9918574718674924</v>
      </c>
      <c r="F218" s="178">
        <v>124212.281</v>
      </c>
      <c r="G218" s="179">
        <f t="shared" si="14"/>
        <v>0.74674739498592924</v>
      </c>
      <c r="H218" s="178">
        <v>157560.59599999999</v>
      </c>
      <c r="I218" s="179">
        <f t="shared" si="15"/>
        <v>0.7358823335317668</v>
      </c>
      <c r="J218" s="178">
        <v>-289047.11699999997</v>
      </c>
      <c r="K218" s="178">
        <v>-461211.272</v>
      </c>
      <c r="L218" s="178"/>
      <c r="M218" s="155" t="s">
        <v>1108</v>
      </c>
    </row>
    <row r="219" spans="1:13" x14ac:dyDescent="0.2">
      <c r="A219" s="155" t="s">
        <v>896</v>
      </c>
      <c r="B219" s="178">
        <v>10659.995999999999</v>
      </c>
      <c r="C219" s="179">
        <f t="shared" si="12"/>
        <v>5.3630259448279101E-2</v>
      </c>
      <c r="D219" s="178">
        <v>11708.050999999999</v>
      </c>
      <c r="E219" s="179">
        <f t="shared" si="13"/>
        <v>3.7688799493637716E-2</v>
      </c>
      <c r="F219" s="178">
        <v>2345.9949999999999</v>
      </c>
      <c r="G219" s="179">
        <f t="shared" si="14"/>
        <v>1.4103803913721021E-2</v>
      </c>
      <c r="H219" s="178">
        <v>2659.42</v>
      </c>
      <c r="I219" s="179">
        <f t="shared" si="15"/>
        <v>1.2420746335848153E-2</v>
      </c>
      <c r="J219" s="178">
        <v>-8314.0010000000002</v>
      </c>
      <c r="K219" s="178">
        <v>-9048.6309999999994</v>
      </c>
      <c r="L219" s="178"/>
      <c r="M219" s="155" t="s">
        <v>1109</v>
      </c>
    </row>
    <row r="220" spans="1:13" x14ac:dyDescent="0.2">
      <c r="A220" s="155" t="s">
        <v>897</v>
      </c>
      <c r="B220" s="178">
        <v>409114.64500000002</v>
      </c>
      <c r="C220" s="179">
        <f t="shared" si="12"/>
        <v>2.0582488544499085</v>
      </c>
      <c r="D220" s="178">
        <v>517854.3</v>
      </c>
      <c r="E220" s="179">
        <f t="shared" si="13"/>
        <v>1.6669987925076613</v>
      </c>
      <c r="F220" s="178">
        <v>66814.789999999994</v>
      </c>
      <c r="G220" s="179">
        <f t="shared" si="14"/>
        <v>0.40168145997602211</v>
      </c>
      <c r="H220" s="178">
        <v>40266.093999999997</v>
      </c>
      <c r="I220" s="179">
        <f t="shared" si="15"/>
        <v>0.18806165987674656</v>
      </c>
      <c r="J220" s="178">
        <v>-342299.85500000004</v>
      </c>
      <c r="K220" s="178">
        <v>-477588.20600000001</v>
      </c>
      <c r="L220" s="178"/>
      <c r="M220" s="155" t="s">
        <v>1110</v>
      </c>
    </row>
    <row r="221" spans="1:13" x14ac:dyDescent="0.2">
      <c r="A221" s="155" t="s">
        <v>898</v>
      </c>
      <c r="B221" s="178">
        <v>205.32499999999999</v>
      </c>
      <c r="C221" s="179">
        <f t="shared" si="12"/>
        <v>1.0329865997339876E-3</v>
      </c>
      <c r="D221" s="178">
        <v>1752.2280000000001</v>
      </c>
      <c r="E221" s="179">
        <f t="shared" si="13"/>
        <v>5.6405092324194554E-3</v>
      </c>
      <c r="F221" s="178">
        <v>1659.981</v>
      </c>
      <c r="G221" s="179">
        <f t="shared" si="14"/>
        <v>9.9795807427136597E-3</v>
      </c>
      <c r="H221" s="178">
        <v>1692.1179999999999</v>
      </c>
      <c r="I221" s="179">
        <f t="shared" si="15"/>
        <v>7.9029895422019474E-3</v>
      </c>
      <c r="J221" s="178">
        <v>1454.6559999999999</v>
      </c>
      <c r="K221" s="178">
        <v>-60.110000000000127</v>
      </c>
      <c r="L221" s="178"/>
      <c r="M221" s="155" t="s">
        <v>1111</v>
      </c>
    </row>
    <row r="222" spans="1:13" x14ac:dyDescent="0.2">
      <c r="A222" s="155" t="s">
        <v>899</v>
      </c>
      <c r="B222" s="178">
        <v>50871.603999999999</v>
      </c>
      <c r="C222" s="179">
        <f t="shared" si="12"/>
        <v>0.25593417868731971</v>
      </c>
      <c r="D222" s="178">
        <v>60169.480999999992</v>
      </c>
      <c r="E222" s="179">
        <f t="shared" si="13"/>
        <v>0.19368855713433808</v>
      </c>
      <c r="F222" s="178">
        <v>252201.78500000003</v>
      </c>
      <c r="G222" s="179">
        <f t="shared" si="14"/>
        <v>1.5162029426023618</v>
      </c>
      <c r="H222" s="178">
        <v>275107.15899999993</v>
      </c>
      <c r="I222" s="179">
        <f t="shared" si="15"/>
        <v>1.2848802510001596</v>
      </c>
      <c r="J222" s="178">
        <v>201330.18100000004</v>
      </c>
      <c r="K222" s="178">
        <v>214937.67799999993</v>
      </c>
      <c r="L222" s="178"/>
      <c r="M222" s="155" t="s">
        <v>1112</v>
      </c>
    </row>
    <row r="223" spans="1:13" x14ac:dyDescent="0.2">
      <c r="A223" s="155" t="s">
        <v>900</v>
      </c>
      <c r="B223" s="178">
        <v>109.67400000000001</v>
      </c>
      <c r="C223" s="179">
        <f t="shared" si="12"/>
        <v>5.5176803769256229E-4</v>
      </c>
      <c r="D223" s="178">
        <v>1</v>
      </c>
      <c r="E223" s="179">
        <f t="shared" si="13"/>
        <v>3.2190498225227855E-6</v>
      </c>
      <c r="F223" s="178" t="s">
        <v>756</v>
      </c>
      <c r="G223" s="179" t="str">
        <f t="shared" si="14"/>
        <v>x</v>
      </c>
      <c r="H223" s="178">
        <v>1.153</v>
      </c>
      <c r="I223" s="179">
        <f t="shared" si="15"/>
        <v>5.3850540814286276E-6</v>
      </c>
      <c r="J223" s="178">
        <v>-109.49900000000001</v>
      </c>
      <c r="K223" s="178" t="s">
        <v>756</v>
      </c>
      <c r="L223" s="178"/>
      <c r="M223" s="155" t="s">
        <v>1113</v>
      </c>
    </row>
    <row r="224" spans="1:13" x14ac:dyDescent="0.2">
      <c r="A224" s="155" t="s">
        <v>901</v>
      </c>
      <c r="B224" s="178">
        <v>26513.724999999999</v>
      </c>
      <c r="C224" s="179">
        <f t="shared" si="12"/>
        <v>0.13339010171207605</v>
      </c>
      <c r="D224" s="178">
        <v>36486.406999999999</v>
      </c>
      <c r="E224" s="179">
        <f t="shared" si="13"/>
        <v>0.11745156197784411</v>
      </c>
      <c r="F224" s="178">
        <v>207310.76699999999</v>
      </c>
      <c r="G224" s="179">
        <f t="shared" si="14"/>
        <v>1.2463242278739326</v>
      </c>
      <c r="H224" s="178">
        <v>221361.64799999999</v>
      </c>
      <c r="I224" s="179">
        <f t="shared" si="15"/>
        <v>1.0338633530218275</v>
      </c>
      <c r="J224" s="178">
        <v>180797.04199999999</v>
      </c>
      <c r="K224" s="178">
        <v>184875.24099999998</v>
      </c>
      <c r="L224" s="178"/>
      <c r="M224" s="155" t="s">
        <v>1114</v>
      </c>
    </row>
    <row r="225" spans="1:13" x14ac:dyDescent="0.2">
      <c r="A225" s="155" t="s">
        <v>902</v>
      </c>
      <c r="B225" s="178" t="s">
        <v>766</v>
      </c>
      <c r="C225" s="179" t="str">
        <f t="shared" si="12"/>
        <v>x</v>
      </c>
      <c r="D225" s="178" t="s">
        <v>766</v>
      </c>
      <c r="E225" s="179" t="str">
        <f t="shared" si="13"/>
        <v>x</v>
      </c>
      <c r="F225" s="178">
        <v>36.963000000000001</v>
      </c>
      <c r="G225" s="179">
        <f t="shared" si="14"/>
        <v>2.2221654524535222E-4</v>
      </c>
      <c r="H225" s="178" t="s">
        <v>766</v>
      </c>
      <c r="I225" s="179" t="str">
        <f t="shared" si="15"/>
        <v>x</v>
      </c>
      <c r="J225" s="178">
        <v>36.963000000000001</v>
      </c>
      <c r="K225" s="178" t="s">
        <v>766</v>
      </c>
      <c r="L225" s="178"/>
      <c r="M225" s="155" t="s">
        <v>1115</v>
      </c>
    </row>
    <row r="226" spans="1:13" x14ac:dyDescent="0.2">
      <c r="A226" s="155" t="s">
        <v>903</v>
      </c>
      <c r="B226" s="178" t="s">
        <v>766</v>
      </c>
      <c r="C226" s="179" t="str">
        <f t="shared" si="12"/>
        <v>x</v>
      </c>
      <c r="D226" s="178" t="s">
        <v>756</v>
      </c>
      <c r="E226" s="179" t="str">
        <f t="shared" si="13"/>
        <v>x</v>
      </c>
      <c r="F226" s="178" t="s">
        <v>766</v>
      </c>
      <c r="G226" s="179" t="str">
        <f t="shared" si="14"/>
        <v>x</v>
      </c>
      <c r="H226" s="178" t="s">
        <v>756</v>
      </c>
      <c r="I226" s="179" t="str">
        <f t="shared" si="15"/>
        <v>x</v>
      </c>
      <c r="J226" s="178" t="s">
        <v>766</v>
      </c>
      <c r="K226" s="178" t="s">
        <v>756</v>
      </c>
      <c r="L226" s="178"/>
      <c r="M226" s="155" t="s">
        <v>1116</v>
      </c>
    </row>
    <row r="227" spans="1:13" x14ac:dyDescent="0.2">
      <c r="A227" s="155" t="s">
        <v>904</v>
      </c>
      <c r="B227" s="178">
        <v>57.746000000000002</v>
      </c>
      <c r="C227" s="179">
        <f t="shared" si="12"/>
        <v>2.9051914860946717E-4</v>
      </c>
      <c r="D227" s="178">
        <v>95.52</v>
      </c>
      <c r="E227" s="179">
        <f t="shared" si="13"/>
        <v>3.0748363904737643E-4</v>
      </c>
      <c r="F227" s="178">
        <v>25.774000000000001</v>
      </c>
      <c r="G227" s="179">
        <f t="shared" si="14"/>
        <v>1.5494979404143895E-4</v>
      </c>
      <c r="H227" s="178">
        <v>53.796999999999997</v>
      </c>
      <c r="I227" s="179">
        <f t="shared" si="15"/>
        <v>2.5125737590513087E-4</v>
      </c>
      <c r="J227" s="178">
        <v>-31.972000000000001</v>
      </c>
      <c r="K227" s="178">
        <v>-41.722999999999999</v>
      </c>
      <c r="L227" s="178"/>
      <c r="M227" s="155" t="s">
        <v>1117</v>
      </c>
    </row>
    <row r="228" spans="1:13" x14ac:dyDescent="0.2">
      <c r="A228" s="155" t="s">
        <v>905</v>
      </c>
      <c r="B228" s="178" t="s">
        <v>766</v>
      </c>
      <c r="C228" s="179" t="str">
        <f t="shared" si="12"/>
        <v>x</v>
      </c>
      <c r="D228" s="178">
        <v>7.8520000000000003</v>
      </c>
      <c r="E228" s="179">
        <f t="shared" si="13"/>
        <v>2.5275979206448911E-5</v>
      </c>
      <c r="F228" s="178" t="s">
        <v>766</v>
      </c>
      <c r="G228" s="179" t="str">
        <f t="shared" si="14"/>
        <v>x</v>
      </c>
      <c r="H228" s="178" t="s">
        <v>766</v>
      </c>
      <c r="I228" s="179" t="str">
        <f t="shared" si="15"/>
        <v>x</v>
      </c>
      <c r="J228" s="178" t="s">
        <v>766</v>
      </c>
      <c r="K228" s="178">
        <v>-7.8520000000000003</v>
      </c>
      <c r="L228" s="178"/>
      <c r="M228" s="155" t="s">
        <v>1118</v>
      </c>
    </row>
    <row r="229" spans="1:13" x14ac:dyDescent="0.2">
      <c r="A229" s="155" t="s">
        <v>906</v>
      </c>
      <c r="B229" s="178" t="s">
        <v>756</v>
      </c>
      <c r="C229" s="179" t="str">
        <f t="shared" si="12"/>
        <v>x</v>
      </c>
      <c r="D229" s="178">
        <v>1.28</v>
      </c>
      <c r="E229" s="179">
        <f t="shared" si="13"/>
        <v>4.1203837728291652E-6</v>
      </c>
      <c r="F229" s="178">
        <v>13.635999999999999</v>
      </c>
      <c r="G229" s="179">
        <f t="shared" si="14"/>
        <v>8.197778348525884E-5</v>
      </c>
      <c r="H229" s="178">
        <v>40.151000000000003</v>
      </c>
      <c r="I229" s="179">
        <f t="shared" si="15"/>
        <v>1.8752411658581167E-4</v>
      </c>
      <c r="J229" s="178">
        <v>13.337</v>
      </c>
      <c r="K229" s="178">
        <v>38.871000000000002</v>
      </c>
      <c r="L229" s="178"/>
      <c r="M229" s="155" t="s">
        <v>1119</v>
      </c>
    </row>
    <row r="230" spans="1:13" x14ac:dyDescent="0.2">
      <c r="A230" s="155" t="s">
        <v>907</v>
      </c>
      <c r="B230" s="178" t="s">
        <v>766</v>
      </c>
      <c r="C230" s="179" t="str">
        <f t="shared" si="12"/>
        <v>x</v>
      </c>
      <c r="D230" s="178" t="s">
        <v>756</v>
      </c>
      <c r="E230" s="179" t="str">
        <f t="shared" si="13"/>
        <v>x</v>
      </c>
      <c r="F230" s="178" t="s">
        <v>766</v>
      </c>
      <c r="G230" s="179" t="str">
        <f t="shared" si="14"/>
        <v>x</v>
      </c>
      <c r="H230" s="178" t="s">
        <v>766</v>
      </c>
      <c r="I230" s="179" t="str">
        <f t="shared" si="15"/>
        <v>x</v>
      </c>
      <c r="J230" s="178" t="s">
        <v>766</v>
      </c>
      <c r="K230" s="178" t="s">
        <v>756</v>
      </c>
      <c r="L230" s="178"/>
      <c r="M230" s="155" t="s">
        <v>1120</v>
      </c>
    </row>
    <row r="231" spans="1:13" x14ac:dyDescent="0.2">
      <c r="A231" s="155" t="s">
        <v>908</v>
      </c>
      <c r="B231" s="178" t="s">
        <v>766</v>
      </c>
      <c r="C231" s="179" t="str">
        <f t="shared" si="12"/>
        <v>x</v>
      </c>
      <c r="D231" s="178" t="s">
        <v>766</v>
      </c>
      <c r="E231" s="179" t="str">
        <f t="shared" si="13"/>
        <v>x</v>
      </c>
      <c r="F231" s="178">
        <v>54.601999999999997</v>
      </c>
      <c r="G231" s="179">
        <f t="shared" si="14"/>
        <v>3.2825982207847633E-4</v>
      </c>
      <c r="H231" s="178" t="s">
        <v>766</v>
      </c>
      <c r="I231" s="179" t="str">
        <f t="shared" si="15"/>
        <v>x</v>
      </c>
      <c r="J231" s="178">
        <v>54.601999999999997</v>
      </c>
      <c r="K231" s="178" t="s">
        <v>766</v>
      </c>
      <c r="L231" s="178"/>
      <c r="M231" s="155" t="s">
        <v>1121</v>
      </c>
    </row>
    <row r="232" spans="1:13" x14ac:dyDescent="0.2">
      <c r="A232" s="155" t="s">
        <v>909</v>
      </c>
      <c r="B232" s="178">
        <v>37.914999999999999</v>
      </c>
      <c r="C232" s="179">
        <f t="shared" si="12"/>
        <v>1.9074972326270129E-4</v>
      </c>
      <c r="D232" s="178">
        <v>73.171999999999997</v>
      </c>
      <c r="E232" s="179">
        <f t="shared" si="13"/>
        <v>2.3554431361363725E-4</v>
      </c>
      <c r="F232" s="178">
        <v>130.88200000000001</v>
      </c>
      <c r="G232" s="179">
        <f t="shared" si="14"/>
        <v>7.86844841457733E-4</v>
      </c>
      <c r="H232" s="178">
        <v>683.93</v>
      </c>
      <c r="I232" s="179">
        <f t="shared" si="15"/>
        <v>3.194275835135717E-3</v>
      </c>
      <c r="J232" s="178">
        <v>92.967000000000013</v>
      </c>
      <c r="K232" s="178">
        <v>610.75799999999992</v>
      </c>
      <c r="L232" s="178"/>
      <c r="M232" s="155" t="s">
        <v>1122</v>
      </c>
    </row>
    <row r="233" spans="1:13" x14ac:dyDescent="0.2">
      <c r="A233" s="155" t="s">
        <v>910</v>
      </c>
      <c r="B233" s="178" t="s">
        <v>766</v>
      </c>
      <c r="C233" s="179" t="str">
        <f t="shared" si="12"/>
        <v>x</v>
      </c>
      <c r="D233" s="178" t="s">
        <v>766</v>
      </c>
      <c r="E233" s="179" t="str">
        <f t="shared" si="13"/>
        <v>x</v>
      </c>
      <c r="F233" s="178" t="s">
        <v>766</v>
      </c>
      <c r="G233" s="179" t="str">
        <f t="shared" si="14"/>
        <v>x</v>
      </c>
      <c r="H233" s="178">
        <v>60.652999999999999</v>
      </c>
      <c r="I233" s="179">
        <f t="shared" si="15"/>
        <v>2.8327813113693891E-4</v>
      </c>
      <c r="J233" s="178" t="s">
        <v>766</v>
      </c>
      <c r="K233" s="178">
        <v>60.652999999999999</v>
      </c>
      <c r="L233" s="178"/>
      <c r="M233" s="155" t="s">
        <v>1123</v>
      </c>
    </row>
    <row r="234" spans="1:13" x14ac:dyDescent="0.2">
      <c r="A234" s="155" t="s">
        <v>911</v>
      </c>
      <c r="B234" s="178">
        <v>71.7</v>
      </c>
      <c r="C234" s="179">
        <f t="shared" si="12"/>
        <v>3.6072148642847637E-4</v>
      </c>
      <c r="D234" s="178">
        <v>2.8140000000000001</v>
      </c>
      <c r="E234" s="179">
        <f t="shared" si="13"/>
        <v>9.0584062005791173E-6</v>
      </c>
      <c r="F234" s="178">
        <v>1981.4169999999999</v>
      </c>
      <c r="G234" s="179">
        <f t="shared" si="14"/>
        <v>1.1912010400411493E-2</v>
      </c>
      <c r="H234" s="178">
        <v>1675.202</v>
      </c>
      <c r="I234" s="179">
        <f t="shared" si="15"/>
        <v>7.8239838398242844E-3</v>
      </c>
      <c r="J234" s="178">
        <v>1909.7169999999999</v>
      </c>
      <c r="K234" s="178">
        <v>1672.3879999999999</v>
      </c>
      <c r="L234" s="178"/>
      <c r="M234" s="155" t="s">
        <v>1124</v>
      </c>
    </row>
    <row r="235" spans="1:13" x14ac:dyDescent="0.2">
      <c r="A235" s="155" t="s">
        <v>912</v>
      </c>
      <c r="B235" s="178" t="s">
        <v>756</v>
      </c>
      <c r="C235" s="179" t="str">
        <f t="shared" si="12"/>
        <v>x</v>
      </c>
      <c r="D235" s="178">
        <v>1.181</v>
      </c>
      <c r="E235" s="179">
        <f t="shared" si="13"/>
        <v>3.8016978403994092E-6</v>
      </c>
      <c r="F235" s="178" t="s">
        <v>766</v>
      </c>
      <c r="G235" s="179" t="str">
        <f t="shared" si="14"/>
        <v>x</v>
      </c>
      <c r="H235" s="178" t="s">
        <v>766</v>
      </c>
      <c r="I235" s="179" t="str">
        <f t="shared" si="15"/>
        <v>x</v>
      </c>
      <c r="J235" s="178" t="s">
        <v>756</v>
      </c>
      <c r="K235" s="178">
        <v>-1.181</v>
      </c>
      <c r="L235" s="178"/>
      <c r="M235" s="155" t="s">
        <v>1125</v>
      </c>
    </row>
    <row r="236" spans="1:13" x14ac:dyDescent="0.2">
      <c r="A236" s="155" t="s">
        <v>913</v>
      </c>
      <c r="B236" s="178" t="s">
        <v>766</v>
      </c>
      <c r="C236" s="179" t="str">
        <f t="shared" si="12"/>
        <v>x</v>
      </c>
      <c r="D236" s="178" t="s">
        <v>766</v>
      </c>
      <c r="E236" s="179" t="str">
        <f t="shared" si="13"/>
        <v>x</v>
      </c>
      <c r="F236" s="178" t="s">
        <v>756</v>
      </c>
      <c r="G236" s="179" t="str">
        <f t="shared" si="14"/>
        <v>x</v>
      </c>
      <c r="H236" s="178" t="s">
        <v>766</v>
      </c>
      <c r="I236" s="179" t="str">
        <f t="shared" si="15"/>
        <v>x</v>
      </c>
      <c r="J236" s="178" t="s">
        <v>756</v>
      </c>
      <c r="K236" s="178" t="s">
        <v>766</v>
      </c>
      <c r="L236" s="178"/>
      <c r="M236" s="155" t="s">
        <v>1126</v>
      </c>
    </row>
    <row r="237" spans="1:13" x14ac:dyDescent="0.2">
      <c r="A237" s="155" t="s">
        <v>914</v>
      </c>
      <c r="B237" s="178">
        <v>18070.298999999999</v>
      </c>
      <c r="C237" s="179">
        <f t="shared" si="12"/>
        <v>9.0911368416834157E-2</v>
      </c>
      <c r="D237" s="178">
        <v>20902.23</v>
      </c>
      <c r="E237" s="179">
        <f t="shared" si="13"/>
        <v>6.7285319771830429E-2</v>
      </c>
      <c r="F237" s="178">
        <v>41377.118999999999</v>
      </c>
      <c r="G237" s="179">
        <f t="shared" si="14"/>
        <v>0.24875363028936565</v>
      </c>
      <c r="H237" s="178">
        <v>49672.906999999999</v>
      </c>
      <c r="I237" s="179">
        <f t="shared" si="15"/>
        <v>0.23199591550457474</v>
      </c>
      <c r="J237" s="178">
        <v>23306.82</v>
      </c>
      <c r="K237" s="178">
        <v>28770.677</v>
      </c>
      <c r="L237" s="178"/>
      <c r="M237" s="155" t="s">
        <v>1127</v>
      </c>
    </row>
    <row r="238" spans="1:13" x14ac:dyDescent="0.2">
      <c r="A238" s="155" t="s">
        <v>915</v>
      </c>
      <c r="B238" s="178">
        <v>4.343</v>
      </c>
      <c r="C238" s="179">
        <f t="shared" si="12"/>
        <v>2.1849559491755548E-5</v>
      </c>
      <c r="D238" s="178">
        <v>2.4020000000000001</v>
      </c>
      <c r="E238" s="179">
        <f t="shared" si="13"/>
        <v>7.7321576736997309E-6</v>
      </c>
      <c r="F238" s="178">
        <v>1194.4939999999999</v>
      </c>
      <c r="G238" s="179">
        <f t="shared" si="14"/>
        <v>7.1811360007656777E-3</v>
      </c>
      <c r="H238" s="178">
        <v>1415.1030000000001</v>
      </c>
      <c r="I238" s="179">
        <f t="shared" si="15"/>
        <v>6.6091987734535089E-3</v>
      </c>
      <c r="J238" s="178">
        <v>1190.1509999999998</v>
      </c>
      <c r="K238" s="178">
        <v>1412.701</v>
      </c>
      <c r="L238" s="178"/>
      <c r="M238" s="155" t="s">
        <v>1128</v>
      </c>
    </row>
    <row r="239" spans="1:13" x14ac:dyDescent="0.2">
      <c r="A239" s="155" t="s">
        <v>916</v>
      </c>
      <c r="B239" s="178">
        <v>5977.9970000000003</v>
      </c>
      <c r="C239" s="179">
        <f t="shared" si="12"/>
        <v>3.0075201725313423E-2</v>
      </c>
      <c r="D239" s="178">
        <v>2583.4479999999999</v>
      </c>
      <c r="E239" s="179">
        <f t="shared" si="13"/>
        <v>8.3162478258968445E-3</v>
      </c>
      <c r="F239" s="178">
        <v>27.73</v>
      </c>
      <c r="G239" s="179">
        <f t="shared" si="14"/>
        <v>1.6670900088341361E-4</v>
      </c>
      <c r="H239" s="178">
        <v>73.665999999999997</v>
      </c>
      <c r="I239" s="179">
        <f t="shared" si="15"/>
        <v>3.4405498175413816E-4</v>
      </c>
      <c r="J239" s="178">
        <v>-5950.2670000000007</v>
      </c>
      <c r="K239" s="178">
        <v>-2509.7819999999997</v>
      </c>
      <c r="L239" s="178"/>
      <c r="M239" s="155" t="s">
        <v>1129</v>
      </c>
    </row>
    <row r="240" spans="1:13" x14ac:dyDescent="0.2">
      <c r="A240" s="155" t="s">
        <v>917</v>
      </c>
      <c r="B240" s="178" t="s">
        <v>766</v>
      </c>
      <c r="C240" s="179" t="str">
        <f t="shared" si="12"/>
        <v>x</v>
      </c>
      <c r="D240" s="178" t="s">
        <v>766</v>
      </c>
      <c r="E240" s="179" t="str">
        <f t="shared" si="13"/>
        <v>x</v>
      </c>
      <c r="F240" s="178" t="s">
        <v>756</v>
      </c>
      <c r="G240" s="179" t="str">
        <f t="shared" si="14"/>
        <v>x</v>
      </c>
      <c r="H240" s="178" t="s">
        <v>766</v>
      </c>
      <c r="I240" s="179" t="str">
        <f t="shared" si="15"/>
        <v>x</v>
      </c>
      <c r="J240" s="178" t="s">
        <v>756</v>
      </c>
      <c r="K240" s="178" t="s">
        <v>766</v>
      </c>
      <c r="L240" s="178"/>
      <c r="M240" s="155" t="s">
        <v>1130</v>
      </c>
    </row>
    <row r="241" spans="1:13" x14ac:dyDescent="0.2">
      <c r="A241" s="155" t="s">
        <v>918</v>
      </c>
      <c r="B241" s="178" t="s">
        <v>766</v>
      </c>
      <c r="C241" s="179" t="str">
        <f t="shared" si="12"/>
        <v>x</v>
      </c>
      <c r="D241" s="178" t="s">
        <v>766</v>
      </c>
      <c r="E241" s="179" t="str">
        <f t="shared" si="13"/>
        <v>x</v>
      </c>
      <c r="F241" s="178">
        <v>1.496</v>
      </c>
      <c r="G241" s="179">
        <f t="shared" si="14"/>
        <v>8.9937492002014707E-6</v>
      </c>
      <c r="H241" s="178">
        <v>0.64900000000000002</v>
      </c>
      <c r="I241" s="179">
        <f t="shared" si="15"/>
        <v>3.0311362522525411E-6</v>
      </c>
      <c r="J241" s="178">
        <v>1.496</v>
      </c>
      <c r="K241" s="178">
        <v>0.64900000000000002</v>
      </c>
      <c r="L241" s="178"/>
      <c r="M241" s="155" t="s">
        <v>1131</v>
      </c>
    </row>
    <row r="242" spans="1:13" x14ac:dyDescent="0.2">
      <c r="A242" s="155" t="s">
        <v>919</v>
      </c>
      <c r="B242" s="178">
        <v>2.081</v>
      </c>
      <c r="C242" s="179">
        <f t="shared" si="12"/>
        <v>1.0469475777652152E-5</v>
      </c>
      <c r="D242" s="178">
        <v>1.355</v>
      </c>
      <c r="E242" s="179">
        <f t="shared" si="13"/>
        <v>4.3618125095183747E-6</v>
      </c>
      <c r="F242" s="178">
        <v>31.797000000000001</v>
      </c>
      <c r="G242" s="179">
        <f t="shared" si="14"/>
        <v>1.9115925355535167E-4</v>
      </c>
      <c r="H242" s="178">
        <v>14.644</v>
      </c>
      <c r="I242" s="179">
        <f t="shared" si="15"/>
        <v>6.8394390258838533E-5</v>
      </c>
      <c r="J242" s="178">
        <v>29.716000000000001</v>
      </c>
      <c r="K242" s="178">
        <v>13.289</v>
      </c>
      <c r="L242" s="178"/>
      <c r="M242" s="155" t="s">
        <v>1132</v>
      </c>
    </row>
    <row r="243" spans="1:13" x14ac:dyDescent="0.2">
      <c r="A243" s="155" t="s">
        <v>920</v>
      </c>
      <c r="B243" s="178" t="s">
        <v>756</v>
      </c>
      <c r="C243" s="179" t="str">
        <f t="shared" si="12"/>
        <v>x</v>
      </c>
      <c r="D243" s="178">
        <v>4.3449999999999998</v>
      </c>
      <c r="E243" s="179">
        <f t="shared" si="13"/>
        <v>1.39867714788615E-5</v>
      </c>
      <c r="F243" s="178" t="s">
        <v>766</v>
      </c>
      <c r="G243" s="179" t="str">
        <f t="shared" si="14"/>
        <v>x</v>
      </c>
      <c r="H243" s="178" t="s">
        <v>766</v>
      </c>
      <c r="I243" s="179" t="str">
        <f t="shared" si="15"/>
        <v>x</v>
      </c>
      <c r="J243" s="178" t="s">
        <v>756</v>
      </c>
      <c r="K243" s="178">
        <v>-4.3449999999999998</v>
      </c>
      <c r="L243" s="178"/>
      <c r="M243" s="155" t="s">
        <v>1133</v>
      </c>
    </row>
    <row r="244" spans="1:13" x14ac:dyDescent="0.2">
      <c r="A244" s="155" t="s">
        <v>921</v>
      </c>
      <c r="B244" s="178" t="s">
        <v>766</v>
      </c>
      <c r="C244" s="179" t="str">
        <f t="shared" si="12"/>
        <v>x</v>
      </c>
      <c r="D244" s="178">
        <v>1.379</v>
      </c>
      <c r="E244" s="179">
        <f t="shared" si="13"/>
        <v>4.4390697052589211E-6</v>
      </c>
      <c r="F244" s="178" t="s">
        <v>766</v>
      </c>
      <c r="G244" s="179" t="str">
        <f t="shared" si="14"/>
        <v>x</v>
      </c>
      <c r="H244" s="178" t="s">
        <v>766</v>
      </c>
      <c r="I244" s="179" t="str">
        <f t="shared" si="15"/>
        <v>x</v>
      </c>
      <c r="J244" s="178" t="s">
        <v>766</v>
      </c>
      <c r="K244" s="178">
        <v>-1.379</v>
      </c>
      <c r="L244" s="178"/>
      <c r="M244" s="155" t="s">
        <v>1134</v>
      </c>
    </row>
    <row r="245" spans="1:13" x14ac:dyDescent="0.2">
      <c r="A245" s="155" t="s">
        <v>922</v>
      </c>
      <c r="B245" s="178" t="s">
        <v>756</v>
      </c>
      <c r="C245" s="179" t="str">
        <f t="shared" si="12"/>
        <v>x</v>
      </c>
      <c r="D245" s="178" t="s">
        <v>756</v>
      </c>
      <c r="E245" s="179" t="str">
        <f t="shared" si="13"/>
        <v>x</v>
      </c>
      <c r="F245" s="178">
        <v>14.904999999999999</v>
      </c>
      <c r="G245" s="179">
        <f t="shared" si="14"/>
        <v>8.960683945788963E-5</v>
      </c>
      <c r="H245" s="178">
        <v>53.575000000000003</v>
      </c>
      <c r="I245" s="179">
        <f t="shared" si="15"/>
        <v>2.5022053114704144E-4</v>
      </c>
      <c r="J245" s="178">
        <v>14.427</v>
      </c>
      <c r="K245" s="178">
        <v>53.492000000000004</v>
      </c>
      <c r="L245" s="178"/>
      <c r="M245" s="155" t="s">
        <v>1135</v>
      </c>
    </row>
    <row r="246" spans="1:13" x14ac:dyDescent="0.2">
      <c r="A246" s="155" t="s">
        <v>923</v>
      </c>
      <c r="B246" s="178">
        <v>24.417000000000002</v>
      </c>
      <c r="C246" s="179">
        <f t="shared" ref="C246" si="16">IF(B246=0,0,IF(OR(B246="x",B246="Ə"),"x",B246/$B$12*100))</f>
        <v>1.228415137255803E-4</v>
      </c>
      <c r="D246" s="178">
        <v>1.5660000000000001</v>
      </c>
      <c r="E246" s="179">
        <f t="shared" ref="E246" si="17">IF(D246=0,0,IF(OR(D246="x",D246="Ə"),"x",D246/$D$12*100))</f>
        <v>5.0410320220706815E-6</v>
      </c>
      <c r="F246" s="178" t="s">
        <v>766</v>
      </c>
      <c r="G246" s="179" t="str">
        <f t="shared" ref="G246" si="18">IF(F246=0,0,IF(OR(F246="x",F246="Ə"),"x",F246/$F$12*100))</f>
        <v>x</v>
      </c>
      <c r="H246" s="178" t="s">
        <v>766</v>
      </c>
      <c r="I246" s="179" t="str">
        <f t="shared" ref="I246" si="19">IF(H246=0,0,IF(OR(H246="x",H246="Ə"),"x",H246/$H$12*100))</f>
        <v>x</v>
      </c>
      <c r="J246" s="178">
        <v>-24.417000000000002</v>
      </c>
      <c r="K246" s="178">
        <v>-1.5660000000000001</v>
      </c>
      <c r="L246" s="178"/>
      <c r="M246" s="155" t="s">
        <v>1136</v>
      </c>
    </row>
    <row r="247" spans="1:13" x14ac:dyDescent="0.2">
      <c r="A247" s="155" t="s">
        <v>924</v>
      </c>
      <c r="B247" s="178">
        <v>0.753</v>
      </c>
      <c r="C247" s="179">
        <f t="shared" ref="C247" si="20">IF(B247=0,0,IF(OR(B247="x",B247="Ə"),"x",B247/$B$12*100))</f>
        <v>3.7883302549601488E-6</v>
      </c>
      <c r="D247" s="178">
        <v>3.306</v>
      </c>
      <c r="E247" s="179">
        <f t="shared" ref="E247" si="21">IF(D247=0,0,IF(OR(D247="x",D247="Ə"),"x",D247/$D$12*100))</f>
        <v>1.0642178713260328E-5</v>
      </c>
      <c r="F247" s="178" t="s">
        <v>766</v>
      </c>
      <c r="G247" s="179" t="str">
        <f t="shared" ref="G247" si="22">IF(F247=0,0,IF(OR(F247="x",F247="Ə"),"x",F247/$F$12*100))</f>
        <v>x</v>
      </c>
      <c r="H247" s="178" t="s">
        <v>766</v>
      </c>
      <c r="I247" s="179" t="str">
        <f t="shared" ref="I247" si="23">IF(H247=0,0,IF(OR(H247="x",H247="Ə"),"x",H247/$H$12*100))</f>
        <v>x</v>
      </c>
      <c r="J247" s="178">
        <v>-0.753</v>
      </c>
      <c r="K247" s="178">
        <v>-3.306</v>
      </c>
      <c r="L247" s="178"/>
      <c r="M247" s="155" t="s">
        <v>1137</v>
      </c>
    </row>
    <row r="248" spans="1:13" x14ac:dyDescent="0.2">
      <c r="A248" s="155" t="s">
        <v>925</v>
      </c>
      <c r="B248" s="178">
        <v>17896.651000000002</v>
      </c>
      <c r="C248" s="179">
        <f t="shared" ref="C248:C250" si="24">IF(B248=0,0,IF(OR(B248="x",B248="Ə"),"x",B248/$B$12*100))</f>
        <v>9.0037748267945306E-2</v>
      </c>
      <c r="D248" s="178">
        <v>133853.76300000001</v>
      </c>
      <c r="E248" s="179">
        <f t="shared" ref="E248:E250" si="25">IF(D248=0,0,IF(OR(D248="x",D248="Ə"),"x",D248/$D$12*100))</f>
        <v>0.43088193202915692</v>
      </c>
      <c r="F248" s="178">
        <v>396595.462</v>
      </c>
      <c r="G248" s="179">
        <f t="shared" ref="G248:G250" si="26">IF(F248=0,0,IF(OR(F248="x",F248="Ə"),"x",F248/$F$12*100))</f>
        <v>2.3842781545227489</v>
      </c>
      <c r="H248" s="178">
        <v>1286312.6230000001</v>
      </c>
      <c r="I248" s="179">
        <f t="shared" ref="I248:I250" si="27">IF(H248=0,0,IF(OR(H248="x",H248="Ə"),"x",H248/$H$12*100))</f>
        <v>6.00768693883722</v>
      </c>
      <c r="J248" s="178">
        <v>378698.81099999999</v>
      </c>
      <c r="K248" s="178">
        <v>1152458.8600000001</v>
      </c>
      <c r="L248" s="178"/>
      <c r="M248" s="155" t="s">
        <v>1138</v>
      </c>
    </row>
    <row r="249" spans="1:13" x14ac:dyDescent="0.2">
      <c r="A249" s="155" t="s">
        <v>926</v>
      </c>
      <c r="B249" s="178" t="s">
        <v>766</v>
      </c>
      <c r="C249" s="179" t="str">
        <f t="shared" si="24"/>
        <v>x</v>
      </c>
      <c r="D249" s="178" t="s">
        <v>766</v>
      </c>
      <c r="E249" s="179" t="str">
        <f t="shared" si="25"/>
        <v>x</v>
      </c>
      <c r="F249" s="178">
        <v>385880.88400000002</v>
      </c>
      <c r="G249" s="179">
        <f t="shared" si="26"/>
        <v>2.3198635640695429</v>
      </c>
      <c r="H249" s="178">
        <v>1253629.067</v>
      </c>
      <c r="I249" s="179">
        <f t="shared" si="27"/>
        <v>5.8550393094934199</v>
      </c>
      <c r="J249" s="178">
        <v>385880.88400000002</v>
      </c>
      <c r="K249" s="178">
        <v>1253629.067</v>
      </c>
      <c r="L249" s="178"/>
      <c r="M249" s="155" t="s">
        <v>1139</v>
      </c>
    </row>
    <row r="250" spans="1:13" x14ac:dyDescent="0.2">
      <c r="A250" s="155" t="s">
        <v>927</v>
      </c>
      <c r="B250" s="178">
        <v>17896.651000000002</v>
      </c>
      <c r="C250" s="179">
        <f t="shared" si="24"/>
        <v>9.0037748267945306E-2</v>
      </c>
      <c r="D250" s="178">
        <v>133853.76300000001</v>
      </c>
      <c r="E250" s="179">
        <f t="shared" si="25"/>
        <v>0.43088193202915692</v>
      </c>
      <c r="F250" s="178">
        <v>10714.578</v>
      </c>
      <c r="G250" s="179">
        <f t="shared" si="26"/>
        <v>6.441459045320605E-2</v>
      </c>
      <c r="H250" s="178">
        <v>32683.556</v>
      </c>
      <c r="I250" s="179">
        <f t="shared" si="27"/>
        <v>0.15264762934379975</v>
      </c>
      <c r="J250" s="178">
        <v>-7182.0730000000021</v>
      </c>
      <c r="K250" s="178">
        <v>-101170.20700000001</v>
      </c>
      <c r="L250" s="178"/>
      <c r="M250" s="155" t="s">
        <v>1140</v>
      </c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56" t="s">
        <v>1</v>
      </c>
      <c r="B2" s="257"/>
      <c r="C2" s="257"/>
      <c r="D2" s="257"/>
      <c r="E2" s="257"/>
      <c r="F2" s="258"/>
    </row>
    <row r="3" spans="1:9" ht="18" customHeight="1" thickBot="1" x14ac:dyDescent="0.25">
      <c r="A3" s="256" t="s">
        <v>2</v>
      </c>
      <c r="B3" s="258"/>
      <c r="C3" s="256" t="s">
        <v>2</v>
      </c>
      <c r="D3" s="258"/>
      <c r="E3" s="256" t="s">
        <v>2</v>
      </c>
      <c r="F3" s="258"/>
      <c r="H3" s="255" t="s">
        <v>189</v>
      </c>
      <c r="I3" s="255"/>
    </row>
    <row r="4" spans="1:9" ht="18" customHeight="1" thickBot="1" x14ac:dyDescent="0.25">
      <c r="A4" s="6" t="s">
        <v>3</v>
      </c>
      <c r="B4" s="6" t="s">
        <v>4</v>
      </c>
      <c r="C4" s="6" t="s">
        <v>3</v>
      </c>
      <c r="D4" s="6" t="s">
        <v>4</v>
      </c>
      <c r="E4" s="6" t="s">
        <v>3</v>
      </c>
      <c r="F4" s="6" t="s">
        <v>4</v>
      </c>
    </row>
    <row r="5" spans="1:9" ht="9.75" customHeight="1" x14ac:dyDescent="0.2">
      <c r="A5" s="1" t="s">
        <v>5</v>
      </c>
      <c r="B5" s="2" t="s">
        <v>6</v>
      </c>
      <c r="C5" s="1">
        <v>35</v>
      </c>
      <c r="D5" s="2" t="s">
        <v>312</v>
      </c>
      <c r="E5" s="1">
        <v>67</v>
      </c>
      <c r="F5" s="2" t="s">
        <v>7</v>
      </c>
    </row>
    <row r="6" spans="1:9" ht="9.75" customHeight="1" x14ac:dyDescent="0.2">
      <c r="A6" s="1" t="s">
        <v>8</v>
      </c>
      <c r="B6" s="3" t="s">
        <v>9</v>
      </c>
      <c r="C6" s="1"/>
      <c r="D6" s="2" t="s">
        <v>10</v>
      </c>
      <c r="E6" s="1"/>
      <c r="F6" s="2" t="s">
        <v>11</v>
      </c>
    </row>
    <row r="7" spans="1:9" ht="9.75" customHeight="1" x14ac:dyDescent="0.2">
      <c r="A7" s="1" t="s">
        <v>12</v>
      </c>
      <c r="B7" s="2" t="s">
        <v>13</v>
      </c>
      <c r="C7" s="1">
        <v>36</v>
      </c>
      <c r="D7" s="2" t="s">
        <v>14</v>
      </c>
      <c r="E7" s="1">
        <v>68</v>
      </c>
      <c r="F7" s="2" t="s">
        <v>15</v>
      </c>
    </row>
    <row r="8" spans="1:9" ht="9.75" customHeight="1" x14ac:dyDescent="0.2">
      <c r="A8" s="1" t="s">
        <v>16</v>
      </c>
      <c r="B8" s="3" t="s">
        <v>17</v>
      </c>
      <c r="C8" s="1"/>
      <c r="D8" s="2" t="s">
        <v>18</v>
      </c>
      <c r="E8" s="1"/>
      <c r="F8" s="2" t="s">
        <v>19</v>
      </c>
    </row>
    <row r="9" spans="1:9" ht="9.75" customHeight="1" x14ac:dyDescent="0.2">
      <c r="A9" s="1"/>
      <c r="B9" s="2" t="s">
        <v>20</v>
      </c>
      <c r="C9" s="1">
        <v>37</v>
      </c>
      <c r="D9" s="2" t="s">
        <v>21</v>
      </c>
      <c r="E9" s="1">
        <v>69</v>
      </c>
      <c r="F9" s="2" t="s">
        <v>22</v>
      </c>
    </row>
    <row r="10" spans="1:9" ht="9.75" customHeight="1" x14ac:dyDescent="0.2">
      <c r="A10" s="1" t="s">
        <v>23</v>
      </c>
      <c r="B10" s="3" t="s">
        <v>24</v>
      </c>
      <c r="C10" s="1"/>
      <c r="D10" s="2" t="s">
        <v>25</v>
      </c>
      <c r="E10" s="1">
        <v>70</v>
      </c>
      <c r="F10" s="2" t="s">
        <v>26</v>
      </c>
    </row>
    <row r="11" spans="1:9" ht="9.75" customHeight="1" x14ac:dyDescent="0.2">
      <c r="A11" s="1" t="s">
        <v>27</v>
      </c>
      <c r="B11" s="3" t="s">
        <v>28</v>
      </c>
      <c r="C11" s="1">
        <v>38</v>
      </c>
      <c r="D11" s="2" t="s">
        <v>29</v>
      </c>
      <c r="E11" s="1">
        <v>71</v>
      </c>
      <c r="F11" s="2" t="s">
        <v>30</v>
      </c>
    </row>
    <row r="12" spans="1:9" ht="9.75" customHeight="1" x14ac:dyDescent="0.2">
      <c r="A12" s="1"/>
      <c r="B12" s="3" t="s">
        <v>31</v>
      </c>
      <c r="C12" s="1">
        <v>39</v>
      </c>
      <c r="D12" s="2" t="s">
        <v>32</v>
      </c>
      <c r="E12" s="1"/>
      <c r="F12" s="2" t="s">
        <v>33</v>
      </c>
    </row>
    <row r="13" spans="1:9" ht="9.75" customHeight="1" x14ac:dyDescent="0.2">
      <c r="A13" s="1" t="s">
        <v>34</v>
      </c>
      <c r="B13" s="3" t="s">
        <v>35</v>
      </c>
      <c r="C13" s="1">
        <v>40</v>
      </c>
      <c r="D13" s="2" t="s">
        <v>36</v>
      </c>
      <c r="E13" s="1">
        <v>72</v>
      </c>
      <c r="F13" s="2" t="s">
        <v>37</v>
      </c>
    </row>
    <row r="14" spans="1:9" ht="9.75" customHeight="1" x14ac:dyDescent="0.2">
      <c r="A14" s="1"/>
      <c r="B14" s="3" t="s">
        <v>38</v>
      </c>
      <c r="C14" s="1">
        <v>41</v>
      </c>
      <c r="D14" s="2" t="s">
        <v>313</v>
      </c>
      <c r="E14" s="1">
        <v>73</v>
      </c>
      <c r="F14" s="2" t="s">
        <v>39</v>
      </c>
    </row>
    <row r="15" spans="1:9" ht="9.75" customHeight="1" x14ac:dyDescent="0.2">
      <c r="A15" s="1" t="s">
        <v>40</v>
      </c>
      <c r="B15" s="3" t="s">
        <v>41</v>
      </c>
      <c r="C15" s="1"/>
      <c r="D15" s="2" t="s">
        <v>42</v>
      </c>
      <c r="E15" s="1"/>
      <c r="F15" s="2" t="s">
        <v>43</v>
      </c>
    </row>
    <row r="16" spans="1:9" ht="9.75" customHeight="1" x14ac:dyDescent="0.2">
      <c r="A16" s="1"/>
      <c r="B16" s="3" t="s">
        <v>44</v>
      </c>
      <c r="C16" s="1">
        <v>42</v>
      </c>
      <c r="D16" s="2" t="s">
        <v>45</v>
      </c>
      <c r="E16" s="1">
        <v>74</v>
      </c>
      <c r="F16" s="2" t="s">
        <v>46</v>
      </c>
    </row>
    <row r="17" spans="1:6" ht="9.75" customHeight="1" x14ac:dyDescent="0.2">
      <c r="A17" s="1" t="s">
        <v>47</v>
      </c>
      <c r="B17" s="2" t="s">
        <v>48</v>
      </c>
      <c r="C17" s="1"/>
      <c r="D17" s="2" t="s">
        <v>49</v>
      </c>
      <c r="E17" s="1">
        <v>75</v>
      </c>
      <c r="F17" s="2" t="s">
        <v>50</v>
      </c>
    </row>
    <row r="18" spans="1:6" ht="9.75" customHeight="1" x14ac:dyDescent="0.2">
      <c r="A18" s="1">
        <v>10</v>
      </c>
      <c r="B18" s="2" t="s">
        <v>51</v>
      </c>
      <c r="C18" s="1">
        <v>43</v>
      </c>
      <c r="D18" s="2" t="s">
        <v>52</v>
      </c>
      <c r="E18" s="1">
        <v>76</v>
      </c>
      <c r="F18" s="2" t="s">
        <v>53</v>
      </c>
    </row>
    <row r="19" spans="1:6" ht="9.75" customHeight="1" x14ac:dyDescent="0.2">
      <c r="A19" s="1">
        <v>11</v>
      </c>
      <c r="B19" s="2" t="s">
        <v>54</v>
      </c>
      <c r="C19" s="1"/>
      <c r="D19" s="2" t="s">
        <v>55</v>
      </c>
      <c r="E19" s="1">
        <v>78</v>
      </c>
      <c r="F19" s="2" t="s">
        <v>56</v>
      </c>
    </row>
    <row r="20" spans="1:6" ht="9.75" customHeight="1" x14ac:dyDescent="0.2">
      <c r="A20" s="1"/>
      <c r="B20" s="2" t="s">
        <v>57</v>
      </c>
      <c r="C20" s="1">
        <v>44</v>
      </c>
      <c r="D20" s="2" t="s">
        <v>58</v>
      </c>
      <c r="E20" s="1">
        <v>79</v>
      </c>
      <c r="F20" s="2" t="s">
        <v>59</v>
      </c>
    </row>
    <row r="21" spans="1:6" ht="9.75" customHeight="1" x14ac:dyDescent="0.2">
      <c r="A21" s="1">
        <v>12</v>
      </c>
      <c r="B21" s="2" t="s">
        <v>60</v>
      </c>
      <c r="C21" s="1"/>
      <c r="D21" s="2" t="s">
        <v>61</v>
      </c>
      <c r="E21" s="1">
        <v>80</v>
      </c>
      <c r="F21" s="2" t="s">
        <v>62</v>
      </c>
    </row>
    <row r="22" spans="1:6" ht="9.75" customHeight="1" x14ac:dyDescent="0.2">
      <c r="A22" s="1"/>
      <c r="B22" s="2" t="s">
        <v>63</v>
      </c>
      <c r="C22" s="1">
        <v>45</v>
      </c>
      <c r="D22" s="2" t="s">
        <v>64</v>
      </c>
      <c r="E22" s="1">
        <v>81</v>
      </c>
      <c r="F22" s="2" t="s">
        <v>65</v>
      </c>
    </row>
    <row r="23" spans="1:6" ht="9.75" customHeight="1" x14ac:dyDescent="0.2">
      <c r="A23" s="1">
        <v>13</v>
      </c>
      <c r="B23" s="2" t="s">
        <v>66</v>
      </c>
      <c r="C23" s="1">
        <v>46</v>
      </c>
      <c r="D23" s="2" t="s">
        <v>67</v>
      </c>
      <c r="E23" s="1"/>
      <c r="F23" s="2" t="s">
        <v>68</v>
      </c>
    </row>
    <row r="24" spans="1:6" ht="9.75" customHeight="1" x14ac:dyDescent="0.2">
      <c r="A24" s="1"/>
      <c r="B24" s="2" t="s">
        <v>311</v>
      </c>
      <c r="C24" s="1">
        <v>47</v>
      </c>
      <c r="D24" s="2" t="s">
        <v>69</v>
      </c>
      <c r="E24" s="1">
        <v>82</v>
      </c>
      <c r="F24" s="2" t="s">
        <v>70</v>
      </c>
    </row>
    <row r="25" spans="1:6" ht="9.75" customHeight="1" x14ac:dyDescent="0.2">
      <c r="A25" s="1">
        <v>14</v>
      </c>
      <c r="B25" s="2" t="s">
        <v>71</v>
      </c>
      <c r="C25" s="1"/>
      <c r="D25" s="2" t="s">
        <v>72</v>
      </c>
      <c r="E25" s="1"/>
      <c r="F25" s="2" t="s">
        <v>73</v>
      </c>
    </row>
    <row r="26" spans="1:6" ht="9.75" customHeight="1" x14ac:dyDescent="0.2">
      <c r="A26" s="1"/>
      <c r="B26" s="2" t="s">
        <v>74</v>
      </c>
      <c r="C26" s="1">
        <v>48</v>
      </c>
      <c r="D26" s="2" t="s">
        <v>75</v>
      </c>
      <c r="E26" s="1">
        <v>83</v>
      </c>
      <c r="F26" s="2" t="s">
        <v>76</v>
      </c>
    </row>
    <row r="27" spans="1:6" ht="9.75" customHeight="1" x14ac:dyDescent="0.2">
      <c r="A27" s="1">
        <v>15</v>
      </c>
      <c r="B27" s="2" t="s">
        <v>77</v>
      </c>
      <c r="C27" s="1"/>
      <c r="D27" s="2" t="s">
        <v>78</v>
      </c>
      <c r="E27" s="1">
        <v>84</v>
      </c>
      <c r="F27" s="2" t="s">
        <v>315</v>
      </c>
    </row>
    <row r="28" spans="1:6" ht="9.75" customHeight="1" x14ac:dyDescent="0.2">
      <c r="A28" s="1"/>
      <c r="B28" s="2" t="s">
        <v>79</v>
      </c>
      <c r="C28" s="1">
        <v>49</v>
      </c>
      <c r="D28" s="2" t="s">
        <v>80</v>
      </c>
      <c r="E28" s="1"/>
      <c r="F28" s="2" t="s">
        <v>81</v>
      </c>
    </row>
    <row r="29" spans="1:6" ht="9.75" customHeight="1" x14ac:dyDescent="0.2">
      <c r="A29" s="1">
        <v>16</v>
      </c>
      <c r="B29" s="2" t="s">
        <v>82</v>
      </c>
      <c r="C29" s="1"/>
      <c r="D29" s="2" t="s">
        <v>83</v>
      </c>
      <c r="E29" s="1">
        <v>85</v>
      </c>
      <c r="F29" s="2" t="s">
        <v>84</v>
      </c>
    </row>
    <row r="30" spans="1:6" ht="9.75" customHeight="1" x14ac:dyDescent="0.2">
      <c r="A30" s="1"/>
      <c r="B30" s="2" t="s">
        <v>85</v>
      </c>
      <c r="C30" s="1">
        <v>50</v>
      </c>
      <c r="D30" s="2" t="s">
        <v>86</v>
      </c>
      <c r="E30" s="1"/>
      <c r="F30" s="2" t="s">
        <v>316</v>
      </c>
    </row>
    <row r="31" spans="1:6" ht="9.75" customHeight="1" x14ac:dyDescent="0.2">
      <c r="A31" s="1">
        <v>17</v>
      </c>
      <c r="B31" s="2" t="s">
        <v>87</v>
      </c>
      <c r="C31" s="1">
        <v>51</v>
      </c>
      <c r="D31" s="2" t="s">
        <v>88</v>
      </c>
      <c r="E31" s="1">
        <v>86</v>
      </c>
      <c r="F31" s="2" t="s">
        <v>89</v>
      </c>
    </row>
    <row r="32" spans="1:6" ht="9.75" customHeight="1" x14ac:dyDescent="0.2">
      <c r="A32" s="1">
        <v>18</v>
      </c>
      <c r="B32" s="2" t="s">
        <v>90</v>
      </c>
      <c r="C32" s="1"/>
      <c r="D32" s="2" t="s">
        <v>91</v>
      </c>
      <c r="E32" s="1"/>
      <c r="F32" s="2" t="s">
        <v>92</v>
      </c>
    </row>
    <row r="33" spans="1:6" ht="9.75" customHeight="1" x14ac:dyDescent="0.2">
      <c r="A33" s="1">
        <v>19</v>
      </c>
      <c r="B33" s="2" t="s">
        <v>93</v>
      </c>
      <c r="C33" s="1">
        <v>52</v>
      </c>
      <c r="D33" s="2" t="s">
        <v>94</v>
      </c>
      <c r="E33" s="1">
        <v>87</v>
      </c>
      <c r="F33" s="2" t="s">
        <v>317</v>
      </c>
    </row>
    <row r="34" spans="1:6" ht="9.75" customHeight="1" x14ac:dyDescent="0.2">
      <c r="A34" s="1"/>
      <c r="B34" s="2" t="s">
        <v>95</v>
      </c>
      <c r="C34" s="1">
        <v>53</v>
      </c>
      <c r="D34" s="2" t="s">
        <v>96</v>
      </c>
      <c r="E34" s="1"/>
      <c r="F34" s="2" t="s">
        <v>97</v>
      </c>
    </row>
    <row r="35" spans="1:6" ht="9.75" customHeight="1" x14ac:dyDescent="0.2">
      <c r="A35" s="1">
        <v>20</v>
      </c>
      <c r="B35" s="2" t="s">
        <v>98</v>
      </c>
      <c r="C35" s="1"/>
      <c r="D35" s="2" t="s">
        <v>99</v>
      </c>
      <c r="E35" s="1">
        <v>88</v>
      </c>
      <c r="F35" s="2" t="s">
        <v>100</v>
      </c>
    </row>
    <row r="36" spans="1:6" ht="9.75" customHeight="1" x14ac:dyDescent="0.2">
      <c r="A36" s="1"/>
      <c r="B36" s="2" t="s">
        <v>101</v>
      </c>
      <c r="C36" s="1">
        <v>54</v>
      </c>
      <c r="D36" s="2" t="s">
        <v>102</v>
      </c>
      <c r="E36" s="1"/>
      <c r="F36" s="2" t="s">
        <v>103</v>
      </c>
    </row>
    <row r="37" spans="1:6" ht="9.75" customHeight="1" x14ac:dyDescent="0.2">
      <c r="A37" s="1">
        <v>21</v>
      </c>
      <c r="B37" s="2" t="s">
        <v>104</v>
      </c>
      <c r="C37" s="1">
        <v>55</v>
      </c>
      <c r="D37" s="2" t="s">
        <v>105</v>
      </c>
      <c r="E37" s="1">
        <v>89</v>
      </c>
      <c r="F37" s="2" t="s">
        <v>106</v>
      </c>
    </row>
    <row r="38" spans="1:6" ht="9.75" customHeight="1" x14ac:dyDescent="0.2">
      <c r="A38" s="1">
        <v>22</v>
      </c>
      <c r="B38" s="2" t="s">
        <v>107</v>
      </c>
      <c r="C38" s="1"/>
      <c r="D38" s="2" t="s">
        <v>108</v>
      </c>
      <c r="E38" s="1">
        <v>90</v>
      </c>
      <c r="F38" s="2" t="s">
        <v>318</v>
      </c>
    </row>
    <row r="39" spans="1:6" ht="9.75" customHeight="1" x14ac:dyDescent="0.2">
      <c r="A39" s="1"/>
      <c r="B39" s="2" t="s">
        <v>109</v>
      </c>
      <c r="C39" s="1">
        <v>56</v>
      </c>
      <c r="D39" s="2" t="s">
        <v>110</v>
      </c>
      <c r="E39" s="1"/>
      <c r="F39" s="2" t="s">
        <v>111</v>
      </c>
    </row>
    <row r="40" spans="1:6" ht="9.75" customHeight="1" x14ac:dyDescent="0.2">
      <c r="A40" s="1">
        <v>23</v>
      </c>
      <c r="B40" s="2" t="s">
        <v>112</v>
      </c>
      <c r="C40" s="1"/>
      <c r="D40" s="2" t="s">
        <v>113</v>
      </c>
      <c r="E40" s="1">
        <v>91</v>
      </c>
      <c r="F40" s="2" t="s">
        <v>114</v>
      </c>
    </row>
    <row r="41" spans="1:6" ht="9.75" customHeight="1" x14ac:dyDescent="0.2">
      <c r="A41" s="1"/>
      <c r="B41" s="2" t="s">
        <v>115</v>
      </c>
      <c r="C41" s="1">
        <v>57</v>
      </c>
      <c r="D41" s="2" t="s">
        <v>116</v>
      </c>
      <c r="E41" s="1"/>
      <c r="F41" s="2" t="s">
        <v>117</v>
      </c>
    </row>
    <row r="42" spans="1:6" ht="9.75" customHeight="1" x14ac:dyDescent="0.2">
      <c r="A42" s="1">
        <v>24</v>
      </c>
      <c r="B42" s="2" t="s">
        <v>118</v>
      </c>
      <c r="C42" s="1"/>
      <c r="D42" s="2" t="s">
        <v>119</v>
      </c>
      <c r="E42" s="1">
        <v>92</v>
      </c>
      <c r="F42" s="2" t="s">
        <v>120</v>
      </c>
    </row>
    <row r="43" spans="1:6" ht="9.75" customHeight="1" x14ac:dyDescent="0.2">
      <c r="A43" s="1"/>
      <c r="B43" s="2" t="s">
        <v>314</v>
      </c>
      <c r="C43" s="1">
        <v>58</v>
      </c>
      <c r="D43" s="2" t="s">
        <v>121</v>
      </c>
      <c r="E43" s="1"/>
      <c r="F43" s="2" t="s">
        <v>122</v>
      </c>
    </row>
    <row r="44" spans="1:6" ht="9.75" customHeight="1" x14ac:dyDescent="0.2">
      <c r="A44" s="1">
        <v>25</v>
      </c>
      <c r="B44" s="2" t="s">
        <v>123</v>
      </c>
      <c r="C44" s="1"/>
      <c r="D44" s="2" t="s">
        <v>124</v>
      </c>
      <c r="E44" s="1">
        <v>93</v>
      </c>
      <c r="F44" s="2" t="s">
        <v>125</v>
      </c>
    </row>
    <row r="45" spans="1:6" ht="9.75" customHeight="1" x14ac:dyDescent="0.2">
      <c r="A45" s="1"/>
      <c r="B45" s="2" t="s">
        <v>126</v>
      </c>
      <c r="C45" s="1">
        <v>59</v>
      </c>
      <c r="D45" s="2" t="s">
        <v>127</v>
      </c>
      <c r="E45" s="1"/>
      <c r="F45" s="2" t="s">
        <v>128</v>
      </c>
    </row>
    <row r="46" spans="1:6" ht="9.75" customHeight="1" x14ac:dyDescent="0.2">
      <c r="A46" s="1">
        <v>26</v>
      </c>
      <c r="B46" s="2" t="s">
        <v>129</v>
      </c>
      <c r="C46" s="1"/>
      <c r="D46" s="2" t="s">
        <v>130</v>
      </c>
      <c r="E46" s="1">
        <v>94</v>
      </c>
      <c r="F46" s="2" t="s">
        <v>131</v>
      </c>
    </row>
    <row r="47" spans="1:6" ht="9.75" customHeight="1" x14ac:dyDescent="0.2">
      <c r="A47" s="1">
        <v>27</v>
      </c>
      <c r="B47" s="2" t="s">
        <v>132</v>
      </c>
      <c r="C47" s="1">
        <v>60</v>
      </c>
      <c r="D47" s="2" t="s">
        <v>133</v>
      </c>
      <c r="E47" s="1"/>
      <c r="F47" s="2" t="s">
        <v>134</v>
      </c>
    </row>
    <row r="48" spans="1:6" ht="9.75" customHeight="1" x14ac:dyDescent="0.2">
      <c r="A48" s="1"/>
      <c r="B48" s="2" t="s">
        <v>135</v>
      </c>
      <c r="C48" s="1">
        <v>61</v>
      </c>
      <c r="D48" s="2" t="s">
        <v>136</v>
      </c>
      <c r="E48" s="1">
        <v>95</v>
      </c>
      <c r="F48" s="2" t="s">
        <v>137</v>
      </c>
    </row>
    <row r="49" spans="1:6" ht="9.75" customHeight="1" x14ac:dyDescent="0.2">
      <c r="A49" s="1">
        <v>28</v>
      </c>
      <c r="B49" s="2" t="s">
        <v>138</v>
      </c>
      <c r="C49" s="1"/>
      <c r="D49" s="2" t="s">
        <v>139</v>
      </c>
      <c r="E49" s="1"/>
      <c r="F49" s="2" t="s">
        <v>140</v>
      </c>
    </row>
    <row r="50" spans="1:6" ht="9.75" customHeight="1" x14ac:dyDescent="0.2">
      <c r="A50" s="1">
        <v>29</v>
      </c>
      <c r="B50" s="2" t="s">
        <v>141</v>
      </c>
      <c r="C50" s="1">
        <v>62</v>
      </c>
      <c r="D50" s="2" t="s">
        <v>142</v>
      </c>
      <c r="E50" s="1">
        <v>96</v>
      </c>
      <c r="F50" s="2" t="s">
        <v>143</v>
      </c>
    </row>
    <row r="51" spans="1:6" ht="9.75" customHeight="1" x14ac:dyDescent="0.2">
      <c r="A51" s="1">
        <v>30</v>
      </c>
      <c r="B51" s="2" t="s">
        <v>144</v>
      </c>
      <c r="C51" s="1"/>
      <c r="D51" s="2" t="s">
        <v>319</v>
      </c>
      <c r="E51" s="1">
        <v>97</v>
      </c>
      <c r="F51" s="2" t="s">
        <v>321</v>
      </c>
    </row>
    <row r="52" spans="1:6" ht="9.75" customHeight="1" x14ac:dyDescent="0.2">
      <c r="A52" s="1">
        <v>31</v>
      </c>
      <c r="B52" s="2" t="s">
        <v>145</v>
      </c>
      <c r="C52" s="1">
        <v>63</v>
      </c>
      <c r="D52" s="2" t="s">
        <v>146</v>
      </c>
      <c r="E52" s="1"/>
      <c r="F52" s="2" t="s">
        <v>147</v>
      </c>
    </row>
    <row r="53" spans="1:6" ht="9.75" customHeight="1" x14ac:dyDescent="0.2">
      <c r="A53" s="1">
        <v>32</v>
      </c>
      <c r="B53" s="2" t="s">
        <v>320</v>
      </c>
      <c r="C53" s="1"/>
      <c r="D53" s="2" t="s">
        <v>148</v>
      </c>
      <c r="E53" s="1">
        <v>98</v>
      </c>
      <c r="F53" s="2" t="s">
        <v>149</v>
      </c>
    </row>
    <row r="54" spans="1:6" ht="9.75" customHeight="1" x14ac:dyDescent="0.2">
      <c r="A54" s="1"/>
      <c r="B54" s="2" t="s">
        <v>150</v>
      </c>
      <c r="C54" s="1">
        <v>64</v>
      </c>
      <c r="D54" s="2" t="s">
        <v>151</v>
      </c>
      <c r="E54" s="1"/>
      <c r="F54" s="2" t="s">
        <v>152</v>
      </c>
    </row>
    <row r="55" spans="1:6" ht="9.75" customHeight="1" x14ac:dyDescent="0.2">
      <c r="A55" s="1">
        <v>33</v>
      </c>
      <c r="B55" s="2" t="s">
        <v>153</v>
      </c>
      <c r="C55" s="1">
        <v>65</v>
      </c>
      <c r="D55" s="2" t="s">
        <v>154</v>
      </c>
      <c r="E55" s="1">
        <v>99</v>
      </c>
      <c r="F55" s="2" t="s">
        <v>155</v>
      </c>
    </row>
    <row r="56" spans="1:6" ht="9.75" customHeight="1" x14ac:dyDescent="0.2">
      <c r="A56" s="1"/>
      <c r="B56" s="2" t="s">
        <v>156</v>
      </c>
      <c r="C56" s="1"/>
      <c r="D56" s="2" t="s">
        <v>157</v>
      </c>
      <c r="E56" s="4"/>
      <c r="F56" s="4"/>
    </row>
    <row r="57" spans="1:6" ht="9.75" customHeight="1" x14ac:dyDescent="0.2">
      <c r="A57" s="1">
        <v>34</v>
      </c>
      <c r="B57" s="2" t="s">
        <v>158</v>
      </c>
      <c r="C57" s="1">
        <v>66</v>
      </c>
      <c r="D57" s="2" t="s">
        <v>159</v>
      </c>
      <c r="E57" s="4"/>
      <c r="F57" s="4"/>
    </row>
    <row r="58" spans="1:6" ht="9.75" customHeight="1" x14ac:dyDescent="0.2">
      <c r="A58" s="1"/>
      <c r="B58" s="2" t="s">
        <v>160</v>
      </c>
      <c r="C58" s="1"/>
      <c r="D58" s="2" t="s">
        <v>161</v>
      </c>
      <c r="E58" s="4"/>
      <c r="F58" s="4"/>
    </row>
    <row r="59" spans="1:6" x14ac:dyDescent="0.2">
      <c r="A59" s="1"/>
      <c r="B59" s="2"/>
      <c r="C59" s="1"/>
      <c r="D59" s="2"/>
      <c r="E59" s="4"/>
      <c r="F59" s="4"/>
    </row>
    <row r="60" spans="1:6" x14ac:dyDescent="0.2">
      <c r="A60" s="1"/>
      <c r="B60" s="2"/>
      <c r="C60" s="1"/>
      <c r="D60" s="2"/>
      <c r="E60" s="4"/>
      <c r="F60" s="4"/>
    </row>
    <row r="61" spans="1:6" x14ac:dyDescent="0.2">
      <c r="A61" s="1"/>
      <c r="B61" s="2"/>
      <c r="C61" s="1"/>
      <c r="D61" s="2"/>
      <c r="E61" s="4"/>
      <c r="F61" s="4"/>
    </row>
    <row r="62" spans="1:6" x14ac:dyDescent="0.2">
      <c r="A62" s="1"/>
      <c r="B62" s="2"/>
      <c r="C62" s="1"/>
      <c r="D62" s="2"/>
      <c r="E62" s="4"/>
      <c r="F62" s="4"/>
    </row>
    <row r="63" spans="1:6" x14ac:dyDescent="0.2">
      <c r="A63" s="1"/>
      <c r="B63" s="2"/>
      <c r="C63" s="1"/>
      <c r="D63" s="2"/>
      <c r="E63" s="4"/>
      <c r="F63" s="4"/>
    </row>
    <row r="64" spans="1:6" x14ac:dyDescent="0.2">
      <c r="A64" s="1"/>
      <c r="B64" s="2"/>
      <c r="C64" s="1"/>
      <c r="D64" s="2"/>
      <c r="E64" s="4"/>
      <c r="F64" s="4"/>
    </row>
    <row r="65" spans="1:6" x14ac:dyDescent="0.2">
      <c r="A65" s="1"/>
      <c r="B65" s="2"/>
      <c r="C65" s="1"/>
      <c r="D65" s="2"/>
      <c r="E65" s="4"/>
      <c r="F65" s="4"/>
    </row>
    <row r="66" spans="1:6" x14ac:dyDescent="0.2">
      <c r="A66" s="1"/>
      <c r="B66" s="2"/>
      <c r="C66" s="1"/>
      <c r="D66" s="2"/>
      <c r="E66" s="4"/>
      <c r="F66" s="4"/>
    </row>
    <row r="67" spans="1:6" x14ac:dyDescent="0.2">
      <c r="A67" s="1"/>
      <c r="B67" s="2"/>
      <c r="C67" s="1"/>
      <c r="D67" s="2"/>
      <c r="E67" s="4"/>
      <c r="F67" s="4"/>
    </row>
    <row r="68" spans="1:6" x14ac:dyDescent="0.2">
      <c r="A68" s="1"/>
      <c r="B68" s="2"/>
      <c r="C68" s="1"/>
      <c r="D68" s="2"/>
      <c r="E68" s="4"/>
      <c r="F68" s="4"/>
    </row>
    <row r="69" spans="1:6" x14ac:dyDescent="0.2">
      <c r="A69" s="1"/>
      <c r="B69" s="2"/>
      <c r="C69" s="1"/>
      <c r="D69" s="2"/>
      <c r="E69" s="4"/>
      <c r="F69" s="4"/>
    </row>
    <row r="70" spans="1:6" x14ac:dyDescent="0.2">
      <c r="A70" s="1"/>
      <c r="B70" s="2"/>
      <c r="C70" s="1"/>
      <c r="D70" s="2"/>
      <c r="E70" s="4"/>
      <c r="F70" s="4"/>
    </row>
    <row r="71" spans="1:6" x14ac:dyDescent="0.2">
      <c r="A71" s="1"/>
      <c r="B71" s="2"/>
      <c r="C71" s="1"/>
      <c r="D71" s="2"/>
      <c r="E71" s="4"/>
      <c r="F71" s="4"/>
    </row>
    <row r="72" spans="1:6" x14ac:dyDescent="0.2">
      <c r="A72" s="1"/>
      <c r="B72" s="2"/>
      <c r="C72" s="1"/>
      <c r="D72" s="2"/>
      <c r="E72" s="4"/>
      <c r="F72" s="4"/>
    </row>
    <row r="73" spans="1:6" x14ac:dyDescent="0.2">
      <c r="A73" s="1"/>
      <c r="B73" s="2"/>
      <c r="C73" s="1"/>
      <c r="D73" s="2"/>
      <c r="E73" s="4"/>
      <c r="F73" s="4"/>
    </row>
    <row r="74" spans="1:6" x14ac:dyDescent="0.2">
      <c r="A74" s="1"/>
      <c r="B74" s="2"/>
      <c r="C74" s="1"/>
      <c r="D74" s="2"/>
      <c r="E74" s="4"/>
      <c r="F74" s="4"/>
    </row>
    <row r="75" spans="1:6" x14ac:dyDescent="0.2">
      <c r="A75" s="1"/>
      <c r="B75" s="2"/>
      <c r="C75" s="1"/>
      <c r="D75" s="2"/>
      <c r="E75" s="4"/>
      <c r="F75" s="4"/>
    </row>
    <row r="76" spans="1:6" x14ac:dyDescent="0.2">
      <c r="A76" s="1"/>
      <c r="B76" s="2"/>
      <c r="C76" s="1"/>
      <c r="D76" s="2"/>
      <c r="E76" s="4"/>
      <c r="F76" s="4"/>
    </row>
    <row r="77" spans="1:6" x14ac:dyDescent="0.2">
      <c r="A77" s="1"/>
      <c r="B77" s="2"/>
      <c r="C77" s="1"/>
      <c r="D77" s="2"/>
      <c r="E77" s="4"/>
      <c r="F77" s="4"/>
    </row>
    <row r="78" spans="1:6" x14ac:dyDescent="0.2">
      <c r="A78" s="1"/>
      <c r="B78" s="2"/>
      <c r="C78" s="1"/>
      <c r="D78" s="2"/>
      <c r="E78" s="4"/>
      <c r="F78" s="4"/>
    </row>
    <row r="79" spans="1:6" x14ac:dyDescent="0.2">
      <c r="A79" s="1"/>
      <c r="B79" s="2"/>
      <c r="C79" s="1"/>
      <c r="D79" s="2"/>
      <c r="E79" s="4"/>
      <c r="F79" s="4"/>
    </row>
    <row r="80" spans="1:6" x14ac:dyDescent="0.2">
      <c r="A80" s="1"/>
      <c r="B80" s="2"/>
      <c r="C80" s="1"/>
      <c r="D80" s="2"/>
      <c r="E80" s="4"/>
      <c r="F80" s="4"/>
    </row>
    <row r="81" spans="1:6" x14ac:dyDescent="0.2">
      <c r="A81" s="1"/>
      <c r="B81" s="2"/>
      <c r="C81" s="1"/>
      <c r="D81" s="2"/>
      <c r="E81" s="4"/>
      <c r="F81" s="4"/>
    </row>
    <row r="82" spans="1:6" x14ac:dyDescent="0.2">
      <c r="A82" s="1"/>
      <c r="B82" s="2"/>
      <c r="C82" s="1"/>
      <c r="D82" s="2"/>
      <c r="E82" s="4"/>
      <c r="F82" s="4"/>
    </row>
    <row r="83" spans="1:6" x14ac:dyDescent="0.2">
      <c r="A83" s="1"/>
      <c r="B83" s="2"/>
      <c r="C83" s="1"/>
      <c r="D83" s="2"/>
      <c r="E83" s="4"/>
      <c r="F83" s="4"/>
    </row>
    <row r="84" spans="1:6" x14ac:dyDescent="0.2">
      <c r="A84" s="1"/>
      <c r="B84" s="2"/>
      <c r="C84" s="1"/>
      <c r="D84" s="2"/>
      <c r="E84" s="4"/>
      <c r="F84" s="4"/>
    </row>
    <row r="85" spans="1:6" x14ac:dyDescent="0.2">
      <c r="A85" s="1"/>
      <c r="B85" s="2"/>
      <c r="C85" s="1"/>
      <c r="D85" s="2"/>
      <c r="E85" s="4"/>
      <c r="F85" s="4"/>
    </row>
    <row r="86" spans="1:6" x14ac:dyDescent="0.2">
      <c r="A86" s="1"/>
      <c r="B86" s="2"/>
      <c r="C86" s="1"/>
      <c r="D86" s="2"/>
      <c r="E86" s="4"/>
      <c r="F86" s="4"/>
    </row>
    <row r="87" spans="1:6" x14ac:dyDescent="0.2">
      <c r="A87" s="1"/>
      <c r="B87" s="2"/>
      <c r="C87" s="1"/>
      <c r="D87" s="2"/>
    </row>
    <row r="88" spans="1:6" x14ac:dyDescent="0.2">
      <c r="A88" s="1"/>
      <c r="B88" s="2"/>
      <c r="C88" s="1"/>
      <c r="D88" s="2"/>
    </row>
    <row r="89" spans="1:6" x14ac:dyDescent="0.2">
      <c r="A89" s="1"/>
      <c r="B89" s="2"/>
      <c r="C89" s="1"/>
      <c r="D89" s="2"/>
    </row>
    <row r="90" spans="1:6" x14ac:dyDescent="0.2">
      <c r="A90" s="1"/>
      <c r="B90" s="2"/>
      <c r="C90" s="1"/>
      <c r="D90" s="2"/>
    </row>
    <row r="91" spans="1:6" x14ac:dyDescent="0.2">
      <c r="A91" s="1"/>
      <c r="B91" s="2"/>
      <c r="C91" s="1"/>
      <c r="D91" s="2"/>
    </row>
    <row r="92" spans="1:6" x14ac:dyDescent="0.2">
      <c r="A92" s="1"/>
      <c r="B92" s="2"/>
      <c r="C92" s="1"/>
      <c r="D92" s="2"/>
    </row>
    <row r="93" spans="1:6" x14ac:dyDescent="0.2">
      <c r="A93" s="1"/>
      <c r="B93" s="2"/>
      <c r="C93" s="1"/>
      <c r="D93" s="2"/>
    </row>
    <row r="94" spans="1:6" x14ac:dyDescent="0.2">
      <c r="A94" s="1"/>
      <c r="B94" s="2"/>
      <c r="C94" s="1"/>
      <c r="D94" s="2"/>
    </row>
    <row r="95" spans="1:6" x14ac:dyDescent="0.2">
      <c r="A95" s="1"/>
      <c r="B95" s="2"/>
      <c r="C95" s="1"/>
      <c r="D95" s="2"/>
    </row>
    <row r="96" spans="1:6" x14ac:dyDescent="0.2">
      <c r="A96" s="1"/>
      <c r="B96" s="2"/>
      <c r="C96" s="1"/>
      <c r="D96" s="2"/>
    </row>
    <row r="97" spans="1:4" x14ac:dyDescent="0.2">
      <c r="A97" s="1"/>
      <c r="B97" s="2"/>
      <c r="C97" s="1"/>
      <c r="D97" s="2"/>
    </row>
    <row r="98" spans="1:4" x14ac:dyDescent="0.2">
      <c r="A98" s="1"/>
      <c r="B98" s="2"/>
      <c r="C98" s="1"/>
      <c r="D98" s="2"/>
    </row>
    <row r="99" spans="1:4" x14ac:dyDescent="0.2">
      <c r="A99" s="1"/>
      <c r="B99" s="2"/>
      <c r="C99" s="1"/>
      <c r="D99" s="2"/>
    </row>
    <row r="100" spans="1:4" x14ac:dyDescent="0.2">
      <c r="A100" s="1"/>
      <c r="B100" s="2"/>
      <c r="C100" s="1"/>
      <c r="D100" s="2"/>
    </row>
    <row r="101" spans="1:4" x14ac:dyDescent="0.2">
      <c r="A101" s="1"/>
      <c r="B101" s="2"/>
      <c r="C101" s="1"/>
      <c r="D101" s="2"/>
    </row>
    <row r="102" spans="1:4" x14ac:dyDescent="0.2">
      <c r="A102" s="1"/>
      <c r="B102" s="2"/>
      <c r="C102" s="1"/>
      <c r="D102" s="2"/>
    </row>
    <row r="103" spans="1:4" x14ac:dyDescent="0.2">
      <c r="A103" s="1"/>
      <c r="B103" s="2"/>
      <c r="C103" s="1"/>
      <c r="D103" s="2"/>
    </row>
    <row r="104" spans="1:4" x14ac:dyDescent="0.2">
      <c r="A104" s="1"/>
      <c r="B104" s="2"/>
      <c r="C104" s="1"/>
      <c r="D104" s="2"/>
    </row>
    <row r="105" spans="1:4" x14ac:dyDescent="0.2">
      <c r="A105" s="1"/>
      <c r="B105" s="2"/>
      <c r="C105" s="1"/>
      <c r="D105" s="2"/>
    </row>
    <row r="106" spans="1:4" x14ac:dyDescent="0.2">
      <c r="A106" s="1"/>
      <c r="B106" s="2"/>
      <c r="C106" s="1"/>
      <c r="D106" s="2"/>
    </row>
    <row r="107" spans="1:4" x14ac:dyDescent="0.2">
      <c r="A107" s="1"/>
      <c r="B107" s="2"/>
      <c r="C107" s="1"/>
      <c r="D107" s="2"/>
    </row>
    <row r="108" spans="1:4" x14ac:dyDescent="0.2">
      <c r="A108" s="1"/>
      <c r="B108" s="2"/>
      <c r="C108" s="1"/>
      <c r="D108" s="2"/>
    </row>
    <row r="109" spans="1:4" x14ac:dyDescent="0.2">
      <c r="A109" s="1"/>
      <c r="B109" s="2"/>
      <c r="C109" s="1"/>
      <c r="D109" s="2"/>
    </row>
    <row r="110" spans="1:4" x14ac:dyDescent="0.2">
      <c r="A110" s="1"/>
      <c r="B110" s="2"/>
      <c r="C110" s="1"/>
      <c r="D110" s="2"/>
    </row>
    <row r="111" spans="1:4" x14ac:dyDescent="0.2">
      <c r="A111" s="1"/>
      <c r="B111" s="2"/>
      <c r="C111" s="4"/>
      <c r="D111" s="4"/>
    </row>
    <row r="112" spans="1:4" x14ac:dyDescent="0.2">
      <c r="A112" s="1"/>
      <c r="B112" s="2"/>
      <c r="C112" s="4"/>
      <c r="D112" s="4"/>
    </row>
    <row r="113" spans="1:4" x14ac:dyDescent="0.2">
      <c r="A113" s="1"/>
      <c r="B113" s="2"/>
      <c r="C113" s="4"/>
      <c r="D113" s="4"/>
    </row>
    <row r="114" spans="1:4" x14ac:dyDescent="0.2">
      <c r="A114" s="1"/>
      <c r="B114" s="2"/>
      <c r="C114" s="4"/>
      <c r="D114" s="4"/>
    </row>
    <row r="115" spans="1:4" x14ac:dyDescent="0.2">
      <c r="A115" s="1"/>
      <c r="B115" s="2"/>
      <c r="C115" s="4"/>
      <c r="D115" s="4"/>
    </row>
    <row r="116" spans="1:4" x14ac:dyDescent="0.2">
      <c r="A116" s="1"/>
      <c r="B116" s="2"/>
      <c r="C116" s="4"/>
      <c r="D116" s="4"/>
    </row>
    <row r="117" spans="1:4" x14ac:dyDescent="0.2">
      <c r="A117" s="1"/>
      <c r="B117" s="2"/>
      <c r="C117" s="4"/>
      <c r="D117" s="4"/>
    </row>
    <row r="118" spans="1:4" x14ac:dyDescent="0.2">
      <c r="A118" s="1"/>
      <c r="B118" s="2"/>
      <c r="C118" s="4"/>
      <c r="D118" s="4"/>
    </row>
    <row r="119" spans="1:4" x14ac:dyDescent="0.2">
      <c r="A119" s="1"/>
      <c r="B119" s="2"/>
      <c r="C119" s="4"/>
      <c r="D119" s="4"/>
    </row>
    <row r="120" spans="1:4" x14ac:dyDescent="0.2">
      <c r="A120" s="1"/>
      <c r="B120" s="2"/>
      <c r="C120" s="4"/>
      <c r="D120" s="4"/>
    </row>
    <row r="121" spans="1:4" x14ac:dyDescent="0.2">
      <c r="A121" s="1"/>
      <c r="B121" s="2"/>
      <c r="C121" s="4"/>
      <c r="D121" s="4"/>
    </row>
    <row r="122" spans="1:4" x14ac:dyDescent="0.2">
      <c r="A122" s="1"/>
      <c r="B122" s="2"/>
      <c r="C122" s="4"/>
      <c r="D122" s="4"/>
    </row>
    <row r="123" spans="1:4" x14ac:dyDescent="0.2">
      <c r="A123" s="1"/>
      <c r="B123" s="2"/>
      <c r="C123" s="4"/>
      <c r="D123" s="4"/>
    </row>
    <row r="124" spans="1:4" x14ac:dyDescent="0.2">
      <c r="A124" s="1"/>
      <c r="B124" s="2"/>
      <c r="C124" s="4"/>
      <c r="D124" s="4"/>
    </row>
    <row r="125" spans="1:4" x14ac:dyDescent="0.2">
      <c r="A125" s="1"/>
      <c r="B125" s="2"/>
      <c r="C125" s="4"/>
      <c r="D125" s="4"/>
    </row>
    <row r="126" spans="1:4" x14ac:dyDescent="0.2">
      <c r="A126" s="1"/>
      <c r="B126" s="2"/>
      <c r="C126" s="4"/>
      <c r="D126" s="4"/>
    </row>
    <row r="127" spans="1:4" x14ac:dyDescent="0.2">
      <c r="A127" s="1"/>
      <c r="B127" s="2"/>
      <c r="C127" s="4"/>
      <c r="D127" s="4"/>
    </row>
    <row r="128" spans="1:4" x14ac:dyDescent="0.2">
      <c r="A128" s="1"/>
      <c r="B128" s="2"/>
      <c r="C128" s="4"/>
      <c r="D128" s="4"/>
    </row>
    <row r="129" spans="1:4" x14ac:dyDescent="0.2">
      <c r="A129" s="1"/>
      <c r="B129" s="2"/>
      <c r="C129" s="4"/>
      <c r="D129" s="4"/>
    </row>
    <row r="130" spans="1:4" x14ac:dyDescent="0.2">
      <c r="A130" s="1"/>
      <c r="B130" s="2"/>
      <c r="C130" s="4"/>
      <c r="D130" s="4"/>
    </row>
    <row r="131" spans="1:4" x14ac:dyDescent="0.2">
      <c r="A131" s="1"/>
      <c r="B131" s="2"/>
      <c r="C131" s="4"/>
      <c r="D131" s="4"/>
    </row>
    <row r="132" spans="1:4" x14ac:dyDescent="0.2">
      <c r="A132" s="1"/>
      <c r="B132" s="2"/>
      <c r="C132" s="4"/>
      <c r="D132" s="4"/>
    </row>
    <row r="133" spans="1:4" x14ac:dyDescent="0.2">
      <c r="A133" s="1"/>
      <c r="B133" s="2"/>
      <c r="C133" s="4"/>
      <c r="D133" s="4"/>
    </row>
    <row r="134" spans="1:4" x14ac:dyDescent="0.2">
      <c r="A134" s="1"/>
      <c r="B134" s="2"/>
      <c r="C134" s="4"/>
      <c r="D134" s="4"/>
    </row>
    <row r="135" spans="1:4" x14ac:dyDescent="0.2">
      <c r="A135" s="1"/>
      <c r="B135" s="2"/>
      <c r="C135" s="4"/>
      <c r="D135" s="4"/>
    </row>
    <row r="136" spans="1:4" x14ac:dyDescent="0.2">
      <c r="A136" s="1"/>
      <c r="B136" s="2"/>
      <c r="C136" s="4"/>
      <c r="D136" s="4"/>
    </row>
    <row r="137" spans="1:4" x14ac:dyDescent="0.2">
      <c r="A137" s="1"/>
      <c r="B137" s="2"/>
      <c r="C137" s="4"/>
      <c r="D137" s="4"/>
    </row>
    <row r="138" spans="1:4" x14ac:dyDescent="0.2">
      <c r="A138" s="1"/>
      <c r="B138" s="2"/>
      <c r="C138" s="4"/>
      <c r="D138" s="4"/>
    </row>
    <row r="139" spans="1:4" x14ac:dyDescent="0.2">
      <c r="A139" s="1"/>
      <c r="B139" s="2"/>
      <c r="C139" s="4"/>
      <c r="D139" s="4"/>
    </row>
    <row r="140" spans="1:4" x14ac:dyDescent="0.2">
      <c r="A140" s="1"/>
      <c r="B140" s="2"/>
      <c r="C140" s="4"/>
      <c r="D140" s="4"/>
    </row>
    <row r="141" spans="1:4" x14ac:dyDescent="0.2">
      <c r="A141" s="1"/>
      <c r="B141" s="2"/>
      <c r="C141" s="4"/>
      <c r="D141" s="4"/>
    </row>
    <row r="142" spans="1:4" x14ac:dyDescent="0.2">
      <c r="A142" s="1"/>
      <c r="B142" s="2"/>
    </row>
    <row r="143" spans="1:4" x14ac:dyDescent="0.2">
      <c r="A143" s="1"/>
      <c r="B143" s="2"/>
    </row>
    <row r="144" spans="1:4" x14ac:dyDescent="0.2">
      <c r="A144" s="1"/>
      <c r="B144" s="2"/>
    </row>
    <row r="145" spans="1:2" x14ac:dyDescent="0.2">
      <c r="A145" s="1"/>
      <c r="B145" s="2"/>
    </row>
    <row r="146" spans="1:2" x14ac:dyDescent="0.2">
      <c r="A146" s="1"/>
      <c r="B146" s="2"/>
    </row>
    <row r="147" spans="1:2" x14ac:dyDescent="0.2">
      <c r="A147" s="1"/>
      <c r="B147" s="2"/>
    </row>
    <row r="148" spans="1:2" x14ac:dyDescent="0.2">
      <c r="A148" s="1"/>
      <c r="B148" s="2"/>
    </row>
    <row r="149" spans="1:2" x14ac:dyDescent="0.2">
      <c r="A149" s="1"/>
      <c r="B149" s="2"/>
    </row>
    <row r="150" spans="1:2" x14ac:dyDescent="0.2">
      <c r="A150" s="1"/>
      <c r="B150" s="2"/>
    </row>
    <row r="151" spans="1:2" x14ac:dyDescent="0.2">
      <c r="A151" s="1"/>
      <c r="B151" s="2"/>
    </row>
    <row r="152" spans="1:2" x14ac:dyDescent="0.2">
      <c r="A152" s="1"/>
      <c r="B152" s="2"/>
    </row>
    <row r="153" spans="1:2" x14ac:dyDescent="0.2">
      <c r="A153" s="1"/>
      <c r="B153" s="2"/>
    </row>
    <row r="154" spans="1:2" x14ac:dyDescent="0.2">
      <c r="A154" s="1"/>
      <c r="B154" s="2"/>
    </row>
    <row r="155" spans="1:2" x14ac:dyDescent="0.2">
      <c r="A155" s="1"/>
      <c r="B155" s="2"/>
    </row>
    <row r="156" spans="1:2" x14ac:dyDescent="0.2">
      <c r="A156" s="1"/>
      <c r="B156" s="2"/>
    </row>
    <row r="157" spans="1:2" x14ac:dyDescent="0.2">
      <c r="A157" s="1"/>
      <c r="B157" s="2"/>
    </row>
    <row r="158" spans="1:2" x14ac:dyDescent="0.2">
      <c r="A158" s="1"/>
      <c r="B158" s="2"/>
    </row>
    <row r="159" spans="1:2" x14ac:dyDescent="0.2">
      <c r="A159" s="1"/>
      <c r="B159" s="2"/>
    </row>
    <row r="160" spans="1:2" x14ac:dyDescent="0.2">
      <c r="A160" s="1"/>
      <c r="B160" s="2"/>
    </row>
    <row r="161" spans="1:2" x14ac:dyDescent="0.2">
      <c r="A161" s="1"/>
      <c r="B161" s="2"/>
    </row>
    <row r="162" spans="1:2" x14ac:dyDescent="0.2">
      <c r="A162" s="1"/>
      <c r="B162" s="2"/>
    </row>
    <row r="163" spans="1:2" x14ac:dyDescent="0.2">
      <c r="A163" s="1"/>
      <c r="B163" s="2"/>
    </row>
    <row r="164" spans="1:2" x14ac:dyDescent="0.2">
      <c r="A164" s="1"/>
      <c r="B164" s="2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40625" defaultRowHeight="15" x14ac:dyDescent="0.25"/>
  <cols>
    <col min="1" max="1" width="2.5703125" style="10" customWidth="1"/>
    <col min="2" max="2" width="104.42578125" style="10" bestFit="1" customWidth="1"/>
    <col min="3" max="16384" width="9.140625" style="10"/>
  </cols>
  <sheetData>
    <row r="1" spans="2:2" ht="27" customHeight="1" x14ac:dyDescent="0.25">
      <c r="B1" s="9" t="s">
        <v>393</v>
      </c>
    </row>
    <row r="2" spans="2:2" ht="3.75" customHeight="1" x14ac:dyDescent="0.25">
      <c r="B2" s="11"/>
    </row>
    <row r="3" spans="2:2" x14ac:dyDescent="0.25">
      <c r="B3" s="12"/>
    </row>
    <row r="4" spans="2:2" s="14" customFormat="1" ht="14.25" customHeight="1" x14ac:dyDescent="0.25">
      <c r="B4" s="13" t="s">
        <v>394</v>
      </c>
    </row>
    <row r="5" spans="2:2" s="14" customFormat="1" ht="3.75" customHeight="1" x14ac:dyDescent="0.25">
      <c r="B5" s="15"/>
    </row>
    <row r="6" spans="2:2" s="14" customFormat="1" ht="18" customHeight="1" x14ac:dyDescent="0.2">
      <c r="B6" s="16"/>
    </row>
    <row r="7" spans="2:2" s="14" customFormat="1" ht="18" customHeight="1" x14ac:dyDescent="0.2">
      <c r="B7" s="17" t="s">
        <v>395</v>
      </c>
    </row>
    <row r="8" spans="2:2" s="14" customFormat="1" ht="18" customHeight="1" x14ac:dyDescent="0.2">
      <c r="B8" s="17" t="s">
        <v>396</v>
      </c>
    </row>
    <row r="9" spans="2:2" s="14" customFormat="1" ht="18" customHeight="1" x14ac:dyDescent="0.2">
      <c r="B9" s="17" t="s">
        <v>397</v>
      </c>
    </row>
    <row r="10" spans="2:2" s="14" customFormat="1" ht="18" customHeight="1" x14ac:dyDescent="0.2">
      <c r="B10" s="17" t="s">
        <v>398</v>
      </c>
    </row>
    <row r="11" spans="2:2" s="14" customFormat="1" ht="18" customHeight="1" x14ac:dyDescent="0.2">
      <c r="B11" s="17" t="s">
        <v>399</v>
      </c>
    </row>
    <row r="12" spans="2:2" s="14" customFormat="1" ht="18" customHeight="1" x14ac:dyDescent="0.2">
      <c r="B12" s="17" t="s">
        <v>400</v>
      </c>
    </row>
    <row r="13" spans="2:2" s="14" customFormat="1" ht="18" customHeight="1" x14ac:dyDescent="0.2">
      <c r="B13" s="17" t="s">
        <v>401</v>
      </c>
    </row>
    <row r="14" spans="2:2" s="14" customFormat="1" ht="18" customHeight="1" x14ac:dyDescent="0.2">
      <c r="B14" s="17" t="s">
        <v>402</v>
      </c>
    </row>
    <row r="15" spans="2:2" s="14" customFormat="1" ht="18" customHeight="1" x14ac:dyDescent="0.2">
      <c r="B15" s="17" t="s">
        <v>403</v>
      </c>
    </row>
    <row r="16" spans="2:2" s="14" customFormat="1" ht="18" customHeight="1" x14ac:dyDescent="0.2">
      <c r="B16" s="17" t="s">
        <v>404</v>
      </c>
    </row>
    <row r="17" spans="2:2" s="14" customFormat="1" ht="18" customHeight="1" x14ac:dyDescent="0.2">
      <c r="B17" s="17" t="s">
        <v>405</v>
      </c>
    </row>
    <row r="18" spans="2:2" s="14" customFormat="1" ht="18" customHeight="1" x14ac:dyDescent="0.2">
      <c r="B18" s="17" t="s">
        <v>406</v>
      </c>
    </row>
    <row r="19" spans="2:2" ht="18" customHeight="1" x14ac:dyDescent="0.25">
      <c r="B19" s="17" t="s">
        <v>407</v>
      </c>
    </row>
    <row r="20" spans="2:2" ht="18" customHeight="1" x14ac:dyDescent="0.25">
      <c r="B20" s="17" t="s">
        <v>408</v>
      </c>
    </row>
    <row r="21" spans="2:2" ht="18" customHeight="1" x14ac:dyDescent="0.25">
      <c r="B21" s="17" t="s">
        <v>409</v>
      </c>
    </row>
    <row r="22" spans="2:2" ht="18" customHeight="1" x14ac:dyDescent="0.25">
      <c r="B22" s="17" t="s">
        <v>410</v>
      </c>
    </row>
    <row r="23" spans="2:2" ht="18" customHeight="1" x14ac:dyDescent="0.25"/>
    <row r="24" spans="2:2" ht="18" customHeight="1" x14ac:dyDescent="0.25">
      <c r="B24" s="17" t="s">
        <v>411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2.75" x14ac:dyDescent="0.2"/>
  <cols>
    <col min="1" max="1" width="5.7109375" customWidth="1"/>
    <col min="2" max="2" width="26.140625" customWidth="1"/>
    <col min="3" max="3" width="5.7109375" customWidth="1"/>
    <col min="4" max="4" width="26.140625" customWidth="1"/>
    <col min="5" max="5" width="5.7109375" customWidth="1"/>
    <col min="6" max="6" width="26.140625" customWidth="1"/>
  </cols>
  <sheetData>
    <row r="1" spans="1:9" ht="5.25" hidden="1" customHeight="1" x14ac:dyDescent="0.2"/>
    <row r="2" spans="1:9" ht="18" customHeight="1" thickBot="1" x14ac:dyDescent="0.25">
      <c r="A2" s="259" t="s">
        <v>412</v>
      </c>
      <c r="B2" s="260"/>
      <c r="C2" s="260"/>
      <c r="D2" s="260"/>
      <c r="E2" s="260"/>
      <c r="F2" s="261"/>
    </row>
    <row r="3" spans="1:9" ht="18" customHeight="1" thickBot="1" x14ac:dyDescent="0.25">
      <c r="A3" s="256" t="s">
        <v>413</v>
      </c>
      <c r="B3" s="258"/>
      <c r="C3" s="256" t="s">
        <v>413</v>
      </c>
      <c r="D3" s="258"/>
      <c r="E3" s="256" t="s">
        <v>413</v>
      </c>
      <c r="F3" s="258"/>
      <c r="H3" s="255" t="s">
        <v>514</v>
      </c>
      <c r="I3" s="255"/>
    </row>
    <row r="4" spans="1:9" ht="18" customHeight="1" thickBot="1" x14ac:dyDescent="0.25">
      <c r="A4" s="6" t="s">
        <v>414</v>
      </c>
      <c r="B4" s="6" t="s">
        <v>415</v>
      </c>
      <c r="C4" s="6" t="s">
        <v>414</v>
      </c>
      <c r="D4" s="6" t="s">
        <v>415</v>
      </c>
      <c r="E4" s="6" t="s">
        <v>414</v>
      </c>
      <c r="F4" s="6" t="s">
        <v>415</v>
      </c>
    </row>
    <row r="5" spans="1:9" ht="9.75" customHeight="1" x14ac:dyDescent="0.2">
      <c r="A5" s="1" t="s">
        <v>5</v>
      </c>
      <c r="B5" s="2" t="s">
        <v>416</v>
      </c>
      <c r="C5" s="1" t="s">
        <v>242</v>
      </c>
      <c r="D5" s="2" t="s">
        <v>417</v>
      </c>
      <c r="E5" s="1" t="s">
        <v>268</v>
      </c>
      <c r="F5" s="2" t="s">
        <v>418</v>
      </c>
    </row>
    <row r="6" spans="1:9" ht="9.75" customHeight="1" x14ac:dyDescent="0.2">
      <c r="A6" s="1" t="s">
        <v>8</v>
      </c>
      <c r="B6" s="3" t="s">
        <v>419</v>
      </c>
      <c r="C6" s="1" t="s">
        <v>243</v>
      </c>
      <c r="D6" s="2" t="s">
        <v>420</v>
      </c>
      <c r="E6" s="1" t="s">
        <v>269</v>
      </c>
      <c r="F6" s="2" t="s">
        <v>421</v>
      </c>
    </row>
    <row r="7" spans="1:9" ht="9.75" customHeight="1" x14ac:dyDescent="0.2">
      <c r="A7" s="1" t="s">
        <v>12</v>
      </c>
      <c r="B7" s="2" t="s">
        <v>422</v>
      </c>
      <c r="C7" s="1" t="s">
        <v>244</v>
      </c>
      <c r="D7" s="2" t="s">
        <v>423</v>
      </c>
      <c r="E7" s="1" t="s">
        <v>270</v>
      </c>
      <c r="F7" s="2" t="s">
        <v>424</v>
      </c>
      <c r="G7" s="5" t="s">
        <v>425</v>
      </c>
    </row>
    <row r="8" spans="1:9" ht="9.75" customHeight="1" x14ac:dyDescent="0.2">
      <c r="A8" s="1" t="s">
        <v>16</v>
      </c>
      <c r="B8" s="3" t="s">
        <v>426</v>
      </c>
      <c r="C8" s="1" t="s">
        <v>245</v>
      </c>
      <c r="D8" s="2" t="s">
        <v>427</v>
      </c>
      <c r="E8" s="1" t="s">
        <v>271</v>
      </c>
      <c r="F8" s="2" t="s">
        <v>428</v>
      </c>
    </row>
    <row r="9" spans="1:9" ht="9.75" customHeight="1" x14ac:dyDescent="0.2">
      <c r="A9" s="1" t="s">
        <v>23</v>
      </c>
      <c r="B9" s="2" t="s">
        <v>429</v>
      </c>
      <c r="C9" s="1" t="s">
        <v>246</v>
      </c>
      <c r="D9" s="2" t="s">
        <v>430</v>
      </c>
      <c r="E9" s="1" t="s">
        <v>272</v>
      </c>
      <c r="F9" s="2" t="s">
        <v>431</v>
      </c>
    </row>
    <row r="10" spans="1:9" ht="9.75" customHeight="1" x14ac:dyDescent="0.2">
      <c r="A10" s="1" t="s">
        <v>27</v>
      </c>
      <c r="B10" s="3" t="s">
        <v>432</v>
      </c>
      <c r="C10" s="1" t="s">
        <v>247</v>
      </c>
      <c r="D10" s="2" t="s">
        <v>433</v>
      </c>
      <c r="E10" s="1" t="s">
        <v>273</v>
      </c>
      <c r="F10" s="2" t="s">
        <v>434</v>
      </c>
    </row>
    <row r="11" spans="1:9" ht="9.75" customHeight="1" x14ac:dyDescent="0.2">
      <c r="A11" s="1" t="s">
        <v>34</v>
      </c>
      <c r="B11" s="3" t="s">
        <v>435</v>
      </c>
      <c r="C11" s="1" t="s">
        <v>193</v>
      </c>
      <c r="D11" s="2" t="s">
        <v>436</v>
      </c>
      <c r="E11" s="1" t="s">
        <v>274</v>
      </c>
      <c r="F11" s="2" t="s">
        <v>437</v>
      </c>
    </row>
    <row r="12" spans="1:9" ht="9.75" customHeight="1" x14ac:dyDescent="0.2">
      <c r="A12" s="1" t="s">
        <v>40</v>
      </c>
      <c r="B12" s="3" t="s">
        <v>438</v>
      </c>
      <c r="C12" s="1" t="s">
        <v>194</v>
      </c>
      <c r="D12" s="2" t="s">
        <v>439</v>
      </c>
      <c r="E12" s="1" t="s">
        <v>275</v>
      </c>
      <c r="F12" s="2" t="s">
        <v>440</v>
      </c>
    </row>
    <row r="13" spans="1:9" ht="9.75" customHeight="1" x14ac:dyDescent="0.2">
      <c r="A13" s="1" t="s">
        <v>47</v>
      </c>
      <c r="B13" s="3" t="s">
        <v>441</v>
      </c>
      <c r="C13" s="1" t="s">
        <v>248</v>
      </c>
      <c r="D13" s="2" t="s">
        <v>442</v>
      </c>
      <c r="E13" s="1" t="s">
        <v>276</v>
      </c>
      <c r="F13" s="2" t="s">
        <v>443</v>
      </c>
    </row>
    <row r="14" spans="1:9" ht="9.75" customHeight="1" x14ac:dyDescent="0.2">
      <c r="A14" s="1" t="s">
        <v>223</v>
      </c>
      <c r="B14" s="3" t="s">
        <v>444</v>
      </c>
      <c r="C14" s="1" t="s">
        <v>249</v>
      </c>
      <c r="D14" s="2" t="s">
        <v>445</v>
      </c>
      <c r="E14" s="1" t="s">
        <v>277</v>
      </c>
      <c r="F14" s="2" t="s">
        <v>446</v>
      </c>
    </row>
    <row r="15" spans="1:9" ht="9.75" customHeight="1" x14ac:dyDescent="0.2">
      <c r="A15" s="1" t="s">
        <v>202</v>
      </c>
      <c r="B15" s="3" t="s">
        <v>447</v>
      </c>
      <c r="C15" s="1" t="s">
        <v>250</v>
      </c>
      <c r="D15" s="2" t="s">
        <v>448</v>
      </c>
      <c r="E15" s="1" t="s">
        <v>278</v>
      </c>
      <c r="F15" s="2" t="s">
        <v>449</v>
      </c>
    </row>
    <row r="16" spans="1:9" ht="9.75" customHeight="1" x14ac:dyDescent="0.2">
      <c r="A16" s="1" t="s">
        <v>207</v>
      </c>
      <c r="B16" s="3" t="s">
        <v>450</v>
      </c>
      <c r="C16" s="1" t="s">
        <v>251</v>
      </c>
      <c r="D16" s="2" t="s">
        <v>451</v>
      </c>
      <c r="E16" s="1" t="s">
        <v>279</v>
      </c>
      <c r="F16" s="2" t="s">
        <v>452</v>
      </c>
      <c r="G16" s="5" t="s">
        <v>425</v>
      </c>
    </row>
    <row r="17" spans="1:7" x14ac:dyDescent="0.2">
      <c r="A17" s="1" t="s">
        <v>224</v>
      </c>
      <c r="B17" s="2" t="s">
        <v>453</v>
      </c>
      <c r="C17" s="1" t="s">
        <v>252</v>
      </c>
      <c r="D17" s="2" t="s">
        <v>454</v>
      </c>
      <c r="E17" s="1" t="s">
        <v>280</v>
      </c>
      <c r="F17" s="2" t="s">
        <v>455</v>
      </c>
      <c r="G17" s="5" t="s">
        <v>425</v>
      </c>
    </row>
    <row r="18" spans="1:7" x14ac:dyDescent="0.2">
      <c r="A18" s="1" t="s">
        <v>225</v>
      </c>
      <c r="B18" s="2" t="s">
        <v>456</v>
      </c>
      <c r="C18" s="1" t="s">
        <v>253</v>
      </c>
      <c r="D18" s="2" t="s">
        <v>457</v>
      </c>
      <c r="E18" s="1" t="s">
        <v>281</v>
      </c>
      <c r="F18" s="2" t="s">
        <v>458</v>
      </c>
    </row>
    <row r="19" spans="1:7" x14ac:dyDescent="0.2">
      <c r="A19" s="1" t="s">
        <v>226</v>
      </c>
      <c r="B19" s="2" t="s">
        <v>459</v>
      </c>
      <c r="C19" s="1" t="s">
        <v>254</v>
      </c>
      <c r="D19" s="2" t="s">
        <v>460</v>
      </c>
      <c r="E19" s="1" t="s">
        <v>282</v>
      </c>
      <c r="F19" s="2" t="s">
        <v>461</v>
      </c>
      <c r="G19" s="5" t="s">
        <v>425</v>
      </c>
    </row>
    <row r="20" spans="1:7" x14ac:dyDescent="0.2">
      <c r="A20" s="1" t="s">
        <v>227</v>
      </c>
      <c r="B20" s="2" t="s">
        <v>462</v>
      </c>
      <c r="C20" s="1" t="s">
        <v>255</v>
      </c>
      <c r="D20" s="2" t="s">
        <v>463</v>
      </c>
      <c r="E20" s="1" t="s">
        <v>283</v>
      </c>
      <c r="F20" s="2" t="s">
        <v>464</v>
      </c>
      <c r="G20" s="5" t="s">
        <v>425</v>
      </c>
    </row>
    <row r="21" spans="1:7" x14ac:dyDescent="0.2">
      <c r="A21" s="1" t="s">
        <v>228</v>
      </c>
      <c r="B21" s="2" t="s">
        <v>465</v>
      </c>
      <c r="C21" s="1" t="s">
        <v>195</v>
      </c>
      <c r="D21" s="2" t="s">
        <v>466</v>
      </c>
      <c r="E21" s="1" t="s">
        <v>284</v>
      </c>
      <c r="F21" s="2" t="s">
        <v>467</v>
      </c>
      <c r="G21" s="5" t="s">
        <v>425</v>
      </c>
    </row>
    <row r="22" spans="1:7" x14ac:dyDescent="0.2">
      <c r="A22" s="1" t="s">
        <v>229</v>
      </c>
      <c r="B22" s="2" t="s">
        <v>468</v>
      </c>
      <c r="C22" s="1" t="s">
        <v>210</v>
      </c>
      <c r="D22" s="2" t="s">
        <v>469</v>
      </c>
      <c r="E22" s="1" t="s">
        <v>285</v>
      </c>
      <c r="F22" s="2" t="s">
        <v>470</v>
      </c>
      <c r="G22" s="5" t="s">
        <v>425</v>
      </c>
    </row>
    <row r="23" spans="1:7" x14ac:dyDescent="0.2">
      <c r="A23" s="1" t="s">
        <v>230</v>
      </c>
      <c r="B23" s="2" t="s">
        <v>471</v>
      </c>
      <c r="C23" s="1" t="s">
        <v>196</v>
      </c>
      <c r="D23" s="2" t="s">
        <v>472</v>
      </c>
      <c r="E23" s="1" t="s">
        <v>286</v>
      </c>
      <c r="F23" s="2" t="s">
        <v>473</v>
      </c>
      <c r="G23" s="5" t="s">
        <v>425</v>
      </c>
    </row>
    <row r="24" spans="1:7" x14ac:dyDescent="0.2">
      <c r="A24" s="1" t="s">
        <v>231</v>
      </c>
      <c r="B24" s="2" t="s">
        <v>474</v>
      </c>
      <c r="C24" s="1" t="s">
        <v>256</v>
      </c>
      <c r="D24" s="2" t="s">
        <v>475</v>
      </c>
      <c r="E24" s="1" t="s">
        <v>287</v>
      </c>
      <c r="F24" s="2" t="s">
        <v>476</v>
      </c>
    </row>
    <row r="25" spans="1:7" x14ac:dyDescent="0.2">
      <c r="A25" s="1" t="s">
        <v>190</v>
      </c>
      <c r="B25" s="2" t="s">
        <v>477</v>
      </c>
      <c r="C25" s="1" t="s">
        <v>257</v>
      </c>
      <c r="D25" s="2" t="s">
        <v>478</v>
      </c>
      <c r="E25" s="1" t="s">
        <v>288</v>
      </c>
      <c r="F25" s="2" t="s">
        <v>479</v>
      </c>
      <c r="G25" s="5" t="s">
        <v>425</v>
      </c>
    </row>
    <row r="26" spans="1:7" x14ac:dyDescent="0.2">
      <c r="A26" s="1" t="s">
        <v>191</v>
      </c>
      <c r="B26" s="2" t="s">
        <v>480</v>
      </c>
      <c r="C26" s="1" t="s">
        <v>258</v>
      </c>
      <c r="D26" s="2" t="s">
        <v>481</v>
      </c>
      <c r="E26" s="1" t="s">
        <v>289</v>
      </c>
      <c r="F26" s="2" t="s">
        <v>482</v>
      </c>
    </row>
    <row r="27" spans="1:7" x14ac:dyDescent="0.2">
      <c r="A27" s="1" t="s">
        <v>232</v>
      </c>
      <c r="B27" s="2" t="s">
        <v>483</v>
      </c>
      <c r="C27" s="1" t="s">
        <v>259</v>
      </c>
      <c r="D27" s="2" t="s">
        <v>484</v>
      </c>
      <c r="E27" s="1" t="s">
        <v>290</v>
      </c>
      <c r="F27" s="2" t="s">
        <v>485</v>
      </c>
      <c r="G27" s="5" t="s">
        <v>425</v>
      </c>
    </row>
    <row r="28" spans="1:7" x14ac:dyDescent="0.2">
      <c r="A28" s="1" t="s">
        <v>233</v>
      </c>
      <c r="B28" s="2" t="s">
        <v>486</v>
      </c>
      <c r="C28" s="1" t="s">
        <v>260</v>
      </c>
      <c r="D28" s="2" t="s">
        <v>487</v>
      </c>
      <c r="E28" s="1" t="s">
        <v>291</v>
      </c>
      <c r="F28" s="2" t="s">
        <v>488</v>
      </c>
      <c r="G28" s="5" t="s">
        <v>425</v>
      </c>
    </row>
    <row r="29" spans="1:7" x14ac:dyDescent="0.2">
      <c r="A29" s="1" t="s">
        <v>234</v>
      </c>
      <c r="B29" s="2" t="s">
        <v>489</v>
      </c>
      <c r="C29" s="1" t="s">
        <v>261</v>
      </c>
      <c r="D29" s="2" t="s">
        <v>490</v>
      </c>
      <c r="E29" s="1" t="s">
        <v>292</v>
      </c>
      <c r="F29" s="2" t="s">
        <v>491</v>
      </c>
      <c r="G29" s="5" t="s">
        <v>425</v>
      </c>
    </row>
    <row r="30" spans="1:7" x14ac:dyDescent="0.2">
      <c r="A30" s="1" t="s">
        <v>235</v>
      </c>
      <c r="B30" s="2" t="s">
        <v>492</v>
      </c>
      <c r="C30" s="1" t="s">
        <v>262</v>
      </c>
      <c r="D30" s="2" t="s">
        <v>493</v>
      </c>
      <c r="E30" s="1" t="s">
        <v>293</v>
      </c>
      <c r="F30" s="2" t="s">
        <v>494</v>
      </c>
      <c r="G30" s="5" t="s">
        <v>425</v>
      </c>
    </row>
    <row r="31" spans="1:7" x14ac:dyDescent="0.2">
      <c r="A31" s="1" t="s">
        <v>236</v>
      </c>
      <c r="B31" s="2" t="s">
        <v>495</v>
      </c>
      <c r="C31" s="1" t="s">
        <v>197</v>
      </c>
      <c r="D31" s="2" t="s">
        <v>496</v>
      </c>
      <c r="E31" s="1" t="s">
        <v>294</v>
      </c>
      <c r="F31" s="2" t="s">
        <v>497</v>
      </c>
    </row>
    <row r="32" spans="1:7" x14ac:dyDescent="0.2">
      <c r="A32" s="1" t="s">
        <v>237</v>
      </c>
      <c r="B32" s="2" t="s">
        <v>498</v>
      </c>
      <c r="C32" s="1" t="s">
        <v>198</v>
      </c>
      <c r="D32" s="2" t="s">
        <v>499</v>
      </c>
      <c r="E32" s="1">
        <v>97</v>
      </c>
      <c r="F32" s="2" t="s">
        <v>500</v>
      </c>
    </row>
    <row r="33" spans="1:6" x14ac:dyDescent="0.2">
      <c r="A33" s="1" t="s">
        <v>238</v>
      </c>
      <c r="B33" s="2" t="s">
        <v>501</v>
      </c>
      <c r="C33" s="1" t="s">
        <v>199</v>
      </c>
      <c r="D33" s="2" t="s">
        <v>502</v>
      </c>
      <c r="E33" s="1">
        <v>98</v>
      </c>
      <c r="F33" s="2" t="s">
        <v>503</v>
      </c>
    </row>
    <row r="34" spans="1:6" x14ac:dyDescent="0.2">
      <c r="A34" s="1" t="s">
        <v>239</v>
      </c>
      <c r="B34" s="2" t="s">
        <v>504</v>
      </c>
      <c r="C34" s="1" t="s">
        <v>263</v>
      </c>
      <c r="D34" s="2" t="s">
        <v>505</v>
      </c>
      <c r="E34" s="1" t="s">
        <v>425</v>
      </c>
      <c r="F34" s="2"/>
    </row>
    <row r="35" spans="1:6" x14ac:dyDescent="0.2">
      <c r="A35" s="1" t="s">
        <v>192</v>
      </c>
      <c r="B35" s="2" t="s">
        <v>506</v>
      </c>
      <c r="C35" s="1" t="s">
        <v>264</v>
      </c>
      <c r="D35" s="2" t="s">
        <v>507</v>
      </c>
      <c r="E35" s="1" t="s">
        <v>425</v>
      </c>
      <c r="F35" s="2"/>
    </row>
    <row r="36" spans="1:6" x14ac:dyDescent="0.2">
      <c r="A36" s="1" t="s">
        <v>218</v>
      </c>
      <c r="B36" s="2" t="s">
        <v>508</v>
      </c>
      <c r="C36" s="1" t="s">
        <v>265</v>
      </c>
      <c r="D36" s="2" t="s">
        <v>509</v>
      </c>
      <c r="E36" s="1" t="s">
        <v>425</v>
      </c>
      <c r="F36" s="2"/>
    </row>
    <row r="37" spans="1:6" x14ac:dyDescent="0.2">
      <c r="A37" s="1" t="s">
        <v>240</v>
      </c>
      <c r="B37" s="2" t="s">
        <v>510</v>
      </c>
      <c r="C37" s="1" t="s">
        <v>266</v>
      </c>
      <c r="D37" s="2" t="s">
        <v>511</v>
      </c>
      <c r="E37" s="1" t="s">
        <v>425</v>
      </c>
      <c r="F37" s="2"/>
    </row>
    <row r="38" spans="1:6" x14ac:dyDescent="0.2">
      <c r="A38" s="1" t="s">
        <v>241</v>
      </c>
      <c r="B38" s="2" t="s">
        <v>512</v>
      </c>
      <c r="C38" s="1" t="s">
        <v>267</v>
      </c>
      <c r="D38" s="2" t="s">
        <v>513</v>
      </c>
      <c r="E38" s="1" t="s">
        <v>425</v>
      </c>
      <c r="F38" s="2"/>
    </row>
    <row r="39" spans="1:6" x14ac:dyDescent="0.2">
      <c r="A39" s="1"/>
      <c r="B39" s="2"/>
      <c r="C39" s="1"/>
      <c r="D39" s="2"/>
      <c r="E39" s="4"/>
      <c r="F39" s="4"/>
    </row>
    <row r="40" spans="1:6" x14ac:dyDescent="0.2">
      <c r="A40" s="1"/>
      <c r="B40" s="2"/>
      <c r="C40" s="1"/>
      <c r="D40" s="2"/>
      <c r="E40" s="4"/>
      <c r="F40" s="4"/>
    </row>
    <row r="41" spans="1:6" x14ac:dyDescent="0.2">
      <c r="A41" s="1"/>
      <c r="B41" s="2"/>
      <c r="C41" s="1"/>
      <c r="D41" s="2"/>
      <c r="E41" s="4"/>
      <c r="F41" s="4"/>
    </row>
    <row r="42" spans="1:6" x14ac:dyDescent="0.2">
      <c r="A42" s="1"/>
      <c r="B42" s="2"/>
      <c r="C42" s="1"/>
      <c r="D42" s="2"/>
      <c r="E42" s="4"/>
      <c r="F42" s="4"/>
    </row>
    <row r="43" spans="1:6" x14ac:dyDescent="0.2">
      <c r="A43" s="1"/>
      <c r="B43" s="2"/>
      <c r="C43" s="1"/>
      <c r="D43" s="2"/>
      <c r="E43" s="4"/>
      <c r="F43" s="4"/>
    </row>
    <row r="44" spans="1:6" x14ac:dyDescent="0.2">
      <c r="A44" s="1"/>
      <c r="B44" s="2"/>
      <c r="C44" s="1"/>
      <c r="D44" s="2"/>
      <c r="E44" s="4"/>
      <c r="F44" s="4"/>
    </row>
    <row r="45" spans="1:6" x14ac:dyDescent="0.2">
      <c r="A45" s="1"/>
      <c r="B45" s="2"/>
      <c r="C45" s="1"/>
      <c r="D45" s="2"/>
      <c r="E45" s="4"/>
      <c r="F45" s="4"/>
    </row>
    <row r="46" spans="1:6" x14ac:dyDescent="0.2">
      <c r="A46" s="1"/>
      <c r="B46" s="2"/>
      <c r="C46" s="1"/>
      <c r="D46" s="2"/>
      <c r="E46" s="4"/>
      <c r="F46" s="4"/>
    </row>
    <row r="47" spans="1:6" x14ac:dyDescent="0.2">
      <c r="A47" s="1"/>
      <c r="B47" s="2"/>
      <c r="C47" s="1"/>
      <c r="D47" s="2"/>
      <c r="E47" s="4"/>
      <c r="F47" s="4"/>
    </row>
    <row r="48" spans="1:6" x14ac:dyDescent="0.2">
      <c r="A48" s="1"/>
      <c r="B48" s="2"/>
      <c r="C48" s="1"/>
      <c r="D48" s="2"/>
      <c r="E48" s="4"/>
      <c r="F48" s="4"/>
    </row>
    <row r="49" spans="1:6" x14ac:dyDescent="0.2">
      <c r="A49" s="1"/>
      <c r="B49" s="2"/>
      <c r="C49" s="1"/>
      <c r="D49" s="2"/>
      <c r="E49" s="4"/>
      <c r="F49" s="4"/>
    </row>
    <row r="50" spans="1:6" x14ac:dyDescent="0.2">
      <c r="A50" s="1"/>
      <c r="B50" s="2"/>
      <c r="C50" s="1"/>
      <c r="D50" s="2"/>
      <c r="E50" s="4"/>
      <c r="F50" s="4"/>
    </row>
    <row r="51" spans="1:6" x14ac:dyDescent="0.2">
      <c r="A51" s="1"/>
      <c r="B51" s="2"/>
      <c r="C51" s="1"/>
      <c r="D51" s="2"/>
      <c r="E51" s="4"/>
      <c r="F51" s="4"/>
    </row>
    <row r="52" spans="1:6" x14ac:dyDescent="0.2">
      <c r="A52" s="1"/>
      <c r="B52" s="2"/>
      <c r="C52" s="1"/>
      <c r="D52" s="2"/>
      <c r="E52" s="4"/>
      <c r="F52" s="4"/>
    </row>
    <row r="53" spans="1:6" x14ac:dyDescent="0.2">
      <c r="A53" s="1"/>
      <c r="B53" s="2"/>
      <c r="C53" s="1"/>
      <c r="D53" s="2"/>
      <c r="E53" s="4"/>
      <c r="F53" s="4"/>
    </row>
    <row r="54" spans="1:6" x14ac:dyDescent="0.2">
      <c r="A54" s="1"/>
      <c r="B54" s="2"/>
      <c r="C54" s="1"/>
      <c r="D54" s="2"/>
      <c r="E54" s="4"/>
      <c r="F54" s="4"/>
    </row>
    <row r="55" spans="1:6" x14ac:dyDescent="0.2">
      <c r="A55" s="1"/>
      <c r="B55" s="2"/>
      <c r="C55" s="1"/>
      <c r="D55" s="2"/>
      <c r="E55" s="4"/>
      <c r="F55" s="4"/>
    </row>
    <row r="56" spans="1:6" x14ac:dyDescent="0.2">
      <c r="A56" s="1"/>
      <c r="B56" s="2"/>
      <c r="C56" s="1"/>
      <c r="D56" s="2"/>
      <c r="E56" s="4"/>
      <c r="F56" s="4"/>
    </row>
    <row r="57" spans="1:6" x14ac:dyDescent="0.2">
      <c r="A57" s="1"/>
      <c r="B57" s="2"/>
      <c r="C57" s="1"/>
      <c r="D57" s="2"/>
      <c r="E57" s="4"/>
      <c r="F57" s="4"/>
    </row>
    <row r="58" spans="1:6" x14ac:dyDescent="0.2">
      <c r="A58" s="1"/>
      <c r="B58" s="2"/>
      <c r="C58" s="1"/>
      <c r="D58" s="2"/>
    </row>
    <row r="59" spans="1:6" x14ac:dyDescent="0.2">
      <c r="A59" s="1"/>
      <c r="B59" s="2"/>
      <c r="C59" s="1"/>
      <c r="D59" s="2"/>
    </row>
    <row r="60" spans="1:6" x14ac:dyDescent="0.2">
      <c r="A60" s="1"/>
      <c r="B60" s="2"/>
      <c r="C60" s="1"/>
      <c r="D60" s="2"/>
    </row>
    <row r="61" spans="1:6" x14ac:dyDescent="0.2">
      <c r="A61" s="1"/>
      <c r="B61" s="2"/>
      <c r="C61" s="1"/>
      <c r="D61" s="2"/>
    </row>
    <row r="62" spans="1:6" x14ac:dyDescent="0.2">
      <c r="A62" s="1"/>
      <c r="B62" s="2"/>
      <c r="C62" s="1"/>
      <c r="D62" s="2"/>
    </row>
    <row r="63" spans="1:6" x14ac:dyDescent="0.2">
      <c r="A63" s="1"/>
      <c r="B63" s="2"/>
      <c r="C63" s="1"/>
      <c r="D63" s="2"/>
    </row>
    <row r="64" spans="1:6" x14ac:dyDescent="0.2">
      <c r="A64" s="1"/>
      <c r="B64" s="2"/>
      <c r="C64" s="1"/>
      <c r="D64" s="2"/>
    </row>
    <row r="65" spans="1:4" x14ac:dyDescent="0.2">
      <c r="A65" s="1"/>
      <c r="B65" s="2"/>
      <c r="C65" s="1"/>
      <c r="D65" s="2"/>
    </row>
    <row r="66" spans="1:4" x14ac:dyDescent="0.2">
      <c r="A66" s="1"/>
      <c r="B66" s="2"/>
      <c r="C66" s="1"/>
      <c r="D66" s="2"/>
    </row>
    <row r="67" spans="1:4" x14ac:dyDescent="0.2">
      <c r="A67" s="1"/>
      <c r="B67" s="2"/>
      <c r="C67" s="1"/>
      <c r="D67" s="2"/>
    </row>
    <row r="68" spans="1:4" x14ac:dyDescent="0.2">
      <c r="A68" s="1"/>
      <c r="B68" s="2"/>
      <c r="C68" s="1"/>
      <c r="D68" s="2"/>
    </row>
    <row r="69" spans="1:4" x14ac:dyDescent="0.2">
      <c r="A69" s="1"/>
      <c r="B69" s="2"/>
      <c r="C69" s="1"/>
      <c r="D69" s="2"/>
    </row>
    <row r="70" spans="1:4" x14ac:dyDescent="0.2">
      <c r="A70" s="1"/>
      <c r="B70" s="2"/>
      <c r="C70" s="1"/>
      <c r="D70" s="2"/>
    </row>
    <row r="71" spans="1:4" x14ac:dyDescent="0.2">
      <c r="A71" s="1"/>
      <c r="B71" s="2"/>
      <c r="C71" s="1"/>
      <c r="D71" s="2"/>
    </row>
    <row r="72" spans="1:4" x14ac:dyDescent="0.2">
      <c r="A72" s="1"/>
      <c r="B72" s="2"/>
      <c r="C72" s="1"/>
      <c r="D72" s="2"/>
    </row>
    <row r="73" spans="1:4" x14ac:dyDescent="0.2">
      <c r="A73" s="1"/>
      <c r="B73" s="2"/>
      <c r="C73" s="1"/>
      <c r="D73" s="2"/>
    </row>
    <row r="74" spans="1:4" x14ac:dyDescent="0.2">
      <c r="A74" s="1"/>
      <c r="B74" s="2"/>
      <c r="C74" s="1"/>
      <c r="D74" s="2"/>
    </row>
    <row r="75" spans="1:4" x14ac:dyDescent="0.2">
      <c r="A75" s="1"/>
      <c r="B75" s="2"/>
      <c r="C75" s="1"/>
      <c r="D75" s="2"/>
    </row>
    <row r="76" spans="1:4" x14ac:dyDescent="0.2">
      <c r="A76" s="1"/>
      <c r="B76" s="2"/>
      <c r="C76" s="1"/>
      <c r="D76" s="2"/>
    </row>
    <row r="77" spans="1:4" x14ac:dyDescent="0.2">
      <c r="A77" s="1"/>
      <c r="B77" s="2"/>
      <c r="C77" s="1"/>
      <c r="D77" s="2"/>
    </row>
    <row r="78" spans="1:4" x14ac:dyDescent="0.2">
      <c r="A78" s="1"/>
      <c r="B78" s="2"/>
      <c r="C78" s="1"/>
      <c r="D78" s="2"/>
    </row>
    <row r="79" spans="1:4" x14ac:dyDescent="0.2">
      <c r="A79" s="1"/>
      <c r="B79" s="2"/>
      <c r="C79" s="1"/>
      <c r="D79" s="2"/>
    </row>
    <row r="80" spans="1:4" x14ac:dyDescent="0.2">
      <c r="A80" s="1"/>
      <c r="B80" s="2"/>
      <c r="C80" s="1"/>
      <c r="D80" s="2"/>
    </row>
    <row r="81" spans="1:4" x14ac:dyDescent="0.2">
      <c r="A81" s="1"/>
      <c r="B81" s="2"/>
      <c r="C81" s="1"/>
      <c r="D81" s="2"/>
    </row>
    <row r="82" spans="1:4" x14ac:dyDescent="0.2">
      <c r="A82" s="1"/>
      <c r="B82" s="2"/>
      <c r="C82" s="4"/>
      <c r="D82" s="4"/>
    </row>
    <row r="83" spans="1:4" x14ac:dyDescent="0.2">
      <c r="A83" s="1"/>
      <c r="B83" s="2"/>
      <c r="C83" s="4"/>
      <c r="D83" s="4"/>
    </row>
    <row r="84" spans="1:4" x14ac:dyDescent="0.2">
      <c r="A84" s="1"/>
      <c r="B84" s="2"/>
      <c r="C84" s="4"/>
      <c r="D84" s="4"/>
    </row>
    <row r="85" spans="1:4" x14ac:dyDescent="0.2">
      <c r="A85" s="1"/>
      <c r="B85" s="2"/>
      <c r="C85" s="4"/>
      <c r="D85" s="4"/>
    </row>
    <row r="86" spans="1:4" x14ac:dyDescent="0.2">
      <c r="A86" s="1"/>
      <c r="B86" s="2"/>
      <c r="C86" s="4"/>
      <c r="D86" s="4"/>
    </row>
    <row r="87" spans="1:4" x14ac:dyDescent="0.2">
      <c r="A87" s="1"/>
      <c r="B87" s="2"/>
      <c r="C87" s="4"/>
      <c r="D87" s="4"/>
    </row>
    <row r="88" spans="1:4" x14ac:dyDescent="0.2">
      <c r="A88" s="1"/>
      <c r="B88" s="2"/>
      <c r="C88" s="4"/>
      <c r="D88" s="4"/>
    </row>
    <row r="89" spans="1:4" x14ac:dyDescent="0.2">
      <c r="A89" s="1"/>
      <c r="B89" s="2"/>
      <c r="C89" s="4"/>
      <c r="D89" s="4"/>
    </row>
    <row r="90" spans="1:4" x14ac:dyDescent="0.2">
      <c r="A90" s="1"/>
      <c r="B90" s="2"/>
      <c r="C90" s="4"/>
      <c r="D90" s="4"/>
    </row>
    <row r="91" spans="1:4" x14ac:dyDescent="0.2">
      <c r="A91" s="1"/>
      <c r="B91" s="2"/>
      <c r="C91" s="4"/>
      <c r="D91" s="4"/>
    </row>
    <row r="92" spans="1:4" x14ac:dyDescent="0.2">
      <c r="A92" s="1"/>
      <c r="B92" s="2"/>
      <c r="C92" s="4"/>
      <c r="D92" s="4"/>
    </row>
    <row r="93" spans="1:4" x14ac:dyDescent="0.2">
      <c r="A93" s="1"/>
      <c r="B93" s="2"/>
      <c r="C93" s="4"/>
      <c r="D93" s="4"/>
    </row>
    <row r="94" spans="1:4" x14ac:dyDescent="0.2">
      <c r="A94" s="1"/>
      <c r="B94" s="2"/>
      <c r="C94" s="4"/>
      <c r="D94" s="4"/>
    </row>
    <row r="95" spans="1:4" x14ac:dyDescent="0.2">
      <c r="A95" s="1"/>
      <c r="B95" s="2"/>
      <c r="C95" s="4"/>
      <c r="D95" s="4"/>
    </row>
    <row r="96" spans="1:4" x14ac:dyDescent="0.2">
      <c r="A96" s="1"/>
      <c r="B96" s="2"/>
      <c r="C96" s="4"/>
      <c r="D96" s="4"/>
    </row>
    <row r="97" spans="1:4" x14ac:dyDescent="0.2">
      <c r="A97" s="1"/>
      <c r="B97" s="2"/>
      <c r="C97" s="4"/>
      <c r="D97" s="4"/>
    </row>
    <row r="98" spans="1:4" x14ac:dyDescent="0.2">
      <c r="A98" s="1"/>
      <c r="B98" s="2"/>
      <c r="C98" s="4"/>
      <c r="D98" s="4"/>
    </row>
    <row r="99" spans="1:4" x14ac:dyDescent="0.2">
      <c r="A99" s="1"/>
      <c r="B99" s="2"/>
      <c r="C99" s="4"/>
      <c r="D99" s="4"/>
    </row>
    <row r="100" spans="1:4" x14ac:dyDescent="0.2">
      <c r="A100" s="1"/>
      <c r="B100" s="2"/>
      <c r="C100" s="4"/>
      <c r="D100" s="4"/>
    </row>
    <row r="101" spans="1:4" x14ac:dyDescent="0.2">
      <c r="A101" s="1"/>
      <c r="B101" s="2"/>
      <c r="C101" s="4"/>
      <c r="D101" s="4"/>
    </row>
    <row r="102" spans="1:4" x14ac:dyDescent="0.2">
      <c r="A102" s="1"/>
      <c r="B102" s="2"/>
      <c r="C102" s="4"/>
      <c r="D102" s="4"/>
    </row>
    <row r="103" spans="1:4" x14ac:dyDescent="0.2">
      <c r="A103" s="1"/>
      <c r="B103" s="2"/>
      <c r="C103" s="4"/>
      <c r="D103" s="4"/>
    </row>
    <row r="104" spans="1:4" x14ac:dyDescent="0.2">
      <c r="A104" s="1"/>
      <c r="B104" s="2"/>
      <c r="C104" s="4"/>
      <c r="D104" s="4"/>
    </row>
    <row r="105" spans="1:4" x14ac:dyDescent="0.2">
      <c r="A105" s="1"/>
      <c r="B105" s="2"/>
      <c r="C105" s="4"/>
      <c r="D105" s="4"/>
    </row>
    <row r="106" spans="1:4" x14ac:dyDescent="0.2">
      <c r="A106" s="1"/>
      <c r="B106" s="2"/>
      <c r="C106" s="4"/>
      <c r="D106" s="4"/>
    </row>
    <row r="107" spans="1:4" x14ac:dyDescent="0.2">
      <c r="A107" s="1"/>
      <c r="B107" s="2"/>
      <c r="C107" s="4"/>
      <c r="D107" s="4"/>
    </row>
    <row r="108" spans="1:4" x14ac:dyDescent="0.2">
      <c r="A108" s="1"/>
      <c r="B108" s="2"/>
      <c r="C108" s="4"/>
      <c r="D108" s="4"/>
    </row>
    <row r="109" spans="1:4" x14ac:dyDescent="0.2">
      <c r="A109" s="1"/>
      <c r="B109" s="2"/>
      <c r="C109" s="4"/>
      <c r="D109" s="4"/>
    </row>
    <row r="110" spans="1:4" x14ac:dyDescent="0.2">
      <c r="A110" s="1"/>
      <c r="B110" s="2"/>
      <c r="C110" s="4"/>
      <c r="D110" s="4"/>
    </row>
    <row r="111" spans="1:4" x14ac:dyDescent="0.2">
      <c r="A111" s="1"/>
      <c r="B111" s="2"/>
      <c r="C111" s="4"/>
      <c r="D111" s="4"/>
    </row>
    <row r="112" spans="1:4" x14ac:dyDescent="0.2">
      <c r="A112" s="1"/>
      <c r="B112" s="2"/>
      <c r="C112" s="4"/>
      <c r="D112" s="4"/>
    </row>
    <row r="113" spans="1:2" x14ac:dyDescent="0.2">
      <c r="A113" s="1"/>
      <c r="B113" s="2"/>
    </row>
    <row r="114" spans="1:2" x14ac:dyDescent="0.2">
      <c r="A114" s="1"/>
      <c r="B114" s="2"/>
    </row>
    <row r="115" spans="1:2" x14ac:dyDescent="0.2">
      <c r="A115" s="1"/>
      <c r="B115" s="2"/>
    </row>
    <row r="116" spans="1:2" x14ac:dyDescent="0.2">
      <c r="A116" s="1"/>
      <c r="B116" s="2"/>
    </row>
    <row r="117" spans="1:2" x14ac:dyDescent="0.2">
      <c r="A117" s="1"/>
      <c r="B117" s="2"/>
    </row>
    <row r="118" spans="1:2" x14ac:dyDescent="0.2">
      <c r="A118" s="1"/>
      <c r="B118" s="2"/>
    </row>
    <row r="119" spans="1:2" x14ac:dyDescent="0.2">
      <c r="A119" s="1"/>
      <c r="B119" s="2"/>
    </row>
    <row r="120" spans="1:2" x14ac:dyDescent="0.2">
      <c r="A120" s="1"/>
      <c r="B120" s="2"/>
    </row>
    <row r="121" spans="1:2" x14ac:dyDescent="0.2">
      <c r="A121" s="1"/>
      <c r="B121" s="2"/>
    </row>
    <row r="122" spans="1:2" x14ac:dyDescent="0.2">
      <c r="A122" s="1"/>
      <c r="B122" s="2"/>
    </row>
    <row r="123" spans="1:2" x14ac:dyDescent="0.2">
      <c r="A123" s="1"/>
      <c r="B123" s="2"/>
    </row>
    <row r="124" spans="1:2" x14ac:dyDescent="0.2">
      <c r="A124" s="1"/>
      <c r="B124" s="2"/>
    </row>
    <row r="125" spans="1:2" x14ac:dyDescent="0.2">
      <c r="A125" s="1"/>
      <c r="B125" s="2"/>
    </row>
    <row r="126" spans="1:2" x14ac:dyDescent="0.2">
      <c r="A126" s="1"/>
      <c r="B126" s="2"/>
    </row>
    <row r="127" spans="1:2" x14ac:dyDescent="0.2">
      <c r="A127" s="1"/>
      <c r="B127" s="2"/>
    </row>
    <row r="128" spans="1:2" x14ac:dyDescent="0.2">
      <c r="A128" s="1"/>
      <c r="B128" s="2"/>
    </row>
    <row r="129" spans="1:2" x14ac:dyDescent="0.2">
      <c r="A129" s="1"/>
      <c r="B129" s="2"/>
    </row>
    <row r="130" spans="1:2" x14ac:dyDescent="0.2">
      <c r="A130" s="1"/>
      <c r="B130" s="2"/>
    </row>
    <row r="131" spans="1:2" x14ac:dyDescent="0.2">
      <c r="A131" s="1"/>
      <c r="B131" s="2"/>
    </row>
    <row r="132" spans="1:2" x14ac:dyDescent="0.2">
      <c r="A132" s="1"/>
      <c r="B132" s="2"/>
    </row>
    <row r="133" spans="1:2" x14ac:dyDescent="0.2">
      <c r="A133" s="1"/>
      <c r="B133" s="2"/>
    </row>
    <row r="134" spans="1:2" x14ac:dyDescent="0.2">
      <c r="A134" s="1"/>
      <c r="B134" s="2"/>
    </row>
    <row r="135" spans="1:2" x14ac:dyDescent="0.2">
      <c r="A135" s="1"/>
      <c r="B135" s="2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40625" defaultRowHeight="12.75" x14ac:dyDescent="0.2"/>
  <cols>
    <col min="1" max="1" width="1.28515625" style="7" customWidth="1"/>
    <col min="2" max="2" width="4" style="7" customWidth="1"/>
    <col min="3" max="3" width="3.140625" style="7" customWidth="1"/>
    <col min="4" max="4" width="3.5703125" style="7" customWidth="1"/>
    <col min="5" max="5" width="40.42578125" style="7" customWidth="1"/>
    <col min="6" max="6" width="0.5703125" style="7" customWidth="1"/>
    <col min="7" max="7" width="19.7109375" style="7" customWidth="1"/>
    <col min="8" max="8" width="0.5703125" style="7" customWidth="1"/>
    <col min="9" max="9" width="19.7109375" style="7" customWidth="1"/>
    <col min="10" max="10" width="0.5703125" style="7" customWidth="1"/>
    <col min="11" max="11" width="15.7109375" style="7" customWidth="1"/>
    <col min="12" max="16384" width="9.140625" style="7"/>
  </cols>
  <sheetData>
    <row r="1" spans="1:15" ht="29.25" customHeight="1" x14ac:dyDescent="0.2">
      <c r="B1" s="184" t="s">
        <v>644</v>
      </c>
      <c r="C1" s="185"/>
      <c r="D1" s="185"/>
      <c r="E1" s="185"/>
      <c r="F1" s="185"/>
      <c r="G1" s="185"/>
      <c r="H1" s="185"/>
      <c r="I1" s="185"/>
      <c r="J1" s="185"/>
      <c r="K1" s="185"/>
    </row>
    <row r="2" spans="1:15" ht="3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3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ht="39.75" customHeight="1" x14ac:dyDescent="0.2">
      <c r="B4" s="187" t="s">
        <v>645</v>
      </c>
      <c r="C4" s="187"/>
      <c r="D4" s="187"/>
      <c r="E4" s="187"/>
      <c r="F4" s="21"/>
      <c r="G4" s="188" t="s">
        <v>646</v>
      </c>
      <c r="H4" s="188"/>
      <c r="I4" s="188"/>
      <c r="J4" s="22"/>
      <c r="K4" s="23" t="s">
        <v>647</v>
      </c>
    </row>
    <row r="5" spans="1:15" ht="3" customHeight="1" x14ac:dyDescent="0.2">
      <c r="B5" s="187"/>
      <c r="C5" s="187"/>
      <c r="D5" s="187"/>
      <c r="E5" s="187"/>
      <c r="F5" s="21"/>
      <c r="G5" s="22"/>
      <c r="H5" s="22"/>
      <c r="I5" s="22"/>
      <c r="J5" s="22"/>
      <c r="K5" s="24"/>
    </row>
    <row r="6" spans="1:15" ht="30" customHeight="1" x14ac:dyDescent="0.2">
      <c r="B6" s="187"/>
      <c r="C6" s="187"/>
      <c r="D6" s="187"/>
      <c r="E6" s="187"/>
      <c r="F6" s="21"/>
      <c r="G6" s="51" t="s">
        <v>1141</v>
      </c>
      <c r="H6" s="25"/>
      <c r="I6" s="51" t="s">
        <v>1142</v>
      </c>
      <c r="J6" s="26"/>
      <c r="K6" s="27" t="s">
        <v>295</v>
      </c>
      <c r="N6" s="28"/>
      <c r="O6" s="28"/>
    </row>
    <row r="7" spans="1:15" ht="1.5" customHeight="1" x14ac:dyDescent="0.2">
      <c r="B7" s="29"/>
      <c r="C7" s="29"/>
      <c r="D7" s="29"/>
      <c r="E7" s="29"/>
      <c r="F7" s="29"/>
      <c r="G7" s="30"/>
      <c r="H7" s="30"/>
      <c r="I7" s="30"/>
      <c r="J7" s="30"/>
      <c r="K7" s="29"/>
    </row>
    <row r="8" spans="1:15" ht="13.5" customHeight="1" x14ac:dyDescent="0.2">
      <c r="B8" s="31" t="s">
        <v>516</v>
      </c>
      <c r="C8" s="31"/>
      <c r="D8" s="29"/>
      <c r="E8" s="29"/>
      <c r="F8" s="29"/>
      <c r="G8" s="29"/>
      <c r="H8" s="29"/>
      <c r="I8" s="29"/>
      <c r="J8" s="29"/>
      <c r="K8" s="29"/>
    </row>
    <row r="9" spans="1:15" ht="13.5" customHeight="1" x14ac:dyDescent="0.2">
      <c r="B9" s="32"/>
      <c r="C9" s="32"/>
      <c r="D9" s="32" t="s">
        <v>517</v>
      </c>
      <c r="E9" s="32"/>
      <c r="F9" s="29"/>
      <c r="G9" s="33">
        <f>G15+G27</f>
        <v>17120.189660999968</v>
      </c>
      <c r="H9" s="34"/>
      <c r="I9" s="33">
        <f>I15+I27</f>
        <v>20793.903621999991</v>
      </c>
      <c r="J9" s="34"/>
      <c r="K9" s="35">
        <f>I9/G9*100-100</f>
        <v>21.458371862367827</v>
      </c>
    </row>
    <row r="10" spans="1:15" ht="13.5" customHeight="1" x14ac:dyDescent="0.2">
      <c r="B10" s="29"/>
      <c r="C10" s="29"/>
      <c r="D10" s="29" t="s">
        <v>521</v>
      </c>
      <c r="E10" s="29"/>
      <c r="F10" s="29"/>
      <c r="G10" s="34">
        <f>G16+G28</f>
        <v>23252.493222999987</v>
      </c>
      <c r="H10" s="34"/>
      <c r="I10" s="34">
        <f>I16+I28</f>
        <v>28784.445772000057</v>
      </c>
      <c r="J10" s="34"/>
      <c r="K10" s="36">
        <f>I10/G10*100-100</f>
        <v>23.790793081613245</v>
      </c>
      <c r="N10" s="28"/>
      <c r="O10" s="28"/>
    </row>
    <row r="11" spans="1:15" ht="13.5" customHeight="1" x14ac:dyDescent="0.2">
      <c r="B11" s="32"/>
      <c r="C11" s="32"/>
      <c r="D11" s="32" t="s">
        <v>518</v>
      </c>
      <c r="E11" s="32"/>
      <c r="F11" s="29"/>
      <c r="G11" s="33">
        <f>G9-G10</f>
        <v>-6132.3035620000192</v>
      </c>
      <c r="H11" s="34"/>
      <c r="I11" s="33">
        <f>I9-I10</f>
        <v>-7990.5421500000666</v>
      </c>
      <c r="J11" s="34"/>
      <c r="K11" s="35"/>
    </row>
    <row r="12" spans="1:15" ht="13.5" customHeight="1" x14ac:dyDescent="0.2">
      <c r="B12" s="29"/>
      <c r="C12" s="29"/>
      <c r="D12" s="29" t="s">
        <v>519</v>
      </c>
      <c r="E12" s="29"/>
      <c r="F12" s="29"/>
      <c r="G12" s="34">
        <f>G9/G10*100</f>
        <v>73.62732889248062</v>
      </c>
      <c r="H12" s="34"/>
      <c r="I12" s="34">
        <f>I9/I10*100</f>
        <v>72.240069469140749</v>
      </c>
      <c r="J12" s="34"/>
      <c r="K12" s="37"/>
    </row>
    <row r="13" spans="1:15" ht="25.5" customHeight="1" x14ac:dyDescent="0.2">
      <c r="B13" s="38"/>
      <c r="C13" s="32"/>
      <c r="D13" s="186" t="s">
        <v>648</v>
      </c>
      <c r="E13" s="186"/>
      <c r="F13" s="29"/>
      <c r="G13" s="39">
        <v>-4025.2232480000021</v>
      </c>
      <c r="H13" s="40"/>
      <c r="I13" s="39">
        <v>-5227.0268370000485</v>
      </c>
      <c r="J13" s="40"/>
      <c r="K13" s="41"/>
    </row>
    <row r="14" spans="1:15" ht="13.5" customHeight="1" x14ac:dyDescent="0.2">
      <c r="B14" s="8" t="s">
        <v>642</v>
      </c>
      <c r="C14" s="8"/>
      <c r="D14" s="8"/>
      <c r="G14" s="42"/>
      <c r="H14" s="42"/>
      <c r="I14" s="42"/>
      <c r="J14" s="42"/>
      <c r="K14" s="43"/>
    </row>
    <row r="15" spans="1:15" ht="13.5" customHeight="1" x14ac:dyDescent="0.2">
      <c r="B15" s="32"/>
      <c r="C15" s="32"/>
      <c r="D15" s="32" t="s">
        <v>517</v>
      </c>
      <c r="E15" s="32"/>
      <c r="G15" s="33">
        <v>12392.752997999974</v>
      </c>
      <c r="H15" s="42"/>
      <c r="I15" s="33">
        <v>14812.091850999997</v>
      </c>
      <c r="J15" s="42"/>
      <c r="K15" s="35">
        <f>I15/G15*100-100</f>
        <v>19.522206675066229</v>
      </c>
    </row>
    <row r="16" spans="1:15" ht="13.5" customHeight="1" x14ac:dyDescent="0.2">
      <c r="D16" s="29" t="s">
        <v>521</v>
      </c>
      <c r="E16" s="29"/>
      <c r="G16" s="42">
        <v>16753.54137999997</v>
      </c>
      <c r="H16" s="42"/>
      <c r="I16" s="42">
        <v>20542.836298000017</v>
      </c>
      <c r="J16" s="42"/>
      <c r="K16" s="43">
        <f>I16/G16*100-100</f>
        <v>22.617874227616312</v>
      </c>
    </row>
    <row r="17" spans="2:11" ht="13.5" customHeight="1" x14ac:dyDescent="0.2">
      <c r="B17" s="32"/>
      <c r="C17" s="32"/>
      <c r="D17" s="32" t="s">
        <v>518</v>
      </c>
      <c r="E17" s="32"/>
      <c r="G17" s="33">
        <f>G15-G16</f>
        <v>-4360.7883819999952</v>
      </c>
      <c r="H17" s="42"/>
      <c r="I17" s="33">
        <f>I15-I16</f>
        <v>-5730.7444470000191</v>
      </c>
      <c r="J17" s="42"/>
      <c r="K17" s="35"/>
    </row>
    <row r="18" spans="2:11" ht="13.5" customHeight="1" x14ac:dyDescent="0.2">
      <c r="D18" s="29" t="s">
        <v>519</v>
      </c>
      <c r="E18" s="29"/>
      <c r="G18" s="44">
        <f>G15/G16*100</f>
        <v>73.970945705808717</v>
      </c>
      <c r="H18" s="44"/>
      <c r="I18" s="44">
        <f>I15/I16*100</f>
        <v>72.103441005573572</v>
      </c>
      <c r="J18" s="42"/>
      <c r="K18" s="45"/>
    </row>
    <row r="19" spans="2:11" ht="26.25" customHeight="1" x14ac:dyDescent="0.2">
      <c r="B19" s="38"/>
      <c r="C19" s="32"/>
      <c r="D19" s="186" t="s">
        <v>648</v>
      </c>
      <c r="E19" s="186"/>
      <c r="G19" s="39">
        <v>-3780.2400490000018</v>
      </c>
      <c r="H19" s="46"/>
      <c r="I19" s="39">
        <v>-5069.6541660000221</v>
      </c>
      <c r="J19" s="46"/>
      <c r="K19" s="41"/>
    </row>
    <row r="20" spans="2:11" ht="13.5" customHeight="1" x14ac:dyDescent="0.2">
      <c r="B20" s="8"/>
      <c r="C20" s="8" t="s">
        <v>520</v>
      </c>
      <c r="G20" s="46"/>
      <c r="H20" s="46"/>
      <c r="I20" s="46"/>
      <c r="J20" s="42"/>
      <c r="K20" s="43"/>
    </row>
    <row r="21" spans="2:11" ht="13.5" customHeight="1" x14ac:dyDescent="0.2">
      <c r="B21" s="32"/>
      <c r="C21" s="32"/>
      <c r="D21" s="32"/>
      <c r="E21" s="32" t="s">
        <v>517</v>
      </c>
      <c r="G21" s="33">
        <v>11413.049377999989</v>
      </c>
      <c r="H21" s="42"/>
      <c r="I21" s="33">
        <v>13647.980073000002</v>
      </c>
      <c r="J21" s="42"/>
      <c r="K21" s="35">
        <f>I21/G21*100-100</f>
        <v>19.582239776409864</v>
      </c>
    </row>
    <row r="22" spans="2:11" ht="13.5" customHeight="1" x14ac:dyDescent="0.2">
      <c r="E22" s="29" t="s">
        <v>521</v>
      </c>
      <c r="F22" s="29"/>
      <c r="G22" s="42">
        <v>15574.530744999978</v>
      </c>
      <c r="H22" s="42"/>
      <c r="I22" s="42">
        <v>19014.223957000009</v>
      </c>
      <c r="J22" s="42"/>
      <c r="K22" s="43">
        <f>I22/G22*100-100</f>
        <v>22.085373025471753</v>
      </c>
    </row>
    <row r="23" spans="2:11" ht="13.5" customHeight="1" x14ac:dyDescent="0.2">
      <c r="B23" s="32"/>
      <c r="C23" s="32"/>
      <c r="D23" s="32"/>
      <c r="E23" s="32" t="s">
        <v>518</v>
      </c>
      <c r="G23" s="33">
        <f>G21-G22</f>
        <v>-4161.4813669999894</v>
      </c>
      <c r="H23" s="42"/>
      <c r="I23" s="33">
        <f>I21-I22</f>
        <v>-5366.2438840000068</v>
      </c>
      <c r="J23" s="42"/>
      <c r="K23" s="35"/>
    </row>
    <row r="24" spans="2:11" ht="13.5" customHeight="1" x14ac:dyDescent="0.2">
      <c r="E24" s="29" t="s">
        <v>519</v>
      </c>
      <c r="F24" s="29"/>
      <c r="G24" s="42">
        <f>G21/G22*100</f>
        <v>73.280213477147711</v>
      </c>
      <c r="H24" s="42"/>
      <c r="I24" s="42">
        <f>I21/I22*100</f>
        <v>71.777739148673248</v>
      </c>
      <c r="J24" s="42"/>
      <c r="K24" s="45"/>
    </row>
    <row r="25" spans="2:11" ht="26.25" customHeight="1" x14ac:dyDescent="0.2">
      <c r="B25" s="38"/>
      <c r="C25" s="32"/>
      <c r="D25" s="32"/>
      <c r="E25" s="181" t="s">
        <v>699</v>
      </c>
      <c r="G25" s="39">
        <v>-3581.9559039999895</v>
      </c>
      <c r="H25" s="46"/>
      <c r="I25" s="39">
        <v>-4708.7707660000015</v>
      </c>
      <c r="J25" s="46"/>
      <c r="K25" s="41"/>
    </row>
    <row r="26" spans="2:11" ht="13.5" customHeight="1" x14ac:dyDescent="0.2">
      <c r="B26" s="8" t="s">
        <v>643</v>
      </c>
      <c r="C26" s="8"/>
      <c r="G26" s="42"/>
      <c r="H26" s="42"/>
      <c r="I26" s="42"/>
      <c r="J26" s="42"/>
      <c r="K26" s="43"/>
    </row>
    <row r="27" spans="2:11" ht="13.5" customHeight="1" x14ac:dyDescent="0.2">
      <c r="B27" s="32"/>
      <c r="C27" s="32"/>
      <c r="D27" s="32" t="s">
        <v>517</v>
      </c>
      <c r="E27" s="32"/>
      <c r="G27" s="33">
        <v>4727.436662999995</v>
      </c>
      <c r="H27" s="42"/>
      <c r="I27" s="33">
        <v>5981.8117709999951</v>
      </c>
      <c r="J27" s="42"/>
      <c r="K27" s="35">
        <f>I27/G27*100-100</f>
        <v>26.533937891068078</v>
      </c>
    </row>
    <row r="28" spans="2:11" ht="13.5" customHeight="1" x14ac:dyDescent="0.2">
      <c r="D28" s="29" t="s">
        <v>521</v>
      </c>
      <c r="G28" s="42">
        <v>6498.9518430000171</v>
      </c>
      <c r="H28" s="42"/>
      <c r="I28" s="42">
        <v>8241.6094740000426</v>
      </c>
      <c r="J28" s="42"/>
      <c r="K28" s="43">
        <f>I28/G28*100-100</f>
        <v>26.814441360679297</v>
      </c>
    </row>
    <row r="29" spans="2:11" ht="13.5" customHeight="1" x14ac:dyDescent="0.2">
      <c r="B29" s="32"/>
      <c r="C29" s="32"/>
      <c r="D29" s="32" t="s">
        <v>518</v>
      </c>
      <c r="E29" s="32"/>
      <c r="G29" s="33">
        <f>G27-G28</f>
        <v>-1771.5151800000222</v>
      </c>
      <c r="H29" s="42"/>
      <c r="I29" s="33">
        <f>I27-I28</f>
        <v>-2259.7977030000475</v>
      </c>
      <c r="J29" s="42"/>
      <c r="K29" s="35"/>
    </row>
    <row r="30" spans="2:11" ht="13.5" customHeight="1" x14ac:dyDescent="0.2">
      <c r="D30" s="29" t="s">
        <v>519</v>
      </c>
      <c r="G30" s="42">
        <f>G27/G28*100</f>
        <v>72.741524744361499</v>
      </c>
      <c r="H30" s="42"/>
      <c r="I30" s="42">
        <f>I27/I28*100</f>
        <v>72.580626270523098</v>
      </c>
      <c r="J30" s="42"/>
      <c r="K30" s="45"/>
    </row>
    <row r="31" spans="2:11" ht="13.5" customHeight="1" x14ac:dyDescent="0.2">
      <c r="B31" s="38"/>
      <c r="C31" s="38" t="s">
        <v>354</v>
      </c>
      <c r="D31" s="47"/>
      <c r="E31" s="32"/>
      <c r="G31" s="39"/>
      <c r="H31" s="46"/>
      <c r="I31" s="39"/>
      <c r="J31" s="42"/>
      <c r="K31" s="35"/>
    </row>
    <row r="32" spans="2:11" ht="13.5" customHeight="1" x14ac:dyDescent="0.2">
      <c r="D32" s="7" t="s">
        <v>353</v>
      </c>
      <c r="E32" s="7" t="s">
        <v>517</v>
      </c>
      <c r="G32" s="42">
        <v>4306.010994999996</v>
      </c>
      <c r="H32" s="42"/>
      <c r="I32" s="42">
        <v>5157.0499199999886</v>
      </c>
      <c r="J32" s="42"/>
      <c r="K32" s="43">
        <f>I32/G32*100-100</f>
        <v>19.763974731792189</v>
      </c>
    </row>
    <row r="33" spans="2:14" ht="13.5" customHeight="1" x14ac:dyDescent="0.2">
      <c r="B33" s="32"/>
      <c r="C33" s="32"/>
      <c r="D33" s="32" t="s">
        <v>353</v>
      </c>
      <c r="E33" s="32" t="s">
        <v>521</v>
      </c>
      <c r="G33" s="33">
        <v>4550.9941939999962</v>
      </c>
      <c r="H33" s="42"/>
      <c r="I33" s="33">
        <v>5314.4225910000159</v>
      </c>
      <c r="J33" s="42"/>
      <c r="K33" s="35">
        <f>I33/G33*100-100</f>
        <v>16.774980684583582</v>
      </c>
    </row>
    <row r="34" spans="2:14" ht="13.5" customHeight="1" x14ac:dyDescent="0.2">
      <c r="D34" s="7" t="s">
        <v>353</v>
      </c>
      <c r="E34" s="7" t="s">
        <v>518</v>
      </c>
      <c r="G34" s="42">
        <f>G32-G33</f>
        <v>-244.98319900000024</v>
      </c>
      <c r="H34" s="42"/>
      <c r="I34" s="42">
        <f>I32-I33</f>
        <v>-157.37267100002737</v>
      </c>
      <c r="J34" s="42"/>
      <c r="K34" s="43"/>
    </row>
    <row r="35" spans="2:14" ht="13.5" customHeight="1" x14ac:dyDescent="0.2">
      <c r="B35" s="32"/>
      <c r="C35" s="32"/>
      <c r="D35" s="32"/>
      <c r="E35" s="32" t="s">
        <v>519</v>
      </c>
      <c r="G35" s="33">
        <f>G32/G33*100</f>
        <v>94.61693009138564</v>
      </c>
      <c r="H35" s="42"/>
      <c r="I35" s="33">
        <f>I32/I33*100</f>
        <v>97.038762569116386</v>
      </c>
      <c r="J35" s="42"/>
      <c r="K35" s="48"/>
    </row>
    <row r="36" spans="2:14" ht="3" customHeight="1" thickBot="1" x14ac:dyDescent="0.25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9"/>
      <c r="M36" s="19"/>
      <c r="N36" s="19"/>
    </row>
    <row r="37" spans="2:14" ht="13.5" thickTop="1" x14ac:dyDescent="0.2"/>
    <row r="39" spans="2:14" x14ac:dyDescent="0.2">
      <c r="G39" s="50"/>
      <c r="I39" s="50"/>
    </row>
    <row r="43" spans="2:14" ht="12.75" customHeight="1" x14ac:dyDescent="0.2"/>
    <row r="44" spans="2:14" x14ac:dyDescent="0.2">
      <c r="G44" s="50"/>
      <c r="I44" s="50"/>
    </row>
    <row r="45" spans="2:14" x14ac:dyDescent="0.2">
      <c r="G45" s="50"/>
      <c r="I45" s="50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7" customWidth="1"/>
    <col min="2" max="2" width="0.5703125" style="7" customWidth="1"/>
    <col min="3" max="3" width="8" style="7" customWidth="1"/>
    <col min="4" max="4" width="0.5703125" style="7" customWidth="1"/>
    <col min="5" max="5" width="8" style="7" customWidth="1"/>
    <col min="6" max="6" width="0.5703125" style="7" customWidth="1"/>
    <col min="7" max="7" width="10.85546875" style="7" customWidth="1"/>
    <col min="8" max="8" width="0.5703125" style="7" customWidth="1"/>
    <col min="9" max="9" width="10.85546875" style="7" customWidth="1"/>
    <col min="10" max="10" width="0.5703125" style="7" customWidth="1"/>
    <col min="11" max="11" width="8" style="7" customWidth="1"/>
    <col min="12" max="12" width="0.5703125" style="7" customWidth="1"/>
    <col min="13" max="13" width="8" style="7" customWidth="1"/>
    <col min="14" max="14" width="0.5703125" style="7" customWidth="1"/>
    <col min="15" max="15" width="10.85546875" style="7" customWidth="1"/>
    <col min="16" max="16" width="0.5703125" style="7" customWidth="1"/>
    <col min="17" max="17" width="10.85546875" style="7" customWidth="1"/>
    <col min="18" max="18" width="0.5703125" style="7" customWidth="1"/>
    <col min="19" max="19" width="8" style="7" customWidth="1"/>
    <col min="20" max="20" width="0.5703125" style="7" customWidth="1"/>
    <col min="21" max="21" width="8" style="7" customWidth="1"/>
    <col min="22" max="22" width="0.5703125" style="7" customWidth="1"/>
    <col min="23" max="23" width="10.85546875" style="7" customWidth="1"/>
    <col min="24" max="24" width="0.5703125" style="7" customWidth="1"/>
    <col min="25" max="25" width="10.85546875" style="7" customWidth="1"/>
    <col min="26" max="26" width="0.5703125" style="7" customWidth="1"/>
    <col min="27" max="27" width="8" style="7" customWidth="1"/>
    <col min="28" max="28" width="0.5703125" style="7" customWidth="1"/>
    <col min="29" max="29" width="8" style="7" customWidth="1"/>
    <col min="30" max="30" width="0.5703125" style="7" customWidth="1"/>
    <col min="31" max="31" width="10.85546875" style="7" customWidth="1"/>
    <col min="32" max="32" width="0.5703125" style="7" customWidth="1"/>
    <col min="33" max="33" width="10.85546875" style="7" customWidth="1"/>
    <col min="34" max="34" width="0.5703125" style="7" customWidth="1"/>
    <col min="35" max="35" width="8" style="7" customWidth="1"/>
    <col min="36" max="36" width="0.5703125" style="7" customWidth="1"/>
    <col min="37" max="37" width="8" style="7" customWidth="1"/>
    <col min="38" max="38" width="0.5703125" style="7" customWidth="1"/>
    <col min="39" max="39" width="10.85546875" style="7" customWidth="1"/>
    <col min="40" max="40" width="0.5703125" style="7" customWidth="1"/>
    <col min="41" max="41" width="10.85546875" style="7" customWidth="1"/>
    <col min="42" max="42" width="0.5703125" style="7" customWidth="1"/>
    <col min="43" max="43" width="11.7109375" style="7" customWidth="1"/>
    <col min="44" max="16384" width="9.140625" style="7"/>
  </cols>
  <sheetData>
    <row r="1" spans="1:46" ht="14.25" customHeight="1" x14ac:dyDescent="0.2">
      <c r="A1" s="189" t="s">
        <v>355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4.25" customHeight="1" x14ac:dyDescent="0.2">
      <c r="A2" s="189" t="s">
        <v>536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6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6" ht="3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6" ht="26.25" customHeight="1" x14ac:dyDescent="0.2">
      <c r="A5" s="187" t="s">
        <v>163</v>
      </c>
      <c r="B5" s="53"/>
      <c r="C5" s="187" t="s">
        <v>649</v>
      </c>
      <c r="D5" s="188"/>
      <c r="E5" s="188"/>
      <c r="F5" s="188"/>
      <c r="G5" s="188"/>
      <c r="H5" s="188"/>
      <c r="I5" s="188"/>
      <c r="J5" s="53"/>
      <c r="K5" s="187" t="s">
        <v>650</v>
      </c>
      <c r="L5" s="188"/>
      <c r="M5" s="188"/>
      <c r="N5" s="188"/>
      <c r="O5" s="188"/>
      <c r="P5" s="188"/>
      <c r="Q5" s="188"/>
      <c r="R5" s="53"/>
      <c r="S5" s="187" t="s">
        <v>651</v>
      </c>
      <c r="T5" s="188"/>
      <c r="U5" s="188"/>
      <c r="V5" s="188"/>
      <c r="W5" s="188"/>
      <c r="X5" s="188"/>
      <c r="Y5" s="188"/>
      <c r="Z5" s="53"/>
      <c r="AA5" s="187" t="s">
        <v>652</v>
      </c>
      <c r="AB5" s="188"/>
      <c r="AC5" s="188"/>
      <c r="AD5" s="188"/>
      <c r="AE5" s="188"/>
      <c r="AF5" s="188"/>
      <c r="AG5" s="188"/>
      <c r="AH5" s="53"/>
      <c r="AI5" s="187" t="s">
        <v>653</v>
      </c>
      <c r="AJ5" s="188"/>
      <c r="AK5" s="188"/>
      <c r="AL5" s="188"/>
      <c r="AM5" s="188"/>
      <c r="AN5" s="188"/>
      <c r="AO5" s="188"/>
      <c r="AP5" s="53"/>
      <c r="AQ5" s="187" t="s">
        <v>522</v>
      </c>
      <c r="AS5" s="28"/>
      <c r="AT5" s="28"/>
    </row>
    <row r="6" spans="1:46" ht="2.25" customHeight="1" x14ac:dyDescent="0.2">
      <c r="A6" s="18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87"/>
    </row>
    <row r="7" spans="1:46" ht="27" customHeight="1" x14ac:dyDescent="0.2">
      <c r="A7" s="187"/>
      <c r="B7" s="53"/>
      <c r="C7" s="188" t="s">
        <v>646</v>
      </c>
      <c r="D7" s="188"/>
      <c r="E7" s="188"/>
      <c r="F7" s="53"/>
      <c r="G7" s="187" t="s">
        <v>654</v>
      </c>
      <c r="H7" s="188"/>
      <c r="I7" s="188"/>
      <c r="J7" s="53"/>
      <c r="K7" s="188" t="s">
        <v>646</v>
      </c>
      <c r="L7" s="188"/>
      <c r="M7" s="188"/>
      <c r="N7" s="53"/>
      <c r="O7" s="187" t="s">
        <v>654</v>
      </c>
      <c r="P7" s="188"/>
      <c r="Q7" s="188"/>
      <c r="R7" s="53"/>
      <c r="S7" s="188" t="s">
        <v>646</v>
      </c>
      <c r="T7" s="188"/>
      <c r="U7" s="188"/>
      <c r="V7" s="53"/>
      <c r="W7" s="187" t="s">
        <v>654</v>
      </c>
      <c r="X7" s="188"/>
      <c r="Y7" s="188"/>
      <c r="Z7" s="53"/>
      <c r="AA7" s="188" t="s">
        <v>646</v>
      </c>
      <c r="AB7" s="188"/>
      <c r="AC7" s="188"/>
      <c r="AD7" s="53"/>
      <c r="AE7" s="187" t="s">
        <v>654</v>
      </c>
      <c r="AF7" s="188"/>
      <c r="AG7" s="188"/>
      <c r="AH7" s="53"/>
      <c r="AI7" s="188" t="s">
        <v>646</v>
      </c>
      <c r="AJ7" s="188"/>
      <c r="AK7" s="188"/>
      <c r="AL7" s="53"/>
      <c r="AM7" s="187" t="s">
        <v>654</v>
      </c>
      <c r="AN7" s="188"/>
      <c r="AO7" s="188"/>
      <c r="AP7" s="53"/>
      <c r="AQ7" s="187"/>
    </row>
    <row r="8" spans="1:46" ht="3" customHeight="1" x14ac:dyDescent="0.2">
      <c r="A8" s="187"/>
      <c r="B8" s="53"/>
      <c r="C8" s="188"/>
      <c r="D8" s="188"/>
      <c r="E8" s="188"/>
      <c r="F8" s="53"/>
      <c r="G8" s="53"/>
      <c r="H8" s="53"/>
      <c r="I8" s="53"/>
      <c r="J8" s="53"/>
      <c r="K8" s="188"/>
      <c r="L8" s="188"/>
      <c r="M8" s="188"/>
      <c r="N8" s="53"/>
      <c r="O8" s="53"/>
      <c r="P8" s="53"/>
      <c r="Q8" s="53"/>
      <c r="R8" s="53"/>
      <c r="S8" s="188"/>
      <c r="T8" s="188"/>
      <c r="U8" s="188"/>
      <c r="V8" s="53"/>
      <c r="W8" s="53"/>
      <c r="X8" s="53"/>
      <c r="Y8" s="53"/>
      <c r="Z8" s="53"/>
      <c r="AA8" s="188"/>
      <c r="AB8" s="188"/>
      <c r="AC8" s="188"/>
      <c r="AD8" s="53"/>
      <c r="AE8" s="53"/>
      <c r="AF8" s="53"/>
      <c r="AG8" s="53"/>
      <c r="AH8" s="53"/>
      <c r="AI8" s="188"/>
      <c r="AJ8" s="188"/>
      <c r="AK8" s="188"/>
      <c r="AL8" s="53"/>
      <c r="AM8" s="53"/>
      <c r="AN8" s="53"/>
      <c r="AO8" s="53"/>
      <c r="AP8" s="53"/>
      <c r="AQ8" s="187"/>
    </row>
    <row r="9" spans="1:46" x14ac:dyDescent="0.2">
      <c r="A9" s="187"/>
      <c r="B9" s="53"/>
      <c r="C9" s="188"/>
      <c r="D9" s="188"/>
      <c r="E9" s="188"/>
      <c r="F9" s="53"/>
      <c r="G9" s="188" t="s">
        <v>295</v>
      </c>
      <c r="H9" s="188"/>
      <c r="I9" s="188"/>
      <c r="J9" s="53"/>
      <c r="K9" s="188"/>
      <c r="L9" s="188"/>
      <c r="M9" s="188"/>
      <c r="N9" s="53"/>
      <c r="O9" s="188" t="s">
        <v>295</v>
      </c>
      <c r="P9" s="188"/>
      <c r="Q9" s="188"/>
      <c r="R9" s="53"/>
      <c r="S9" s="188"/>
      <c r="T9" s="188"/>
      <c r="U9" s="188"/>
      <c r="V9" s="53"/>
      <c r="W9" s="188" t="s">
        <v>295</v>
      </c>
      <c r="X9" s="188"/>
      <c r="Y9" s="188"/>
      <c r="Z9" s="53"/>
      <c r="AA9" s="188"/>
      <c r="AB9" s="188"/>
      <c r="AC9" s="188"/>
      <c r="AD9" s="53"/>
      <c r="AE9" s="188" t="s">
        <v>295</v>
      </c>
      <c r="AF9" s="188"/>
      <c r="AG9" s="188"/>
      <c r="AH9" s="53"/>
      <c r="AI9" s="188"/>
      <c r="AJ9" s="188"/>
      <c r="AK9" s="188"/>
      <c r="AL9" s="53"/>
      <c r="AM9" s="188" t="s">
        <v>295</v>
      </c>
      <c r="AN9" s="188"/>
      <c r="AO9" s="188"/>
      <c r="AP9" s="53"/>
      <c r="AQ9" s="187"/>
      <c r="AS9" s="28"/>
      <c r="AT9" s="28"/>
    </row>
    <row r="10" spans="1:46" ht="3" customHeight="1" x14ac:dyDescent="0.2">
      <c r="A10" s="18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87"/>
    </row>
    <row r="11" spans="1:46" ht="55.5" customHeight="1" x14ac:dyDescent="0.2">
      <c r="A11" s="187"/>
      <c r="B11" s="53"/>
      <c r="C11" s="54">
        <v>2021</v>
      </c>
      <c r="D11" s="53"/>
      <c r="E11" s="54">
        <v>2022</v>
      </c>
      <c r="F11" s="53"/>
      <c r="G11" s="27" t="s">
        <v>655</v>
      </c>
      <c r="H11" s="53"/>
      <c r="I11" s="27" t="s">
        <v>656</v>
      </c>
      <c r="J11" s="53"/>
      <c r="K11" s="54">
        <v>2021</v>
      </c>
      <c r="L11" s="53"/>
      <c r="M11" s="54">
        <v>2022</v>
      </c>
      <c r="N11" s="53"/>
      <c r="O11" s="27" t="s">
        <v>655</v>
      </c>
      <c r="P11" s="53"/>
      <c r="Q11" s="27" t="s">
        <v>656</v>
      </c>
      <c r="R11" s="53"/>
      <c r="S11" s="54">
        <v>2021</v>
      </c>
      <c r="T11" s="53"/>
      <c r="U11" s="54">
        <v>2022</v>
      </c>
      <c r="V11" s="53"/>
      <c r="W11" s="27" t="s">
        <v>655</v>
      </c>
      <c r="X11" s="53"/>
      <c r="Y11" s="27" t="s">
        <v>656</v>
      </c>
      <c r="Z11" s="53"/>
      <c r="AA11" s="54">
        <v>2021</v>
      </c>
      <c r="AB11" s="53"/>
      <c r="AC11" s="54">
        <v>2022</v>
      </c>
      <c r="AD11" s="53"/>
      <c r="AE11" s="27" t="s">
        <v>655</v>
      </c>
      <c r="AF11" s="53"/>
      <c r="AG11" s="27" t="s">
        <v>656</v>
      </c>
      <c r="AH11" s="53"/>
      <c r="AI11" s="54">
        <v>2021</v>
      </c>
      <c r="AJ11" s="53"/>
      <c r="AK11" s="54">
        <v>2022</v>
      </c>
      <c r="AL11" s="53"/>
      <c r="AM11" s="27" t="s">
        <v>655</v>
      </c>
      <c r="AN11" s="53"/>
      <c r="AO11" s="27" t="s">
        <v>656</v>
      </c>
      <c r="AP11" s="53"/>
      <c r="AQ11" s="187"/>
    </row>
    <row r="12" spans="1:46" ht="6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6" ht="13.5" customHeight="1" x14ac:dyDescent="0.2">
      <c r="A13" s="55" t="s">
        <v>296</v>
      </c>
      <c r="B13" s="56"/>
      <c r="C13" s="57">
        <f>SUM(C14:C25)</f>
        <v>83145.714808999997</v>
      </c>
      <c r="D13" s="58"/>
      <c r="E13" s="57">
        <f>SUM(E14:E25)</f>
        <v>100470.65709000001</v>
      </c>
      <c r="F13" s="58"/>
      <c r="G13" s="59"/>
      <c r="H13" s="58"/>
      <c r="I13" s="58"/>
      <c r="J13" s="58"/>
      <c r="K13" s="57">
        <f>SUM(K14:K25)</f>
        <v>62226.741975000012</v>
      </c>
      <c r="L13" s="58"/>
      <c r="M13" s="57">
        <f>SUM(M14:M25)</f>
        <v>70462.740390999999</v>
      </c>
      <c r="N13" s="58"/>
      <c r="O13" s="59"/>
      <c r="P13" s="58"/>
      <c r="Q13" s="58"/>
      <c r="R13" s="58"/>
      <c r="S13" s="57">
        <f>SUM(S14:S25)</f>
        <v>20918.972833999997</v>
      </c>
      <c r="T13" s="58"/>
      <c r="U13" s="57">
        <f>SUM(U14:U25)</f>
        <v>30007.916699000001</v>
      </c>
      <c r="V13" s="58"/>
      <c r="W13" s="59"/>
      <c r="X13" s="58"/>
      <c r="Y13" s="58"/>
      <c r="Z13" s="58"/>
      <c r="AA13" s="57">
        <f>SUM(AA14:AA25)</f>
        <v>61233.151336000017</v>
      </c>
      <c r="AB13" s="58"/>
      <c r="AC13" s="57">
        <f>SUM(AC14:AC25)</f>
        <v>69405.589597000013</v>
      </c>
      <c r="AD13" s="58"/>
      <c r="AE13" s="59"/>
      <c r="AF13" s="58"/>
      <c r="AG13" s="58"/>
      <c r="AH13" s="58"/>
      <c r="AI13" s="57">
        <f>SUM(AI14:AI25)</f>
        <v>21912.563473000002</v>
      </c>
      <c r="AJ13" s="58"/>
      <c r="AK13" s="57">
        <f>SUM(AK14:AK25)</f>
        <v>31065.067493000002</v>
      </c>
      <c r="AL13" s="58"/>
      <c r="AM13" s="59"/>
      <c r="AN13" s="58"/>
      <c r="AO13" s="58"/>
      <c r="AP13" s="56"/>
      <c r="AQ13" s="55" t="s">
        <v>296</v>
      </c>
      <c r="AT13" s="60"/>
    </row>
    <row r="14" spans="1:46" ht="13.5" customHeight="1" x14ac:dyDescent="0.2">
      <c r="A14" s="61" t="s">
        <v>326</v>
      </c>
      <c r="B14" s="29"/>
      <c r="C14" s="62">
        <f>K14+S14</f>
        <v>5548.2806780000001</v>
      </c>
      <c r="D14" s="62"/>
      <c r="E14" s="62">
        <f>M14+U14</f>
        <v>7602.9968060000001</v>
      </c>
      <c r="F14" s="29"/>
      <c r="G14" s="34">
        <f>E14/C14*100-100</f>
        <v>37.033384705055454</v>
      </c>
      <c r="H14" s="62"/>
      <c r="I14" s="34">
        <f>E14/C25*100-100</f>
        <v>-3.2312720597910669</v>
      </c>
      <c r="J14" s="29"/>
      <c r="K14" s="62">
        <v>4253.2660890000006</v>
      </c>
      <c r="L14" s="62"/>
      <c r="M14" s="62">
        <v>5294.2982079999992</v>
      </c>
      <c r="N14" s="29"/>
      <c r="O14" s="34">
        <f>M14/K14*100-100</f>
        <v>24.476063740577288</v>
      </c>
      <c r="P14" s="62"/>
      <c r="Q14" s="34">
        <f>M14/K25*100-100</f>
        <v>-10.155674057672186</v>
      </c>
      <c r="R14" s="29"/>
      <c r="S14" s="62">
        <v>1295.0145889999997</v>
      </c>
      <c r="T14" s="62"/>
      <c r="U14" s="62">
        <v>2308.6985980000009</v>
      </c>
      <c r="V14" s="29"/>
      <c r="W14" s="34">
        <f>U14/S14*100-100</f>
        <v>78.2758756241318</v>
      </c>
      <c r="X14" s="62"/>
      <c r="Y14" s="34">
        <f>U14/S25*100-100</f>
        <v>17.543217012083815</v>
      </c>
      <c r="Z14" s="29"/>
      <c r="AA14" s="62">
        <v>4224.0969720000003</v>
      </c>
      <c r="AB14" s="62"/>
      <c r="AC14" s="62">
        <v>5218.869365999999</v>
      </c>
      <c r="AD14" s="29"/>
      <c r="AE14" s="34">
        <f>AC14/AA14*100-100</f>
        <v>23.549942167378802</v>
      </c>
      <c r="AF14" s="62"/>
      <c r="AG14" s="34">
        <f>AC14/AA25*100-100</f>
        <v>-10.346285097538342</v>
      </c>
      <c r="AH14" s="29"/>
      <c r="AI14" s="62">
        <v>1324.1837059999998</v>
      </c>
      <c r="AJ14" s="62"/>
      <c r="AK14" s="62">
        <v>2384.1274400000011</v>
      </c>
      <c r="AL14" s="29"/>
      <c r="AM14" s="34">
        <f>AK14/AI14*100-100</f>
        <v>80.045066949343777</v>
      </c>
      <c r="AN14" s="62"/>
      <c r="AO14" s="34">
        <f>AK14/AI25*100-100</f>
        <v>17.113982034749071</v>
      </c>
      <c r="AP14" s="29"/>
      <c r="AQ14" s="61" t="s">
        <v>523</v>
      </c>
    </row>
    <row r="15" spans="1:46" ht="13.5" customHeight="1" x14ac:dyDescent="0.2">
      <c r="A15" s="61" t="s">
        <v>327</v>
      </c>
      <c r="B15" s="29"/>
      <c r="C15" s="62">
        <f t="shared" ref="C15:C25" si="0">K15+S15</f>
        <v>5777.5798129999985</v>
      </c>
      <c r="D15" s="62"/>
      <c r="E15" s="62">
        <f t="shared" ref="E15:E24" si="1">M15+U15</f>
        <v>8198.2791720000005</v>
      </c>
      <c r="F15" s="29"/>
      <c r="G15" s="34">
        <f t="shared" ref="G15:G24" si="2">E15/C15*100-100</f>
        <v>41.898155237133068</v>
      </c>
      <c r="H15" s="62"/>
      <c r="I15" s="34">
        <f t="shared" ref="I15:I24" si="3">E15/E14*100-100</f>
        <v>7.8295753791482099</v>
      </c>
      <c r="J15" s="29"/>
      <c r="K15" s="62">
        <v>4403.9537859999991</v>
      </c>
      <c r="L15" s="62"/>
      <c r="M15" s="62">
        <v>5894.7771020000009</v>
      </c>
      <c r="N15" s="29"/>
      <c r="O15" s="34">
        <f t="shared" ref="O15:O24" si="4">M15/K15*100-100</f>
        <v>33.851929162818919</v>
      </c>
      <c r="P15" s="62"/>
      <c r="Q15" s="34">
        <f t="shared" ref="Q15:Q24" si="5">M15/M14*100-100</f>
        <v>11.341992279404337</v>
      </c>
      <c r="R15" s="29"/>
      <c r="S15" s="62">
        <v>1373.6260269999998</v>
      </c>
      <c r="T15" s="62"/>
      <c r="U15" s="62">
        <v>2303.50207</v>
      </c>
      <c r="V15" s="29"/>
      <c r="W15" s="34">
        <f t="shared" ref="W15:W24" si="6">U15/S15*100-100</f>
        <v>67.694993012825336</v>
      </c>
      <c r="X15" s="62"/>
      <c r="Y15" s="34">
        <f t="shared" ref="Y15:Y24" si="7">U15/U14*100-100</f>
        <v>-0.22508472974786287</v>
      </c>
      <c r="Z15" s="29"/>
      <c r="AA15" s="62">
        <v>4310.0075639999986</v>
      </c>
      <c r="AB15" s="62"/>
      <c r="AC15" s="62">
        <v>5830.0019810000013</v>
      </c>
      <c r="AD15" s="29"/>
      <c r="AE15" s="34">
        <f t="shared" ref="AE15:AE24" si="8">AC15/AA15*100-100</f>
        <v>35.266629917218467</v>
      </c>
      <c r="AF15" s="62"/>
      <c r="AG15" s="34">
        <f t="shared" ref="AG15:AG24" si="9">AC15/AC14*100-100</f>
        <v>11.710057718275579</v>
      </c>
      <c r="AH15" s="29"/>
      <c r="AI15" s="62">
        <v>1467.5722489999998</v>
      </c>
      <c r="AJ15" s="62"/>
      <c r="AK15" s="62">
        <v>2368.2771910000001</v>
      </c>
      <c r="AL15" s="29"/>
      <c r="AM15" s="34">
        <f t="shared" ref="AM15:AM24" si="10">AK15/AI15*100-100</f>
        <v>61.373805794824648</v>
      </c>
      <c r="AN15" s="62"/>
      <c r="AO15" s="34">
        <f t="shared" ref="AO15:AO24" si="11">AK15/AK14*100-100</f>
        <v>-0.66482389884330928</v>
      </c>
      <c r="AP15" s="29"/>
      <c r="AQ15" s="61" t="s">
        <v>524</v>
      </c>
    </row>
    <row r="16" spans="1:46" ht="13.5" customHeight="1" x14ac:dyDescent="0.2">
      <c r="A16" s="61" t="s">
        <v>328</v>
      </c>
      <c r="B16" s="29"/>
      <c r="C16" s="62">
        <f t="shared" si="0"/>
        <v>7055.7488490000032</v>
      </c>
      <c r="D16" s="62"/>
      <c r="E16" s="62">
        <f t="shared" si="1"/>
        <v>9082.1985129999994</v>
      </c>
      <c r="F16" s="29"/>
      <c r="G16" s="34">
        <f t="shared" si="2"/>
        <v>28.720546994628364</v>
      </c>
      <c r="H16" s="62"/>
      <c r="I16" s="34">
        <f t="shared" si="3"/>
        <v>10.781766788558429</v>
      </c>
      <c r="J16" s="29"/>
      <c r="K16" s="62">
        <v>5431.5480600000037</v>
      </c>
      <c r="L16" s="62"/>
      <c r="M16" s="62">
        <v>6667.7644410000003</v>
      </c>
      <c r="N16" s="29"/>
      <c r="O16" s="34">
        <f t="shared" si="4"/>
        <v>22.759927139446063</v>
      </c>
      <c r="P16" s="62"/>
      <c r="Q16" s="34">
        <f t="shared" si="5"/>
        <v>13.113088512502657</v>
      </c>
      <c r="R16" s="29"/>
      <c r="S16" s="62">
        <v>1624.200789</v>
      </c>
      <c r="T16" s="62"/>
      <c r="U16" s="62">
        <v>2414.4340719999996</v>
      </c>
      <c r="V16" s="29"/>
      <c r="W16" s="34">
        <f t="shared" si="6"/>
        <v>48.653669444806525</v>
      </c>
      <c r="X16" s="62"/>
      <c r="Y16" s="34">
        <f t="shared" si="7"/>
        <v>4.8157977995652175</v>
      </c>
      <c r="Z16" s="29"/>
      <c r="AA16" s="62">
        <v>5312.7400190000035</v>
      </c>
      <c r="AB16" s="62"/>
      <c r="AC16" s="62">
        <v>6548.8363689999996</v>
      </c>
      <c r="AD16" s="29"/>
      <c r="AE16" s="34">
        <f t="shared" si="8"/>
        <v>23.266644811892405</v>
      </c>
      <c r="AF16" s="62"/>
      <c r="AG16" s="34">
        <f t="shared" si="9"/>
        <v>12.32991670230443</v>
      </c>
      <c r="AH16" s="29"/>
      <c r="AI16" s="62">
        <v>1743.00883</v>
      </c>
      <c r="AJ16" s="62"/>
      <c r="AK16" s="62">
        <v>2533.3621439999997</v>
      </c>
      <c r="AL16" s="29"/>
      <c r="AM16" s="34">
        <f t="shared" si="10"/>
        <v>45.344194498429459</v>
      </c>
      <c r="AN16" s="62"/>
      <c r="AO16" s="34">
        <f t="shared" si="11"/>
        <v>6.9706769810290865</v>
      </c>
      <c r="AP16" s="29"/>
      <c r="AQ16" s="61" t="s">
        <v>525</v>
      </c>
    </row>
    <row r="17" spans="1:43" ht="13.5" customHeight="1" x14ac:dyDescent="0.2">
      <c r="A17" s="61" t="s">
        <v>329</v>
      </c>
      <c r="B17" s="29"/>
      <c r="C17" s="62">
        <f t="shared" si="0"/>
        <v>6857.7750839999999</v>
      </c>
      <c r="D17" s="62"/>
      <c r="E17" s="62">
        <f t="shared" si="1"/>
        <v>8710.503216000001</v>
      </c>
      <c r="F17" s="29"/>
      <c r="G17" s="34">
        <f t="shared" si="2"/>
        <v>27.016461014048645</v>
      </c>
      <c r="H17" s="62"/>
      <c r="I17" s="34">
        <f t="shared" si="3"/>
        <v>-4.0925696181157463</v>
      </c>
      <c r="J17" s="29"/>
      <c r="K17" s="62">
        <v>5191.778522999999</v>
      </c>
      <c r="L17" s="62"/>
      <c r="M17" s="62">
        <v>6202.1470380000001</v>
      </c>
      <c r="N17" s="29"/>
      <c r="O17" s="34">
        <f t="shared" si="4"/>
        <v>19.460932520984599</v>
      </c>
      <c r="P17" s="62"/>
      <c r="Q17" s="34">
        <f t="shared" si="5"/>
        <v>-6.9831111629697773</v>
      </c>
      <c r="R17" s="29"/>
      <c r="S17" s="62">
        <v>1665.9965610000006</v>
      </c>
      <c r="T17" s="62"/>
      <c r="U17" s="62">
        <v>2508.356178</v>
      </c>
      <c r="V17" s="29"/>
      <c r="W17" s="34">
        <f t="shared" si="6"/>
        <v>50.561906111881768</v>
      </c>
      <c r="X17" s="62"/>
      <c r="Y17" s="34">
        <f t="shared" si="7"/>
        <v>3.890025703712837</v>
      </c>
      <c r="Z17" s="29"/>
      <c r="AA17" s="62">
        <v>5121.9517279999991</v>
      </c>
      <c r="AB17" s="62"/>
      <c r="AC17" s="62">
        <v>6111.4928579999996</v>
      </c>
      <c r="AD17" s="29"/>
      <c r="AE17" s="34">
        <f t="shared" si="8"/>
        <v>19.319610620117913</v>
      </c>
      <c r="AF17" s="62"/>
      <c r="AG17" s="34">
        <f t="shared" si="9"/>
        <v>-6.6781865717433107</v>
      </c>
      <c r="AH17" s="29"/>
      <c r="AI17" s="62">
        <v>1735.8233560000008</v>
      </c>
      <c r="AJ17" s="62"/>
      <c r="AK17" s="62">
        <v>2599.010358</v>
      </c>
      <c r="AL17" s="29"/>
      <c r="AM17" s="34">
        <f t="shared" si="10"/>
        <v>49.727813548327362</v>
      </c>
      <c r="AN17" s="62"/>
      <c r="AO17" s="34">
        <f t="shared" si="11"/>
        <v>2.5913473979818207</v>
      </c>
      <c r="AP17" s="29"/>
      <c r="AQ17" s="61" t="s">
        <v>526</v>
      </c>
    </row>
    <row r="18" spans="1:43" ht="13.5" customHeight="1" x14ac:dyDescent="0.2">
      <c r="A18" s="61" t="s">
        <v>330</v>
      </c>
      <c r="B18" s="29"/>
      <c r="C18" s="62">
        <f t="shared" si="0"/>
        <v>6790.5757160000003</v>
      </c>
      <c r="D18" s="62"/>
      <c r="E18" s="62">
        <f t="shared" si="1"/>
        <v>9878.68678</v>
      </c>
      <c r="F18" s="29"/>
      <c r="G18" s="34">
        <f t="shared" si="2"/>
        <v>45.476424874017255</v>
      </c>
      <c r="H18" s="62"/>
      <c r="I18" s="34">
        <f t="shared" si="3"/>
        <v>13.411206391086637</v>
      </c>
      <c r="J18" s="29"/>
      <c r="K18" s="62">
        <v>5150.5835380000008</v>
      </c>
      <c r="L18" s="62"/>
      <c r="M18" s="62">
        <v>6821.6242729999994</v>
      </c>
      <c r="N18" s="29"/>
      <c r="O18" s="34">
        <f t="shared" si="4"/>
        <v>32.443716768622153</v>
      </c>
      <c r="P18" s="62"/>
      <c r="Q18" s="34">
        <f t="shared" si="5"/>
        <v>9.9881094595874345</v>
      </c>
      <c r="R18" s="29"/>
      <c r="S18" s="62">
        <v>1639.9921779999993</v>
      </c>
      <c r="T18" s="62"/>
      <c r="U18" s="62">
        <v>3057.0625070000001</v>
      </c>
      <c r="V18" s="29"/>
      <c r="W18" s="34">
        <f t="shared" si="6"/>
        <v>86.407139497954432</v>
      </c>
      <c r="X18" s="62"/>
      <c r="Y18" s="34">
        <f t="shared" si="7"/>
        <v>21.875136147431135</v>
      </c>
      <c r="Z18" s="29"/>
      <c r="AA18" s="62">
        <v>5077.2531680000011</v>
      </c>
      <c r="AB18" s="62"/>
      <c r="AC18" s="62">
        <v>6715.7729949999994</v>
      </c>
      <c r="AD18" s="29"/>
      <c r="AE18" s="34">
        <f t="shared" si="8"/>
        <v>32.271777135853029</v>
      </c>
      <c r="AF18" s="62"/>
      <c r="AG18" s="34">
        <f t="shared" si="9"/>
        <v>9.8876027681025818</v>
      </c>
      <c r="AH18" s="29"/>
      <c r="AI18" s="62">
        <v>1713.3225479999992</v>
      </c>
      <c r="AJ18" s="62"/>
      <c r="AK18" s="62">
        <v>3162.9137850000002</v>
      </c>
      <c r="AL18" s="29"/>
      <c r="AM18" s="34">
        <f t="shared" si="10"/>
        <v>84.607025028191117</v>
      </c>
      <c r="AN18" s="62"/>
      <c r="AO18" s="34">
        <f t="shared" si="11"/>
        <v>21.696851852254142</v>
      </c>
      <c r="AP18" s="29"/>
      <c r="AQ18" s="61" t="s">
        <v>527</v>
      </c>
    </row>
    <row r="19" spans="1:43" ht="13.5" customHeight="1" x14ac:dyDescent="0.2">
      <c r="A19" s="61" t="s">
        <v>331</v>
      </c>
      <c r="B19" s="29"/>
      <c r="C19" s="62">
        <f t="shared" si="0"/>
        <v>6762.4192980000007</v>
      </c>
      <c r="D19" s="62"/>
      <c r="E19" s="62">
        <f t="shared" si="1"/>
        <v>9661.0053609999995</v>
      </c>
      <c r="F19" s="29"/>
      <c r="G19" s="34">
        <f t="shared" si="2"/>
        <v>42.863152006224482</v>
      </c>
      <c r="H19" s="62"/>
      <c r="I19" s="34">
        <f t="shared" si="3"/>
        <v>-2.2035461174931612</v>
      </c>
      <c r="J19" s="29"/>
      <c r="K19" s="62">
        <v>5181.5905310000007</v>
      </c>
      <c r="L19" s="62"/>
      <c r="M19" s="62">
        <v>6479.1995459999998</v>
      </c>
      <c r="N19" s="29"/>
      <c r="O19" s="34">
        <f t="shared" si="4"/>
        <v>25.042677672748724</v>
      </c>
      <c r="P19" s="62"/>
      <c r="Q19" s="34">
        <f t="shared" si="5"/>
        <v>-5.0196949186327515</v>
      </c>
      <c r="R19" s="29"/>
      <c r="S19" s="62">
        <v>1580.828767</v>
      </c>
      <c r="T19" s="62"/>
      <c r="U19" s="62">
        <v>3181.8058150000006</v>
      </c>
      <c r="V19" s="29"/>
      <c r="W19" s="34">
        <f t="shared" si="6"/>
        <v>101.27453911648109</v>
      </c>
      <c r="X19" s="62"/>
      <c r="Y19" s="34">
        <f t="shared" si="7"/>
        <v>4.080495826119531</v>
      </c>
      <c r="Z19" s="29"/>
      <c r="AA19" s="62">
        <v>5097.4279180000012</v>
      </c>
      <c r="AB19" s="62"/>
      <c r="AC19" s="62">
        <v>6398.0233500000004</v>
      </c>
      <c r="AD19" s="29"/>
      <c r="AE19" s="34">
        <f t="shared" si="8"/>
        <v>25.514739059033005</v>
      </c>
      <c r="AF19" s="62"/>
      <c r="AG19" s="34">
        <f t="shared" si="9"/>
        <v>-4.7313934708122076</v>
      </c>
      <c r="AH19" s="29"/>
      <c r="AI19" s="62">
        <v>1664.9913799999999</v>
      </c>
      <c r="AJ19" s="62"/>
      <c r="AK19" s="62">
        <v>3262.9820110000005</v>
      </c>
      <c r="AL19" s="29"/>
      <c r="AM19" s="34">
        <f t="shared" si="10"/>
        <v>95.975910157564954</v>
      </c>
      <c r="AN19" s="62"/>
      <c r="AO19" s="34">
        <f t="shared" si="11"/>
        <v>3.1637987249152957</v>
      </c>
      <c r="AP19" s="29"/>
      <c r="AQ19" s="61" t="s">
        <v>528</v>
      </c>
    </row>
    <row r="20" spans="1:43" ht="13.5" customHeight="1" x14ac:dyDescent="0.2">
      <c r="A20" s="61" t="s">
        <v>332</v>
      </c>
      <c r="B20" s="29"/>
      <c r="C20" s="62">
        <f t="shared" si="0"/>
        <v>7133.2462609999975</v>
      </c>
      <c r="D20" s="62"/>
      <c r="E20" s="62">
        <f t="shared" si="1"/>
        <v>9376.342818000001</v>
      </c>
      <c r="F20" s="29"/>
      <c r="G20" s="34">
        <f t="shared" si="2"/>
        <v>31.4456626748443</v>
      </c>
      <c r="H20" s="62"/>
      <c r="I20" s="34">
        <f t="shared" si="3"/>
        <v>-2.9465105583021227</v>
      </c>
      <c r="J20" s="29"/>
      <c r="K20" s="62">
        <v>5308.7199039999987</v>
      </c>
      <c r="L20" s="62"/>
      <c r="M20" s="62">
        <v>6392.8953469999997</v>
      </c>
      <c r="N20" s="29"/>
      <c r="O20" s="34">
        <f t="shared" si="4"/>
        <v>20.422539945705182</v>
      </c>
      <c r="P20" s="62"/>
      <c r="Q20" s="34">
        <f t="shared" si="5"/>
        <v>-1.3320194630103828</v>
      </c>
      <c r="R20" s="29"/>
      <c r="S20" s="62">
        <v>1824.5263569999991</v>
      </c>
      <c r="T20" s="62"/>
      <c r="U20" s="62">
        <v>2983.4474710000009</v>
      </c>
      <c r="V20" s="29"/>
      <c r="W20" s="34">
        <f t="shared" si="6"/>
        <v>63.51901190978532</v>
      </c>
      <c r="X20" s="62"/>
      <c r="Y20" s="34">
        <f t="shared" si="7"/>
        <v>-6.2341436131921739</v>
      </c>
      <c r="Z20" s="29"/>
      <c r="AA20" s="62">
        <v>5227.7241349999995</v>
      </c>
      <c r="AB20" s="62"/>
      <c r="AC20" s="62">
        <v>6289.09069</v>
      </c>
      <c r="AD20" s="29"/>
      <c r="AE20" s="34">
        <f t="shared" si="8"/>
        <v>20.302650399895299</v>
      </c>
      <c r="AF20" s="62"/>
      <c r="AG20" s="34">
        <f t="shared" si="9"/>
        <v>-1.7025986627573104</v>
      </c>
      <c r="AH20" s="29"/>
      <c r="AI20" s="62">
        <v>1905.5221259999989</v>
      </c>
      <c r="AJ20" s="62"/>
      <c r="AK20" s="62">
        <v>3087.252128000001</v>
      </c>
      <c r="AL20" s="29"/>
      <c r="AM20" s="34">
        <f t="shared" si="10"/>
        <v>62.016073488511267</v>
      </c>
      <c r="AN20" s="62"/>
      <c r="AO20" s="34">
        <f t="shared" si="11"/>
        <v>-5.3855608890146414</v>
      </c>
      <c r="AP20" s="29"/>
      <c r="AQ20" s="61" t="s">
        <v>529</v>
      </c>
    </row>
    <row r="21" spans="1:43" ht="13.5" customHeight="1" x14ac:dyDescent="0.2">
      <c r="A21" s="61" t="s">
        <v>333</v>
      </c>
      <c r="B21" s="29"/>
      <c r="C21" s="62">
        <f t="shared" si="0"/>
        <v>6110.7221140000001</v>
      </c>
      <c r="D21" s="62"/>
      <c r="E21" s="62">
        <f t="shared" si="1"/>
        <v>9176.1986519999991</v>
      </c>
      <c r="F21" s="29"/>
      <c r="G21" s="34">
        <f t="shared" si="2"/>
        <v>50.165536589805384</v>
      </c>
      <c r="H21" s="62"/>
      <c r="I21" s="34">
        <f t="shared" si="3"/>
        <v>-2.1345653618357545</v>
      </c>
      <c r="J21" s="29"/>
      <c r="K21" s="62">
        <v>4409.32935</v>
      </c>
      <c r="L21" s="62"/>
      <c r="M21" s="62">
        <v>5839.7812389999999</v>
      </c>
      <c r="N21" s="29"/>
      <c r="O21" s="34">
        <f t="shared" si="4"/>
        <v>32.441484304183376</v>
      </c>
      <c r="P21" s="62"/>
      <c r="Q21" s="34">
        <f t="shared" si="5"/>
        <v>-8.6520125542108275</v>
      </c>
      <c r="R21" s="29"/>
      <c r="S21" s="62">
        <v>1701.3927640000004</v>
      </c>
      <c r="T21" s="62"/>
      <c r="U21" s="62">
        <v>3336.4174129999997</v>
      </c>
      <c r="V21" s="29"/>
      <c r="W21" s="34">
        <f t="shared" si="6"/>
        <v>96.09918906414245</v>
      </c>
      <c r="X21" s="62"/>
      <c r="Y21" s="34">
        <f t="shared" si="7"/>
        <v>11.830942070573442</v>
      </c>
      <c r="Z21" s="29"/>
      <c r="AA21" s="62">
        <v>4287.267218</v>
      </c>
      <c r="AB21" s="62"/>
      <c r="AC21" s="62">
        <v>5750.6656899999998</v>
      </c>
      <c r="AD21" s="29"/>
      <c r="AE21" s="34">
        <f t="shared" si="8"/>
        <v>34.133596008570521</v>
      </c>
      <c r="AF21" s="62"/>
      <c r="AG21" s="34">
        <f t="shared" si="9"/>
        <v>-8.5612535506305392</v>
      </c>
      <c r="AH21" s="29"/>
      <c r="AI21" s="62">
        <v>1823.4548960000004</v>
      </c>
      <c r="AJ21" s="62"/>
      <c r="AK21" s="62">
        <v>3425.5329619999993</v>
      </c>
      <c r="AL21" s="29"/>
      <c r="AM21" s="34">
        <f t="shared" si="10"/>
        <v>87.859484186550361</v>
      </c>
      <c r="AN21" s="62"/>
      <c r="AO21" s="34">
        <f t="shared" si="11"/>
        <v>10.957343941297879</v>
      </c>
      <c r="AP21" s="29"/>
      <c r="AQ21" s="61" t="s">
        <v>530</v>
      </c>
    </row>
    <row r="22" spans="1:43" ht="13.5" customHeight="1" x14ac:dyDescent="0.2">
      <c r="A22" s="61" t="s">
        <v>334</v>
      </c>
      <c r="B22" s="29"/>
      <c r="C22" s="62">
        <f t="shared" si="0"/>
        <v>7370.4669760000015</v>
      </c>
      <c r="D22" s="62"/>
      <c r="E22" s="62">
        <f t="shared" si="1"/>
        <v>9585.0820439999989</v>
      </c>
      <c r="F22" s="29"/>
      <c r="G22" s="34">
        <f t="shared" si="2"/>
        <v>30.047147286750118</v>
      </c>
      <c r="H22" s="62"/>
      <c r="I22" s="34">
        <f t="shared" si="3"/>
        <v>4.4559126007029306</v>
      </c>
      <c r="J22" s="29"/>
      <c r="K22" s="62">
        <v>5342.1492690000014</v>
      </c>
      <c r="L22" s="62"/>
      <c r="M22" s="62">
        <v>6811.3948820000005</v>
      </c>
      <c r="N22" s="29"/>
      <c r="O22" s="34">
        <f t="shared" si="4"/>
        <v>27.502893292890491</v>
      </c>
      <c r="P22" s="62"/>
      <c r="Q22" s="34">
        <f t="shared" si="5"/>
        <v>16.637843152603764</v>
      </c>
      <c r="R22" s="29"/>
      <c r="S22" s="62">
        <v>2028.3177070000006</v>
      </c>
      <c r="T22" s="62"/>
      <c r="U22" s="62">
        <v>2773.6871619999993</v>
      </c>
      <c r="V22" s="29"/>
      <c r="W22" s="34">
        <f t="shared" si="6"/>
        <v>36.748160923095384</v>
      </c>
      <c r="X22" s="62"/>
      <c r="Y22" s="34">
        <f t="shared" si="7"/>
        <v>-16.866302423892805</v>
      </c>
      <c r="Z22" s="29"/>
      <c r="AA22" s="62">
        <v>5253.3848580000013</v>
      </c>
      <c r="AB22" s="62"/>
      <c r="AC22" s="62">
        <v>6702.7584250000009</v>
      </c>
      <c r="AD22" s="29"/>
      <c r="AE22" s="34">
        <f t="shared" si="8"/>
        <v>27.589327760612335</v>
      </c>
      <c r="AF22" s="62"/>
      <c r="AG22" s="34">
        <f t="shared" si="9"/>
        <v>16.556217772415849</v>
      </c>
      <c r="AH22" s="29"/>
      <c r="AI22" s="62">
        <v>2117.0821180000007</v>
      </c>
      <c r="AJ22" s="62"/>
      <c r="AK22" s="62">
        <v>2882.3236189999989</v>
      </c>
      <c r="AL22" s="29"/>
      <c r="AM22" s="34">
        <f t="shared" si="10"/>
        <v>36.146047170003925</v>
      </c>
      <c r="AN22" s="62"/>
      <c r="AO22" s="34">
        <f t="shared" si="11"/>
        <v>-15.857659202988586</v>
      </c>
      <c r="AP22" s="29"/>
      <c r="AQ22" s="61" t="s">
        <v>531</v>
      </c>
    </row>
    <row r="23" spans="1:43" ht="13.5" customHeight="1" x14ac:dyDescent="0.2">
      <c r="A23" s="61" t="s">
        <v>335</v>
      </c>
      <c r="B23" s="29"/>
      <c r="C23" s="62">
        <f t="shared" si="0"/>
        <v>7586.5331050000023</v>
      </c>
      <c r="D23" s="62"/>
      <c r="E23" s="62">
        <f t="shared" si="1"/>
        <v>9562.310547000001</v>
      </c>
      <c r="F23" s="29"/>
      <c r="G23" s="34">
        <f t="shared" si="2"/>
        <v>26.043219144431546</v>
      </c>
      <c r="H23" s="62"/>
      <c r="I23" s="34">
        <f t="shared" si="3"/>
        <v>-0.23757227006994697</v>
      </c>
      <c r="J23" s="29"/>
      <c r="K23" s="62">
        <v>5553.5803480000013</v>
      </c>
      <c r="L23" s="62"/>
      <c r="M23" s="62">
        <v>7145.8980590000001</v>
      </c>
      <c r="N23" s="29"/>
      <c r="O23" s="34">
        <f t="shared" si="4"/>
        <v>28.671912734159633</v>
      </c>
      <c r="P23" s="62"/>
      <c r="Q23" s="34">
        <f t="shared" si="5"/>
        <v>4.9109350257165119</v>
      </c>
      <c r="R23" s="29"/>
      <c r="S23" s="62">
        <v>2032.9527570000005</v>
      </c>
      <c r="T23" s="62"/>
      <c r="U23" s="62">
        <v>2416.4124880000013</v>
      </c>
      <c r="V23" s="29"/>
      <c r="W23" s="34">
        <f t="shared" si="6"/>
        <v>18.862205709387297</v>
      </c>
      <c r="X23" s="62"/>
      <c r="Y23" s="34">
        <f t="shared" si="7"/>
        <v>-12.880856893117709</v>
      </c>
      <c r="Z23" s="29"/>
      <c r="AA23" s="62">
        <v>5479.995793000001</v>
      </c>
      <c r="AB23" s="62"/>
      <c r="AC23" s="62">
        <v>7022.7614050000011</v>
      </c>
      <c r="AD23" s="29"/>
      <c r="AE23" s="34">
        <f t="shared" si="8"/>
        <v>28.152678766116708</v>
      </c>
      <c r="AF23" s="62"/>
      <c r="AG23" s="34">
        <f t="shared" si="9"/>
        <v>4.7741983182095709</v>
      </c>
      <c r="AH23" s="29"/>
      <c r="AI23" s="62">
        <v>2106.5373120000004</v>
      </c>
      <c r="AJ23" s="62"/>
      <c r="AK23" s="62">
        <v>2539.5491420000008</v>
      </c>
      <c r="AL23" s="29"/>
      <c r="AM23" s="34">
        <f t="shared" si="10"/>
        <v>20.555621186167741</v>
      </c>
      <c r="AN23" s="62"/>
      <c r="AO23" s="34">
        <f t="shared" si="11"/>
        <v>-11.892296712987459</v>
      </c>
      <c r="AP23" s="29"/>
      <c r="AQ23" s="61" t="s">
        <v>532</v>
      </c>
    </row>
    <row r="24" spans="1:43" ht="13.5" customHeight="1" x14ac:dyDescent="0.2">
      <c r="A24" s="61" t="s">
        <v>336</v>
      </c>
      <c r="B24" s="29"/>
      <c r="C24" s="62">
        <f t="shared" si="0"/>
        <v>8295.4931419999994</v>
      </c>
      <c r="D24" s="62"/>
      <c r="E24" s="62">
        <f t="shared" si="1"/>
        <v>9637.0531809999993</v>
      </c>
      <c r="F24" s="29"/>
      <c r="G24" s="34">
        <f t="shared" si="2"/>
        <v>16.172155362382185</v>
      </c>
      <c r="H24" s="62"/>
      <c r="I24" s="34">
        <f t="shared" si="3"/>
        <v>0.78163780220930335</v>
      </c>
      <c r="J24" s="29"/>
      <c r="K24" s="62">
        <v>6107.4962599999999</v>
      </c>
      <c r="L24" s="62"/>
      <c r="M24" s="62">
        <v>6912.9602559999994</v>
      </c>
      <c r="N24" s="29"/>
      <c r="O24" s="34">
        <f t="shared" si="4"/>
        <v>13.188120986258284</v>
      </c>
      <c r="P24" s="62"/>
      <c r="Q24" s="34">
        <f t="shared" si="5"/>
        <v>-3.2597414779325646</v>
      </c>
      <c r="R24" s="29"/>
      <c r="S24" s="62">
        <v>2187.9968819999999</v>
      </c>
      <c r="T24" s="62"/>
      <c r="U24" s="62">
        <v>2724.092924999999</v>
      </c>
      <c r="V24" s="29"/>
      <c r="W24" s="34">
        <f t="shared" si="6"/>
        <v>24.501682219490434</v>
      </c>
      <c r="X24" s="62"/>
      <c r="Y24" s="34">
        <f t="shared" si="7"/>
        <v>12.732943507284062</v>
      </c>
      <c r="Z24" s="29"/>
      <c r="AA24" s="62">
        <v>6020.1607290000002</v>
      </c>
      <c r="AB24" s="62"/>
      <c r="AC24" s="62">
        <v>6817.3164679999991</v>
      </c>
      <c r="AD24" s="29"/>
      <c r="AE24" s="34">
        <f t="shared" si="8"/>
        <v>13.241436149038051</v>
      </c>
      <c r="AF24" s="62"/>
      <c r="AG24" s="34">
        <f t="shared" si="9"/>
        <v>-2.9254153053488494</v>
      </c>
      <c r="AH24" s="29"/>
      <c r="AI24" s="62">
        <v>2275.3324130000001</v>
      </c>
      <c r="AJ24" s="62"/>
      <c r="AK24" s="62">
        <v>2819.7367129999989</v>
      </c>
      <c r="AL24" s="29"/>
      <c r="AM24" s="34">
        <f t="shared" si="10"/>
        <v>23.926363325620969</v>
      </c>
      <c r="AN24" s="62"/>
      <c r="AO24" s="34">
        <f t="shared" si="11"/>
        <v>11.032965118341394</v>
      </c>
      <c r="AP24" s="29"/>
      <c r="AQ24" s="61" t="s">
        <v>533</v>
      </c>
    </row>
    <row r="25" spans="1:43" ht="13.5" customHeight="1" x14ac:dyDescent="0.2">
      <c r="A25" s="61" t="s">
        <v>337</v>
      </c>
      <c r="B25" s="29"/>
      <c r="C25" s="62">
        <f t="shared" si="0"/>
        <v>7856.8737730000012</v>
      </c>
      <c r="D25" s="62"/>
      <c r="E25" s="62"/>
      <c r="F25" s="29"/>
      <c r="G25" s="34"/>
      <c r="H25" s="62"/>
      <c r="I25" s="34"/>
      <c r="J25" s="29"/>
      <c r="K25" s="62">
        <v>5892.746317000001</v>
      </c>
      <c r="L25" s="62"/>
      <c r="M25" s="62"/>
      <c r="N25" s="29"/>
      <c r="O25" s="34"/>
      <c r="P25" s="62"/>
      <c r="Q25" s="34"/>
      <c r="R25" s="29"/>
      <c r="S25" s="62">
        <v>1964.1274559999997</v>
      </c>
      <c r="T25" s="62"/>
      <c r="U25" s="62"/>
      <c r="V25" s="29"/>
      <c r="W25" s="34"/>
      <c r="X25" s="62"/>
      <c r="Y25" s="34"/>
      <c r="Z25" s="29"/>
      <c r="AA25" s="62">
        <v>5821.1412340000006</v>
      </c>
      <c r="AB25" s="62"/>
      <c r="AC25" s="62"/>
      <c r="AD25" s="29"/>
      <c r="AE25" s="34"/>
      <c r="AF25" s="62"/>
      <c r="AG25" s="34"/>
      <c r="AH25" s="29"/>
      <c r="AI25" s="62">
        <v>2035.7325389999999</v>
      </c>
      <c r="AJ25" s="62"/>
      <c r="AK25" s="62"/>
      <c r="AL25" s="29"/>
      <c r="AM25" s="34"/>
      <c r="AN25" s="62"/>
      <c r="AO25" s="34"/>
      <c r="AP25" s="29"/>
      <c r="AQ25" s="61" t="s">
        <v>534</v>
      </c>
    </row>
    <row r="26" spans="1:43" ht="3.75" customHeight="1" thickBo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  <c r="AJ26" s="63"/>
      <c r="AK26" s="64"/>
      <c r="AL26" s="63"/>
      <c r="AM26" s="63"/>
      <c r="AN26" s="63"/>
      <c r="AO26" s="63"/>
      <c r="AP26" s="63"/>
      <c r="AQ26" s="63"/>
    </row>
    <row r="27" spans="1:43" ht="13.5" thickTop="1" x14ac:dyDescent="0.2"/>
    <row r="38" spans="27:30" x14ac:dyDescent="0.2">
      <c r="AA38" s="65"/>
      <c r="AB38" s="65"/>
      <c r="AC38" s="65"/>
      <c r="AD38" s="65"/>
    </row>
  </sheetData>
  <mergeCells count="24"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1" t="s">
        <v>657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658</v>
      </c>
      <c r="F4" s="188"/>
      <c r="G4" s="188"/>
      <c r="H4" s="188"/>
      <c r="I4" s="188"/>
      <c r="J4" s="66"/>
      <c r="K4" s="187" t="s">
        <v>659</v>
      </c>
      <c r="L4" s="187"/>
      <c r="M4" s="187"/>
      <c r="N4" s="187"/>
      <c r="O4" s="187"/>
      <c r="P4" s="67"/>
      <c r="Q4" s="27" t="s">
        <v>660</v>
      </c>
      <c r="R4" s="66"/>
      <c r="S4" s="187" t="s">
        <v>522</v>
      </c>
      <c r="T4" s="66"/>
      <c r="U4" s="187" t="s">
        <v>535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646</v>
      </c>
      <c r="F6" s="66"/>
      <c r="G6" s="187" t="s">
        <v>661</v>
      </c>
      <c r="H6" s="188"/>
      <c r="I6" s="188"/>
      <c r="J6" s="66"/>
      <c r="K6" s="187" t="s">
        <v>646</v>
      </c>
      <c r="L6" s="66"/>
      <c r="M6" s="187" t="s">
        <v>661</v>
      </c>
      <c r="N6" s="188"/>
      <c r="O6" s="188"/>
      <c r="P6" s="67"/>
      <c r="Q6" s="27" t="s">
        <v>662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655</v>
      </c>
      <c r="H8" s="66"/>
      <c r="I8" s="27" t="s">
        <v>656</v>
      </c>
      <c r="J8" s="66"/>
      <c r="K8" s="187"/>
      <c r="L8" s="66"/>
      <c r="M8" s="27" t="s">
        <v>655</v>
      </c>
      <c r="N8" s="66"/>
      <c r="O8" s="27" t="s">
        <v>656</v>
      </c>
      <c r="P8" s="67"/>
      <c r="Q8" s="27" t="s">
        <v>655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0">
        <v>2020</v>
      </c>
      <c r="B10" s="29"/>
      <c r="C10" s="69" t="s">
        <v>296</v>
      </c>
      <c r="D10" s="70"/>
      <c r="E10" s="71">
        <f>SUM(E11:E22)</f>
        <v>68145.56797199999</v>
      </c>
      <c r="F10" s="72"/>
      <c r="G10" s="73">
        <v>8.1438763941517323</v>
      </c>
      <c r="H10" s="74"/>
      <c r="I10" s="75"/>
      <c r="J10" s="70"/>
      <c r="K10" s="71">
        <f>SUM(K11:K22)</f>
        <v>62314.227052000002</v>
      </c>
      <c r="L10" s="72"/>
      <c r="M10" s="73">
        <v>7.8293333199741255</v>
      </c>
      <c r="N10" s="74"/>
      <c r="O10" s="75"/>
      <c r="P10" s="76"/>
      <c r="Q10" s="75"/>
      <c r="R10" s="29"/>
      <c r="S10" s="69" t="s">
        <v>296</v>
      </c>
      <c r="T10" s="29"/>
      <c r="U10" s="190">
        <v>2020</v>
      </c>
      <c r="Y10" s="193"/>
      <c r="Z10" s="193"/>
    </row>
    <row r="11" spans="1:26" ht="13.5" customHeight="1" x14ac:dyDescent="0.2">
      <c r="A11" s="190"/>
      <c r="B11" s="29"/>
      <c r="C11" s="61" t="s">
        <v>326</v>
      </c>
      <c r="D11" s="29"/>
      <c r="E11" s="62">
        <v>6681.9595229999986</v>
      </c>
      <c r="F11" s="62"/>
      <c r="G11" s="77">
        <v>-0.88191899987889144</v>
      </c>
      <c r="H11" s="78"/>
      <c r="I11" s="77">
        <v>11.076934839288015</v>
      </c>
      <c r="J11" s="29"/>
      <c r="K11" s="62">
        <v>5775.3157159999973</v>
      </c>
      <c r="L11" s="62"/>
      <c r="M11" s="77">
        <v>-2.6791123507136092</v>
      </c>
      <c r="N11" s="78"/>
      <c r="O11" s="77">
        <v>8.0780719680915212</v>
      </c>
      <c r="P11" s="68"/>
      <c r="Q11" s="77">
        <v>0.10874721936320952</v>
      </c>
      <c r="R11" s="78"/>
      <c r="S11" s="61" t="s">
        <v>523</v>
      </c>
      <c r="T11" s="29"/>
      <c r="U11" s="190"/>
    </row>
    <row r="12" spans="1:26" ht="13.5" customHeight="1" x14ac:dyDescent="0.2">
      <c r="A12" s="190"/>
      <c r="B12" s="29"/>
      <c r="C12" s="61" t="s">
        <v>327</v>
      </c>
      <c r="D12" s="29"/>
      <c r="E12" s="62">
        <v>6446.9274560000013</v>
      </c>
      <c r="F12" s="62"/>
      <c r="G12" s="77">
        <v>4.0859123260077865</v>
      </c>
      <c r="H12" s="78"/>
      <c r="I12" s="77">
        <f>E12/E11*100-100</f>
        <v>-3.5174123128252006</v>
      </c>
      <c r="J12" s="29"/>
      <c r="K12" s="62">
        <v>5738.0027740000023</v>
      </c>
      <c r="L12" s="62"/>
      <c r="M12" s="77">
        <v>4.7159252569344972</v>
      </c>
      <c r="N12" s="78"/>
      <c r="O12" s="77">
        <f>K12/K11*100-100</f>
        <v>-0.64607622915960405</v>
      </c>
      <c r="P12" s="68"/>
      <c r="Q12" s="77">
        <v>1.3097015455673358</v>
      </c>
      <c r="R12" s="29"/>
      <c r="S12" s="61" t="s">
        <v>524</v>
      </c>
      <c r="T12" s="29"/>
      <c r="U12" s="190"/>
    </row>
    <row r="13" spans="1:26" ht="13.5" customHeight="1" x14ac:dyDescent="0.2">
      <c r="A13" s="190"/>
      <c r="B13" s="29"/>
      <c r="C13" s="61" t="s">
        <v>328</v>
      </c>
      <c r="D13" s="29"/>
      <c r="E13" s="62">
        <v>6138.7489750000004</v>
      </c>
      <c r="F13" s="62"/>
      <c r="G13" s="77">
        <v>-9.6946259514115951</v>
      </c>
      <c r="H13" s="78"/>
      <c r="I13" s="77">
        <f t="shared" ref="I13:I22" si="0">E13/E12*100-100</f>
        <v>-4.7802380762511376</v>
      </c>
      <c r="J13" s="29"/>
      <c r="K13" s="62">
        <v>5474.9890779999996</v>
      </c>
      <c r="L13" s="62"/>
      <c r="M13" s="77">
        <v>-10.454234137085265</v>
      </c>
      <c r="N13" s="78"/>
      <c r="O13" s="77">
        <f t="shared" ref="O13:O22" si="1">K13/K12*100-100</f>
        <v>-4.5837150374302524</v>
      </c>
      <c r="P13" s="68"/>
      <c r="Q13" s="77">
        <v>-2.3584643130798071</v>
      </c>
      <c r="R13" s="29"/>
      <c r="S13" s="61" t="s">
        <v>525</v>
      </c>
      <c r="T13" s="29"/>
      <c r="U13" s="190"/>
    </row>
    <row r="14" spans="1:26" ht="13.5" customHeight="1" x14ac:dyDescent="0.2">
      <c r="A14" s="190"/>
      <c r="B14" s="29"/>
      <c r="C14" s="61" t="s">
        <v>329</v>
      </c>
      <c r="D14" s="29"/>
      <c r="E14" s="62">
        <v>4039.5847290000002</v>
      </c>
      <c r="F14" s="62"/>
      <c r="G14" s="77">
        <v>-40.310901990444691</v>
      </c>
      <c r="H14" s="78"/>
      <c r="I14" s="77">
        <f t="shared" si="0"/>
        <v>-34.19531006315502</v>
      </c>
      <c r="J14" s="29"/>
      <c r="K14" s="62">
        <v>3642.7417420000002</v>
      </c>
      <c r="L14" s="62"/>
      <c r="M14" s="77">
        <v>-39.185705253279536</v>
      </c>
      <c r="N14" s="78"/>
      <c r="O14" s="77">
        <f t="shared" si="1"/>
        <v>-33.465771527517191</v>
      </c>
      <c r="P14" s="68"/>
      <c r="Q14" s="77">
        <v>-15.861204148264889</v>
      </c>
      <c r="R14" s="29"/>
      <c r="S14" s="61" t="s">
        <v>526</v>
      </c>
      <c r="T14" s="29"/>
      <c r="U14" s="190"/>
    </row>
    <row r="15" spans="1:26" ht="13.5" customHeight="1" x14ac:dyDescent="0.2">
      <c r="A15" s="190"/>
      <c r="B15" s="29"/>
      <c r="C15" s="61" t="s">
        <v>330</v>
      </c>
      <c r="D15" s="29"/>
      <c r="E15" s="62">
        <v>4333.0105259999991</v>
      </c>
      <c r="F15" s="62"/>
      <c r="G15" s="77">
        <v>-39.91690147444131</v>
      </c>
      <c r="H15" s="78"/>
      <c r="I15" s="77">
        <f t="shared" si="0"/>
        <v>7.2637614181850978</v>
      </c>
      <c r="J15" s="29"/>
      <c r="K15" s="62">
        <v>4150.9056679999994</v>
      </c>
      <c r="L15" s="62"/>
      <c r="M15" s="77">
        <v>-34.827153857077491</v>
      </c>
      <c r="N15" s="78"/>
      <c r="O15" s="77">
        <f t="shared" si="1"/>
        <v>13.950039887290998</v>
      </c>
      <c r="P15" s="68"/>
      <c r="Q15" s="77">
        <v>-30.157271951101379</v>
      </c>
      <c r="R15" s="29"/>
      <c r="S15" s="61" t="s">
        <v>527</v>
      </c>
      <c r="T15" s="29"/>
      <c r="U15" s="190"/>
    </row>
    <row r="16" spans="1:26" ht="13.5" customHeight="1" x14ac:dyDescent="0.2">
      <c r="A16" s="190"/>
      <c r="B16" s="29"/>
      <c r="C16" s="61" t="s">
        <v>331</v>
      </c>
      <c r="D16" s="29"/>
      <c r="E16" s="62">
        <v>5156.8907840000002</v>
      </c>
      <c r="F16" s="62"/>
      <c r="G16" s="77">
        <v>-22.024033489940464</v>
      </c>
      <c r="H16" s="78"/>
      <c r="I16" s="77">
        <f t="shared" si="0"/>
        <v>19.014037770191223</v>
      </c>
      <c r="J16" s="29"/>
      <c r="K16" s="62">
        <v>4863.3470200000011</v>
      </c>
      <c r="L16" s="62"/>
      <c r="M16" s="77">
        <v>-16.288287650361028</v>
      </c>
      <c r="N16" s="78"/>
      <c r="O16" s="77">
        <f t="shared" si="1"/>
        <v>17.163515844080152</v>
      </c>
      <c r="P16" s="68"/>
      <c r="Q16" s="77">
        <v>-34.300053614173763</v>
      </c>
      <c r="R16" s="29"/>
      <c r="S16" s="61" t="s">
        <v>528</v>
      </c>
      <c r="T16" s="29"/>
      <c r="U16" s="190"/>
    </row>
    <row r="17" spans="1:21" ht="13.5" customHeight="1" x14ac:dyDescent="0.2">
      <c r="A17" s="190"/>
      <c r="B17" s="29"/>
      <c r="C17" s="61" t="s">
        <v>332</v>
      </c>
      <c r="D17" s="29"/>
      <c r="E17" s="62">
        <v>5863.5128960000011</v>
      </c>
      <c r="F17" s="62"/>
      <c r="G17" s="77">
        <v>-19.285547872267827</v>
      </c>
      <c r="H17" s="78"/>
      <c r="I17" s="77">
        <f t="shared" si="0"/>
        <v>13.702483562234804</v>
      </c>
      <c r="J17" s="29"/>
      <c r="K17" s="62">
        <v>5449.3647870000013</v>
      </c>
      <c r="L17" s="62"/>
      <c r="M17" s="77">
        <v>-15.043649231843105</v>
      </c>
      <c r="N17" s="78"/>
      <c r="O17" s="77">
        <f t="shared" si="1"/>
        <v>12.049680283764744</v>
      </c>
      <c r="P17" s="68"/>
      <c r="Q17" s="77">
        <v>-27.199281885967352</v>
      </c>
      <c r="R17" s="29"/>
      <c r="S17" s="61" t="s">
        <v>529</v>
      </c>
      <c r="T17" s="29"/>
      <c r="U17" s="190"/>
    </row>
    <row r="18" spans="1:21" ht="13.5" customHeight="1" x14ac:dyDescent="0.2">
      <c r="A18" s="190"/>
      <c r="B18" s="29"/>
      <c r="C18" s="61" t="s">
        <v>333</v>
      </c>
      <c r="D18" s="29"/>
      <c r="E18" s="62">
        <v>5017.9059230000003</v>
      </c>
      <c r="F18" s="62"/>
      <c r="G18" s="77">
        <v>-7.888393481386359</v>
      </c>
      <c r="H18" s="78"/>
      <c r="I18" s="77">
        <f t="shared" si="0"/>
        <v>-14.421507857121981</v>
      </c>
      <c r="J18" s="29"/>
      <c r="K18" s="62">
        <v>4539.7485390000011</v>
      </c>
      <c r="L18" s="62"/>
      <c r="M18" s="77">
        <v>-7.220713017565032</v>
      </c>
      <c r="N18" s="78"/>
      <c r="O18" s="77">
        <f t="shared" si="1"/>
        <v>-16.692151903098491</v>
      </c>
      <c r="P18" s="68"/>
      <c r="Q18" s="77">
        <v>-17.009976181101777</v>
      </c>
      <c r="R18" s="29"/>
      <c r="S18" s="61" t="s">
        <v>530</v>
      </c>
      <c r="T18" s="29"/>
      <c r="U18" s="190"/>
    </row>
    <row r="19" spans="1:21" ht="13.5" customHeight="1" x14ac:dyDescent="0.2">
      <c r="A19" s="190"/>
      <c r="B19" s="29"/>
      <c r="C19" s="61" t="s">
        <v>334</v>
      </c>
      <c r="D19" s="29"/>
      <c r="E19" s="62">
        <v>6170.2457019999983</v>
      </c>
      <c r="F19" s="62"/>
      <c r="G19" s="77">
        <v>-8.220767089903859</v>
      </c>
      <c r="H19" s="78"/>
      <c r="I19" s="77">
        <f t="shared" si="0"/>
        <v>22.964555268327175</v>
      </c>
      <c r="J19" s="29"/>
      <c r="K19" s="62">
        <v>5681.3758489999991</v>
      </c>
      <c r="L19" s="62"/>
      <c r="M19" s="77">
        <v>-3.8432170166466335</v>
      </c>
      <c r="N19" s="78"/>
      <c r="O19" s="77">
        <f t="shared" si="1"/>
        <v>25.147368850774981</v>
      </c>
      <c r="P19" s="68"/>
      <c r="Q19" s="77">
        <v>-12.263438223487384</v>
      </c>
      <c r="R19" s="29"/>
      <c r="S19" s="61" t="s">
        <v>531</v>
      </c>
      <c r="T19" s="29"/>
      <c r="U19" s="190"/>
    </row>
    <row r="20" spans="1:21" ht="13.5" customHeight="1" x14ac:dyDescent="0.2">
      <c r="A20" s="190"/>
      <c r="B20" s="29"/>
      <c r="C20" s="61" t="s">
        <v>335</v>
      </c>
      <c r="D20" s="29"/>
      <c r="E20" s="62">
        <v>6463.1713879999988</v>
      </c>
      <c r="F20" s="62"/>
      <c r="G20" s="77">
        <v>-11.133821952135349</v>
      </c>
      <c r="H20" s="78"/>
      <c r="I20" s="77">
        <f t="shared" si="0"/>
        <v>4.7473909491975803</v>
      </c>
      <c r="J20" s="29"/>
      <c r="K20" s="62">
        <v>5974.0805919999993</v>
      </c>
      <c r="L20" s="62"/>
      <c r="M20" s="77">
        <v>-8.4253773741818065</v>
      </c>
      <c r="N20" s="78"/>
      <c r="O20" s="77">
        <f t="shared" si="1"/>
        <v>5.1520045633228051</v>
      </c>
      <c r="P20" s="68"/>
      <c r="Q20" s="77">
        <v>-9.2172850678787057</v>
      </c>
      <c r="R20" s="29"/>
      <c r="S20" s="61" t="s">
        <v>532</v>
      </c>
      <c r="T20" s="29"/>
      <c r="U20" s="190"/>
    </row>
    <row r="21" spans="1:21" ht="13.5" customHeight="1" x14ac:dyDescent="0.2">
      <c r="A21" s="190"/>
      <c r="B21" s="29"/>
      <c r="C21" s="61" t="s">
        <v>336</v>
      </c>
      <c r="D21" s="29"/>
      <c r="E21" s="62">
        <v>6129.9979579999999</v>
      </c>
      <c r="F21" s="62"/>
      <c r="G21" s="77">
        <v>-11.513926032528687</v>
      </c>
      <c r="H21" s="78"/>
      <c r="I21" s="77">
        <f t="shared" si="0"/>
        <v>-5.1549527313880787</v>
      </c>
      <c r="J21" s="29"/>
      <c r="K21" s="62">
        <v>5764.9708430000001</v>
      </c>
      <c r="L21" s="62"/>
      <c r="M21" s="77">
        <v>-7.8239806120076736</v>
      </c>
      <c r="N21" s="78"/>
      <c r="O21" s="77">
        <f t="shared" si="1"/>
        <v>-3.5002833620962974</v>
      </c>
      <c r="P21" s="68"/>
      <c r="Q21" s="77">
        <v>-10.323679141168995</v>
      </c>
      <c r="R21" s="29"/>
      <c r="S21" s="61" t="s">
        <v>533</v>
      </c>
      <c r="T21" s="29"/>
      <c r="U21" s="190"/>
    </row>
    <row r="22" spans="1:21" ht="13.5" customHeight="1" x14ac:dyDescent="0.2">
      <c r="A22" s="190"/>
      <c r="B22" s="29"/>
      <c r="C22" s="61" t="s">
        <v>337</v>
      </c>
      <c r="D22" s="29"/>
      <c r="E22" s="62">
        <v>5703.6121119999998</v>
      </c>
      <c r="F22" s="62"/>
      <c r="G22" s="77">
        <v>-5.1865326731644643</v>
      </c>
      <c r="H22" s="78"/>
      <c r="I22" s="77">
        <f t="shared" si="0"/>
        <v>-6.9557257428371884</v>
      </c>
      <c r="J22" s="29"/>
      <c r="K22" s="62">
        <v>5259.3844440000003</v>
      </c>
      <c r="L22" s="62"/>
      <c r="M22" s="77">
        <v>-1.5769598756783836</v>
      </c>
      <c r="N22" s="78"/>
      <c r="O22" s="77">
        <f t="shared" si="1"/>
        <v>-8.7699732187526678</v>
      </c>
      <c r="P22" s="68"/>
      <c r="Q22" s="77">
        <v>-9.4943742948125305</v>
      </c>
      <c r="R22" s="29"/>
      <c r="S22" s="61" t="s">
        <v>534</v>
      </c>
      <c r="T22" s="29"/>
      <c r="U22" s="190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0">
        <v>2021</v>
      </c>
      <c r="B24" s="29"/>
      <c r="C24" s="69" t="s">
        <v>296</v>
      </c>
      <c r="D24" s="70"/>
      <c r="E24" s="71">
        <f>SUM(E25:E36)</f>
        <v>83145.714808999997</v>
      </c>
      <c r="F24" s="72"/>
      <c r="G24" s="73">
        <f t="shared" ref="G24:G36" si="2">E24/E10*100-100</f>
        <v>22.011918431971012</v>
      </c>
      <c r="H24" s="74"/>
      <c r="I24" s="75"/>
      <c r="J24" s="70"/>
      <c r="K24" s="71">
        <f>SUM(K25:K36)</f>
        <v>73877.730905000004</v>
      </c>
      <c r="L24" s="72"/>
      <c r="M24" s="73">
        <f t="shared" ref="M24:M36" si="3">K24/K10*100-100</f>
        <v>18.556763679906481</v>
      </c>
      <c r="N24" s="74"/>
      <c r="O24" s="75"/>
      <c r="P24" s="76"/>
      <c r="Q24" s="75"/>
      <c r="R24" s="29"/>
      <c r="S24" s="69" t="s">
        <v>296</v>
      </c>
      <c r="T24" s="29"/>
      <c r="U24" s="190">
        <v>2021</v>
      </c>
    </row>
    <row r="25" spans="1:21" ht="13.5" customHeight="1" x14ac:dyDescent="0.2">
      <c r="A25" s="190"/>
      <c r="B25" s="29"/>
      <c r="C25" s="61" t="s">
        <v>326</v>
      </c>
      <c r="D25" s="29"/>
      <c r="E25" s="62">
        <v>5548.2806780000001</v>
      </c>
      <c r="F25" s="62"/>
      <c r="G25" s="77">
        <f t="shared" si="2"/>
        <v>-16.966263280969571</v>
      </c>
      <c r="H25" s="78"/>
      <c r="I25" s="77">
        <f>E25/E22*100-100</f>
        <v>-2.7233870563040767</v>
      </c>
      <c r="J25" s="29"/>
      <c r="K25" s="62">
        <v>5059.6629770000009</v>
      </c>
      <c r="L25" s="62"/>
      <c r="M25" s="77">
        <f t="shared" si="3"/>
        <v>-12.391577780195533</v>
      </c>
      <c r="N25" s="78"/>
      <c r="O25" s="77">
        <f>K25/K22*100-100</f>
        <v>-3.79743046218735</v>
      </c>
      <c r="P25" s="68"/>
      <c r="Q25" s="77">
        <v>-11.430825867653056</v>
      </c>
      <c r="R25" s="29"/>
      <c r="S25" s="61" t="s">
        <v>523</v>
      </c>
      <c r="T25" s="29"/>
      <c r="U25" s="190"/>
    </row>
    <row r="26" spans="1:21" ht="13.5" customHeight="1" x14ac:dyDescent="0.2">
      <c r="A26" s="190"/>
      <c r="B26" s="29"/>
      <c r="C26" s="61" t="s">
        <v>327</v>
      </c>
      <c r="D26" s="29"/>
      <c r="E26" s="62">
        <v>5777.5798129999985</v>
      </c>
      <c r="F26" s="62"/>
      <c r="G26" s="77">
        <f t="shared" si="2"/>
        <v>-10.382428646332244</v>
      </c>
      <c r="H26" s="78"/>
      <c r="I26" s="77">
        <f>E26/E25*100-100</f>
        <v>4.1327962355836405</v>
      </c>
      <c r="J26" s="29"/>
      <c r="K26" s="62">
        <v>5177.3538469999985</v>
      </c>
      <c r="L26" s="62"/>
      <c r="M26" s="77">
        <f t="shared" si="3"/>
        <v>-9.7708026482735733</v>
      </c>
      <c r="N26" s="78"/>
      <c r="O26" s="77">
        <f>K26/K25*100-100</f>
        <v>2.3260614498434364</v>
      </c>
      <c r="P26" s="68"/>
      <c r="Q26" s="77">
        <v>-11.047706504606964</v>
      </c>
      <c r="R26" s="29"/>
      <c r="S26" s="61" t="s">
        <v>524</v>
      </c>
      <c r="T26" s="29"/>
      <c r="U26" s="190"/>
    </row>
    <row r="27" spans="1:21" ht="13.5" customHeight="1" x14ac:dyDescent="0.2">
      <c r="A27" s="190"/>
      <c r="B27" s="29"/>
      <c r="C27" s="61" t="s">
        <v>328</v>
      </c>
      <c r="D27" s="29"/>
      <c r="E27" s="62">
        <v>7055.7488490000032</v>
      </c>
      <c r="F27" s="62"/>
      <c r="G27" s="77">
        <f t="shared" si="2"/>
        <v>14.937894964177161</v>
      </c>
      <c r="H27" s="78"/>
      <c r="I27" s="77">
        <f t="shared" ref="I27:I36" si="4">E27/E26*100-100</f>
        <v>22.122914392701716</v>
      </c>
      <c r="J27" s="29"/>
      <c r="K27" s="62">
        <v>6450.3457530000032</v>
      </c>
      <c r="L27" s="62"/>
      <c r="M27" s="77">
        <f t="shared" si="3"/>
        <v>17.814769328385566</v>
      </c>
      <c r="N27" s="78"/>
      <c r="O27" s="77">
        <f t="shared" ref="O27:O36" si="5">K27/K26*100-100</f>
        <v>24.587693706460414</v>
      </c>
      <c r="P27" s="68"/>
      <c r="Q27" s="77">
        <v>-4.5985227046811303</v>
      </c>
      <c r="R27" s="29"/>
      <c r="S27" s="61" t="s">
        <v>525</v>
      </c>
      <c r="T27" s="29"/>
      <c r="U27" s="190"/>
    </row>
    <row r="28" spans="1:21" ht="13.5" customHeight="1" x14ac:dyDescent="0.2">
      <c r="A28" s="190"/>
      <c r="B28" s="29"/>
      <c r="C28" s="61" t="s">
        <v>329</v>
      </c>
      <c r="D28" s="29"/>
      <c r="E28" s="62">
        <v>6857.7750839999999</v>
      </c>
      <c r="F28" s="62"/>
      <c r="G28" s="77">
        <f t="shared" si="2"/>
        <v>69.764358072955758</v>
      </c>
      <c r="H28" s="78"/>
      <c r="I28" s="77">
        <f t="shared" si="4"/>
        <v>-2.8058505090931902</v>
      </c>
      <c r="J28" s="29"/>
      <c r="K28" s="62">
        <v>6208.1900930000002</v>
      </c>
      <c r="L28" s="62"/>
      <c r="M28" s="77">
        <f t="shared" si="3"/>
        <v>70.426303391781857</v>
      </c>
      <c r="N28" s="78"/>
      <c r="O28" s="77">
        <f t="shared" si="5"/>
        <v>-3.7541500761781492</v>
      </c>
      <c r="P28" s="68"/>
      <c r="Q28" s="77">
        <v>18.440868726780351</v>
      </c>
      <c r="R28" s="29"/>
      <c r="S28" s="61" t="s">
        <v>526</v>
      </c>
      <c r="T28" s="29"/>
      <c r="U28" s="190"/>
    </row>
    <row r="29" spans="1:21" ht="13.5" customHeight="1" x14ac:dyDescent="0.2">
      <c r="A29" s="190"/>
      <c r="B29" s="29"/>
      <c r="C29" s="61" t="s">
        <v>330</v>
      </c>
      <c r="D29" s="29"/>
      <c r="E29" s="62">
        <v>6790.5757159999994</v>
      </c>
      <c r="F29" s="62"/>
      <c r="G29" s="77">
        <f t="shared" si="2"/>
        <v>56.717267942311963</v>
      </c>
      <c r="H29" s="78"/>
      <c r="I29" s="77">
        <f t="shared" si="4"/>
        <v>-0.97990043675805794</v>
      </c>
      <c r="J29" s="29"/>
      <c r="K29" s="62">
        <v>6068.293737</v>
      </c>
      <c r="L29" s="62"/>
      <c r="M29" s="77">
        <f t="shared" si="3"/>
        <v>46.192041505097421</v>
      </c>
      <c r="N29" s="78"/>
      <c r="O29" s="77">
        <f t="shared" si="5"/>
        <v>-2.253416114911488</v>
      </c>
      <c r="P29" s="68"/>
      <c r="Q29" s="77">
        <v>42.675270607924944</v>
      </c>
      <c r="R29" s="29"/>
      <c r="S29" s="61" t="s">
        <v>527</v>
      </c>
      <c r="T29" s="29"/>
      <c r="U29" s="190"/>
    </row>
    <row r="30" spans="1:21" ht="13.5" customHeight="1" x14ac:dyDescent="0.2">
      <c r="A30" s="190"/>
      <c r="B30" s="29"/>
      <c r="C30" s="61" t="s">
        <v>331</v>
      </c>
      <c r="D30" s="29"/>
      <c r="E30" s="62">
        <v>6762.4192980000007</v>
      </c>
      <c r="F30" s="62"/>
      <c r="G30" s="77">
        <f t="shared" si="2"/>
        <v>31.133653615108244</v>
      </c>
      <c r="H30" s="78"/>
      <c r="I30" s="77">
        <f t="shared" si="4"/>
        <v>-0.41463962965107726</v>
      </c>
      <c r="J30" s="29"/>
      <c r="K30" s="62">
        <v>6138.2537340000017</v>
      </c>
      <c r="L30" s="62"/>
      <c r="M30" s="77">
        <f t="shared" si="3"/>
        <v>26.214594779214423</v>
      </c>
      <c r="N30" s="78"/>
      <c r="O30" s="77">
        <f t="shared" si="5"/>
        <v>1.1528775638106765</v>
      </c>
      <c r="P30" s="68"/>
      <c r="Q30" s="77">
        <v>50.861385563088362</v>
      </c>
      <c r="R30" s="29"/>
      <c r="S30" s="61" t="s">
        <v>528</v>
      </c>
      <c r="T30" s="29"/>
      <c r="U30" s="190"/>
    </row>
    <row r="31" spans="1:21" ht="13.5" customHeight="1" x14ac:dyDescent="0.2">
      <c r="A31" s="190"/>
      <c r="B31" s="29"/>
      <c r="C31" s="61" t="s">
        <v>332</v>
      </c>
      <c r="D31" s="29"/>
      <c r="E31" s="62">
        <v>7133.2462609999984</v>
      </c>
      <c r="F31" s="62"/>
      <c r="G31" s="77">
        <f t="shared" si="2"/>
        <v>21.654823439822053</v>
      </c>
      <c r="H31" s="78"/>
      <c r="I31" s="77">
        <f t="shared" si="4"/>
        <v>5.4836434515332542</v>
      </c>
      <c r="J31" s="29"/>
      <c r="K31" s="62">
        <v>6304.7412529999974</v>
      </c>
      <c r="L31" s="62"/>
      <c r="M31" s="77">
        <f t="shared" si="3"/>
        <v>15.696810535433059</v>
      </c>
      <c r="N31" s="78"/>
      <c r="O31" s="77">
        <f t="shared" si="5"/>
        <v>2.7122945093946811</v>
      </c>
      <c r="P31" s="68"/>
      <c r="Q31" s="77">
        <v>34.733818793972006</v>
      </c>
      <c r="R31" s="29"/>
      <c r="S31" s="61" t="s">
        <v>529</v>
      </c>
      <c r="T31" s="29"/>
      <c r="U31" s="190"/>
    </row>
    <row r="32" spans="1:21" ht="13.5" customHeight="1" x14ac:dyDescent="0.2">
      <c r="A32" s="190"/>
      <c r="B32" s="29"/>
      <c r="C32" s="61" t="s">
        <v>333</v>
      </c>
      <c r="D32" s="29"/>
      <c r="E32" s="62">
        <v>6110.7221140000001</v>
      </c>
      <c r="F32" s="62"/>
      <c r="G32" s="77">
        <f t="shared" si="2"/>
        <v>21.778331594280871</v>
      </c>
      <c r="H32" s="78"/>
      <c r="I32" s="77">
        <f t="shared" si="4"/>
        <v>-14.334625633079597</v>
      </c>
      <c r="J32" s="29"/>
      <c r="K32" s="62">
        <v>5274.1610849999997</v>
      </c>
      <c r="L32" s="62"/>
      <c r="M32" s="77">
        <f t="shared" si="3"/>
        <v>16.177383828439361</v>
      </c>
      <c r="N32" s="78"/>
      <c r="O32" s="77">
        <f t="shared" si="5"/>
        <v>-16.346113609493727</v>
      </c>
      <c r="P32" s="68"/>
      <c r="Q32" s="77">
        <v>24.741248723978742</v>
      </c>
      <c r="R32" s="29"/>
      <c r="S32" s="61" t="s">
        <v>530</v>
      </c>
      <c r="T32" s="29"/>
      <c r="U32" s="190"/>
    </row>
    <row r="33" spans="1:21" ht="13.5" customHeight="1" x14ac:dyDescent="0.2">
      <c r="A33" s="190"/>
      <c r="B33" s="29"/>
      <c r="C33" s="61" t="s">
        <v>334</v>
      </c>
      <c r="D33" s="29"/>
      <c r="E33" s="62">
        <v>7370.4669760000015</v>
      </c>
      <c r="F33" s="62"/>
      <c r="G33" s="77">
        <f t="shared" si="2"/>
        <v>19.451758195155321</v>
      </c>
      <c r="H33" s="78"/>
      <c r="I33" s="77">
        <f t="shared" si="4"/>
        <v>20.61531908174743</v>
      </c>
      <c r="J33" s="29"/>
      <c r="K33" s="62">
        <v>6366.9926250000026</v>
      </c>
      <c r="L33" s="62"/>
      <c r="M33" s="77">
        <f t="shared" si="3"/>
        <v>12.067794742371802</v>
      </c>
      <c r="N33" s="78"/>
      <c r="O33" s="77">
        <f t="shared" si="5"/>
        <v>20.720480895209576</v>
      </c>
      <c r="P33" s="68"/>
      <c r="Q33" s="77">
        <v>20.893976805679387</v>
      </c>
      <c r="R33" s="29"/>
      <c r="S33" s="61" t="s">
        <v>531</v>
      </c>
      <c r="T33" s="29"/>
      <c r="U33" s="190"/>
    </row>
    <row r="34" spans="1:21" ht="13.5" customHeight="1" x14ac:dyDescent="0.2">
      <c r="A34" s="190"/>
      <c r="B34" s="29"/>
      <c r="C34" s="61" t="s">
        <v>335</v>
      </c>
      <c r="D34" s="29"/>
      <c r="E34" s="62">
        <v>7586.5331050000013</v>
      </c>
      <c r="F34" s="62"/>
      <c r="G34" s="77">
        <f t="shared" si="2"/>
        <v>17.38096747806685</v>
      </c>
      <c r="H34" s="78"/>
      <c r="I34" s="77">
        <f t="shared" si="4"/>
        <v>2.9315120697719976</v>
      </c>
      <c r="J34" s="29"/>
      <c r="K34" s="62">
        <v>6605.1745770000007</v>
      </c>
      <c r="L34" s="62"/>
      <c r="M34" s="77">
        <f t="shared" si="3"/>
        <v>10.563867950578214</v>
      </c>
      <c r="N34" s="78"/>
      <c r="O34" s="77">
        <f t="shared" si="5"/>
        <v>3.7408862555420086</v>
      </c>
      <c r="P34" s="68"/>
      <c r="Q34" s="77">
        <v>19.354918492420452</v>
      </c>
      <c r="R34" s="29"/>
      <c r="S34" s="61" t="s">
        <v>532</v>
      </c>
      <c r="T34" s="29"/>
      <c r="U34" s="190"/>
    </row>
    <row r="35" spans="1:21" ht="13.5" customHeight="1" x14ac:dyDescent="0.2">
      <c r="A35" s="190"/>
      <c r="B35" s="29"/>
      <c r="C35" s="61" t="s">
        <v>336</v>
      </c>
      <c r="D35" s="29"/>
      <c r="E35" s="62">
        <v>8295.4931419999994</v>
      </c>
      <c r="F35" s="62"/>
      <c r="G35" s="77">
        <f t="shared" si="2"/>
        <v>35.326197477340173</v>
      </c>
      <c r="H35" s="78"/>
      <c r="I35" s="77">
        <f t="shared" si="4"/>
        <v>9.3449804698373811</v>
      </c>
      <c r="J35" s="29"/>
      <c r="K35" s="62">
        <v>7302.7965260000001</v>
      </c>
      <c r="L35" s="62"/>
      <c r="M35" s="77">
        <f t="shared" si="3"/>
        <v>26.675341903372754</v>
      </c>
      <c r="N35" s="78"/>
      <c r="O35" s="77">
        <f t="shared" si="5"/>
        <v>10.561748835968714</v>
      </c>
      <c r="P35" s="68"/>
      <c r="Q35" s="77">
        <v>23.924632928047387</v>
      </c>
      <c r="R35" s="29"/>
      <c r="S35" s="61" t="s">
        <v>533</v>
      </c>
      <c r="T35" s="29"/>
      <c r="U35" s="190"/>
    </row>
    <row r="36" spans="1:21" ht="13.5" customHeight="1" x14ac:dyDescent="0.2">
      <c r="A36" s="190"/>
      <c r="B36" s="29"/>
      <c r="C36" s="61" t="s">
        <v>337</v>
      </c>
      <c r="D36" s="29"/>
      <c r="E36" s="62">
        <v>7856.8737730000012</v>
      </c>
      <c r="F36" s="62"/>
      <c r="G36" s="77">
        <f t="shared" si="2"/>
        <v>37.752596402369107</v>
      </c>
      <c r="H36" s="78"/>
      <c r="I36" s="77">
        <f t="shared" si="4"/>
        <v>-5.2874417649659904</v>
      </c>
      <c r="J36" s="29"/>
      <c r="K36" s="62">
        <v>6921.7646980000018</v>
      </c>
      <c r="L36" s="62"/>
      <c r="M36" s="77">
        <f t="shared" si="3"/>
        <v>31.607886278335741</v>
      </c>
      <c r="N36" s="78"/>
      <c r="O36" s="77">
        <f t="shared" si="5"/>
        <v>-5.2176152881080355</v>
      </c>
      <c r="P36" s="68"/>
      <c r="Q36" s="77">
        <v>29.743583998597302</v>
      </c>
      <c r="R36" s="29"/>
      <c r="S36" s="61" t="s">
        <v>534</v>
      </c>
      <c r="T36" s="29"/>
      <c r="U36" s="190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0">
        <v>2022</v>
      </c>
      <c r="B38" s="29"/>
      <c r="C38" s="69"/>
      <c r="D38" s="70"/>
      <c r="E38" s="71"/>
      <c r="F38" s="72"/>
      <c r="G38" s="73"/>
      <c r="H38" s="74"/>
      <c r="I38" s="75"/>
      <c r="J38" s="70"/>
      <c r="K38" s="71"/>
      <c r="L38" s="72"/>
      <c r="M38" s="73"/>
      <c r="N38" s="74"/>
      <c r="O38" s="75"/>
      <c r="P38" s="76"/>
      <c r="Q38" s="75"/>
      <c r="R38" s="29"/>
      <c r="S38" s="69" t="s">
        <v>296</v>
      </c>
      <c r="T38" s="29"/>
      <c r="U38" s="190">
        <v>2022</v>
      </c>
    </row>
    <row r="39" spans="1:21" ht="13.5" customHeight="1" x14ac:dyDescent="0.2">
      <c r="A39" s="190"/>
      <c r="B39" s="29"/>
      <c r="C39" s="61" t="s">
        <v>326</v>
      </c>
      <c r="D39" s="29"/>
      <c r="E39" s="62">
        <v>7602.996806000001</v>
      </c>
      <c r="F39" s="62"/>
      <c r="G39" s="77">
        <f t="shared" ref="G39:G45" si="6">E39/E25*100-100</f>
        <v>37.033384705055482</v>
      </c>
      <c r="H39" s="78"/>
      <c r="I39" s="77">
        <f>E39/E36*100-100</f>
        <v>-3.2312720597910527</v>
      </c>
      <c r="J39" s="29"/>
      <c r="K39" s="62">
        <v>6549.3554360000007</v>
      </c>
      <c r="L39" s="62"/>
      <c r="M39" s="77">
        <f t="shared" ref="M39:M45" si="7">K39/K25*100-100</f>
        <v>29.442523459996863</v>
      </c>
      <c r="N39" s="78"/>
      <c r="O39" s="77">
        <f>K39/K36*100-100</f>
        <v>-5.3802646904135116</v>
      </c>
      <c r="P39" s="68"/>
      <c r="Q39" s="77">
        <v>36.667316953038323</v>
      </c>
      <c r="R39" s="29"/>
      <c r="S39" s="61" t="s">
        <v>523</v>
      </c>
      <c r="T39" s="29"/>
      <c r="U39" s="190"/>
    </row>
    <row r="40" spans="1:21" ht="13.5" customHeight="1" x14ac:dyDescent="0.2">
      <c r="A40" s="190"/>
      <c r="B40" s="29"/>
      <c r="C40" s="61" t="s">
        <v>327</v>
      </c>
      <c r="D40" s="29"/>
      <c r="E40" s="62">
        <v>8198.2791720000023</v>
      </c>
      <c r="F40" s="62"/>
      <c r="G40" s="77">
        <f t="shared" si="6"/>
        <v>41.898155237133096</v>
      </c>
      <c r="H40" s="78"/>
      <c r="I40" s="77">
        <f t="shared" ref="I40:I45" si="8">E40/E39*100-100</f>
        <v>7.8295753791482099</v>
      </c>
      <c r="J40" s="29"/>
      <c r="K40" s="62">
        <v>6793.2851910000018</v>
      </c>
      <c r="L40" s="62"/>
      <c r="M40" s="77">
        <f t="shared" si="7"/>
        <v>31.211529900285825</v>
      </c>
      <c r="N40" s="78"/>
      <c r="O40" s="77">
        <f t="shared" ref="O40:O45" si="9">K40/K39*100-100</f>
        <v>3.7244849112812943</v>
      </c>
      <c r="P40" s="68"/>
      <c r="Q40" s="77">
        <v>38.924735383949951</v>
      </c>
      <c r="R40" s="29"/>
      <c r="S40" s="61" t="s">
        <v>524</v>
      </c>
      <c r="T40" s="29"/>
      <c r="U40" s="190"/>
    </row>
    <row r="41" spans="1:21" ht="13.5" customHeight="1" x14ac:dyDescent="0.2">
      <c r="A41" s="190"/>
      <c r="B41" s="29"/>
      <c r="C41" s="61" t="s">
        <v>328</v>
      </c>
      <c r="D41" s="29"/>
      <c r="E41" s="62">
        <v>9082.1985129999994</v>
      </c>
      <c r="F41" s="62"/>
      <c r="G41" s="77">
        <f t="shared" si="6"/>
        <v>28.720546994628364</v>
      </c>
      <c r="H41" s="78"/>
      <c r="I41" s="77">
        <f t="shared" si="8"/>
        <v>10.7817667885584</v>
      </c>
      <c r="J41" s="29"/>
      <c r="K41" s="62">
        <v>7671.5622579999999</v>
      </c>
      <c r="L41" s="62"/>
      <c r="M41" s="77">
        <f t="shared" si="7"/>
        <v>18.932574341957078</v>
      </c>
      <c r="N41" s="78"/>
      <c r="O41" s="77">
        <f t="shared" si="9"/>
        <v>12.928605855729018</v>
      </c>
      <c r="P41" s="68"/>
      <c r="Q41" s="77">
        <v>35.371577269087993</v>
      </c>
      <c r="R41" s="29"/>
      <c r="S41" s="61" t="s">
        <v>525</v>
      </c>
      <c r="T41" s="29"/>
      <c r="U41" s="190"/>
    </row>
    <row r="42" spans="1:21" ht="13.5" customHeight="1" x14ac:dyDescent="0.2">
      <c r="A42" s="190"/>
      <c r="B42" s="29"/>
      <c r="C42" s="61" t="s">
        <v>329</v>
      </c>
      <c r="D42" s="29"/>
      <c r="E42" s="62">
        <v>8710.503216000001</v>
      </c>
      <c r="F42" s="62"/>
      <c r="G42" s="77">
        <f t="shared" si="6"/>
        <v>27.016461014048645</v>
      </c>
      <c r="H42" s="78"/>
      <c r="I42" s="77">
        <f t="shared" si="8"/>
        <v>-4.0925696181157463</v>
      </c>
      <c r="J42" s="29"/>
      <c r="K42" s="62">
        <v>7229.3914829999994</v>
      </c>
      <c r="L42" s="62"/>
      <c r="M42" s="77">
        <f t="shared" si="7"/>
        <v>16.449260971429467</v>
      </c>
      <c r="N42" s="78"/>
      <c r="O42" s="77">
        <f t="shared" si="9"/>
        <v>-5.7637644084671251</v>
      </c>
      <c r="P42" s="68"/>
      <c r="Q42" s="77">
        <v>31.993519694292104</v>
      </c>
      <c r="R42" s="29"/>
      <c r="S42" s="61" t="s">
        <v>526</v>
      </c>
      <c r="T42" s="29"/>
      <c r="U42" s="190"/>
    </row>
    <row r="43" spans="1:21" ht="13.5" customHeight="1" x14ac:dyDescent="0.2">
      <c r="A43" s="190"/>
      <c r="B43" s="29"/>
      <c r="C43" s="61" t="s">
        <v>330</v>
      </c>
      <c r="D43" s="29"/>
      <c r="E43" s="62">
        <v>9878.68678</v>
      </c>
      <c r="F43" s="62"/>
      <c r="G43" s="77">
        <f t="shared" si="6"/>
        <v>45.476424874017283</v>
      </c>
      <c r="H43" s="78"/>
      <c r="I43" s="77">
        <f t="shared" si="8"/>
        <v>13.411206391086637</v>
      </c>
      <c r="J43" s="29"/>
      <c r="K43" s="62">
        <v>8135.5102829999996</v>
      </c>
      <c r="L43" s="62"/>
      <c r="M43" s="77">
        <f t="shared" si="7"/>
        <v>34.065861601188345</v>
      </c>
      <c r="N43" s="78"/>
      <c r="O43" s="77">
        <f t="shared" si="9"/>
        <v>12.533818401323941</v>
      </c>
      <c r="P43" s="68"/>
      <c r="Q43" s="77">
        <v>33.651735540871556</v>
      </c>
      <c r="R43" s="29"/>
      <c r="S43" s="61" t="s">
        <v>527</v>
      </c>
      <c r="T43" s="29"/>
      <c r="U43" s="190"/>
    </row>
    <row r="44" spans="1:21" ht="13.5" customHeight="1" x14ac:dyDescent="0.2">
      <c r="A44" s="190"/>
      <c r="B44" s="29"/>
      <c r="C44" s="61" t="s">
        <v>331</v>
      </c>
      <c r="D44" s="29"/>
      <c r="E44" s="62">
        <v>9661.0053609999995</v>
      </c>
      <c r="F44" s="62"/>
      <c r="G44" s="77">
        <f t="shared" si="6"/>
        <v>42.863152006224482</v>
      </c>
      <c r="H44" s="78"/>
      <c r="I44" s="77">
        <f t="shared" si="8"/>
        <v>-2.2035461174931612</v>
      </c>
      <c r="J44" s="29"/>
      <c r="K44" s="62">
        <v>7677.0124739999992</v>
      </c>
      <c r="L44" s="62"/>
      <c r="M44" s="77">
        <f t="shared" si="7"/>
        <v>25.068346905843256</v>
      </c>
      <c r="N44" s="78"/>
      <c r="O44" s="77">
        <f t="shared" si="9"/>
        <v>-5.6357596887079069</v>
      </c>
      <c r="P44" s="68"/>
      <c r="Q44" s="77">
        <v>38.408277695353434</v>
      </c>
      <c r="R44" s="29"/>
      <c r="S44" s="61" t="s">
        <v>528</v>
      </c>
      <c r="T44" s="29"/>
      <c r="U44" s="190"/>
    </row>
    <row r="45" spans="1:21" ht="13.5" customHeight="1" x14ac:dyDescent="0.2">
      <c r="A45" s="190"/>
      <c r="B45" s="29"/>
      <c r="C45" s="61" t="s">
        <v>332</v>
      </c>
      <c r="D45" s="29"/>
      <c r="E45" s="62">
        <v>9376.342818000001</v>
      </c>
      <c r="F45" s="62"/>
      <c r="G45" s="77">
        <f t="shared" si="6"/>
        <v>31.4456626748443</v>
      </c>
      <c r="H45" s="78"/>
      <c r="I45" s="77">
        <f t="shared" si="8"/>
        <v>-2.9465105583021227</v>
      </c>
      <c r="J45" s="29"/>
      <c r="K45" s="62">
        <v>7741.0955830000021</v>
      </c>
      <c r="L45" s="62"/>
      <c r="M45" s="77">
        <f t="shared" si="7"/>
        <v>22.782129707805865</v>
      </c>
      <c r="N45" s="78"/>
      <c r="O45" s="77">
        <f t="shared" si="9"/>
        <v>0.83474019635939101</v>
      </c>
      <c r="P45" s="68"/>
      <c r="Q45" s="77">
        <v>39.783900683523285</v>
      </c>
      <c r="R45" s="29"/>
      <c r="S45" s="61" t="s">
        <v>529</v>
      </c>
      <c r="T45" s="29"/>
      <c r="U45" s="190"/>
    </row>
    <row r="46" spans="1:21" ht="13.5" customHeight="1" x14ac:dyDescent="0.2">
      <c r="A46" s="190"/>
      <c r="B46" s="29"/>
      <c r="C46" s="61" t="s">
        <v>333</v>
      </c>
      <c r="D46" s="29"/>
      <c r="E46" s="62">
        <v>9176.1986519999991</v>
      </c>
      <c r="F46" s="62"/>
      <c r="G46" s="77">
        <f>E46/E32*100-100</f>
        <v>50.165536589805384</v>
      </c>
      <c r="H46" s="78"/>
      <c r="I46" s="77">
        <f>E46/E45*100-100</f>
        <v>-2.1345653618357545</v>
      </c>
      <c r="J46" s="29"/>
      <c r="K46" s="62">
        <v>7038.9309509999985</v>
      </c>
      <c r="L46" s="62"/>
      <c r="M46" s="77">
        <f>K46/K32*100-100</f>
        <v>33.460674362394826</v>
      </c>
      <c r="N46" s="78"/>
      <c r="O46" s="77">
        <f>K46/K45*100-100</f>
        <v>-9.070610541768886</v>
      </c>
      <c r="P46" s="68"/>
      <c r="Q46" s="77">
        <v>41.022693812317414</v>
      </c>
      <c r="R46" s="29"/>
      <c r="S46" s="61" t="s">
        <v>530</v>
      </c>
      <c r="T46" s="29"/>
      <c r="U46" s="190"/>
    </row>
    <row r="47" spans="1:21" ht="13.5" customHeight="1" x14ac:dyDescent="0.2">
      <c r="A47" s="190"/>
      <c r="B47" s="29"/>
      <c r="C47" s="61" t="s">
        <v>334</v>
      </c>
      <c r="D47" s="29"/>
      <c r="E47" s="62">
        <v>9585.0820440000007</v>
      </c>
      <c r="F47" s="62"/>
      <c r="G47" s="77">
        <f>E47/E33*100-100</f>
        <v>30.047147286750118</v>
      </c>
      <c r="H47" s="78"/>
      <c r="I47" s="77">
        <f>E47/E46*100-100</f>
        <v>4.4559126007029448</v>
      </c>
      <c r="J47" s="29"/>
      <c r="K47" s="62">
        <v>8070.2810110000009</v>
      </c>
      <c r="L47" s="62"/>
      <c r="M47" s="77">
        <f>K47/K33*100-100</f>
        <v>26.751851090765115</v>
      </c>
      <c r="N47" s="78"/>
      <c r="O47" s="77">
        <f>K47/K46*100-100</f>
        <v>14.652083777771423</v>
      </c>
      <c r="P47" s="68"/>
      <c r="Q47" s="77">
        <v>36.494757362515145</v>
      </c>
      <c r="R47" s="29"/>
      <c r="S47" s="61" t="s">
        <v>531</v>
      </c>
      <c r="T47" s="29"/>
      <c r="U47" s="190"/>
    </row>
    <row r="48" spans="1:21" ht="13.5" customHeight="1" x14ac:dyDescent="0.2">
      <c r="A48" s="190"/>
      <c r="B48" s="29"/>
      <c r="C48" s="61" t="s">
        <v>335</v>
      </c>
      <c r="D48" s="29"/>
      <c r="E48" s="62">
        <v>9562.310547000001</v>
      </c>
      <c r="F48" s="62"/>
      <c r="G48" s="77">
        <f>E48/E34*100-100</f>
        <v>26.043219144431575</v>
      </c>
      <c r="H48" s="78"/>
      <c r="I48" s="77">
        <f>E48/E47*100-100</f>
        <v>-0.23757227006996118</v>
      </c>
      <c r="J48" s="29"/>
      <c r="K48" s="62">
        <v>8271.4507930000018</v>
      </c>
      <c r="L48" s="62"/>
      <c r="M48" s="77">
        <f>K48/K34*100-100</f>
        <v>25.226830821431605</v>
      </c>
      <c r="N48" s="78"/>
      <c r="O48" s="77">
        <f>K48/K47*100-100</f>
        <v>2.4927233850444708</v>
      </c>
      <c r="P48" s="68"/>
      <c r="Q48" s="77">
        <v>34.440690744071219</v>
      </c>
      <c r="R48" s="29"/>
      <c r="S48" s="61" t="s">
        <v>532</v>
      </c>
      <c r="T48" s="29"/>
      <c r="U48" s="190"/>
    </row>
    <row r="49" spans="1:21" ht="13.5" customHeight="1" x14ac:dyDescent="0.2">
      <c r="A49" s="190"/>
      <c r="B49" s="29"/>
      <c r="C49" s="61" t="s">
        <v>336</v>
      </c>
      <c r="D49" s="29"/>
      <c r="E49" s="62">
        <v>9637.0531809999993</v>
      </c>
      <c r="F49" s="62"/>
      <c r="G49" s="77">
        <f>E49/E35*100-100</f>
        <v>16.172155362382185</v>
      </c>
      <c r="H49" s="78"/>
      <c r="I49" s="77">
        <f>E49/E48*100-100</f>
        <v>0.78163780220930335</v>
      </c>
      <c r="J49" s="29"/>
      <c r="K49" s="62">
        <v>8286.7003589999986</v>
      </c>
      <c r="L49" s="62"/>
      <c r="M49" s="77">
        <f>K49/K35*100-100</f>
        <v>13.472973394466422</v>
      </c>
      <c r="N49" s="78"/>
      <c r="O49" s="77">
        <f>K49/K48*100-100</f>
        <v>0.184363860483856</v>
      </c>
      <c r="P49" s="68"/>
      <c r="Q49" s="77">
        <v>23.790793081612932</v>
      </c>
      <c r="R49" s="29"/>
      <c r="S49" s="61" t="s">
        <v>533</v>
      </c>
      <c r="T49" s="29"/>
      <c r="U49" s="190"/>
    </row>
    <row r="50" spans="1:21" ht="6.75" customHeight="1" thickBot="1" x14ac:dyDescent="0.25">
      <c r="A50" s="6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80"/>
      <c r="R50" s="80"/>
      <c r="S50" s="80"/>
      <c r="T50" s="80"/>
      <c r="U50" s="63"/>
    </row>
    <row r="51" spans="1:21" ht="13.5" thickTop="1" x14ac:dyDescent="0.2"/>
  </sheetData>
  <mergeCells count="18">
    <mergeCell ref="Y10:Z10"/>
    <mergeCell ref="S4:S8"/>
    <mergeCell ref="U4:U8"/>
    <mergeCell ref="U10:U22"/>
    <mergeCell ref="U24:U36"/>
    <mergeCell ref="U38:U49"/>
    <mergeCell ref="A1:U1"/>
    <mergeCell ref="A38:A49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40625" defaultRowHeight="12.75" x14ac:dyDescent="0.2"/>
  <cols>
    <col min="1" max="1" width="11.7109375" style="7" customWidth="1"/>
    <col min="2" max="2" width="0.5703125" style="7" customWidth="1"/>
    <col min="3" max="3" width="8" style="7" customWidth="1"/>
    <col min="4" max="4" width="0.5703125" style="7" customWidth="1"/>
    <col min="5" max="5" width="8" style="7" customWidth="1"/>
    <col min="6" max="6" width="0.5703125" style="7" customWidth="1"/>
    <col min="7" max="7" width="10.85546875" style="7" customWidth="1"/>
    <col min="8" max="8" width="0.5703125" style="7" customWidth="1"/>
    <col min="9" max="9" width="10.85546875" style="7" customWidth="1"/>
    <col min="10" max="10" width="0.5703125" style="7" customWidth="1"/>
    <col min="11" max="11" width="8" style="7" customWidth="1"/>
    <col min="12" max="12" width="0.5703125" style="7" customWidth="1"/>
    <col min="13" max="13" width="8" style="7" customWidth="1"/>
    <col min="14" max="14" width="0.5703125" style="7" customWidth="1"/>
    <col min="15" max="15" width="10.85546875" style="7" customWidth="1"/>
    <col min="16" max="16" width="0.5703125" style="7" customWidth="1"/>
    <col min="17" max="17" width="10.85546875" style="7" customWidth="1"/>
    <col min="18" max="18" width="0.5703125" style="7" customWidth="1"/>
    <col min="19" max="19" width="8" style="7" customWidth="1"/>
    <col min="20" max="20" width="0.5703125" style="7" customWidth="1"/>
    <col min="21" max="21" width="8" style="7" customWidth="1"/>
    <col min="22" max="22" width="0.5703125" style="7" customWidth="1"/>
    <col min="23" max="23" width="10.85546875" style="7" customWidth="1"/>
    <col min="24" max="24" width="0.5703125" style="7" customWidth="1"/>
    <col min="25" max="25" width="10.85546875" style="7" customWidth="1"/>
    <col min="26" max="26" width="0.5703125" style="7" customWidth="1"/>
    <col min="27" max="27" width="8" style="7" customWidth="1"/>
    <col min="28" max="28" width="0.5703125" style="7" customWidth="1"/>
    <col min="29" max="29" width="8" style="7" customWidth="1"/>
    <col min="30" max="30" width="0.5703125" style="7" customWidth="1"/>
    <col min="31" max="31" width="10.85546875" style="7" customWidth="1"/>
    <col min="32" max="32" width="0.5703125" style="7" customWidth="1"/>
    <col min="33" max="33" width="10.85546875" style="7" customWidth="1"/>
    <col min="34" max="34" width="0.5703125" style="7" customWidth="1"/>
    <col min="35" max="35" width="8" style="7" customWidth="1"/>
    <col min="36" max="36" width="0.5703125" style="7" customWidth="1"/>
    <col min="37" max="37" width="8" style="7" customWidth="1"/>
    <col min="38" max="38" width="0.5703125" style="7" customWidth="1"/>
    <col min="39" max="39" width="10.85546875" style="7" customWidth="1"/>
    <col min="40" max="40" width="0.5703125" style="7" customWidth="1"/>
    <col min="41" max="41" width="10.85546875" style="7" customWidth="1"/>
    <col min="42" max="42" width="0.5703125" style="7" customWidth="1"/>
    <col min="43" max="43" width="11.7109375" style="7" customWidth="1"/>
    <col min="44" max="16384" width="9.140625" style="7"/>
  </cols>
  <sheetData>
    <row r="1" spans="1:46" ht="14.25" customHeight="1" x14ac:dyDescent="0.2">
      <c r="A1" s="189" t="s">
        <v>356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</row>
    <row r="2" spans="1:46" ht="14.25" customHeight="1" x14ac:dyDescent="0.2">
      <c r="A2" s="189" t="s">
        <v>537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</row>
    <row r="3" spans="1:46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6" ht="3.75" customHeight="1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6" ht="26.25" customHeight="1" x14ac:dyDescent="0.2">
      <c r="A5" s="187" t="s">
        <v>163</v>
      </c>
      <c r="B5" s="53"/>
      <c r="C5" s="187" t="s">
        <v>649</v>
      </c>
      <c r="D5" s="188"/>
      <c r="E5" s="188"/>
      <c r="F5" s="188"/>
      <c r="G5" s="188"/>
      <c r="H5" s="188"/>
      <c r="I5" s="188"/>
      <c r="J5" s="53"/>
      <c r="K5" s="187" t="s">
        <v>650</v>
      </c>
      <c r="L5" s="188"/>
      <c r="M5" s="188"/>
      <c r="N5" s="188"/>
      <c r="O5" s="188"/>
      <c r="P5" s="188"/>
      <c r="Q5" s="188"/>
      <c r="R5" s="53"/>
      <c r="S5" s="187" t="s">
        <v>651</v>
      </c>
      <c r="T5" s="188"/>
      <c r="U5" s="188"/>
      <c r="V5" s="188"/>
      <c r="W5" s="188"/>
      <c r="X5" s="188"/>
      <c r="Y5" s="188"/>
      <c r="Z5" s="53"/>
      <c r="AA5" s="187" t="s">
        <v>652</v>
      </c>
      <c r="AB5" s="188"/>
      <c r="AC5" s="188"/>
      <c r="AD5" s="188"/>
      <c r="AE5" s="188"/>
      <c r="AF5" s="188"/>
      <c r="AG5" s="188"/>
      <c r="AH5" s="53"/>
      <c r="AI5" s="187" t="s">
        <v>653</v>
      </c>
      <c r="AJ5" s="188"/>
      <c r="AK5" s="188"/>
      <c r="AL5" s="188"/>
      <c r="AM5" s="188"/>
      <c r="AN5" s="188"/>
      <c r="AO5" s="188"/>
      <c r="AP5" s="53"/>
      <c r="AQ5" s="187" t="s">
        <v>522</v>
      </c>
      <c r="AS5" s="28"/>
      <c r="AT5" s="28"/>
    </row>
    <row r="6" spans="1:46" ht="2.25" customHeight="1" x14ac:dyDescent="0.2">
      <c r="A6" s="187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187"/>
    </row>
    <row r="7" spans="1:46" ht="27" customHeight="1" x14ac:dyDescent="0.2">
      <c r="A7" s="187"/>
      <c r="B7" s="53"/>
      <c r="C7" s="188" t="s">
        <v>646</v>
      </c>
      <c r="D7" s="188"/>
      <c r="E7" s="188"/>
      <c r="F7" s="53"/>
      <c r="G7" s="187" t="s">
        <v>654</v>
      </c>
      <c r="H7" s="188"/>
      <c r="I7" s="188"/>
      <c r="J7" s="53"/>
      <c r="K7" s="188" t="s">
        <v>646</v>
      </c>
      <c r="L7" s="188"/>
      <c r="M7" s="188"/>
      <c r="N7" s="53"/>
      <c r="O7" s="187" t="s">
        <v>654</v>
      </c>
      <c r="P7" s="188"/>
      <c r="Q7" s="188"/>
      <c r="R7" s="53"/>
      <c r="S7" s="188" t="s">
        <v>646</v>
      </c>
      <c r="T7" s="188"/>
      <c r="U7" s="188"/>
      <c r="V7" s="53"/>
      <c r="W7" s="187" t="s">
        <v>654</v>
      </c>
      <c r="X7" s="188"/>
      <c r="Y7" s="188"/>
      <c r="Z7" s="53"/>
      <c r="AA7" s="188" t="s">
        <v>646</v>
      </c>
      <c r="AB7" s="188"/>
      <c r="AC7" s="188"/>
      <c r="AD7" s="53"/>
      <c r="AE7" s="187" t="s">
        <v>654</v>
      </c>
      <c r="AF7" s="188"/>
      <c r="AG7" s="188"/>
      <c r="AH7" s="53"/>
      <c r="AI7" s="188" t="s">
        <v>646</v>
      </c>
      <c r="AJ7" s="188"/>
      <c r="AK7" s="188"/>
      <c r="AL7" s="53"/>
      <c r="AM7" s="187" t="s">
        <v>654</v>
      </c>
      <c r="AN7" s="188"/>
      <c r="AO7" s="188"/>
      <c r="AP7" s="53"/>
      <c r="AQ7" s="187"/>
    </row>
    <row r="8" spans="1:46" ht="3" customHeight="1" x14ac:dyDescent="0.2">
      <c r="A8" s="187"/>
      <c r="B8" s="53"/>
      <c r="C8" s="188"/>
      <c r="D8" s="188"/>
      <c r="E8" s="188"/>
      <c r="F8" s="53"/>
      <c r="G8" s="53"/>
      <c r="H8" s="53"/>
      <c r="I8" s="53"/>
      <c r="J8" s="53"/>
      <c r="K8" s="188"/>
      <c r="L8" s="188"/>
      <c r="M8" s="188"/>
      <c r="N8" s="53"/>
      <c r="O8" s="53"/>
      <c r="P8" s="53"/>
      <c r="Q8" s="53"/>
      <c r="R8" s="53"/>
      <c r="S8" s="188"/>
      <c r="T8" s="188"/>
      <c r="U8" s="188"/>
      <c r="V8" s="53"/>
      <c r="W8" s="53"/>
      <c r="X8" s="53"/>
      <c r="Y8" s="53"/>
      <c r="Z8" s="53"/>
      <c r="AA8" s="188"/>
      <c r="AB8" s="188"/>
      <c r="AC8" s="188"/>
      <c r="AD8" s="53"/>
      <c r="AE8" s="53"/>
      <c r="AF8" s="53"/>
      <c r="AG8" s="53"/>
      <c r="AH8" s="53"/>
      <c r="AI8" s="188"/>
      <c r="AJ8" s="188"/>
      <c r="AK8" s="188"/>
      <c r="AL8" s="53"/>
      <c r="AM8" s="53"/>
      <c r="AN8" s="53"/>
      <c r="AO8" s="53"/>
      <c r="AP8" s="53"/>
      <c r="AQ8" s="187"/>
    </row>
    <row r="9" spans="1:46" x14ac:dyDescent="0.2">
      <c r="A9" s="187"/>
      <c r="B9" s="53"/>
      <c r="C9" s="188"/>
      <c r="D9" s="188"/>
      <c r="E9" s="188"/>
      <c r="F9" s="53"/>
      <c r="G9" s="188" t="s">
        <v>295</v>
      </c>
      <c r="H9" s="188"/>
      <c r="I9" s="188"/>
      <c r="J9" s="53"/>
      <c r="K9" s="188"/>
      <c r="L9" s="188"/>
      <c r="M9" s="188"/>
      <c r="N9" s="53"/>
      <c r="O9" s="188" t="s">
        <v>295</v>
      </c>
      <c r="P9" s="188"/>
      <c r="Q9" s="188"/>
      <c r="R9" s="53"/>
      <c r="S9" s="188"/>
      <c r="T9" s="188"/>
      <c r="U9" s="188"/>
      <c r="V9" s="53"/>
      <c r="W9" s="188" t="s">
        <v>295</v>
      </c>
      <c r="X9" s="188"/>
      <c r="Y9" s="188"/>
      <c r="Z9" s="53"/>
      <c r="AA9" s="188"/>
      <c r="AB9" s="188"/>
      <c r="AC9" s="188"/>
      <c r="AD9" s="53"/>
      <c r="AE9" s="188" t="s">
        <v>295</v>
      </c>
      <c r="AF9" s="188"/>
      <c r="AG9" s="188"/>
      <c r="AH9" s="53"/>
      <c r="AI9" s="188"/>
      <c r="AJ9" s="188"/>
      <c r="AK9" s="188"/>
      <c r="AL9" s="53"/>
      <c r="AM9" s="188" t="s">
        <v>295</v>
      </c>
      <c r="AN9" s="188"/>
      <c r="AO9" s="188"/>
      <c r="AP9" s="53"/>
      <c r="AQ9" s="187"/>
      <c r="AS9" s="28"/>
      <c r="AT9" s="28"/>
    </row>
    <row r="10" spans="1:46" ht="3" customHeight="1" x14ac:dyDescent="0.2">
      <c r="A10" s="18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187"/>
    </row>
    <row r="11" spans="1:46" ht="55.5" customHeight="1" x14ac:dyDescent="0.2">
      <c r="A11" s="187"/>
      <c r="B11" s="53"/>
      <c r="C11" s="54">
        <v>2021</v>
      </c>
      <c r="D11" s="53"/>
      <c r="E11" s="54">
        <v>2022</v>
      </c>
      <c r="F11" s="53"/>
      <c r="G11" s="27" t="s">
        <v>655</v>
      </c>
      <c r="H11" s="53"/>
      <c r="I11" s="27" t="s">
        <v>656</v>
      </c>
      <c r="J11" s="53"/>
      <c r="K11" s="54">
        <v>2021</v>
      </c>
      <c r="L11" s="53"/>
      <c r="M11" s="54">
        <v>2022</v>
      </c>
      <c r="N11" s="53"/>
      <c r="O11" s="27" t="s">
        <v>655</v>
      </c>
      <c r="P11" s="53"/>
      <c r="Q11" s="27" t="s">
        <v>656</v>
      </c>
      <c r="R11" s="53"/>
      <c r="S11" s="54">
        <v>2021</v>
      </c>
      <c r="T11" s="53"/>
      <c r="U11" s="54">
        <v>2022</v>
      </c>
      <c r="V11" s="53"/>
      <c r="W11" s="27" t="s">
        <v>655</v>
      </c>
      <c r="X11" s="53"/>
      <c r="Y11" s="27" t="s">
        <v>656</v>
      </c>
      <c r="Z11" s="53"/>
      <c r="AA11" s="54">
        <v>2021</v>
      </c>
      <c r="AB11" s="53"/>
      <c r="AC11" s="54">
        <v>2022</v>
      </c>
      <c r="AD11" s="53"/>
      <c r="AE11" s="27" t="s">
        <v>655</v>
      </c>
      <c r="AF11" s="53"/>
      <c r="AG11" s="27" t="s">
        <v>656</v>
      </c>
      <c r="AH11" s="53"/>
      <c r="AI11" s="54">
        <v>2021</v>
      </c>
      <c r="AJ11" s="53"/>
      <c r="AK11" s="54">
        <v>2022</v>
      </c>
      <c r="AL11" s="53"/>
      <c r="AM11" s="27" t="s">
        <v>655</v>
      </c>
      <c r="AN11" s="53"/>
      <c r="AO11" s="27" t="s">
        <v>656</v>
      </c>
      <c r="AP11" s="53"/>
      <c r="AQ11" s="187"/>
    </row>
    <row r="12" spans="1:46" ht="6.7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6" ht="13.5" customHeight="1" x14ac:dyDescent="0.2">
      <c r="A13" s="55" t="s">
        <v>296</v>
      </c>
      <c r="B13" s="56"/>
      <c r="C13" s="57">
        <f>SUM(C14:C25)</f>
        <v>63618.525288000012</v>
      </c>
      <c r="D13" s="58"/>
      <c r="E13" s="57">
        <f>SUM(E14:E25)</f>
        <v>72564.005392999999</v>
      </c>
      <c r="F13" s="58"/>
      <c r="G13" s="59"/>
      <c r="H13" s="58"/>
      <c r="I13" s="58"/>
      <c r="J13" s="58"/>
      <c r="K13" s="57">
        <f>SUM(K14:K25)</f>
        <v>48816.022487000002</v>
      </c>
      <c r="L13" s="58"/>
      <c r="M13" s="57">
        <f>SUM(M14:M25)</f>
        <v>54705.744850999996</v>
      </c>
      <c r="N13" s="58"/>
      <c r="O13" s="59"/>
      <c r="P13" s="58"/>
      <c r="Q13" s="58"/>
      <c r="R13" s="58"/>
      <c r="S13" s="57">
        <f>SUM(S14:S25)</f>
        <v>14802.502800999999</v>
      </c>
      <c r="T13" s="58"/>
      <c r="U13" s="57">
        <f>SUM(U14:U25)</f>
        <v>17858.260541999993</v>
      </c>
      <c r="V13" s="58"/>
      <c r="W13" s="59"/>
      <c r="X13" s="58"/>
      <c r="Y13" s="58"/>
      <c r="Z13" s="58"/>
      <c r="AA13" s="57">
        <f>SUM(AA14:AA25)</f>
        <v>45509.729829000004</v>
      </c>
      <c r="AB13" s="58"/>
      <c r="AC13" s="57">
        <f>SUM(AC14:AC25)</f>
        <v>51152.892662000006</v>
      </c>
      <c r="AD13" s="58"/>
      <c r="AE13" s="59"/>
      <c r="AF13" s="58"/>
      <c r="AG13" s="58"/>
      <c r="AH13" s="58"/>
      <c r="AI13" s="57">
        <f>SUM(AI14:AI25)</f>
        <v>18108.795459000001</v>
      </c>
      <c r="AJ13" s="58"/>
      <c r="AK13" s="57">
        <f>SUM(AK14:AK25)</f>
        <v>21411.112730999997</v>
      </c>
      <c r="AL13" s="58"/>
      <c r="AM13" s="59"/>
      <c r="AN13" s="58"/>
      <c r="AO13" s="58"/>
      <c r="AP13" s="56"/>
      <c r="AQ13" s="55" t="s">
        <v>296</v>
      </c>
      <c r="AT13" s="60"/>
    </row>
    <row r="14" spans="1:46" ht="13.5" customHeight="1" x14ac:dyDescent="0.2">
      <c r="A14" s="61" t="s">
        <v>326</v>
      </c>
      <c r="B14" s="29"/>
      <c r="C14" s="62">
        <f>K14+S14</f>
        <v>4615.5701400000007</v>
      </c>
      <c r="D14" s="62"/>
      <c r="E14" s="62">
        <f>M14+U14</f>
        <v>5612.4189599999982</v>
      </c>
      <c r="F14" s="29"/>
      <c r="G14" s="34">
        <f>E14/C14*100-100</f>
        <v>21.597522944370141</v>
      </c>
      <c r="H14" s="62"/>
      <c r="I14" s="34">
        <f>E14/C25*100-100</f>
        <v>5.6059450206412862</v>
      </c>
      <c r="J14" s="29"/>
      <c r="K14" s="62">
        <v>3678.0014660000002</v>
      </c>
      <c r="L14" s="62"/>
      <c r="M14" s="62">
        <v>4396.7573579999998</v>
      </c>
      <c r="N14" s="29"/>
      <c r="O14" s="34">
        <f>M14/K14*100-100</f>
        <v>19.542022988416051</v>
      </c>
      <c r="P14" s="62"/>
      <c r="Q14" s="34">
        <f>M14/K25*100-100</f>
        <v>7.1853004395920834</v>
      </c>
      <c r="R14" s="29"/>
      <c r="S14" s="62">
        <v>937.56867400000021</v>
      </c>
      <c r="T14" s="62"/>
      <c r="U14" s="62">
        <v>1215.6616019999983</v>
      </c>
      <c r="V14" s="29"/>
      <c r="W14" s="34">
        <f>U14/S14*100-100</f>
        <v>29.661072912510519</v>
      </c>
      <c r="X14" s="62"/>
      <c r="Y14" s="34">
        <f>U14/S25*100-100</f>
        <v>0.26271458925468494</v>
      </c>
      <c r="Z14" s="29"/>
      <c r="AA14" s="62">
        <v>3423.7598549999998</v>
      </c>
      <c r="AB14" s="62"/>
      <c r="AC14" s="62">
        <v>4136.8797900000009</v>
      </c>
      <c r="AD14" s="29"/>
      <c r="AE14" s="34">
        <f>AC14/AA14*100-100</f>
        <v>20.828561733340393</v>
      </c>
      <c r="AF14" s="62"/>
      <c r="AG14" s="34">
        <f>AC14/AA25*100-100</f>
        <v>7.7460887155042002</v>
      </c>
      <c r="AH14" s="29"/>
      <c r="AI14" s="62">
        <v>1191.8102850000002</v>
      </c>
      <c r="AJ14" s="62"/>
      <c r="AK14" s="62">
        <v>1475.5391699999984</v>
      </c>
      <c r="AL14" s="29"/>
      <c r="AM14" s="34">
        <f>AK14/AI14*100-100</f>
        <v>23.806547784574477</v>
      </c>
      <c r="AN14" s="62"/>
      <c r="AO14" s="34">
        <f>AK14/AI25*100-100</f>
        <v>3.5161815775182959E-2</v>
      </c>
      <c r="AP14" s="29"/>
      <c r="AQ14" s="61" t="s">
        <v>523</v>
      </c>
    </row>
    <row r="15" spans="1:46" ht="13.5" customHeight="1" x14ac:dyDescent="0.2">
      <c r="A15" s="61" t="s">
        <v>327</v>
      </c>
      <c r="B15" s="29"/>
      <c r="C15" s="62">
        <f t="shared" ref="C15:C25" si="0">K15+S15</f>
        <v>4987.3405940000011</v>
      </c>
      <c r="D15" s="62"/>
      <c r="E15" s="62">
        <f t="shared" ref="E15:E24" si="1">M15+U15</f>
        <v>5960.597702</v>
      </c>
      <c r="F15" s="29"/>
      <c r="G15" s="34">
        <f t="shared" ref="G15:G24" si="2">E15/C15*100-100</f>
        <v>19.514550684003254</v>
      </c>
      <c r="H15" s="62"/>
      <c r="I15" s="34">
        <f t="shared" ref="I15:I24" si="3">E15/E14*100-100</f>
        <v>6.2037197237321209</v>
      </c>
      <c r="J15" s="29"/>
      <c r="K15" s="62">
        <v>3818.3197820000009</v>
      </c>
      <c r="L15" s="62"/>
      <c r="M15" s="62">
        <v>4588.9304940000002</v>
      </c>
      <c r="N15" s="29"/>
      <c r="O15" s="34">
        <f t="shared" ref="O15:O24" si="4">M15/K15*100-100</f>
        <v>20.181932263315062</v>
      </c>
      <c r="P15" s="62"/>
      <c r="Q15" s="34">
        <f t="shared" ref="Q15:Q24" si="5">M15/M14*100-100</f>
        <v>4.3707923897673595</v>
      </c>
      <c r="R15" s="29"/>
      <c r="S15" s="62">
        <v>1169.020812</v>
      </c>
      <c r="T15" s="62"/>
      <c r="U15" s="62">
        <v>1371.6672080000001</v>
      </c>
      <c r="V15" s="29"/>
      <c r="W15" s="34">
        <f t="shared" ref="W15:W24" si="6">U15/S15*100-100</f>
        <v>17.334712429396859</v>
      </c>
      <c r="X15" s="62"/>
      <c r="Y15" s="34">
        <f t="shared" ref="Y15:Y24" si="7">U15/U14*100-100</f>
        <v>12.832979650203839</v>
      </c>
      <c r="Z15" s="29"/>
      <c r="AA15" s="62">
        <v>3572.8594530000009</v>
      </c>
      <c r="AB15" s="62"/>
      <c r="AC15" s="62">
        <v>4344.537851</v>
      </c>
      <c r="AD15" s="29"/>
      <c r="AE15" s="34">
        <f t="shared" ref="AE15:AE24" si="8">AC15/AA15*100-100</f>
        <v>21.598341836593903</v>
      </c>
      <c r="AF15" s="62"/>
      <c r="AG15" s="34">
        <f t="shared" ref="AG15:AG24" si="9">AC15/AC14*100-100</f>
        <v>5.0196783938940399</v>
      </c>
      <c r="AH15" s="29"/>
      <c r="AI15" s="62">
        <v>1414.481141</v>
      </c>
      <c r="AJ15" s="62"/>
      <c r="AK15" s="62">
        <v>1616.0598509999998</v>
      </c>
      <c r="AL15" s="29"/>
      <c r="AM15" s="34">
        <f t="shared" ref="AM15:AM24" si="10">AK15/AI15*100-100</f>
        <v>14.251070880838256</v>
      </c>
      <c r="AN15" s="62"/>
      <c r="AO15" s="34">
        <f t="shared" ref="AO15:AO24" si="11">AK15/AK14*100-100</f>
        <v>9.5233446767801695</v>
      </c>
      <c r="AP15" s="29"/>
      <c r="AQ15" s="61" t="s">
        <v>524</v>
      </c>
    </row>
    <row r="16" spans="1:46" ht="13.5" customHeight="1" x14ac:dyDescent="0.2">
      <c r="A16" s="61" t="s">
        <v>328</v>
      </c>
      <c r="B16" s="29"/>
      <c r="C16" s="62">
        <f t="shared" si="0"/>
        <v>5848.076520999999</v>
      </c>
      <c r="D16" s="62"/>
      <c r="E16" s="62">
        <f t="shared" si="1"/>
        <v>6606.0085290000006</v>
      </c>
      <c r="F16" s="29"/>
      <c r="G16" s="34">
        <f t="shared" si="2"/>
        <v>12.960364066344283</v>
      </c>
      <c r="H16" s="62"/>
      <c r="I16" s="34">
        <f t="shared" si="3"/>
        <v>10.827954833848992</v>
      </c>
      <c r="J16" s="29"/>
      <c r="K16" s="62">
        <v>4440.3197309999996</v>
      </c>
      <c r="L16" s="62"/>
      <c r="M16" s="62">
        <v>5084.7390619999987</v>
      </c>
      <c r="N16" s="29"/>
      <c r="O16" s="34">
        <f t="shared" si="4"/>
        <v>14.512903800620464</v>
      </c>
      <c r="P16" s="62"/>
      <c r="Q16" s="34">
        <f t="shared" si="5"/>
        <v>10.804447106973299</v>
      </c>
      <c r="R16" s="29"/>
      <c r="S16" s="62">
        <v>1407.7567899999999</v>
      </c>
      <c r="T16" s="62"/>
      <c r="U16" s="62">
        <v>1521.2694670000014</v>
      </c>
      <c r="V16" s="29"/>
      <c r="W16" s="34">
        <f t="shared" si="6"/>
        <v>8.0633727222158456</v>
      </c>
      <c r="X16" s="62"/>
      <c r="Y16" s="34">
        <f t="shared" si="7"/>
        <v>10.906600240019841</v>
      </c>
      <c r="Z16" s="29"/>
      <c r="AA16" s="62">
        <v>4127.7552720000003</v>
      </c>
      <c r="AB16" s="62"/>
      <c r="AC16" s="62">
        <v>4799.2834190000003</v>
      </c>
      <c r="AD16" s="29"/>
      <c r="AE16" s="34">
        <f t="shared" si="8"/>
        <v>16.268603702240043</v>
      </c>
      <c r="AF16" s="62"/>
      <c r="AG16" s="34">
        <f t="shared" si="9"/>
        <v>10.467064244711992</v>
      </c>
      <c r="AH16" s="29"/>
      <c r="AI16" s="62">
        <v>1720.3212490000001</v>
      </c>
      <c r="AJ16" s="62"/>
      <c r="AK16" s="62">
        <v>1806.7251100000008</v>
      </c>
      <c r="AL16" s="29"/>
      <c r="AM16" s="34">
        <f t="shared" si="10"/>
        <v>5.0225422170554452</v>
      </c>
      <c r="AN16" s="62"/>
      <c r="AO16" s="34">
        <f t="shared" si="11"/>
        <v>11.798155797387054</v>
      </c>
      <c r="AP16" s="29"/>
      <c r="AQ16" s="61" t="s">
        <v>525</v>
      </c>
    </row>
    <row r="17" spans="1:43" ht="13.5" customHeight="1" x14ac:dyDescent="0.2">
      <c r="A17" s="61" t="s">
        <v>329</v>
      </c>
      <c r="B17" s="29"/>
      <c r="C17" s="62">
        <f t="shared" si="0"/>
        <v>5341.2131359999994</v>
      </c>
      <c r="D17" s="62"/>
      <c r="E17" s="62">
        <f t="shared" si="1"/>
        <v>6196.532736000001</v>
      </c>
      <c r="F17" s="29"/>
      <c r="G17" s="34">
        <f t="shared" si="2"/>
        <v>16.013583023585269</v>
      </c>
      <c r="H17" s="62"/>
      <c r="I17" s="34">
        <f t="shared" si="3"/>
        <v>-6.1985356392203244</v>
      </c>
      <c r="J17" s="29"/>
      <c r="K17" s="62">
        <v>4077.9247759999998</v>
      </c>
      <c r="L17" s="62"/>
      <c r="M17" s="62">
        <v>4727.4497370000008</v>
      </c>
      <c r="N17" s="29"/>
      <c r="O17" s="34">
        <f t="shared" si="4"/>
        <v>15.927830861978649</v>
      </c>
      <c r="P17" s="62"/>
      <c r="Q17" s="34">
        <f t="shared" si="5"/>
        <v>-7.0266993181645034</v>
      </c>
      <c r="R17" s="29"/>
      <c r="S17" s="62">
        <v>1263.2883599999998</v>
      </c>
      <c r="T17" s="62"/>
      <c r="U17" s="62">
        <v>1469.0829990000004</v>
      </c>
      <c r="V17" s="29"/>
      <c r="W17" s="34">
        <f t="shared" si="6"/>
        <v>16.290393034255501</v>
      </c>
      <c r="X17" s="62"/>
      <c r="Y17" s="34">
        <f t="shared" si="7"/>
        <v>-3.4304552304539868</v>
      </c>
      <c r="Z17" s="29"/>
      <c r="AA17" s="62">
        <v>3784.396733</v>
      </c>
      <c r="AB17" s="62"/>
      <c r="AC17" s="62">
        <v>4471.5001250000014</v>
      </c>
      <c r="AD17" s="29"/>
      <c r="AE17" s="34">
        <f t="shared" si="8"/>
        <v>18.156219880660203</v>
      </c>
      <c r="AF17" s="62"/>
      <c r="AG17" s="34">
        <f t="shared" si="9"/>
        <v>-6.8298382358985066</v>
      </c>
      <c r="AH17" s="29"/>
      <c r="AI17" s="62">
        <v>1556.8164029999998</v>
      </c>
      <c r="AJ17" s="62"/>
      <c r="AK17" s="62">
        <v>1725.0326110000005</v>
      </c>
      <c r="AL17" s="29"/>
      <c r="AM17" s="34">
        <f t="shared" si="10"/>
        <v>10.805141034989504</v>
      </c>
      <c r="AN17" s="62"/>
      <c r="AO17" s="34">
        <f t="shared" si="11"/>
        <v>-4.5215787696668599</v>
      </c>
      <c r="AP17" s="29"/>
      <c r="AQ17" s="61" t="s">
        <v>526</v>
      </c>
    </row>
    <row r="18" spans="1:43" ht="13.5" customHeight="1" x14ac:dyDescent="0.2">
      <c r="A18" s="61" t="s">
        <v>330</v>
      </c>
      <c r="B18" s="29"/>
      <c r="C18" s="62">
        <f t="shared" si="0"/>
        <v>5310.6225300000006</v>
      </c>
      <c r="D18" s="62"/>
      <c r="E18" s="62">
        <f t="shared" si="1"/>
        <v>7462.6140819999982</v>
      </c>
      <c r="F18" s="29"/>
      <c r="G18" s="34">
        <f t="shared" si="2"/>
        <v>40.522397135990701</v>
      </c>
      <c r="H18" s="62"/>
      <c r="I18" s="34">
        <f t="shared" si="3"/>
        <v>20.432093235696854</v>
      </c>
      <c r="J18" s="29"/>
      <c r="K18" s="62">
        <v>4052.6248130000008</v>
      </c>
      <c r="L18" s="62"/>
      <c r="M18" s="62">
        <v>5342.7065719999991</v>
      </c>
      <c r="N18" s="29"/>
      <c r="O18" s="34">
        <f t="shared" si="4"/>
        <v>31.833239407252222</v>
      </c>
      <c r="P18" s="62"/>
      <c r="Q18" s="34">
        <f t="shared" si="5"/>
        <v>13.014561110710716</v>
      </c>
      <c r="R18" s="29"/>
      <c r="S18" s="62">
        <v>1257.9977169999997</v>
      </c>
      <c r="T18" s="62"/>
      <c r="U18" s="62">
        <v>2119.9075099999991</v>
      </c>
      <c r="V18" s="29"/>
      <c r="W18" s="34">
        <f t="shared" si="6"/>
        <v>68.514416310343705</v>
      </c>
      <c r="X18" s="62"/>
      <c r="Y18" s="34">
        <f t="shared" si="7"/>
        <v>44.301411931321297</v>
      </c>
      <c r="Z18" s="29"/>
      <c r="AA18" s="62">
        <v>3796.4387010000009</v>
      </c>
      <c r="AB18" s="62"/>
      <c r="AC18" s="62">
        <v>4987.8206120000004</v>
      </c>
      <c r="AD18" s="29"/>
      <c r="AE18" s="34">
        <f t="shared" si="8"/>
        <v>31.381565852391702</v>
      </c>
      <c r="AF18" s="62"/>
      <c r="AG18" s="34">
        <f t="shared" si="9"/>
        <v>11.546918764762395</v>
      </c>
      <c r="AH18" s="29"/>
      <c r="AI18" s="62">
        <v>1514.1838289999998</v>
      </c>
      <c r="AJ18" s="62"/>
      <c r="AK18" s="62">
        <v>2474.7934699999987</v>
      </c>
      <c r="AL18" s="29"/>
      <c r="AM18" s="34">
        <f t="shared" si="10"/>
        <v>63.440754193921521</v>
      </c>
      <c r="AN18" s="62"/>
      <c r="AO18" s="34">
        <f t="shared" si="11"/>
        <v>43.463575947434521</v>
      </c>
      <c r="AP18" s="29"/>
      <c r="AQ18" s="61" t="s">
        <v>527</v>
      </c>
    </row>
    <row r="19" spans="1:43" ht="13.5" customHeight="1" x14ac:dyDescent="0.2">
      <c r="A19" s="61" t="s">
        <v>331</v>
      </c>
      <c r="B19" s="29"/>
      <c r="C19" s="62">
        <f t="shared" si="0"/>
        <v>5143.5612930000016</v>
      </c>
      <c r="D19" s="62"/>
      <c r="E19" s="62">
        <f t="shared" si="1"/>
        <v>7054.4405159999988</v>
      </c>
      <c r="F19" s="29"/>
      <c r="G19" s="34">
        <f t="shared" si="2"/>
        <v>37.150898261882475</v>
      </c>
      <c r="H19" s="62"/>
      <c r="I19" s="34">
        <f t="shared" si="3"/>
        <v>-5.4695789104855805</v>
      </c>
      <c r="J19" s="29"/>
      <c r="K19" s="62">
        <v>3956.2321690000008</v>
      </c>
      <c r="L19" s="62"/>
      <c r="M19" s="62">
        <v>5266.6128399999998</v>
      </c>
      <c r="N19" s="29"/>
      <c r="O19" s="34">
        <f t="shared" si="4"/>
        <v>33.121935594877328</v>
      </c>
      <c r="P19" s="62"/>
      <c r="Q19" s="34">
        <f t="shared" si="5"/>
        <v>-1.4242543732195685</v>
      </c>
      <c r="R19" s="29"/>
      <c r="S19" s="62">
        <v>1187.3291240000005</v>
      </c>
      <c r="T19" s="62"/>
      <c r="U19" s="62">
        <v>1787.8276759999992</v>
      </c>
      <c r="V19" s="29"/>
      <c r="W19" s="34">
        <f t="shared" si="6"/>
        <v>50.575576717681713</v>
      </c>
      <c r="X19" s="62"/>
      <c r="Y19" s="34">
        <f t="shared" si="7"/>
        <v>-15.664826528210185</v>
      </c>
      <c r="Z19" s="29"/>
      <c r="AA19" s="62">
        <v>3703.6097840000011</v>
      </c>
      <c r="AB19" s="62"/>
      <c r="AC19" s="62">
        <v>4883.6769880000002</v>
      </c>
      <c r="AD19" s="29"/>
      <c r="AE19" s="34">
        <f t="shared" si="8"/>
        <v>31.86262249057711</v>
      </c>
      <c r="AF19" s="62"/>
      <c r="AG19" s="34">
        <f t="shared" si="9"/>
        <v>-2.0879584913187443</v>
      </c>
      <c r="AH19" s="29"/>
      <c r="AI19" s="62">
        <v>1439.9515090000004</v>
      </c>
      <c r="AJ19" s="62"/>
      <c r="AK19" s="62">
        <v>2170.7635279999995</v>
      </c>
      <c r="AL19" s="29"/>
      <c r="AM19" s="34">
        <f t="shared" si="10"/>
        <v>50.752543709442278</v>
      </c>
      <c r="AN19" s="62"/>
      <c r="AO19" s="34">
        <f t="shared" si="11"/>
        <v>-12.285063205698506</v>
      </c>
      <c r="AP19" s="29"/>
      <c r="AQ19" s="61" t="s">
        <v>528</v>
      </c>
    </row>
    <row r="20" spans="1:43" ht="13.5" customHeight="1" x14ac:dyDescent="0.2">
      <c r="A20" s="61" t="s">
        <v>332</v>
      </c>
      <c r="B20" s="29"/>
      <c r="C20" s="62">
        <f t="shared" si="0"/>
        <v>5579.6550040000002</v>
      </c>
      <c r="D20" s="62"/>
      <c r="E20" s="62">
        <f t="shared" si="1"/>
        <v>7139.6228789999996</v>
      </c>
      <c r="F20" s="29"/>
      <c r="G20" s="34">
        <f t="shared" si="2"/>
        <v>27.958142105231843</v>
      </c>
      <c r="H20" s="62"/>
      <c r="I20" s="34">
        <f t="shared" si="3"/>
        <v>1.2074999116769192</v>
      </c>
      <c r="J20" s="29"/>
      <c r="K20" s="62">
        <v>4279.2123119999997</v>
      </c>
      <c r="L20" s="62"/>
      <c r="M20" s="62">
        <v>5283.2762000000002</v>
      </c>
      <c r="N20" s="29"/>
      <c r="O20" s="34">
        <f t="shared" si="4"/>
        <v>23.463754887420521</v>
      </c>
      <c r="P20" s="62"/>
      <c r="Q20" s="34">
        <f t="shared" si="5"/>
        <v>0.3163961450411108</v>
      </c>
      <c r="R20" s="29"/>
      <c r="S20" s="62">
        <v>1300.4426920000001</v>
      </c>
      <c r="T20" s="62"/>
      <c r="U20" s="62">
        <v>1856.3466789999991</v>
      </c>
      <c r="V20" s="29"/>
      <c r="W20" s="34">
        <f t="shared" si="6"/>
        <v>42.74728832110651</v>
      </c>
      <c r="X20" s="62"/>
      <c r="Y20" s="34">
        <f t="shared" si="7"/>
        <v>3.8325283761856213</v>
      </c>
      <c r="Z20" s="29"/>
      <c r="AA20" s="62">
        <v>3982.4065569999993</v>
      </c>
      <c r="AB20" s="62"/>
      <c r="AC20" s="62">
        <v>4884.1712180000004</v>
      </c>
      <c r="AD20" s="29"/>
      <c r="AE20" s="34">
        <f t="shared" si="8"/>
        <v>22.64371173794251</v>
      </c>
      <c r="AF20" s="62"/>
      <c r="AG20" s="34">
        <f t="shared" si="9"/>
        <v>1.0120038676092236E-2</v>
      </c>
      <c r="AH20" s="29"/>
      <c r="AI20" s="62">
        <v>1597.2484469999999</v>
      </c>
      <c r="AJ20" s="62"/>
      <c r="AK20" s="62">
        <v>2255.4516609999996</v>
      </c>
      <c r="AL20" s="29"/>
      <c r="AM20" s="34">
        <f t="shared" si="10"/>
        <v>41.208568099487394</v>
      </c>
      <c r="AN20" s="62"/>
      <c r="AO20" s="34">
        <f t="shared" si="11"/>
        <v>3.9013062412203965</v>
      </c>
      <c r="AP20" s="29"/>
      <c r="AQ20" s="61" t="s">
        <v>529</v>
      </c>
    </row>
    <row r="21" spans="1:43" ht="13.5" customHeight="1" x14ac:dyDescent="0.2">
      <c r="A21" s="61" t="s">
        <v>333</v>
      </c>
      <c r="B21" s="29"/>
      <c r="C21" s="62">
        <f t="shared" si="0"/>
        <v>4357.8049200000005</v>
      </c>
      <c r="D21" s="62"/>
      <c r="E21" s="62">
        <f t="shared" si="1"/>
        <v>5737.8663669999996</v>
      </c>
      <c r="F21" s="29"/>
      <c r="G21" s="34">
        <f t="shared" si="2"/>
        <v>31.668729379469312</v>
      </c>
      <c r="H21" s="62"/>
      <c r="I21" s="34">
        <f t="shared" si="3"/>
        <v>-19.633481148185453</v>
      </c>
      <c r="J21" s="29"/>
      <c r="K21" s="62">
        <v>3120.3230969999995</v>
      </c>
      <c r="L21" s="62"/>
      <c r="M21" s="62">
        <v>4161.4513019999995</v>
      </c>
      <c r="N21" s="29"/>
      <c r="O21" s="34">
        <f t="shared" si="4"/>
        <v>33.366038472137092</v>
      </c>
      <c r="P21" s="62"/>
      <c r="Q21" s="34">
        <f t="shared" si="5"/>
        <v>-21.233508443113408</v>
      </c>
      <c r="R21" s="29"/>
      <c r="S21" s="62">
        <v>1237.481823000001</v>
      </c>
      <c r="T21" s="62"/>
      <c r="U21" s="62">
        <v>1576.4150649999999</v>
      </c>
      <c r="V21" s="29"/>
      <c r="W21" s="34">
        <f t="shared" si="6"/>
        <v>27.388947110215327</v>
      </c>
      <c r="X21" s="62"/>
      <c r="Y21" s="34">
        <f t="shared" si="7"/>
        <v>-15.079705594151008</v>
      </c>
      <c r="Z21" s="29"/>
      <c r="AA21" s="62">
        <v>2886.2795129999995</v>
      </c>
      <c r="AB21" s="62"/>
      <c r="AC21" s="62">
        <v>3832.9308079999996</v>
      </c>
      <c r="AD21" s="29"/>
      <c r="AE21" s="34">
        <f t="shared" si="8"/>
        <v>32.798323611286349</v>
      </c>
      <c r="AF21" s="62"/>
      <c r="AG21" s="34">
        <f t="shared" si="9"/>
        <v>-21.523414374291107</v>
      </c>
      <c r="AH21" s="29"/>
      <c r="AI21" s="62">
        <v>1471.525407000001</v>
      </c>
      <c r="AJ21" s="62"/>
      <c r="AK21" s="62">
        <v>1904.9355589999996</v>
      </c>
      <c r="AL21" s="29"/>
      <c r="AM21" s="34">
        <f t="shared" si="10"/>
        <v>29.453120546765945</v>
      </c>
      <c r="AN21" s="62"/>
      <c r="AO21" s="34">
        <f t="shared" si="11"/>
        <v>-15.540838585057131</v>
      </c>
      <c r="AP21" s="29"/>
      <c r="AQ21" s="61" t="s">
        <v>530</v>
      </c>
    </row>
    <row r="22" spans="1:43" ht="13.5" customHeight="1" x14ac:dyDescent="0.2">
      <c r="A22" s="61" t="s">
        <v>334</v>
      </c>
      <c r="B22" s="29"/>
      <c r="C22" s="62">
        <f t="shared" si="0"/>
        <v>5491.7760070000004</v>
      </c>
      <c r="D22" s="62"/>
      <c r="E22" s="62">
        <f t="shared" si="1"/>
        <v>6850.0122739999997</v>
      </c>
      <c r="F22" s="29"/>
      <c r="G22" s="34">
        <f t="shared" si="2"/>
        <v>24.732186186558707</v>
      </c>
      <c r="H22" s="62"/>
      <c r="I22" s="34">
        <f t="shared" si="3"/>
        <v>19.382568987598731</v>
      </c>
      <c r="J22" s="29"/>
      <c r="K22" s="62">
        <v>4200.5020690000001</v>
      </c>
      <c r="L22" s="62"/>
      <c r="M22" s="62">
        <v>5210.2810030000001</v>
      </c>
      <c r="N22" s="29"/>
      <c r="O22" s="34">
        <f t="shared" si="4"/>
        <v>24.039481886040221</v>
      </c>
      <c r="P22" s="62"/>
      <c r="Q22" s="34">
        <f t="shared" si="5"/>
        <v>25.203459679942213</v>
      </c>
      <c r="R22" s="29"/>
      <c r="S22" s="62">
        <v>1291.2739380000003</v>
      </c>
      <c r="T22" s="62"/>
      <c r="U22" s="62">
        <v>1639.7312709999994</v>
      </c>
      <c r="V22" s="29"/>
      <c r="W22" s="34">
        <f t="shared" si="6"/>
        <v>26.985546811214206</v>
      </c>
      <c r="X22" s="62"/>
      <c r="Y22" s="34">
        <f t="shared" si="7"/>
        <v>4.0164679598516386</v>
      </c>
      <c r="Z22" s="29"/>
      <c r="AA22" s="62">
        <v>3916.5276660000004</v>
      </c>
      <c r="AB22" s="62"/>
      <c r="AC22" s="62">
        <v>4907.8433709999999</v>
      </c>
      <c r="AD22" s="29"/>
      <c r="AE22" s="34">
        <f t="shared" si="8"/>
        <v>25.311086491377793</v>
      </c>
      <c r="AF22" s="62"/>
      <c r="AG22" s="34">
        <f t="shared" si="9"/>
        <v>28.044142115909551</v>
      </c>
      <c r="AH22" s="29"/>
      <c r="AI22" s="62">
        <v>1575.2483410000002</v>
      </c>
      <c r="AJ22" s="62"/>
      <c r="AK22" s="62">
        <v>1942.1689029999991</v>
      </c>
      <c r="AL22" s="29"/>
      <c r="AM22" s="34">
        <f t="shared" si="10"/>
        <v>23.292870873113884</v>
      </c>
      <c r="AN22" s="62"/>
      <c r="AO22" s="34">
        <f t="shared" si="11"/>
        <v>1.9545723646182296</v>
      </c>
      <c r="AP22" s="29"/>
      <c r="AQ22" s="61" t="s">
        <v>531</v>
      </c>
    </row>
    <row r="23" spans="1:43" ht="13.5" customHeight="1" x14ac:dyDescent="0.2">
      <c r="A23" s="61" t="s">
        <v>335</v>
      </c>
      <c r="B23" s="29"/>
      <c r="C23" s="62">
        <f t="shared" si="0"/>
        <v>5567.9180939999997</v>
      </c>
      <c r="D23" s="62"/>
      <c r="E23" s="62">
        <f t="shared" si="1"/>
        <v>6740.066483999999</v>
      </c>
      <c r="F23" s="29"/>
      <c r="G23" s="34">
        <f t="shared" si="2"/>
        <v>21.051825300072366</v>
      </c>
      <c r="H23" s="62"/>
      <c r="I23" s="34">
        <f t="shared" si="3"/>
        <v>-1.6050451532373557</v>
      </c>
      <c r="J23" s="29"/>
      <c r="K23" s="62">
        <v>4300.2120860000005</v>
      </c>
      <c r="L23" s="62"/>
      <c r="M23" s="62">
        <v>5120.4023049999987</v>
      </c>
      <c r="N23" s="29"/>
      <c r="O23" s="34">
        <f t="shared" si="4"/>
        <v>19.073250402468588</v>
      </c>
      <c r="P23" s="62"/>
      <c r="Q23" s="34">
        <f t="shared" si="5"/>
        <v>-1.725025923712181</v>
      </c>
      <c r="R23" s="29"/>
      <c r="S23" s="62">
        <v>1267.7060079999992</v>
      </c>
      <c r="T23" s="62"/>
      <c r="U23" s="62">
        <v>1619.6641790000001</v>
      </c>
      <c r="V23" s="29"/>
      <c r="W23" s="34">
        <f t="shared" si="6"/>
        <v>27.763390626764405</v>
      </c>
      <c r="X23" s="62"/>
      <c r="Y23" s="34">
        <f t="shared" si="7"/>
        <v>-1.2238037021616037</v>
      </c>
      <c r="Z23" s="29"/>
      <c r="AA23" s="62">
        <v>3987.4170860000004</v>
      </c>
      <c r="AB23" s="62"/>
      <c r="AC23" s="62">
        <v>4765.9917509999987</v>
      </c>
      <c r="AD23" s="29"/>
      <c r="AE23" s="34">
        <f t="shared" si="8"/>
        <v>19.525789457381038</v>
      </c>
      <c r="AF23" s="62"/>
      <c r="AG23" s="34">
        <f t="shared" si="9"/>
        <v>-2.890304544725069</v>
      </c>
      <c r="AH23" s="29"/>
      <c r="AI23" s="62">
        <v>1580.5010079999993</v>
      </c>
      <c r="AJ23" s="62"/>
      <c r="AK23" s="62">
        <v>1974.0747330000002</v>
      </c>
      <c r="AL23" s="29"/>
      <c r="AM23" s="34">
        <f t="shared" si="10"/>
        <v>24.901833216673339</v>
      </c>
      <c r="AN23" s="62"/>
      <c r="AO23" s="34">
        <f t="shared" si="11"/>
        <v>1.6427937833170603</v>
      </c>
      <c r="AP23" s="29"/>
      <c r="AQ23" s="61" t="s">
        <v>532</v>
      </c>
    </row>
    <row r="24" spans="1:43" ht="13.5" customHeight="1" x14ac:dyDescent="0.2">
      <c r="A24" s="61" t="s">
        <v>336</v>
      </c>
      <c r="B24" s="29"/>
      <c r="C24" s="62">
        <f t="shared" si="0"/>
        <v>6060.4955600000003</v>
      </c>
      <c r="D24" s="62"/>
      <c r="E24" s="62">
        <f t="shared" si="1"/>
        <v>7203.8248639999993</v>
      </c>
      <c r="F24" s="29"/>
      <c r="G24" s="34">
        <f t="shared" si="2"/>
        <v>18.86527747905815</v>
      </c>
      <c r="H24" s="62"/>
      <c r="I24" s="34">
        <f t="shared" si="3"/>
        <v>6.8806202594722095</v>
      </c>
      <c r="J24" s="29"/>
      <c r="K24" s="62">
        <v>4790.3349470000003</v>
      </c>
      <c r="L24" s="62"/>
      <c r="M24" s="62">
        <v>5523.1379779999988</v>
      </c>
      <c r="N24" s="29"/>
      <c r="O24" s="34">
        <f t="shared" si="4"/>
        <v>15.297532199891876</v>
      </c>
      <c r="P24" s="62"/>
      <c r="Q24" s="34">
        <f t="shared" si="5"/>
        <v>7.8653130947686378</v>
      </c>
      <c r="R24" s="29"/>
      <c r="S24" s="62">
        <v>1270.1606129999998</v>
      </c>
      <c r="T24" s="62"/>
      <c r="U24" s="62">
        <v>1680.6868860000004</v>
      </c>
      <c r="V24" s="29"/>
      <c r="W24" s="34">
        <f t="shared" si="6"/>
        <v>32.320815871496478</v>
      </c>
      <c r="X24" s="62"/>
      <c r="Y24" s="34">
        <f t="shared" si="7"/>
        <v>3.7676147803476425</v>
      </c>
      <c r="Z24" s="29"/>
      <c r="AA24" s="62">
        <v>4488.8082459999996</v>
      </c>
      <c r="AB24" s="62"/>
      <c r="AC24" s="62">
        <v>5138.2567289999988</v>
      </c>
      <c r="AD24" s="29"/>
      <c r="AE24" s="34">
        <f t="shared" si="8"/>
        <v>14.468171670704038</v>
      </c>
      <c r="AF24" s="62"/>
      <c r="AG24" s="34">
        <f t="shared" si="9"/>
        <v>7.8108607284494695</v>
      </c>
      <c r="AH24" s="29"/>
      <c r="AI24" s="62">
        <v>1571.6873139999998</v>
      </c>
      <c r="AJ24" s="62"/>
      <c r="AK24" s="62">
        <v>2065.5681350000009</v>
      </c>
      <c r="AL24" s="29"/>
      <c r="AM24" s="34">
        <f t="shared" si="10"/>
        <v>31.423605484417692</v>
      </c>
      <c r="AN24" s="62"/>
      <c r="AO24" s="34">
        <f t="shared" si="11"/>
        <v>4.6347486480898397</v>
      </c>
      <c r="AP24" s="29"/>
      <c r="AQ24" s="61" t="s">
        <v>533</v>
      </c>
    </row>
    <row r="25" spans="1:43" ht="13.5" customHeight="1" x14ac:dyDescent="0.2">
      <c r="A25" s="61" t="s">
        <v>337</v>
      </c>
      <c r="B25" s="29"/>
      <c r="C25" s="62">
        <f t="shared" si="0"/>
        <v>5314.4914889999982</v>
      </c>
      <c r="D25" s="62"/>
      <c r="E25" s="62"/>
      <c r="F25" s="29"/>
      <c r="G25" s="34"/>
      <c r="H25" s="62"/>
      <c r="I25" s="34"/>
      <c r="J25" s="29"/>
      <c r="K25" s="62">
        <v>4102.0152389999985</v>
      </c>
      <c r="L25" s="62"/>
      <c r="M25" s="62"/>
      <c r="N25" s="29"/>
      <c r="O25" s="34"/>
      <c r="P25" s="62"/>
      <c r="Q25" s="34"/>
      <c r="R25" s="29"/>
      <c r="S25" s="62">
        <v>1212.4762500000002</v>
      </c>
      <c r="T25" s="62"/>
      <c r="U25" s="62"/>
      <c r="V25" s="29"/>
      <c r="W25" s="34"/>
      <c r="X25" s="62"/>
      <c r="Y25" s="34"/>
      <c r="Z25" s="29"/>
      <c r="AA25" s="62">
        <v>3839.4709629999979</v>
      </c>
      <c r="AB25" s="62"/>
      <c r="AC25" s="62"/>
      <c r="AD25" s="29"/>
      <c r="AE25" s="34"/>
      <c r="AF25" s="62"/>
      <c r="AG25" s="34"/>
      <c r="AH25" s="29"/>
      <c r="AI25" s="62">
        <v>1475.0205260000002</v>
      </c>
      <c r="AJ25" s="62"/>
      <c r="AK25" s="62"/>
      <c r="AL25" s="29"/>
      <c r="AM25" s="34"/>
      <c r="AN25" s="62"/>
      <c r="AO25" s="34"/>
      <c r="AP25" s="29"/>
      <c r="AQ25" s="61" t="s">
        <v>534</v>
      </c>
    </row>
    <row r="26" spans="1:43" ht="3.75" customHeight="1" thickBo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</row>
    <row r="27" spans="1:43" ht="13.5" thickTop="1" x14ac:dyDescent="0.2"/>
  </sheetData>
  <mergeCells count="24"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  <mergeCell ref="AA5:AG5"/>
    <mergeCell ref="AI5:AO5"/>
    <mergeCell ref="AA7:AC9"/>
    <mergeCell ref="AE7:AG7"/>
    <mergeCell ref="AI7:AK9"/>
    <mergeCell ref="AM7:AO7"/>
    <mergeCell ref="AE9:AG9"/>
    <mergeCell ref="AM9:AO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1" t="s">
        <v>663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658</v>
      </c>
      <c r="F4" s="188"/>
      <c r="G4" s="188"/>
      <c r="H4" s="188"/>
      <c r="I4" s="188"/>
      <c r="J4" s="66"/>
      <c r="K4" s="187" t="s">
        <v>659</v>
      </c>
      <c r="L4" s="187"/>
      <c r="M4" s="187"/>
      <c r="N4" s="187"/>
      <c r="O4" s="187"/>
      <c r="P4" s="67"/>
      <c r="Q4" s="27" t="s">
        <v>660</v>
      </c>
      <c r="R4" s="66"/>
      <c r="S4" s="187" t="s">
        <v>522</v>
      </c>
      <c r="T4" s="66"/>
      <c r="U4" s="187" t="s">
        <v>535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646</v>
      </c>
      <c r="F6" s="66"/>
      <c r="G6" s="187" t="s">
        <v>661</v>
      </c>
      <c r="H6" s="188"/>
      <c r="I6" s="188"/>
      <c r="J6" s="66"/>
      <c r="K6" s="187" t="s">
        <v>646</v>
      </c>
      <c r="L6" s="66"/>
      <c r="M6" s="187" t="s">
        <v>661</v>
      </c>
      <c r="N6" s="188"/>
      <c r="O6" s="188"/>
      <c r="P6" s="67"/>
      <c r="Q6" s="27" t="s">
        <v>662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655</v>
      </c>
      <c r="H8" s="66"/>
      <c r="I8" s="27" t="s">
        <v>656</v>
      </c>
      <c r="J8" s="66"/>
      <c r="K8" s="187"/>
      <c r="L8" s="66"/>
      <c r="M8" s="27" t="s">
        <v>655</v>
      </c>
      <c r="N8" s="66"/>
      <c r="O8" s="27" t="s">
        <v>656</v>
      </c>
      <c r="P8" s="67"/>
      <c r="Q8" s="27" t="s">
        <v>655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0">
        <v>2020</v>
      </c>
      <c r="B10" s="29"/>
      <c r="C10" s="69" t="s">
        <v>296</v>
      </c>
      <c r="D10" s="70"/>
      <c r="E10" s="71">
        <f>SUM(E11:E22)</f>
        <v>53757.392564000002</v>
      </c>
      <c r="F10" s="72"/>
      <c r="G10" s="73">
        <v>8.1438763941517323</v>
      </c>
      <c r="H10" s="74"/>
      <c r="I10" s="75"/>
      <c r="J10" s="70"/>
      <c r="K10" s="71">
        <f>SUM(K11:K22)</f>
        <v>51377.995482999992</v>
      </c>
      <c r="L10" s="72"/>
      <c r="M10" s="73">
        <v>7.8293333199741255</v>
      </c>
      <c r="N10" s="74"/>
      <c r="O10" s="75"/>
      <c r="P10" s="76"/>
      <c r="Q10" s="75"/>
      <c r="R10" s="29"/>
      <c r="S10" s="69" t="s">
        <v>296</v>
      </c>
      <c r="T10" s="29"/>
      <c r="U10" s="190">
        <v>2020</v>
      </c>
      <c r="Y10" s="193"/>
      <c r="Z10" s="193"/>
    </row>
    <row r="11" spans="1:26" ht="13.5" customHeight="1" x14ac:dyDescent="0.2">
      <c r="A11" s="190"/>
      <c r="B11" s="29"/>
      <c r="C11" s="61" t="s">
        <v>326</v>
      </c>
      <c r="D11" s="29"/>
      <c r="E11" s="62">
        <v>5131.7928789999996</v>
      </c>
      <c r="F11" s="62"/>
      <c r="G11" s="77">
        <v>3.5138235101960049</v>
      </c>
      <c r="H11" s="78"/>
      <c r="I11" s="77">
        <v>11.888761322897551</v>
      </c>
      <c r="J11" s="29"/>
      <c r="K11" s="62">
        <v>4719.081021</v>
      </c>
      <c r="L11" s="62"/>
      <c r="M11" s="77">
        <v>0.84951699818627446</v>
      </c>
      <c r="N11" s="78"/>
      <c r="O11" s="77">
        <v>13.977812364408734</v>
      </c>
      <c r="P11" s="68"/>
      <c r="Q11" s="77">
        <v>5.6065701816154956</v>
      </c>
      <c r="R11" s="29"/>
      <c r="S11" s="61" t="s">
        <v>523</v>
      </c>
      <c r="T11" s="29"/>
      <c r="U11" s="190"/>
    </row>
    <row r="12" spans="1:26" ht="13.5" customHeight="1" x14ac:dyDescent="0.2">
      <c r="A12" s="190"/>
      <c r="B12" s="29"/>
      <c r="C12" s="61" t="s">
        <v>327</v>
      </c>
      <c r="D12" s="29"/>
      <c r="E12" s="62">
        <v>4861.6904059999997</v>
      </c>
      <c r="F12" s="62"/>
      <c r="G12" s="77">
        <v>0.20983498944444534</v>
      </c>
      <c r="H12" s="78"/>
      <c r="I12" s="77">
        <f>E12/E11*100-100</f>
        <v>-5.2633159476349221</v>
      </c>
      <c r="J12" s="29"/>
      <c r="K12" s="62">
        <v>4563.9744149999997</v>
      </c>
      <c r="L12" s="62"/>
      <c r="M12" s="77">
        <v>-1.71357040792644</v>
      </c>
      <c r="N12" s="78"/>
      <c r="O12" s="77">
        <f>K12/K11*100-100</f>
        <v>-3.286796842643156</v>
      </c>
      <c r="P12" s="68"/>
      <c r="Q12" s="77">
        <v>2.92206616166186</v>
      </c>
      <c r="R12" s="29"/>
      <c r="S12" s="61" t="s">
        <v>524</v>
      </c>
      <c r="T12" s="29"/>
      <c r="U12" s="190"/>
    </row>
    <row r="13" spans="1:26" ht="13.5" customHeight="1" x14ac:dyDescent="0.2">
      <c r="A13" s="190"/>
      <c r="B13" s="29"/>
      <c r="C13" s="61" t="s">
        <v>328</v>
      </c>
      <c r="D13" s="29"/>
      <c r="E13" s="62">
        <v>4492.6180079999995</v>
      </c>
      <c r="F13" s="62"/>
      <c r="G13" s="77">
        <v>-13.172631117113909</v>
      </c>
      <c r="H13" s="78"/>
      <c r="I13" s="77">
        <f t="shared" ref="I13:I22" si="0">E13/E12*100-100</f>
        <v>-7.5914418068356184</v>
      </c>
      <c r="J13" s="29"/>
      <c r="K13" s="62">
        <v>4260.3437419999991</v>
      </c>
      <c r="L13" s="62"/>
      <c r="M13" s="77">
        <v>-13.548884236856239</v>
      </c>
      <c r="N13" s="78"/>
      <c r="O13" s="77">
        <f t="shared" ref="O13:O22" si="1">K13/K12*100-100</f>
        <v>-6.6527689551038094</v>
      </c>
      <c r="P13" s="68"/>
      <c r="Q13" s="77">
        <v>-3.318338380101153</v>
      </c>
      <c r="R13" s="29"/>
      <c r="S13" s="61" t="s">
        <v>525</v>
      </c>
      <c r="T13" s="29"/>
      <c r="U13" s="190"/>
    </row>
    <row r="14" spans="1:26" ht="13.5" customHeight="1" x14ac:dyDescent="0.2">
      <c r="A14" s="190"/>
      <c r="B14" s="29"/>
      <c r="C14" s="61" t="s">
        <v>329</v>
      </c>
      <c r="D14" s="29"/>
      <c r="E14" s="62">
        <v>2919.7189689999996</v>
      </c>
      <c r="F14" s="62"/>
      <c r="G14" s="77">
        <v>-41.459762361009126</v>
      </c>
      <c r="H14" s="78"/>
      <c r="I14" s="77">
        <f t="shared" si="0"/>
        <v>-35.01074509782805</v>
      </c>
      <c r="J14" s="29"/>
      <c r="K14" s="62">
        <v>2773.122496</v>
      </c>
      <c r="L14" s="62"/>
      <c r="M14" s="77">
        <v>-40.606125369257427</v>
      </c>
      <c r="N14" s="78"/>
      <c r="O14" s="77">
        <f t="shared" si="1"/>
        <v>-34.908480067897756</v>
      </c>
      <c r="P14" s="68"/>
      <c r="Q14" s="77">
        <v>-18.245356562838353</v>
      </c>
      <c r="R14" s="29"/>
      <c r="S14" s="61" t="s">
        <v>526</v>
      </c>
      <c r="T14" s="29"/>
      <c r="U14" s="190"/>
    </row>
    <row r="15" spans="1:26" ht="13.5" customHeight="1" x14ac:dyDescent="0.2">
      <c r="A15" s="190"/>
      <c r="B15" s="29"/>
      <c r="C15" s="61" t="s">
        <v>330</v>
      </c>
      <c r="D15" s="29"/>
      <c r="E15" s="62">
        <v>3426.5797159999988</v>
      </c>
      <c r="F15" s="62"/>
      <c r="G15" s="77">
        <v>-38.715509772361514</v>
      </c>
      <c r="H15" s="78"/>
      <c r="I15" s="77">
        <f t="shared" si="0"/>
        <v>17.359915539186233</v>
      </c>
      <c r="J15" s="29"/>
      <c r="K15" s="62">
        <v>3378.5813059999991</v>
      </c>
      <c r="L15" s="62"/>
      <c r="M15" s="77">
        <v>-34.825479475363778</v>
      </c>
      <c r="N15" s="78"/>
      <c r="O15" s="77">
        <f t="shared" si="1"/>
        <v>21.833107295956935</v>
      </c>
      <c r="P15" s="68"/>
      <c r="Q15" s="77">
        <v>-31.194609657984557</v>
      </c>
      <c r="R15" s="29"/>
      <c r="S15" s="61" t="s">
        <v>527</v>
      </c>
      <c r="T15" s="29"/>
      <c r="U15" s="190"/>
    </row>
    <row r="16" spans="1:26" ht="13.5" customHeight="1" x14ac:dyDescent="0.2">
      <c r="A16" s="190"/>
      <c r="B16" s="29"/>
      <c r="C16" s="61" t="s">
        <v>331</v>
      </c>
      <c r="D16" s="29"/>
      <c r="E16" s="62">
        <v>4240.1585869999981</v>
      </c>
      <c r="F16" s="62"/>
      <c r="G16" s="77">
        <v>-10.603685283975139</v>
      </c>
      <c r="H16" s="78"/>
      <c r="I16" s="77">
        <f t="shared" si="0"/>
        <v>23.743176532595783</v>
      </c>
      <c r="J16" s="29"/>
      <c r="K16" s="62">
        <v>4127.661920999999</v>
      </c>
      <c r="L16" s="62"/>
      <c r="M16" s="77">
        <v>-8.118761131449844</v>
      </c>
      <c r="N16" s="78"/>
      <c r="O16" s="77">
        <f t="shared" si="1"/>
        <v>22.171454440646812</v>
      </c>
      <c r="P16" s="68"/>
      <c r="Q16" s="77">
        <v>-30.906420110623017</v>
      </c>
      <c r="R16" s="29"/>
      <c r="S16" s="61" t="s">
        <v>528</v>
      </c>
      <c r="T16" s="29"/>
      <c r="U16" s="190"/>
    </row>
    <row r="17" spans="1:21" ht="13.5" customHeight="1" x14ac:dyDescent="0.2">
      <c r="A17" s="190"/>
      <c r="B17" s="29"/>
      <c r="C17" s="61" t="s">
        <v>332</v>
      </c>
      <c r="D17" s="29"/>
      <c r="E17" s="62">
        <v>5032.5004150000013</v>
      </c>
      <c r="F17" s="62"/>
      <c r="G17" s="77">
        <v>-6.8206845913270371</v>
      </c>
      <c r="H17" s="78"/>
      <c r="I17" s="77">
        <f t="shared" si="0"/>
        <v>18.686608336519825</v>
      </c>
      <c r="J17" s="29"/>
      <c r="K17" s="62">
        <v>4907.7935020000014</v>
      </c>
      <c r="L17" s="62"/>
      <c r="M17" s="77">
        <v>-3.5883393061952944</v>
      </c>
      <c r="N17" s="78"/>
      <c r="O17" s="77">
        <f t="shared" si="1"/>
        <v>18.900084259105256</v>
      </c>
      <c r="P17" s="68"/>
      <c r="Q17" s="77">
        <v>-19.294315102545795</v>
      </c>
      <c r="R17" s="29"/>
      <c r="S17" s="61" t="s">
        <v>529</v>
      </c>
      <c r="T17" s="29"/>
      <c r="U17" s="190"/>
    </row>
    <row r="18" spans="1:21" ht="13.5" customHeight="1" x14ac:dyDescent="0.2">
      <c r="A18" s="190"/>
      <c r="B18" s="29"/>
      <c r="C18" s="61" t="s">
        <v>333</v>
      </c>
      <c r="D18" s="29"/>
      <c r="E18" s="62">
        <v>3742.4069159999999</v>
      </c>
      <c r="F18" s="62"/>
      <c r="G18" s="77">
        <v>-2.1562946479056819</v>
      </c>
      <c r="H18" s="78"/>
      <c r="I18" s="77">
        <f t="shared" si="0"/>
        <v>-25.635238800074717</v>
      </c>
      <c r="J18" s="29"/>
      <c r="K18" s="62">
        <v>3564.8279840000005</v>
      </c>
      <c r="L18" s="62"/>
      <c r="M18" s="77">
        <v>-1.1810010682524563</v>
      </c>
      <c r="N18" s="78"/>
      <c r="O18" s="77">
        <f t="shared" si="1"/>
        <v>-27.363936918958018</v>
      </c>
      <c r="P18" s="68"/>
      <c r="Q18" s="77">
        <v>-6.8280162396534649</v>
      </c>
      <c r="R18" s="29"/>
      <c r="S18" s="61" t="s">
        <v>530</v>
      </c>
      <c r="T18" s="29"/>
      <c r="U18" s="190"/>
    </row>
    <row r="19" spans="1:21" ht="13.5" customHeight="1" x14ac:dyDescent="0.2">
      <c r="A19" s="190"/>
      <c r="B19" s="29"/>
      <c r="C19" s="61" t="s">
        <v>334</v>
      </c>
      <c r="D19" s="29"/>
      <c r="E19" s="62">
        <v>5011.1031449999991</v>
      </c>
      <c r="F19" s="62"/>
      <c r="G19" s="77">
        <v>0.38992786993317452</v>
      </c>
      <c r="H19" s="78"/>
      <c r="I19" s="77">
        <f t="shared" si="0"/>
        <v>33.900542016847851</v>
      </c>
      <c r="J19" s="29"/>
      <c r="K19" s="62">
        <v>4821.5270200000004</v>
      </c>
      <c r="L19" s="62"/>
      <c r="M19" s="77">
        <v>1.0769795270342541</v>
      </c>
      <c r="N19" s="78"/>
      <c r="O19" s="77">
        <f t="shared" si="1"/>
        <v>35.252725843727546</v>
      </c>
      <c r="P19" s="68"/>
      <c r="Q19" s="77">
        <v>-3.0342310870902764</v>
      </c>
      <c r="R19" s="29"/>
      <c r="S19" s="61" t="s">
        <v>531</v>
      </c>
      <c r="T19" s="29"/>
      <c r="U19" s="190"/>
    </row>
    <row r="20" spans="1:21" ht="13.5" customHeight="1" x14ac:dyDescent="0.2">
      <c r="A20" s="190"/>
      <c r="B20" s="29"/>
      <c r="C20" s="61" t="s">
        <v>335</v>
      </c>
      <c r="D20" s="29"/>
      <c r="E20" s="62">
        <v>5449.2348420000017</v>
      </c>
      <c r="F20" s="62"/>
      <c r="G20" s="77">
        <v>-2.2426382088383718</v>
      </c>
      <c r="H20" s="78"/>
      <c r="I20" s="77">
        <f t="shared" si="0"/>
        <v>8.7432184954557215</v>
      </c>
      <c r="J20" s="29"/>
      <c r="K20" s="62">
        <v>5256.4676770000005</v>
      </c>
      <c r="L20" s="62"/>
      <c r="M20" s="77">
        <v>-1.3109299093960374</v>
      </c>
      <c r="N20" s="78"/>
      <c r="O20" s="77">
        <f t="shared" si="1"/>
        <v>9.0208072089161533</v>
      </c>
      <c r="P20" s="68"/>
      <c r="Q20" s="77">
        <v>-1.3065467255923835</v>
      </c>
      <c r="R20" s="29"/>
      <c r="S20" s="61" t="s">
        <v>532</v>
      </c>
      <c r="T20" s="29"/>
      <c r="U20" s="190"/>
    </row>
    <row r="21" spans="1:21" ht="13.5" customHeight="1" x14ac:dyDescent="0.2">
      <c r="A21" s="190"/>
      <c r="B21" s="29"/>
      <c r="C21" s="61" t="s">
        <v>336</v>
      </c>
      <c r="D21" s="29"/>
      <c r="E21" s="62">
        <v>5194.6626829999996</v>
      </c>
      <c r="F21" s="62"/>
      <c r="G21" s="77">
        <v>-0.47476926232332062</v>
      </c>
      <c r="H21" s="78"/>
      <c r="I21" s="77">
        <f t="shared" si="0"/>
        <v>-4.6717046774693216</v>
      </c>
      <c r="J21" s="29"/>
      <c r="K21" s="62">
        <v>4994.8237410000011</v>
      </c>
      <c r="L21" s="62"/>
      <c r="M21" s="77">
        <v>2.6100853558907744</v>
      </c>
      <c r="N21" s="78"/>
      <c r="O21" s="77">
        <f t="shared" si="1"/>
        <v>-4.9775619689404493</v>
      </c>
      <c r="P21" s="68"/>
      <c r="Q21" s="77">
        <v>-0.82561902725181824</v>
      </c>
      <c r="R21" s="29"/>
      <c r="S21" s="61" t="s">
        <v>533</v>
      </c>
      <c r="T21" s="29"/>
      <c r="U21" s="190"/>
    </row>
    <row r="22" spans="1:21" ht="13.5" customHeight="1" x14ac:dyDescent="0.2">
      <c r="A22" s="190"/>
      <c r="B22" s="29"/>
      <c r="C22" s="61" t="s">
        <v>337</v>
      </c>
      <c r="D22" s="29"/>
      <c r="E22" s="62">
        <v>4254.9259980000006</v>
      </c>
      <c r="F22" s="62"/>
      <c r="G22" s="77">
        <v>-7.2296153289833853</v>
      </c>
      <c r="H22" s="78"/>
      <c r="I22" s="77">
        <f t="shared" si="0"/>
        <v>-18.090427470399035</v>
      </c>
      <c r="J22" s="29"/>
      <c r="K22" s="62">
        <v>4009.7906580000003</v>
      </c>
      <c r="L22" s="62"/>
      <c r="M22" s="77">
        <v>-3.1533543916064275</v>
      </c>
      <c r="N22" s="78"/>
      <c r="O22" s="77">
        <f t="shared" si="1"/>
        <v>-19.721077941436832</v>
      </c>
      <c r="P22" s="68"/>
      <c r="Q22" s="77">
        <v>-3.1298532264823109</v>
      </c>
      <c r="R22" s="29"/>
      <c r="S22" s="61" t="s">
        <v>534</v>
      </c>
      <c r="T22" s="29"/>
      <c r="U22" s="190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0">
        <v>2021</v>
      </c>
      <c r="B24" s="29"/>
      <c r="C24" s="69" t="s">
        <v>296</v>
      </c>
      <c r="D24" s="70"/>
      <c r="E24" s="71">
        <f>SUM(E25:E36)</f>
        <v>63618.525288000012</v>
      </c>
      <c r="F24" s="72"/>
      <c r="G24" s="73">
        <f t="shared" ref="G24:G36" si="2">E24/E10*100-100</f>
        <v>18.343770509814064</v>
      </c>
      <c r="H24" s="74"/>
      <c r="I24" s="75"/>
      <c r="J24" s="70"/>
      <c r="K24" s="71">
        <f>SUM(K25:K36)</f>
        <v>60058.337316000012</v>
      </c>
      <c r="L24" s="72"/>
      <c r="M24" s="73">
        <f t="shared" ref="M24:M36" si="3">K24/K10*100-100</f>
        <v>16.895057410077797</v>
      </c>
      <c r="N24" s="74"/>
      <c r="O24" s="75"/>
      <c r="P24" s="76"/>
      <c r="Q24" s="75"/>
      <c r="R24" s="29"/>
      <c r="S24" s="69" t="s">
        <v>296</v>
      </c>
      <c r="T24" s="29"/>
      <c r="U24" s="190">
        <v>2021</v>
      </c>
    </row>
    <row r="25" spans="1:21" ht="13.5" customHeight="1" x14ac:dyDescent="0.2">
      <c r="A25" s="190"/>
      <c r="B25" s="29"/>
      <c r="C25" s="61" t="s">
        <v>326</v>
      </c>
      <c r="D25" s="29"/>
      <c r="E25" s="62">
        <v>4615.5701399999998</v>
      </c>
      <c r="F25" s="62"/>
      <c r="G25" s="77">
        <f t="shared" si="2"/>
        <v>-10.059305805432146</v>
      </c>
      <c r="H25" s="78"/>
      <c r="I25" s="77">
        <f>E25/E22*100-100</f>
        <v>8.4759204312723</v>
      </c>
      <c r="J25" s="29"/>
      <c r="K25" s="62">
        <v>4364.5072049999999</v>
      </c>
      <c r="L25" s="62"/>
      <c r="M25" s="77">
        <f t="shared" si="3"/>
        <v>-7.5136200125011641</v>
      </c>
      <c r="N25" s="78"/>
      <c r="O25" s="77">
        <f>K25/K22*100-100</f>
        <v>8.8462609960023428</v>
      </c>
      <c r="P25" s="68"/>
      <c r="Q25" s="77">
        <v>-5.841511381648786</v>
      </c>
      <c r="R25" s="29"/>
      <c r="S25" s="61" t="s">
        <v>523</v>
      </c>
      <c r="T25" s="29"/>
      <c r="U25" s="190"/>
    </row>
    <row r="26" spans="1:21" ht="13.5" customHeight="1" x14ac:dyDescent="0.2">
      <c r="A26" s="190"/>
      <c r="B26" s="29"/>
      <c r="C26" s="61" t="s">
        <v>327</v>
      </c>
      <c r="D26" s="29"/>
      <c r="E26" s="62">
        <v>4987.3405940000011</v>
      </c>
      <c r="F26" s="62"/>
      <c r="G26" s="77">
        <f t="shared" si="2"/>
        <v>2.5844958750341505</v>
      </c>
      <c r="H26" s="78"/>
      <c r="I26" s="77">
        <f>E26/E25*100-100</f>
        <v>8.0547027284477934</v>
      </c>
      <c r="J26" s="29"/>
      <c r="K26" s="62">
        <v>4657.4610260000009</v>
      </c>
      <c r="L26" s="62"/>
      <c r="M26" s="77">
        <f t="shared" si="3"/>
        <v>2.0483596641722528</v>
      </c>
      <c r="N26" s="78"/>
      <c r="O26" s="77">
        <f>K26/K25*100-100</f>
        <v>6.7121855284003544</v>
      </c>
      <c r="P26" s="68"/>
      <c r="Q26" s="77">
        <v>-4.9530863369753746</v>
      </c>
      <c r="R26" s="29"/>
      <c r="S26" s="61" t="s">
        <v>524</v>
      </c>
      <c r="T26" s="29"/>
      <c r="U26" s="190"/>
    </row>
    <row r="27" spans="1:21" ht="13.5" customHeight="1" x14ac:dyDescent="0.2">
      <c r="A27" s="190"/>
      <c r="B27" s="29"/>
      <c r="C27" s="61" t="s">
        <v>328</v>
      </c>
      <c r="D27" s="29"/>
      <c r="E27" s="62">
        <v>5848.0765210000009</v>
      </c>
      <c r="F27" s="62"/>
      <c r="G27" s="77">
        <f t="shared" si="2"/>
        <v>30.17079374623745</v>
      </c>
      <c r="H27" s="78"/>
      <c r="I27" s="77">
        <f t="shared" ref="I27:I36" si="4">E27/E26*100-100</f>
        <v>17.258414795963688</v>
      </c>
      <c r="J27" s="29"/>
      <c r="K27" s="62">
        <v>5512.7758790000007</v>
      </c>
      <c r="L27" s="62"/>
      <c r="M27" s="77">
        <f t="shared" si="3"/>
        <v>29.39744332489127</v>
      </c>
      <c r="N27" s="78"/>
      <c r="O27" s="77">
        <f t="shared" ref="O27:O36" si="5">K27/K26*100-100</f>
        <v>18.36440172500113</v>
      </c>
      <c r="P27" s="68"/>
      <c r="Q27" s="77">
        <v>6.6607705032841267</v>
      </c>
      <c r="R27" s="29"/>
      <c r="S27" s="61" t="s">
        <v>525</v>
      </c>
      <c r="T27" s="29"/>
      <c r="U27" s="190"/>
    </row>
    <row r="28" spans="1:21" ht="13.5" customHeight="1" x14ac:dyDescent="0.2">
      <c r="A28" s="190"/>
      <c r="B28" s="29"/>
      <c r="C28" s="61" t="s">
        <v>329</v>
      </c>
      <c r="D28" s="29"/>
      <c r="E28" s="62">
        <v>5341.2131359999994</v>
      </c>
      <c r="F28" s="62"/>
      <c r="G28" s="77">
        <f t="shared" si="2"/>
        <v>82.935864468810792</v>
      </c>
      <c r="H28" s="78"/>
      <c r="I28" s="77">
        <f t="shared" si="4"/>
        <v>-8.6671811351970831</v>
      </c>
      <c r="J28" s="29"/>
      <c r="K28" s="62">
        <v>5064.2967809999991</v>
      </c>
      <c r="L28" s="62"/>
      <c r="M28" s="77">
        <f t="shared" si="3"/>
        <v>82.620738474583391</v>
      </c>
      <c r="N28" s="78"/>
      <c r="O28" s="77">
        <f t="shared" si="5"/>
        <v>-8.1352681089105801</v>
      </c>
      <c r="P28" s="68"/>
      <c r="Q28" s="77">
        <v>31.795618065878358</v>
      </c>
      <c r="R28" s="29"/>
      <c r="S28" s="61" t="s">
        <v>526</v>
      </c>
      <c r="T28" s="29"/>
      <c r="U28" s="190"/>
    </row>
    <row r="29" spans="1:21" ht="13.5" customHeight="1" x14ac:dyDescent="0.2">
      <c r="A29" s="190"/>
      <c r="B29" s="29"/>
      <c r="C29" s="61" t="s">
        <v>330</v>
      </c>
      <c r="D29" s="29"/>
      <c r="E29" s="62">
        <v>5310.6225300000006</v>
      </c>
      <c r="F29" s="62"/>
      <c r="G29" s="77">
        <f t="shared" si="2"/>
        <v>54.983189365263911</v>
      </c>
      <c r="H29" s="78"/>
      <c r="I29" s="77">
        <f t="shared" si="4"/>
        <v>-0.57272767854584572</v>
      </c>
      <c r="J29" s="29"/>
      <c r="K29" s="62">
        <v>5037.3221320000002</v>
      </c>
      <c r="L29" s="62"/>
      <c r="M29" s="77">
        <f t="shared" si="3"/>
        <v>49.095779434233378</v>
      </c>
      <c r="N29" s="78"/>
      <c r="O29" s="77">
        <f t="shared" si="5"/>
        <v>-0.53264352715665098</v>
      </c>
      <c r="P29" s="68"/>
      <c r="Q29" s="77">
        <v>52.228425167766034</v>
      </c>
      <c r="R29" s="29"/>
      <c r="S29" s="61" t="s">
        <v>527</v>
      </c>
      <c r="T29" s="29"/>
      <c r="U29" s="190"/>
    </row>
    <row r="30" spans="1:21" ht="13.5" customHeight="1" x14ac:dyDescent="0.2">
      <c r="A30" s="190"/>
      <c r="B30" s="29"/>
      <c r="C30" s="61" t="s">
        <v>331</v>
      </c>
      <c r="D30" s="29"/>
      <c r="E30" s="62">
        <v>5143.5612930000007</v>
      </c>
      <c r="F30" s="62"/>
      <c r="G30" s="77">
        <f t="shared" si="2"/>
        <v>21.305870699500872</v>
      </c>
      <c r="H30" s="78"/>
      <c r="I30" s="77">
        <f t="shared" si="4"/>
        <v>-3.1457938510271077</v>
      </c>
      <c r="J30" s="29"/>
      <c r="K30" s="62">
        <v>4854.1344770000014</v>
      </c>
      <c r="L30" s="62"/>
      <c r="M30" s="77">
        <f t="shared" si="3"/>
        <v>17.600098309989548</v>
      </c>
      <c r="N30" s="78"/>
      <c r="O30" s="77">
        <f t="shared" si="5"/>
        <v>-3.6366079079256082</v>
      </c>
      <c r="P30" s="68"/>
      <c r="Q30" s="77">
        <v>49.20380400322469</v>
      </c>
      <c r="R30" s="29"/>
      <c r="S30" s="61" t="s">
        <v>528</v>
      </c>
      <c r="T30" s="29"/>
      <c r="U30" s="190"/>
    </row>
    <row r="31" spans="1:21" ht="13.5" customHeight="1" x14ac:dyDescent="0.2">
      <c r="A31" s="190"/>
      <c r="B31" s="29"/>
      <c r="C31" s="61" t="s">
        <v>332</v>
      </c>
      <c r="D31" s="29"/>
      <c r="E31" s="62">
        <v>5579.6550040000002</v>
      </c>
      <c r="F31" s="62"/>
      <c r="G31" s="77">
        <f t="shared" si="2"/>
        <v>10.87242014663596</v>
      </c>
      <c r="H31" s="78"/>
      <c r="I31" s="77">
        <f t="shared" si="4"/>
        <v>8.4784390844820052</v>
      </c>
      <c r="J31" s="29"/>
      <c r="K31" s="62">
        <v>5292.5761229999998</v>
      </c>
      <c r="L31" s="62"/>
      <c r="M31" s="77">
        <f t="shared" si="3"/>
        <v>7.8402365715508182</v>
      </c>
      <c r="N31" s="78"/>
      <c r="O31" s="77">
        <f t="shared" si="5"/>
        <v>9.0323341489082338</v>
      </c>
      <c r="P31" s="68"/>
      <c r="Q31" s="77">
        <v>26.258267783198036</v>
      </c>
      <c r="R31" s="29"/>
      <c r="S31" s="61" t="s">
        <v>529</v>
      </c>
      <c r="T31" s="29"/>
      <c r="U31" s="190"/>
    </row>
    <row r="32" spans="1:21" ht="13.5" customHeight="1" x14ac:dyDescent="0.2">
      <c r="A32" s="190"/>
      <c r="B32" s="29"/>
      <c r="C32" s="61" t="s">
        <v>333</v>
      </c>
      <c r="D32" s="29"/>
      <c r="E32" s="62">
        <v>4357.8049200000005</v>
      </c>
      <c r="F32" s="62"/>
      <c r="G32" s="77">
        <f t="shared" si="2"/>
        <v>16.443909436169932</v>
      </c>
      <c r="H32" s="78"/>
      <c r="I32" s="77">
        <f t="shared" si="4"/>
        <v>-21.898308822392551</v>
      </c>
      <c r="J32" s="29"/>
      <c r="K32" s="62">
        <v>4016.3660660000005</v>
      </c>
      <c r="L32" s="62"/>
      <c r="M32" s="77">
        <f t="shared" si="3"/>
        <v>12.666476027080023</v>
      </c>
      <c r="N32" s="78"/>
      <c r="O32" s="77">
        <f t="shared" si="5"/>
        <v>-24.113211172418687</v>
      </c>
      <c r="P32" s="68"/>
      <c r="Q32" s="77">
        <v>15.873567694672673</v>
      </c>
      <c r="R32" s="29"/>
      <c r="S32" s="61" t="s">
        <v>530</v>
      </c>
      <c r="T32" s="29"/>
      <c r="U32" s="190"/>
    </row>
    <row r="33" spans="1:21" ht="13.5" customHeight="1" x14ac:dyDescent="0.2">
      <c r="A33" s="190"/>
      <c r="B33" s="29"/>
      <c r="C33" s="61" t="s">
        <v>334</v>
      </c>
      <c r="D33" s="29"/>
      <c r="E33" s="62">
        <v>5491.7760070000004</v>
      </c>
      <c r="F33" s="62"/>
      <c r="G33" s="77">
        <f t="shared" si="2"/>
        <v>9.5921566188396952</v>
      </c>
      <c r="H33" s="78"/>
      <c r="I33" s="77">
        <f t="shared" si="4"/>
        <v>26.021611977068488</v>
      </c>
      <c r="J33" s="29"/>
      <c r="K33" s="62">
        <v>5163.1647090000006</v>
      </c>
      <c r="L33" s="62"/>
      <c r="M33" s="77">
        <f t="shared" si="3"/>
        <v>7.0856740526987778</v>
      </c>
      <c r="N33" s="78"/>
      <c r="O33" s="77">
        <f t="shared" si="5"/>
        <v>28.553140429804643</v>
      </c>
      <c r="P33" s="68"/>
      <c r="Q33" s="77">
        <v>11.919514045493315</v>
      </c>
      <c r="R33" s="29"/>
      <c r="S33" s="61" t="s">
        <v>531</v>
      </c>
      <c r="T33" s="29"/>
      <c r="U33" s="190"/>
    </row>
    <row r="34" spans="1:21" ht="13.5" customHeight="1" x14ac:dyDescent="0.2">
      <c r="A34" s="190"/>
      <c r="B34" s="29"/>
      <c r="C34" s="61" t="s">
        <v>335</v>
      </c>
      <c r="D34" s="29"/>
      <c r="E34" s="62">
        <v>5567.9180939999997</v>
      </c>
      <c r="F34" s="62"/>
      <c r="G34" s="77">
        <f t="shared" si="2"/>
        <v>2.1779801282419697</v>
      </c>
      <c r="H34" s="78"/>
      <c r="I34" s="77">
        <f t="shared" si="4"/>
        <v>1.3864747379162168</v>
      </c>
      <c r="J34" s="29"/>
      <c r="K34" s="62">
        <v>5265.5352780000003</v>
      </c>
      <c r="L34" s="62"/>
      <c r="M34" s="77">
        <f t="shared" si="3"/>
        <v>0.1725036955839272</v>
      </c>
      <c r="N34" s="78"/>
      <c r="O34" s="77">
        <f t="shared" si="5"/>
        <v>1.9827097288133331</v>
      </c>
      <c r="P34" s="68"/>
      <c r="Q34" s="77">
        <v>8.5529531530444558</v>
      </c>
      <c r="R34" s="29"/>
      <c r="S34" s="61" t="s">
        <v>532</v>
      </c>
      <c r="T34" s="29"/>
      <c r="U34" s="190"/>
    </row>
    <row r="35" spans="1:21" ht="13.5" customHeight="1" x14ac:dyDescent="0.2">
      <c r="A35" s="190"/>
      <c r="B35" s="29"/>
      <c r="C35" s="61" t="s">
        <v>336</v>
      </c>
      <c r="D35" s="29"/>
      <c r="E35" s="62">
        <v>6060.4955599999994</v>
      </c>
      <c r="F35" s="62"/>
      <c r="G35" s="77">
        <f t="shared" si="2"/>
        <v>16.667740137074077</v>
      </c>
      <c r="H35" s="78"/>
      <c r="I35" s="77">
        <f t="shared" si="4"/>
        <v>8.8467081893823547</v>
      </c>
      <c r="J35" s="29"/>
      <c r="K35" s="62">
        <v>5821.0404929999986</v>
      </c>
      <c r="L35" s="62"/>
      <c r="M35" s="77">
        <f t="shared" si="3"/>
        <v>16.541459615841887</v>
      </c>
      <c r="N35" s="78"/>
      <c r="O35" s="77">
        <f t="shared" si="5"/>
        <v>10.549833695369244</v>
      </c>
      <c r="P35" s="68"/>
      <c r="Q35" s="77">
        <v>9.3592394014250715</v>
      </c>
      <c r="R35" s="29"/>
      <c r="S35" s="61" t="s">
        <v>533</v>
      </c>
      <c r="T35" s="29"/>
      <c r="U35" s="190"/>
    </row>
    <row r="36" spans="1:21" ht="13.5" customHeight="1" x14ac:dyDescent="0.2">
      <c r="A36" s="190"/>
      <c r="B36" s="29"/>
      <c r="C36" s="61" t="s">
        <v>337</v>
      </c>
      <c r="D36" s="29"/>
      <c r="E36" s="62">
        <v>5314.4914889999982</v>
      </c>
      <c r="F36" s="62"/>
      <c r="G36" s="77">
        <f t="shared" si="2"/>
        <v>24.902089754276318</v>
      </c>
      <c r="H36" s="78"/>
      <c r="I36" s="77">
        <f t="shared" si="4"/>
        <v>-12.309291601890081</v>
      </c>
      <c r="J36" s="29"/>
      <c r="K36" s="62">
        <v>5009.1571469999981</v>
      </c>
      <c r="L36" s="62"/>
      <c r="M36" s="77">
        <f t="shared" si="3"/>
        <v>24.923158694236207</v>
      </c>
      <c r="N36" s="78"/>
      <c r="O36" s="77">
        <f t="shared" si="5"/>
        <v>-13.947392171147371</v>
      </c>
      <c r="P36" s="68"/>
      <c r="Q36" s="77">
        <v>13.71975187735093</v>
      </c>
      <c r="R36" s="29"/>
      <c r="S36" s="61" t="s">
        <v>534</v>
      </c>
      <c r="T36" s="29"/>
      <c r="U36" s="190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0">
        <v>2022</v>
      </c>
      <c r="B38" s="29"/>
      <c r="C38" s="69"/>
      <c r="D38" s="70"/>
      <c r="E38" s="71"/>
      <c r="F38" s="72"/>
      <c r="G38" s="73"/>
      <c r="H38" s="74"/>
      <c r="I38" s="75"/>
      <c r="J38" s="70"/>
      <c r="K38" s="71"/>
      <c r="L38" s="72"/>
      <c r="M38" s="73"/>
      <c r="N38" s="74"/>
      <c r="O38" s="75"/>
      <c r="P38" s="76"/>
      <c r="Q38" s="75"/>
      <c r="R38" s="29"/>
      <c r="S38" s="69" t="s">
        <v>296</v>
      </c>
      <c r="T38" s="29"/>
      <c r="U38" s="190">
        <v>2022</v>
      </c>
    </row>
    <row r="39" spans="1:21" ht="13.5" customHeight="1" x14ac:dyDescent="0.2">
      <c r="A39" s="190"/>
      <c r="B39" s="29"/>
      <c r="C39" s="61" t="s">
        <v>326</v>
      </c>
      <c r="D39" s="29"/>
      <c r="E39" s="62">
        <v>5612.4189599999991</v>
      </c>
      <c r="F39" s="62"/>
      <c r="G39" s="77">
        <f t="shared" ref="G39:G47" si="6">E39/E25*100-100</f>
        <v>21.597522944370183</v>
      </c>
      <c r="H39" s="78"/>
      <c r="I39" s="77">
        <f>E39/E36*100-100</f>
        <v>5.6059450206412862</v>
      </c>
      <c r="J39" s="29"/>
      <c r="K39" s="62">
        <v>5188.6664259999989</v>
      </c>
      <c r="L39" s="62"/>
      <c r="M39" s="77">
        <f t="shared" ref="M39:M47" si="7">K39/K25*100-100</f>
        <v>18.883213666272297</v>
      </c>
      <c r="N39" s="78"/>
      <c r="O39" s="77">
        <f>K39/K36*100-100</f>
        <v>3.5836224285259277</v>
      </c>
      <c r="P39" s="68"/>
      <c r="Q39" s="77">
        <v>20.77649620022018</v>
      </c>
      <c r="R39" s="29"/>
      <c r="S39" s="61" t="s">
        <v>523</v>
      </c>
      <c r="T39" s="29"/>
      <c r="U39" s="190"/>
    </row>
    <row r="40" spans="1:21" ht="13.5" customHeight="1" x14ac:dyDescent="0.2">
      <c r="A40" s="190"/>
      <c r="B40" s="29"/>
      <c r="C40" s="61" t="s">
        <v>327</v>
      </c>
      <c r="D40" s="29"/>
      <c r="E40" s="62">
        <v>5960.5977019999991</v>
      </c>
      <c r="F40" s="62"/>
      <c r="G40" s="77">
        <f t="shared" si="6"/>
        <v>19.514550684003225</v>
      </c>
      <c r="H40" s="78"/>
      <c r="I40" s="77">
        <f t="shared" ref="I40:I47" si="8">E40/E39*100-100</f>
        <v>6.2037197237321067</v>
      </c>
      <c r="J40" s="29"/>
      <c r="K40" s="62">
        <v>5435.6677539999982</v>
      </c>
      <c r="L40" s="62"/>
      <c r="M40" s="77">
        <f t="shared" si="7"/>
        <v>16.708818896297871</v>
      </c>
      <c r="N40" s="78"/>
      <c r="O40" s="77">
        <f t="shared" ref="O40:O47" si="9">K40/K39*100-100</f>
        <v>4.7604009917133112</v>
      </c>
      <c r="P40" s="68"/>
      <c r="Q40" s="77">
        <v>21.862513447022991</v>
      </c>
      <c r="R40" s="29"/>
      <c r="S40" s="61" t="s">
        <v>524</v>
      </c>
      <c r="T40" s="29"/>
      <c r="U40" s="190"/>
    </row>
    <row r="41" spans="1:21" ht="13.5" customHeight="1" x14ac:dyDescent="0.2">
      <c r="A41" s="190"/>
      <c r="B41" s="29"/>
      <c r="C41" s="61" t="s">
        <v>328</v>
      </c>
      <c r="D41" s="29"/>
      <c r="E41" s="62">
        <v>6606.0085290000006</v>
      </c>
      <c r="F41" s="62"/>
      <c r="G41" s="77">
        <f t="shared" si="6"/>
        <v>12.960364066344269</v>
      </c>
      <c r="H41" s="78"/>
      <c r="I41" s="77">
        <f t="shared" si="8"/>
        <v>10.827954833848992</v>
      </c>
      <c r="J41" s="29"/>
      <c r="K41" s="62">
        <v>6154.9612290000014</v>
      </c>
      <c r="L41" s="62"/>
      <c r="M41" s="77">
        <f t="shared" si="7"/>
        <v>11.649037873030508</v>
      </c>
      <c r="N41" s="78"/>
      <c r="O41" s="77">
        <f t="shared" si="9"/>
        <v>13.232844749767665</v>
      </c>
      <c r="P41" s="68"/>
      <c r="Q41" s="77">
        <v>17.656075246047422</v>
      </c>
      <c r="R41" s="29"/>
      <c r="S41" s="61" t="s">
        <v>525</v>
      </c>
      <c r="T41" s="29"/>
      <c r="U41" s="190"/>
    </row>
    <row r="42" spans="1:21" ht="13.5" customHeight="1" x14ac:dyDescent="0.2">
      <c r="A42" s="190"/>
      <c r="B42" s="29"/>
      <c r="C42" s="61" t="s">
        <v>329</v>
      </c>
      <c r="D42" s="29"/>
      <c r="E42" s="62">
        <v>6196.532736000001</v>
      </c>
      <c r="F42" s="62"/>
      <c r="G42" s="77">
        <f t="shared" si="6"/>
        <v>16.013583023585269</v>
      </c>
      <c r="H42" s="78"/>
      <c r="I42" s="77">
        <f t="shared" si="8"/>
        <v>-6.1985356392203244</v>
      </c>
      <c r="J42" s="29"/>
      <c r="K42" s="62">
        <v>5661.8761620000014</v>
      </c>
      <c r="L42" s="62"/>
      <c r="M42" s="77">
        <f t="shared" si="7"/>
        <v>11.799849156589204</v>
      </c>
      <c r="N42" s="78"/>
      <c r="O42" s="77">
        <f t="shared" si="9"/>
        <v>-8.011180715107642</v>
      </c>
      <c r="P42" s="68"/>
      <c r="Q42" s="77">
        <v>15.989168793915567</v>
      </c>
      <c r="R42" s="29"/>
      <c r="S42" s="61" t="s">
        <v>526</v>
      </c>
      <c r="T42" s="29"/>
      <c r="U42" s="190"/>
    </row>
    <row r="43" spans="1:21" ht="13.5" customHeight="1" x14ac:dyDescent="0.2">
      <c r="A43" s="190"/>
      <c r="B43" s="29"/>
      <c r="C43" s="61" t="s">
        <v>330</v>
      </c>
      <c r="D43" s="29"/>
      <c r="E43" s="62">
        <v>7462.6140819999982</v>
      </c>
      <c r="F43" s="62"/>
      <c r="G43" s="77">
        <f t="shared" si="6"/>
        <v>40.522397135990701</v>
      </c>
      <c r="H43" s="78"/>
      <c r="I43" s="77">
        <f t="shared" si="8"/>
        <v>20.432093235696854</v>
      </c>
      <c r="J43" s="29"/>
      <c r="K43" s="62">
        <v>6791.5905409999978</v>
      </c>
      <c r="L43" s="62"/>
      <c r="M43" s="77">
        <f t="shared" si="7"/>
        <v>34.825416422266585</v>
      </c>
      <c r="N43" s="78"/>
      <c r="O43" s="77">
        <f t="shared" si="9"/>
        <v>19.953004033930256</v>
      </c>
      <c r="P43" s="68"/>
      <c r="Q43" s="77">
        <v>22.819776962004497</v>
      </c>
      <c r="R43" s="29"/>
      <c r="S43" s="61" t="s">
        <v>527</v>
      </c>
      <c r="T43" s="29"/>
      <c r="U43" s="190"/>
    </row>
    <row r="44" spans="1:21" ht="13.5" customHeight="1" x14ac:dyDescent="0.2">
      <c r="A44" s="190"/>
      <c r="B44" s="29"/>
      <c r="C44" s="61" t="s">
        <v>331</v>
      </c>
      <c r="D44" s="29"/>
      <c r="E44" s="62">
        <v>7054.4405159999988</v>
      </c>
      <c r="F44" s="62"/>
      <c r="G44" s="77">
        <f t="shared" si="6"/>
        <v>37.150898261882503</v>
      </c>
      <c r="H44" s="78"/>
      <c r="I44" s="77">
        <f t="shared" si="8"/>
        <v>-5.4695789104855805</v>
      </c>
      <c r="J44" s="29"/>
      <c r="K44" s="62">
        <v>6302.8821289999996</v>
      </c>
      <c r="L44" s="62"/>
      <c r="M44" s="77">
        <f t="shared" si="7"/>
        <v>29.845643108251238</v>
      </c>
      <c r="N44" s="78"/>
      <c r="O44" s="77">
        <f t="shared" si="9"/>
        <v>-7.1957873350833665</v>
      </c>
      <c r="P44" s="68"/>
      <c r="Q44" s="77">
        <v>31.13685833769236</v>
      </c>
      <c r="R44" s="29"/>
      <c r="S44" s="61" t="s">
        <v>528</v>
      </c>
      <c r="T44" s="29"/>
      <c r="U44" s="190"/>
    </row>
    <row r="45" spans="1:21" ht="13.5" customHeight="1" x14ac:dyDescent="0.2">
      <c r="A45" s="190"/>
      <c r="B45" s="29"/>
      <c r="C45" s="61" t="s">
        <v>332</v>
      </c>
      <c r="D45" s="29"/>
      <c r="E45" s="62">
        <v>7139.6228789999986</v>
      </c>
      <c r="F45" s="62"/>
      <c r="G45" s="77">
        <f t="shared" si="6"/>
        <v>27.958142105231815</v>
      </c>
      <c r="H45" s="78"/>
      <c r="I45" s="77">
        <f t="shared" si="8"/>
        <v>1.207499911676905</v>
      </c>
      <c r="J45" s="29"/>
      <c r="K45" s="62">
        <v>6497.8251909999999</v>
      </c>
      <c r="L45" s="62"/>
      <c r="M45" s="77">
        <f t="shared" si="7"/>
        <v>22.772446536240395</v>
      </c>
      <c r="N45" s="78"/>
      <c r="O45" s="77">
        <f t="shared" si="9"/>
        <v>3.0929193662539518</v>
      </c>
      <c r="P45" s="68"/>
      <c r="Q45" s="77">
        <v>35.068574099244898</v>
      </c>
      <c r="R45" s="29"/>
      <c r="S45" s="61" t="s">
        <v>529</v>
      </c>
      <c r="T45" s="29"/>
      <c r="U45" s="190"/>
    </row>
    <row r="46" spans="1:21" ht="13.5" customHeight="1" x14ac:dyDescent="0.2">
      <c r="A46" s="190"/>
      <c r="B46" s="29"/>
      <c r="C46" s="61" t="s">
        <v>333</v>
      </c>
      <c r="D46" s="29"/>
      <c r="E46" s="62">
        <v>5737.8663669999987</v>
      </c>
      <c r="F46" s="62"/>
      <c r="G46" s="77">
        <f t="shared" si="6"/>
        <v>31.668729379469283</v>
      </c>
      <c r="H46" s="78"/>
      <c r="I46" s="77">
        <f t="shared" si="8"/>
        <v>-19.633481148185453</v>
      </c>
      <c r="J46" s="29"/>
      <c r="K46" s="62">
        <v>5070.0748879999992</v>
      </c>
      <c r="L46" s="62"/>
      <c r="M46" s="77">
        <f t="shared" si="7"/>
        <v>26.235378067752023</v>
      </c>
      <c r="N46" s="78"/>
      <c r="O46" s="77">
        <f t="shared" si="9"/>
        <v>-21.972741048459525</v>
      </c>
      <c r="P46" s="68"/>
      <c r="Q46" s="77">
        <v>32.165650291187404</v>
      </c>
      <c r="R46" s="29"/>
      <c r="S46" s="61" t="s">
        <v>530</v>
      </c>
      <c r="T46" s="29"/>
      <c r="U46" s="190"/>
    </row>
    <row r="47" spans="1:21" ht="13.5" customHeight="1" x14ac:dyDescent="0.2">
      <c r="A47" s="190"/>
      <c r="B47" s="29"/>
      <c r="C47" s="61" t="s">
        <v>334</v>
      </c>
      <c r="D47" s="29"/>
      <c r="E47" s="62">
        <v>6850.0122739999988</v>
      </c>
      <c r="F47" s="62"/>
      <c r="G47" s="77">
        <f t="shared" si="6"/>
        <v>24.732186186558678</v>
      </c>
      <c r="H47" s="78"/>
      <c r="I47" s="77">
        <f t="shared" si="8"/>
        <v>19.382568987598731</v>
      </c>
      <c r="J47" s="29"/>
      <c r="K47" s="62">
        <v>6392.8760629999988</v>
      </c>
      <c r="L47" s="62"/>
      <c r="M47" s="77">
        <f t="shared" si="7"/>
        <v>23.817008042692649</v>
      </c>
      <c r="N47" s="78"/>
      <c r="O47" s="77">
        <f t="shared" si="9"/>
        <v>26.090367582751966</v>
      </c>
      <c r="P47" s="68"/>
      <c r="Q47" s="77">
        <v>27.857928987682641</v>
      </c>
      <c r="R47" s="29"/>
      <c r="S47" s="61" t="s">
        <v>531</v>
      </c>
      <c r="T47" s="29"/>
      <c r="U47" s="190"/>
    </row>
    <row r="48" spans="1:21" ht="13.5" customHeight="1" x14ac:dyDescent="0.2">
      <c r="A48" s="190"/>
      <c r="B48" s="29"/>
      <c r="C48" s="61" t="s">
        <v>335</v>
      </c>
      <c r="D48" s="29"/>
      <c r="E48" s="62">
        <v>6740.066483999999</v>
      </c>
      <c r="F48" s="62"/>
      <c r="G48" s="77">
        <f>E48/E34*100-100</f>
        <v>21.051825300072366</v>
      </c>
      <c r="H48" s="78"/>
      <c r="I48" s="77">
        <f>E48/E47*100-100</f>
        <v>-1.6050451532373415</v>
      </c>
      <c r="J48" s="29"/>
      <c r="K48" s="62">
        <v>6284.6081209999993</v>
      </c>
      <c r="L48" s="62"/>
      <c r="M48" s="77">
        <f>K48/K34*100-100</f>
        <v>19.353641922366364</v>
      </c>
      <c r="N48" s="78"/>
      <c r="O48" s="77">
        <f>K48/K47*100-100</f>
        <v>-1.6935717341154231</v>
      </c>
      <c r="P48" s="68"/>
      <c r="Q48" s="77">
        <v>25.36368641031612</v>
      </c>
      <c r="R48" s="29"/>
      <c r="S48" s="61" t="s">
        <v>532</v>
      </c>
      <c r="T48" s="29"/>
      <c r="U48" s="190"/>
    </row>
    <row r="49" spans="1:21" ht="13.5" customHeight="1" x14ac:dyDescent="0.2">
      <c r="A49" s="190"/>
      <c r="B49" s="29"/>
      <c r="C49" s="61" t="s">
        <v>336</v>
      </c>
      <c r="D49" s="29"/>
      <c r="E49" s="62">
        <v>7203.8248640000002</v>
      </c>
      <c r="F49" s="62"/>
      <c r="G49" s="77">
        <f>E49/E35*100-100</f>
        <v>18.865277479058179</v>
      </c>
      <c r="H49" s="78"/>
      <c r="I49" s="77">
        <f>E49/E48*100-100</f>
        <v>6.8806202594722237</v>
      </c>
      <c r="J49" s="29"/>
      <c r="K49" s="62">
        <v>6723.9211420000011</v>
      </c>
      <c r="L49" s="62"/>
      <c r="M49" s="77">
        <f>K49/K35*100-100</f>
        <v>15.510640238386046</v>
      </c>
      <c r="N49" s="78"/>
      <c r="O49" s="77">
        <f>K49/K48*100-100</f>
        <v>6.9903009470397848</v>
      </c>
      <c r="P49" s="68"/>
      <c r="Q49" s="77">
        <v>21.458371862367628</v>
      </c>
      <c r="R49" s="29"/>
      <c r="S49" s="61" t="s">
        <v>533</v>
      </c>
      <c r="T49" s="29"/>
      <c r="U49" s="190"/>
    </row>
    <row r="50" spans="1:21" ht="6.75" customHeight="1" thickBot="1" x14ac:dyDescent="0.25">
      <c r="A50" s="6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80"/>
      <c r="R50" s="80"/>
      <c r="S50" s="80"/>
      <c r="T50" s="80"/>
      <c r="U50" s="63"/>
    </row>
    <row r="51" spans="1:21" ht="13.5" thickTop="1" x14ac:dyDescent="0.2"/>
  </sheetData>
  <mergeCells count="18">
    <mergeCell ref="Y10:Z10"/>
    <mergeCell ref="E4:I4"/>
    <mergeCell ref="K4:O4"/>
    <mergeCell ref="E6:E8"/>
    <mergeCell ref="G6:I6"/>
    <mergeCell ref="K6:K8"/>
    <mergeCell ref="M6:O6"/>
    <mergeCell ref="A4:A8"/>
    <mergeCell ref="C4:C8"/>
    <mergeCell ref="A1:U1"/>
    <mergeCell ref="S4:S8"/>
    <mergeCell ref="U4:U8"/>
    <mergeCell ref="U24:U36"/>
    <mergeCell ref="U38:U49"/>
    <mergeCell ref="A38:A49"/>
    <mergeCell ref="A10:A22"/>
    <mergeCell ref="A24:A36"/>
    <mergeCell ref="U10:U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40625" defaultRowHeight="12.75" x14ac:dyDescent="0.2"/>
  <cols>
    <col min="1" max="1" width="9.140625" style="7"/>
    <col min="2" max="2" width="0.5703125" style="7" customWidth="1"/>
    <col min="3" max="3" width="11.7109375" style="7" customWidth="1"/>
    <col min="4" max="4" width="0.5703125" style="7" customWidth="1"/>
    <col min="5" max="5" width="10.7109375" style="7" customWidth="1"/>
    <col min="6" max="6" width="0.5703125" style="7" customWidth="1"/>
    <col min="7" max="7" width="11.7109375" style="7" customWidth="1"/>
    <col min="8" max="8" width="0.5703125" style="7" customWidth="1"/>
    <col min="9" max="9" width="11.7109375" style="7" customWidth="1"/>
    <col min="10" max="10" width="0.5703125" style="7" customWidth="1"/>
    <col min="11" max="11" width="10.85546875" style="7" customWidth="1"/>
    <col min="12" max="12" width="0.5703125" style="7" customWidth="1"/>
    <col min="13" max="13" width="11.7109375" style="7" customWidth="1"/>
    <col min="14" max="14" width="0.5703125" style="7" customWidth="1"/>
    <col min="15" max="15" width="11.7109375" style="7" customWidth="1"/>
    <col min="16" max="16" width="0.5703125" style="7" customWidth="1"/>
    <col min="17" max="17" width="31.7109375" style="7" customWidth="1"/>
    <col min="18" max="18" width="0.5703125" style="7" customWidth="1"/>
    <col min="19" max="19" width="11.7109375" style="7" customWidth="1"/>
    <col min="20" max="20" width="0.5703125" style="7" customWidth="1"/>
    <col min="21" max="21" width="9.140625" style="7"/>
    <col min="22" max="22" width="4.7109375" style="7" customWidth="1"/>
    <col min="23" max="16384" width="9.140625" style="7"/>
  </cols>
  <sheetData>
    <row r="1" spans="1:26" ht="26.25" customHeight="1" x14ac:dyDescent="0.2">
      <c r="A1" s="194" t="s">
        <v>664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6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6" ht="3.7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6" ht="38.25" customHeight="1" x14ac:dyDescent="0.2">
      <c r="A4" s="187" t="s">
        <v>162</v>
      </c>
      <c r="B4" s="66"/>
      <c r="C4" s="187" t="s">
        <v>163</v>
      </c>
      <c r="D4" s="66"/>
      <c r="E4" s="187" t="s">
        <v>658</v>
      </c>
      <c r="F4" s="188"/>
      <c r="G4" s="188"/>
      <c r="H4" s="188"/>
      <c r="I4" s="188"/>
      <c r="J4" s="66"/>
      <c r="K4" s="187" t="s">
        <v>659</v>
      </c>
      <c r="L4" s="187"/>
      <c r="M4" s="187"/>
      <c r="N4" s="187"/>
      <c r="O4" s="187"/>
      <c r="P4" s="67"/>
      <c r="Q4" s="27" t="s">
        <v>660</v>
      </c>
      <c r="R4" s="66"/>
      <c r="S4" s="187" t="s">
        <v>522</v>
      </c>
      <c r="T4" s="66"/>
      <c r="U4" s="187" t="s">
        <v>535</v>
      </c>
    </row>
    <row r="5" spans="1:26" ht="3" customHeight="1" x14ac:dyDescent="0.2">
      <c r="A5" s="187"/>
      <c r="B5" s="66"/>
      <c r="C5" s="187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66"/>
      <c r="R5" s="66"/>
      <c r="S5" s="187"/>
      <c r="T5" s="66"/>
      <c r="U5" s="187"/>
    </row>
    <row r="6" spans="1:26" ht="26.25" customHeight="1" x14ac:dyDescent="0.2">
      <c r="A6" s="187"/>
      <c r="B6" s="66"/>
      <c r="C6" s="187"/>
      <c r="D6" s="66"/>
      <c r="E6" s="187" t="s">
        <v>646</v>
      </c>
      <c r="F6" s="66"/>
      <c r="G6" s="187" t="s">
        <v>661</v>
      </c>
      <c r="H6" s="188"/>
      <c r="I6" s="188"/>
      <c r="J6" s="66"/>
      <c r="K6" s="187" t="s">
        <v>646</v>
      </c>
      <c r="L6" s="66"/>
      <c r="M6" s="187" t="s">
        <v>661</v>
      </c>
      <c r="N6" s="188"/>
      <c r="O6" s="188"/>
      <c r="P6" s="67"/>
      <c r="Q6" s="27" t="s">
        <v>662</v>
      </c>
      <c r="R6" s="66"/>
      <c r="S6" s="187"/>
      <c r="T6" s="66"/>
      <c r="U6" s="187"/>
      <c r="Y6" s="28"/>
      <c r="Z6" s="28"/>
    </row>
    <row r="7" spans="1:26" ht="3" customHeight="1" x14ac:dyDescent="0.2">
      <c r="A7" s="187"/>
      <c r="B7" s="66"/>
      <c r="C7" s="187"/>
      <c r="D7" s="66"/>
      <c r="E7" s="187"/>
      <c r="F7" s="66"/>
      <c r="G7" s="66"/>
      <c r="H7" s="66"/>
      <c r="I7" s="66"/>
      <c r="J7" s="66"/>
      <c r="K7" s="187"/>
      <c r="L7" s="66"/>
      <c r="M7" s="66"/>
      <c r="N7" s="66"/>
      <c r="O7" s="66"/>
      <c r="P7" s="67"/>
      <c r="Q7" s="66"/>
      <c r="R7" s="66"/>
      <c r="S7" s="187"/>
      <c r="T7" s="66"/>
      <c r="U7" s="187"/>
    </row>
    <row r="8" spans="1:26" ht="37.5" customHeight="1" x14ac:dyDescent="0.2">
      <c r="A8" s="187"/>
      <c r="B8" s="66"/>
      <c r="C8" s="187"/>
      <c r="D8" s="66"/>
      <c r="E8" s="187"/>
      <c r="F8" s="66"/>
      <c r="G8" s="27" t="s">
        <v>655</v>
      </c>
      <c r="H8" s="66"/>
      <c r="I8" s="27" t="s">
        <v>656</v>
      </c>
      <c r="J8" s="66"/>
      <c r="K8" s="187"/>
      <c r="L8" s="66"/>
      <c r="M8" s="27" t="s">
        <v>655</v>
      </c>
      <c r="N8" s="66"/>
      <c r="O8" s="27" t="s">
        <v>656</v>
      </c>
      <c r="P8" s="67"/>
      <c r="Q8" s="27" t="s">
        <v>655</v>
      </c>
      <c r="R8" s="66"/>
      <c r="S8" s="187"/>
      <c r="T8" s="66"/>
      <c r="U8" s="187"/>
      <c r="Y8" s="28"/>
      <c r="Z8" s="28"/>
    </row>
    <row r="9" spans="1:26" ht="6.75" customHeigh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68"/>
      <c r="Q9" s="29"/>
      <c r="R9" s="29"/>
      <c r="S9" s="29"/>
      <c r="T9" s="29"/>
    </row>
    <row r="10" spans="1:26" ht="12.75" customHeight="1" x14ac:dyDescent="0.2">
      <c r="A10" s="190">
        <v>2020</v>
      </c>
      <c r="B10" s="29"/>
      <c r="C10" s="69" t="s">
        <v>296</v>
      </c>
      <c r="D10" s="70"/>
      <c r="E10" s="71">
        <f>SUM(E11:E22)</f>
        <v>-14388.175407999999</v>
      </c>
      <c r="F10" s="72"/>
      <c r="G10" s="82">
        <f>SUM(G11:G22)</f>
        <v>5686.1429930000022</v>
      </c>
      <c r="H10" s="74"/>
      <c r="I10" s="75"/>
      <c r="J10" s="70"/>
      <c r="K10" s="71">
        <f>SUM(K11:K22)</f>
        <v>-10936.231568999998</v>
      </c>
      <c r="L10" s="72"/>
      <c r="M10" s="82">
        <f>SUM(M11:M22)</f>
        <v>3699.3132280000013</v>
      </c>
      <c r="N10" s="74"/>
      <c r="O10" s="75"/>
      <c r="P10" s="76"/>
      <c r="Q10" s="75"/>
      <c r="R10" s="29"/>
      <c r="S10" s="69" t="s">
        <v>296</v>
      </c>
      <c r="T10" s="29"/>
      <c r="U10" s="190">
        <v>2020</v>
      </c>
      <c r="Y10" s="193"/>
      <c r="Z10" s="193"/>
    </row>
    <row r="11" spans="1:26" ht="13.5" customHeight="1" x14ac:dyDescent="0.2">
      <c r="A11" s="190"/>
      <c r="B11" s="29"/>
      <c r="C11" s="61" t="s">
        <v>326</v>
      </c>
      <c r="D11" s="29"/>
      <c r="E11" s="62">
        <v>-1550.166643999999</v>
      </c>
      <c r="F11" s="62"/>
      <c r="G11" s="78">
        <v>233.6548329999996</v>
      </c>
      <c r="H11" s="78"/>
      <c r="I11" s="78">
        <v>-121.06601599999976</v>
      </c>
      <c r="J11" s="29"/>
      <c r="K11" s="62">
        <v>-1056.2346949999974</v>
      </c>
      <c r="L11" s="62"/>
      <c r="M11" s="78">
        <v>198.73832500000026</v>
      </c>
      <c r="N11" s="78"/>
      <c r="O11" s="78">
        <v>147.06640700000389</v>
      </c>
      <c r="P11" s="68"/>
      <c r="Q11" s="78">
        <v>771.71472199999789</v>
      </c>
      <c r="R11" s="29"/>
      <c r="S11" s="61" t="s">
        <v>523</v>
      </c>
      <c r="T11" s="29"/>
      <c r="U11" s="190"/>
    </row>
    <row r="12" spans="1:26" ht="13.5" customHeight="1" x14ac:dyDescent="0.2">
      <c r="A12" s="190"/>
      <c r="B12" s="29"/>
      <c r="C12" s="61" t="s">
        <v>327</v>
      </c>
      <c r="D12" s="29"/>
      <c r="E12" s="62">
        <v>-1585.2370500000015</v>
      </c>
      <c r="F12" s="62"/>
      <c r="G12" s="78">
        <v>-242.89520000000084</v>
      </c>
      <c r="H12" s="78"/>
      <c r="I12" s="78">
        <v>-35.070406000002549</v>
      </c>
      <c r="J12" s="29"/>
      <c r="K12" s="62">
        <v>-1174.0283590000026</v>
      </c>
      <c r="L12" s="62"/>
      <c r="M12" s="78">
        <v>-337.983752000001</v>
      </c>
      <c r="N12" s="78"/>
      <c r="O12" s="78">
        <v>-117.79366400000526</v>
      </c>
      <c r="P12" s="68"/>
      <c r="Q12" s="78">
        <v>166.44711499999903</v>
      </c>
      <c r="R12" s="29"/>
      <c r="S12" s="61" t="s">
        <v>524</v>
      </c>
      <c r="T12" s="29"/>
      <c r="U12" s="190"/>
    </row>
    <row r="13" spans="1:26" ht="13.5" customHeight="1" x14ac:dyDescent="0.2">
      <c r="A13" s="190"/>
      <c r="B13" s="29"/>
      <c r="C13" s="61" t="s">
        <v>328</v>
      </c>
      <c r="D13" s="29"/>
      <c r="E13" s="62">
        <v>-1646.130967000001</v>
      </c>
      <c r="F13" s="62"/>
      <c r="G13" s="78">
        <v>-22.559626000001117</v>
      </c>
      <c r="H13" s="78"/>
      <c r="I13" s="78">
        <v>-60.893916999999419</v>
      </c>
      <c r="J13" s="29"/>
      <c r="K13" s="62">
        <v>-1214.6453360000005</v>
      </c>
      <c r="L13" s="62"/>
      <c r="M13" s="78">
        <v>-28.503483000000415</v>
      </c>
      <c r="N13" s="78"/>
      <c r="O13" s="78">
        <v>-40.61697699999786</v>
      </c>
      <c r="P13" s="68"/>
      <c r="Q13" s="78">
        <v>-31.79999300000236</v>
      </c>
      <c r="R13" s="29"/>
      <c r="S13" s="61" t="s">
        <v>525</v>
      </c>
      <c r="T13" s="29"/>
      <c r="U13" s="190"/>
    </row>
    <row r="14" spans="1:26" ht="13.5" customHeight="1" x14ac:dyDescent="0.2">
      <c r="A14" s="190"/>
      <c r="B14" s="29"/>
      <c r="C14" s="61" t="s">
        <v>329</v>
      </c>
      <c r="D14" s="29"/>
      <c r="E14" s="62">
        <v>-1119.8657600000006</v>
      </c>
      <c r="F14" s="62"/>
      <c r="G14" s="78">
        <v>660.30164299999888</v>
      </c>
      <c r="H14" s="78"/>
      <c r="I14" s="78">
        <v>526.26520700000037</v>
      </c>
      <c r="J14" s="29"/>
      <c r="K14" s="62">
        <v>-869.6192460000002</v>
      </c>
      <c r="L14" s="62"/>
      <c r="M14" s="78">
        <v>451.28613699999823</v>
      </c>
      <c r="N14" s="78"/>
      <c r="O14" s="78">
        <v>345.02609000000029</v>
      </c>
      <c r="P14" s="68"/>
      <c r="Q14" s="78">
        <v>394.84681699999692</v>
      </c>
      <c r="R14" s="29"/>
      <c r="S14" s="61" t="s">
        <v>526</v>
      </c>
      <c r="T14" s="29"/>
      <c r="U14" s="190"/>
    </row>
    <row r="15" spans="1:26" ht="13.5" customHeight="1" x14ac:dyDescent="0.2">
      <c r="A15" s="190"/>
      <c r="B15" s="29"/>
      <c r="C15" s="61" t="s">
        <v>330</v>
      </c>
      <c r="D15" s="29"/>
      <c r="E15" s="62">
        <v>-906.43081000000029</v>
      </c>
      <c r="F15" s="62"/>
      <c r="G15" s="78">
        <v>713.99798999999666</v>
      </c>
      <c r="H15" s="78"/>
      <c r="I15" s="78">
        <v>213.4349500000003</v>
      </c>
      <c r="J15" s="29"/>
      <c r="K15" s="62">
        <v>-772.32436200000029</v>
      </c>
      <c r="L15" s="62"/>
      <c r="M15" s="78">
        <v>412.84892099999706</v>
      </c>
      <c r="N15" s="78"/>
      <c r="O15" s="78">
        <v>97.294883999999911</v>
      </c>
      <c r="P15" s="68"/>
      <c r="Q15" s="78">
        <v>1351.7400069999944</v>
      </c>
      <c r="R15" s="29"/>
      <c r="S15" s="61" t="s">
        <v>527</v>
      </c>
      <c r="T15" s="29"/>
      <c r="U15" s="190"/>
    </row>
    <row r="16" spans="1:26" ht="13.5" customHeight="1" x14ac:dyDescent="0.2">
      <c r="A16" s="190"/>
      <c r="B16" s="29"/>
      <c r="C16" s="61" t="s">
        <v>331</v>
      </c>
      <c r="D16" s="29"/>
      <c r="E16" s="62">
        <v>-916.73219700000209</v>
      </c>
      <c r="F16" s="62"/>
      <c r="G16" s="78">
        <v>953.60176799999954</v>
      </c>
      <c r="H16" s="78"/>
      <c r="I16" s="78">
        <v>-10.301387000001796</v>
      </c>
      <c r="J16" s="29"/>
      <c r="K16" s="62">
        <v>-735.68509900000208</v>
      </c>
      <c r="L16" s="62"/>
      <c r="M16" s="78">
        <v>581.56419899999946</v>
      </c>
      <c r="N16" s="78"/>
      <c r="O16" s="78">
        <v>36.639262999998209</v>
      </c>
      <c r="P16" s="68"/>
      <c r="Q16" s="78">
        <v>2327.9014009999951</v>
      </c>
      <c r="R16" s="29"/>
      <c r="S16" s="61" t="s">
        <v>528</v>
      </c>
      <c r="T16" s="29"/>
      <c r="U16" s="190"/>
    </row>
    <row r="17" spans="1:21" ht="13.5" customHeight="1" x14ac:dyDescent="0.2">
      <c r="A17" s="190"/>
      <c r="B17" s="29"/>
      <c r="C17" s="61" t="s">
        <v>332</v>
      </c>
      <c r="D17" s="29"/>
      <c r="E17" s="62">
        <v>-831.01248099999975</v>
      </c>
      <c r="F17" s="62"/>
      <c r="G17" s="78">
        <v>1032.6245780000027</v>
      </c>
      <c r="H17" s="78"/>
      <c r="I17" s="78">
        <v>85.719716000002336</v>
      </c>
      <c r="J17" s="29"/>
      <c r="K17" s="62">
        <v>-541.57128499999999</v>
      </c>
      <c r="L17" s="62"/>
      <c r="M17" s="78">
        <v>782.28364300000248</v>
      </c>
      <c r="N17" s="78"/>
      <c r="O17" s="78">
        <v>194.11381400000209</v>
      </c>
      <c r="P17" s="68"/>
      <c r="Q17" s="78">
        <v>2700.2243359999989</v>
      </c>
      <c r="R17" s="29"/>
      <c r="S17" s="61" t="s">
        <v>529</v>
      </c>
      <c r="T17" s="29"/>
      <c r="U17" s="190"/>
    </row>
    <row r="18" spans="1:21" ht="13.5" customHeight="1" x14ac:dyDescent="0.2">
      <c r="A18" s="190"/>
      <c r="B18" s="29"/>
      <c r="C18" s="61" t="s">
        <v>333</v>
      </c>
      <c r="D18" s="29"/>
      <c r="E18" s="62">
        <v>-1275.4990070000003</v>
      </c>
      <c r="F18" s="62"/>
      <c r="G18" s="78">
        <v>347.25529900000174</v>
      </c>
      <c r="H18" s="78"/>
      <c r="I18" s="78">
        <v>-444.48652600000059</v>
      </c>
      <c r="J18" s="29"/>
      <c r="K18" s="62">
        <v>-974.9205550000006</v>
      </c>
      <c r="L18" s="62"/>
      <c r="M18" s="78">
        <v>310.71019600000091</v>
      </c>
      <c r="N18" s="78"/>
      <c r="O18" s="78">
        <v>-433.34927000000062</v>
      </c>
      <c r="P18" s="68"/>
      <c r="Q18" s="78">
        <v>2333.4816450000044</v>
      </c>
      <c r="R18" s="29"/>
      <c r="S18" s="61" t="s">
        <v>530</v>
      </c>
      <c r="T18" s="29"/>
      <c r="U18" s="190"/>
    </row>
    <row r="19" spans="1:21" ht="13.5" customHeight="1" x14ac:dyDescent="0.2">
      <c r="A19" s="190"/>
      <c r="B19" s="29"/>
      <c r="C19" s="61" t="s">
        <v>334</v>
      </c>
      <c r="D19" s="29"/>
      <c r="E19" s="62">
        <v>-1159.1425569999992</v>
      </c>
      <c r="F19" s="62"/>
      <c r="G19" s="78">
        <v>572.13950400000249</v>
      </c>
      <c r="H19" s="78"/>
      <c r="I19" s="78">
        <v>116.35645000000113</v>
      </c>
      <c r="J19" s="29"/>
      <c r="K19" s="62">
        <v>-859.84882899999866</v>
      </c>
      <c r="L19" s="62"/>
      <c r="M19" s="78">
        <v>278.44814800000131</v>
      </c>
      <c r="N19" s="78"/>
      <c r="O19" s="78">
        <v>115.07172600000195</v>
      </c>
      <c r="P19" s="68"/>
      <c r="Q19" s="78">
        <v>1952.0193810000073</v>
      </c>
      <c r="R19" s="29"/>
      <c r="S19" s="61" t="s">
        <v>531</v>
      </c>
      <c r="T19" s="29"/>
      <c r="U19" s="190"/>
    </row>
    <row r="20" spans="1:21" ht="13.5" customHeight="1" x14ac:dyDescent="0.2">
      <c r="A20" s="190"/>
      <c r="B20" s="29"/>
      <c r="C20" s="61" t="s">
        <v>335</v>
      </c>
      <c r="D20" s="29"/>
      <c r="E20" s="62">
        <v>-1013.9365459999972</v>
      </c>
      <c r="F20" s="62"/>
      <c r="G20" s="78">
        <v>684.74448600000142</v>
      </c>
      <c r="H20" s="78"/>
      <c r="I20" s="78">
        <v>145.20601100000204</v>
      </c>
      <c r="J20" s="29"/>
      <c r="K20" s="62">
        <v>-717.61291499999879</v>
      </c>
      <c r="L20" s="62"/>
      <c r="M20" s="78">
        <v>479.82487199999923</v>
      </c>
      <c r="N20" s="78"/>
      <c r="O20" s="78">
        <v>142.23591399999987</v>
      </c>
      <c r="P20" s="68"/>
      <c r="Q20" s="78">
        <v>1604.1392890000061</v>
      </c>
      <c r="R20" s="29"/>
      <c r="S20" s="61" t="s">
        <v>532</v>
      </c>
      <c r="T20" s="29"/>
      <c r="U20" s="190"/>
    </row>
    <row r="21" spans="1:21" ht="13.5" customHeight="1" x14ac:dyDescent="0.2">
      <c r="A21" s="190"/>
      <c r="B21" s="29"/>
      <c r="C21" s="61" t="s">
        <v>336</v>
      </c>
      <c r="D21" s="29"/>
      <c r="E21" s="62">
        <v>-935.33527500000037</v>
      </c>
      <c r="F21" s="62"/>
      <c r="G21" s="78">
        <v>772.86320400000113</v>
      </c>
      <c r="H21" s="78"/>
      <c r="I21" s="78">
        <v>78.601270999996814</v>
      </c>
      <c r="J21" s="29"/>
      <c r="K21" s="62">
        <v>-770.14710199999899</v>
      </c>
      <c r="L21" s="62"/>
      <c r="M21" s="78">
        <v>616.38870600000246</v>
      </c>
      <c r="N21" s="78"/>
      <c r="O21" s="78">
        <v>-52.534187000000202</v>
      </c>
      <c r="P21" s="68"/>
      <c r="Q21" s="78">
        <v>2029.747194000005</v>
      </c>
      <c r="R21" s="29"/>
      <c r="S21" s="61" t="s">
        <v>533</v>
      </c>
      <c r="T21" s="29"/>
      <c r="U21" s="190"/>
    </row>
    <row r="22" spans="1:21" ht="13.5" customHeight="1" x14ac:dyDescent="0.2">
      <c r="A22" s="190"/>
      <c r="B22" s="29"/>
      <c r="C22" s="61" t="s">
        <v>337</v>
      </c>
      <c r="D22" s="29"/>
      <c r="E22" s="62">
        <v>-1448.6861139999992</v>
      </c>
      <c r="F22" s="62"/>
      <c r="G22" s="78">
        <v>-19.585485999999946</v>
      </c>
      <c r="H22" s="78"/>
      <c r="I22" s="78">
        <v>-513.35083899999881</v>
      </c>
      <c r="J22" s="29"/>
      <c r="K22" s="62">
        <v>-1249.5937859999999</v>
      </c>
      <c r="L22" s="62"/>
      <c r="M22" s="78">
        <v>-46.292683999998644</v>
      </c>
      <c r="N22" s="78"/>
      <c r="O22" s="78">
        <v>-479.44668400000091</v>
      </c>
      <c r="P22" s="68"/>
      <c r="Q22" s="78">
        <v>1438.0222040000026</v>
      </c>
      <c r="R22" s="29"/>
      <c r="S22" s="61" t="s">
        <v>534</v>
      </c>
      <c r="T22" s="29"/>
      <c r="U22" s="190"/>
    </row>
    <row r="23" spans="1:21" ht="6.75" customHeight="1" x14ac:dyDescent="0.2">
      <c r="A23" s="7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68"/>
      <c r="Q23" s="29"/>
      <c r="R23" s="29"/>
      <c r="S23" s="29"/>
      <c r="T23" s="29"/>
      <c r="U23" s="79"/>
    </row>
    <row r="24" spans="1:21" ht="13.5" customHeight="1" x14ac:dyDescent="0.2">
      <c r="A24" s="190">
        <v>2021</v>
      </c>
      <c r="B24" s="29"/>
      <c r="C24" s="69" t="s">
        <v>296</v>
      </c>
      <c r="D24" s="70"/>
      <c r="E24" s="71">
        <f>SUM(E25:E36)</f>
        <v>-19527.189521000004</v>
      </c>
      <c r="F24" s="72"/>
      <c r="G24" s="82">
        <f>SUM(G25:G36)</f>
        <v>-5139.0141130000029</v>
      </c>
      <c r="H24" s="74"/>
      <c r="I24" s="75"/>
      <c r="J24" s="70"/>
      <c r="K24" s="71">
        <f>SUM(K25:K36)</f>
        <v>-13819.393589000007</v>
      </c>
      <c r="L24" s="72"/>
      <c r="M24" s="82">
        <f>SUM(M25:M36)</f>
        <v>-2883.1620200000066</v>
      </c>
      <c r="N24" s="74"/>
      <c r="O24" s="75"/>
      <c r="P24" s="76"/>
      <c r="Q24" s="75"/>
      <c r="R24" s="29"/>
      <c r="S24" s="69" t="s">
        <v>296</v>
      </c>
      <c r="T24" s="29"/>
      <c r="U24" s="190">
        <v>2021</v>
      </c>
    </row>
    <row r="25" spans="1:21" ht="13.5" customHeight="1" x14ac:dyDescent="0.2">
      <c r="A25" s="190"/>
      <c r="B25" s="29"/>
      <c r="C25" s="61" t="s">
        <v>326</v>
      </c>
      <c r="D25" s="29"/>
      <c r="E25" s="62">
        <v>-932.71053800000027</v>
      </c>
      <c r="F25" s="62"/>
      <c r="G25" s="78">
        <v>617.45610599999873</v>
      </c>
      <c r="H25" s="78"/>
      <c r="I25" s="78">
        <v>515.97557599999891</v>
      </c>
      <c r="J25" s="29"/>
      <c r="K25" s="62">
        <v>-695.15577200000098</v>
      </c>
      <c r="L25" s="62"/>
      <c r="M25" s="78">
        <v>361.07892299999639</v>
      </c>
      <c r="N25" s="78"/>
      <c r="O25" s="78">
        <v>554.43801399999893</v>
      </c>
      <c r="P25" s="68"/>
      <c r="Q25" s="78">
        <v>1370.7338239999999</v>
      </c>
      <c r="R25" s="29"/>
      <c r="S25" s="61" t="s">
        <v>523</v>
      </c>
      <c r="T25" s="29"/>
      <c r="U25" s="190"/>
    </row>
    <row r="26" spans="1:21" ht="13.5" customHeight="1" x14ac:dyDescent="0.2">
      <c r="A26" s="190"/>
      <c r="B26" s="29"/>
      <c r="C26" s="61" t="s">
        <v>327</v>
      </c>
      <c r="D26" s="29"/>
      <c r="E26" s="62">
        <v>-790.23921899999732</v>
      </c>
      <c r="F26" s="62"/>
      <c r="G26" s="78">
        <v>794.99783100000423</v>
      </c>
      <c r="H26" s="78"/>
      <c r="I26" s="78">
        <v>142.47131900000295</v>
      </c>
      <c r="J26" s="29"/>
      <c r="K26" s="62">
        <v>-519.89282099999764</v>
      </c>
      <c r="L26" s="62"/>
      <c r="M26" s="78">
        <v>654.135538000005</v>
      </c>
      <c r="N26" s="78"/>
      <c r="O26" s="78">
        <v>175.26295100000334</v>
      </c>
      <c r="P26" s="68"/>
      <c r="Q26" s="78">
        <v>1392.868451000003</v>
      </c>
      <c r="R26" s="29"/>
      <c r="S26" s="61" t="s">
        <v>524</v>
      </c>
      <c r="T26" s="29"/>
      <c r="U26" s="190"/>
    </row>
    <row r="27" spans="1:21" ht="13.5" customHeight="1" x14ac:dyDescent="0.2">
      <c r="A27" s="190"/>
      <c r="B27" s="29"/>
      <c r="C27" s="61" t="s">
        <v>328</v>
      </c>
      <c r="D27" s="29"/>
      <c r="E27" s="62">
        <v>-1207.6723280000024</v>
      </c>
      <c r="F27" s="62"/>
      <c r="G27" s="78">
        <v>438.45863899999858</v>
      </c>
      <c r="H27" s="78"/>
      <c r="I27" s="78">
        <v>-417.43310900000506</v>
      </c>
      <c r="J27" s="29"/>
      <c r="K27" s="62">
        <v>-937.56987400000253</v>
      </c>
      <c r="L27" s="62"/>
      <c r="M27" s="78">
        <v>277.07546199999797</v>
      </c>
      <c r="N27" s="78"/>
      <c r="O27" s="78">
        <v>-417.67705300000489</v>
      </c>
      <c r="P27" s="68"/>
      <c r="Q27" s="78">
        <v>1850.9125760000015</v>
      </c>
      <c r="R27" s="29"/>
      <c r="S27" s="61" t="s">
        <v>525</v>
      </c>
      <c r="T27" s="29"/>
      <c r="U27" s="190"/>
    </row>
    <row r="28" spans="1:21" ht="13.5" customHeight="1" x14ac:dyDescent="0.2">
      <c r="A28" s="190"/>
      <c r="B28" s="29"/>
      <c r="C28" s="61" t="s">
        <v>329</v>
      </c>
      <c r="D28" s="29"/>
      <c r="E28" s="62">
        <v>-1516.5619480000005</v>
      </c>
      <c r="F28" s="62"/>
      <c r="G28" s="78">
        <v>-396.69618799999989</v>
      </c>
      <c r="H28" s="78"/>
      <c r="I28" s="78">
        <v>-308.8896199999981</v>
      </c>
      <c r="J28" s="29"/>
      <c r="K28" s="62">
        <v>-1143.8933120000011</v>
      </c>
      <c r="L28" s="62"/>
      <c r="M28" s="78">
        <v>-274.27406600000086</v>
      </c>
      <c r="N28" s="78"/>
      <c r="O28" s="78">
        <v>-206.32343799999853</v>
      </c>
      <c r="P28" s="68"/>
      <c r="Q28" s="78">
        <v>836.76028200000292</v>
      </c>
      <c r="R28" s="29"/>
      <c r="S28" s="61" t="s">
        <v>526</v>
      </c>
      <c r="T28" s="29"/>
      <c r="U28" s="190"/>
    </row>
    <row r="29" spans="1:21" ht="13.5" customHeight="1" x14ac:dyDescent="0.2">
      <c r="A29" s="190"/>
      <c r="B29" s="29"/>
      <c r="C29" s="61" t="s">
        <v>330</v>
      </c>
      <c r="D29" s="29"/>
      <c r="E29" s="62">
        <v>-1479.9531859999988</v>
      </c>
      <c r="F29" s="62"/>
      <c r="G29" s="78">
        <v>-573.52237599999853</v>
      </c>
      <c r="H29" s="78"/>
      <c r="I29" s="78">
        <v>36.608762000001661</v>
      </c>
      <c r="J29" s="29"/>
      <c r="K29" s="62">
        <v>-1030.9716049999997</v>
      </c>
      <c r="L29" s="62"/>
      <c r="M29" s="78">
        <v>-258.64724299999943</v>
      </c>
      <c r="N29" s="78"/>
      <c r="O29" s="78">
        <v>112.92170700000133</v>
      </c>
      <c r="P29" s="68"/>
      <c r="Q29" s="78">
        <v>-531.75992499999984</v>
      </c>
      <c r="R29" s="29"/>
      <c r="S29" s="61" t="s">
        <v>527</v>
      </c>
      <c r="T29" s="29"/>
      <c r="U29" s="190"/>
    </row>
    <row r="30" spans="1:21" ht="13.5" customHeight="1" x14ac:dyDescent="0.2">
      <c r="A30" s="190"/>
      <c r="B30" s="29"/>
      <c r="C30" s="61" t="s">
        <v>331</v>
      </c>
      <c r="D30" s="29"/>
      <c r="E30" s="62">
        <v>-1618.858005</v>
      </c>
      <c r="F30" s="62"/>
      <c r="G30" s="78">
        <v>-702.12580799999796</v>
      </c>
      <c r="H30" s="78"/>
      <c r="I30" s="78">
        <v>-138.90481900000123</v>
      </c>
      <c r="J30" s="29"/>
      <c r="K30" s="62">
        <v>-1284.1192570000003</v>
      </c>
      <c r="L30" s="62"/>
      <c r="M30" s="78">
        <v>-548.43415799999821</v>
      </c>
      <c r="N30" s="78"/>
      <c r="O30" s="78">
        <v>-253.14765200000056</v>
      </c>
      <c r="P30" s="68"/>
      <c r="Q30" s="78">
        <v>-1672.3443719999964</v>
      </c>
      <c r="R30" s="29"/>
      <c r="S30" s="61" t="s">
        <v>528</v>
      </c>
      <c r="T30" s="29"/>
      <c r="U30" s="190"/>
    </row>
    <row r="31" spans="1:21" ht="13.5" customHeight="1" x14ac:dyDescent="0.2">
      <c r="A31" s="190"/>
      <c r="B31" s="29"/>
      <c r="C31" s="61" t="s">
        <v>332</v>
      </c>
      <c r="D31" s="29"/>
      <c r="E31" s="62">
        <v>-1553.5912569999982</v>
      </c>
      <c r="F31" s="62"/>
      <c r="G31" s="78">
        <v>-722.57877599999847</v>
      </c>
      <c r="H31" s="78"/>
      <c r="I31" s="78">
        <v>65.266748000001826</v>
      </c>
      <c r="J31" s="29"/>
      <c r="K31" s="62">
        <v>-1012.1651299999976</v>
      </c>
      <c r="L31" s="62"/>
      <c r="M31" s="78">
        <v>-470.5938449999976</v>
      </c>
      <c r="N31" s="78"/>
      <c r="O31" s="78">
        <v>271.9541270000027</v>
      </c>
      <c r="P31" s="68"/>
      <c r="Q31" s="78">
        <v>-1998.226959999995</v>
      </c>
      <c r="R31" s="29"/>
      <c r="S31" s="61" t="s">
        <v>529</v>
      </c>
      <c r="T31" s="29"/>
      <c r="U31" s="190"/>
    </row>
    <row r="32" spans="1:21" ht="13.5" customHeight="1" x14ac:dyDescent="0.2">
      <c r="A32" s="190"/>
      <c r="B32" s="29"/>
      <c r="C32" s="61" t="s">
        <v>333</v>
      </c>
      <c r="D32" s="29"/>
      <c r="E32" s="62">
        <v>-1752.9171939999997</v>
      </c>
      <c r="F32" s="62"/>
      <c r="G32" s="78">
        <v>-477.41818699999931</v>
      </c>
      <c r="H32" s="78"/>
      <c r="I32" s="78">
        <v>-199.32593700000143</v>
      </c>
      <c r="J32" s="29"/>
      <c r="K32" s="62">
        <v>-1257.7950189999992</v>
      </c>
      <c r="L32" s="62"/>
      <c r="M32" s="78">
        <v>-282.87446399999862</v>
      </c>
      <c r="N32" s="78"/>
      <c r="O32" s="78">
        <v>-245.62988900000164</v>
      </c>
      <c r="P32" s="68"/>
      <c r="Q32" s="78">
        <v>-1902.1227709999957</v>
      </c>
      <c r="R32" s="29"/>
      <c r="S32" s="61" t="s">
        <v>530</v>
      </c>
      <c r="T32" s="29"/>
      <c r="U32" s="190"/>
    </row>
    <row r="33" spans="1:21" ht="13.5" customHeight="1" x14ac:dyDescent="0.2">
      <c r="A33" s="190"/>
      <c r="B33" s="29"/>
      <c r="C33" s="61" t="s">
        <v>334</v>
      </c>
      <c r="D33" s="29"/>
      <c r="E33" s="62">
        <v>-1878.6909690000011</v>
      </c>
      <c r="F33" s="62"/>
      <c r="G33" s="78">
        <v>-719.54841200000192</v>
      </c>
      <c r="H33" s="78"/>
      <c r="I33" s="78">
        <v>-125.77377500000148</v>
      </c>
      <c r="J33" s="29"/>
      <c r="K33" s="62">
        <v>-1203.827916000002</v>
      </c>
      <c r="L33" s="62"/>
      <c r="M33" s="78">
        <v>-343.97908700000335</v>
      </c>
      <c r="N33" s="78"/>
      <c r="O33" s="78">
        <v>53.967102999997223</v>
      </c>
      <c r="P33" s="68"/>
      <c r="Q33" s="78">
        <v>-1919.5453749999997</v>
      </c>
      <c r="R33" s="29"/>
      <c r="S33" s="61" t="s">
        <v>531</v>
      </c>
      <c r="T33" s="29"/>
      <c r="U33" s="190"/>
    </row>
    <row r="34" spans="1:21" ht="13.5" customHeight="1" x14ac:dyDescent="0.2">
      <c r="A34" s="190"/>
      <c r="B34" s="29"/>
      <c r="C34" s="61" t="s">
        <v>335</v>
      </c>
      <c r="D34" s="29"/>
      <c r="E34" s="62">
        <v>-2018.6150110000017</v>
      </c>
      <c r="F34" s="62"/>
      <c r="G34" s="78">
        <v>-1004.6784650000045</v>
      </c>
      <c r="H34" s="78"/>
      <c r="I34" s="78">
        <v>-139.92404200000055</v>
      </c>
      <c r="J34" s="29"/>
      <c r="K34" s="62">
        <v>-1339.6392990000004</v>
      </c>
      <c r="L34" s="62"/>
      <c r="M34" s="78">
        <v>-622.0263840000016</v>
      </c>
      <c r="N34" s="78"/>
      <c r="O34" s="78">
        <v>-135.81138299999839</v>
      </c>
      <c r="P34" s="68"/>
      <c r="Q34" s="78">
        <v>-2201.6450640000057</v>
      </c>
      <c r="R34" s="29"/>
      <c r="S34" s="61" t="s">
        <v>532</v>
      </c>
      <c r="T34" s="29"/>
      <c r="U34" s="190"/>
    </row>
    <row r="35" spans="1:21" ht="13.5" customHeight="1" x14ac:dyDescent="0.2">
      <c r="A35" s="190"/>
      <c r="B35" s="29"/>
      <c r="C35" s="61" t="s">
        <v>336</v>
      </c>
      <c r="D35" s="29"/>
      <c r="E35" s="62">
        <v>-2234.997582</v>
      </c>
      <c r="F35" s="62"/>
      <c r="G35" s="78">
        <v>-1299.6623069999996</v>
      </c>
      <c r="H35" s="78"/>
      <c r="I35" s="78">
        <v>-216.38257099999828</v>
      </c>
      <c r="J35" s="29"/>
      <c r="K35" s="62">
        <v>-1481.7560330000015</v>
      </c>
      <c r="L35" s="62"/>
      <c r="M35" s="78">
        <v>-711.60893100000249</v>
      </c>
      <c r="N35" s="78"/>
      <c r="O35" s="78">
        <v>-142.11673400000109</v>
      </c>
      <c r="P35" s="68"/>
      <c r="Q35" s="78">
        <v>-3023.889184000006</v>
      </c>
      <c r="R35" s="29"/>
      <c r="S35" s="61" t="s">
        <v>533</v>
      </c>
      <c r="T35" s="29"/>
      <c r="U35" s="190"/>
    </row>
    <row r="36" spans="1:21" ht="13.5" customHeight="1" x14ac:dyDescent="0.2">
      <c r="A36" s="190"/>
      <c r="B36" s="29"/>
      <c r="C36" s="61" t="s">
        <v>337</v>
      </c>
      <c r="D36" s="29"/>
      <c r="E36" s="62">
        <v>-2542.382284000003</v>
      </c>
      <c r="F36" s="62"/>
      <c r="G36" s="78">
        <v>-1093.6961700000038</v>
      </c>
      <c r="H36" s="78"/>
      <c r="I36" s="78">
        <v>-307.38470200000302</v>
      </c>
      <c r="J36" s="29"/>
      <c r="K36" s="62">
        <v>-1912.6075510000037</v>
      </c>
      <c r="L36" s="62"/>
      <c r="M36" s="78">
        <v>-663.01376500000379</v>
      </c>
      <c r="N36" s="78"/>
      <c r="O36" s="78">
        <v>-430.85151800000222</v>
      </c>
      <c r="P36" s="68"/>
      <c r="Q36" s="78">
        <v>-3398.0369420000079</v>
      </c>
      <c r="R36" s="29"/>
      <c r="S36" s="61" t="s">
        <v>534</v>
      </c>
      <c r="T36" s="29"/>
      <c r="U36" s="190"/>
    </row>
    <row r="37" spans="1:21" ht="6.75" customHeight="1" x14ac:dyDescent="0.2">
      <c r="A37" s="7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68"/>
      <c r="Q37" s="29"/>
      <c r="R37" s="29"/>
      <c r="S37" s="29"/>
      <c r="T37" s="29"/>
      <c r="U37" s="79"/>
    </row>
    <row r="38" spans="1:21" ht="13.5" customHeight="1" x14ac:dyDescent="0.2">
      <c r="A38" s="190">
        <v>2022</v>
      </c>
      <c r="B38" s="29"/>
      <c r="C38" s="69"/>
      <c r="D38" s="70"/>
      <c r="E38" s="71"/>
      <c r="F38" s="72"/>
      <c r="G38" s="82"/>
      <c r="H38" s="74"/>
      <c r="I38" s="75"/>
      <c r="J38" s="70"/>
      <c r="K38" s="71"/>
      <c r="L38" s="72"/>
      <c r="M38" s="82"/>
      <c r="N38" s="74"/>
      <c r="O38" s="75"/>
      <c r="P38" s="76"/>
      <c r="Q38" s="75"/>
      <c r="R38" s="29"/>
      <c r="S38" s="69" t="s">
        <v>296</v>
      </c>
      <c r="T38" s="29"/>
      <c r="U38" s="190">
        <v>2022</v>
      </c>
    </row>
    <row r="39" spans="1:21" ht="13.5" customHeight="1" x14ac:dyDescent="0.2">
      <c r="A39" s="190"/>
      <c r="B39" s="29"/>
      <c r="C39" s="61" t="s">
        <v>326</v>
      </c>
      <c r="D39" s="29"/>
      <c r="E39" s="62">
        <v>-1990.577846000002</v>
      </c>
      <c r="F39" s="62"/>
      <c r="G39" s="78">
        <v>-1057.8673080000017</v>
      </c>
      <c r="H39" s="78"/>
      <c r="I39" s="78">
        <v>551.80443800000103</v>
      </c>
      <c r="J39" s="29"/>
      <c r="K39" s="62">
        <v>-1360.6890100000019</v>
      </c>
      <c r="L39" s="62"/>
      <c r="M39" s="78">
        <v>-665.53323800000089</v>
      </c>
      <c r="N39" s="78"/>
      <c r="O39" s="78">
        <v>551.91854100000182</v>
      </c>
      <c r="P39" s="68"/>
      <c r="Q39" s="78">
        <v>-3451.2257850000051</v>
      </c>
      <c r="R39" s="29"/>
      <c r="S39" s="61" t="s">
        <v>523</v>
      </c>
      <c r="T39" s="29"/>
      <c r="U39" s="190"/>
    </row>
    <row r="40" spans="1:21" ht="13.5" customHeight="1" x14ac:dyDescent="0.2">
      <c r="A40" s="190"/>
      <c r="B40" s="29"/>
      <c r="C40" s="61" t="s">
        <v>327</v>
      </c>
      <c r="D40" s="29"/>
      <c r="E40" s="62">
        <v>-2237.6814700000032</v>
      </c>
      <c r="F40" s="62"/>
      <c r="G40" s="78">
        <v>-1447.4422510000059</v>
      </c>
      <c r="H40" s="78"/>
      <c r="I40" s="78">
        <v>-247.10362400000122</v>
      </c>
      <c r="J40" s="29"/>
      <c r="K40" s="62">
        <v>-1357.6174370000035</v>
      </c>
      <c r="L40" s="62"/>
      <c r="M40" s="78">
        <v>-837.72461600000588</v>
      </c>
      <c r="N40" s="78"/>
      <c r="O40" s="78">
        <v>3.0715729999983523</v>
      </c>
      <c r="P40" s="68"/>
      <c r="Q40" s="78">
        <v>-3599.0057290000113</v>
      </c>
      <c r="R40" s="29"/>
      <c r="S40" s="61" t="s">
        <v>524</v>
      </c>
      <c r="T40" s="29"/>
      <c r="U40" s="190"/>
    </row>
    <row r="41" spans="1:21" ht="13.5" customHeight="1" x14ac:dyDescent="0.2">
      <c r="A41" s="190"/>
      <c r="B41" s="29"/>
      <c r="C41" s="61" t="s">
        <v>328</v>
      </c>
      <c r="D41" s="29"/>
      <c r="E41" s="62">
        <v>-2476.1899839999987</v>
      </c>
      <c r="F41" s="62"/>
      <c r="G41" s="78">
        <v>-1268.5176559999964</v>
      </c>
      <c r="H41" s="78"/>
      <c r="I41" s="78">
        <v>-238.50851399999556</v>
      </c>
      <c r="J41" s="29"/>
      <c r="K41" s="62">
        <v>-1516.6010289999986</v>
      </c>
      <c r="L41" s="62"/>
      <c r="M41" s="78">
        <v>-579.03115499999603</v>
      </c>
      <c r="N41" s="78"/>
      <c r="O41" s="78">
        <v>-158.98359199999504</v>
      </c>
      <c r="P41" s="68"/>
      <c r="Q41" s="78">
        <v>-3773.8272150000039</v>
      </c>
      <c r="R41" s="29"/>
      <c r="S41" s="61" t="s">
        <v>525</v>
      </c>
      <c r="T41" s="29"/>
      <c r="U41" s="190"/>
    </row>
    <row r="42" spans="1:21" ht="13.5" customHeight="1" x14ac:dyDescent="0.2">
      <c r="A42" s="190"/>
      <c r="B42" s="29"/>
      <c r="C42" s="61" t="s">
        <v>329</v>
      </c>
      <c r="D42" s="29"/>
      <c r="E42" s="62">
        <v>-2513.97048</v>
      </c>
      <c r="F42" s="62"/>
      <c r="G42" s="78">
        <v>-997.40853199999947</v>
      </c>
      <c r="H42" s="78"/>
      <c r="I42" s="78">
        <v>-37.780496000001222</v>
      </c>
      <c r="J42" s="29"/>
      <c r="K42" s="62">
        <v>-1567.515320999998</v>
      </c>
      <c r="L42" s="62"/>
      <c r="M42" s="78">
        <v>-423.62200899999698</v>
      </c>
      <c r="N42" s="78"/>
      <c r="O42" s="78">
        <v>-50.914291999999477</v>
      </c>
      <c r="P42" s="68"/>
      <c r="Q42" s="78">
        <v>-3713.3684390000017</v>
      </c>
      <c r="R42" s="29"/>
      <c r="S42" s="61" t="s">
        <v>526</v>
      </c>
      <c r="T42" s="29"/>
      <c r="U42" s="190"/>
    </row>
    <row r="43" spans="1:21" ht="13.5" customHeight="1" x14ac:dyDescent="0.2">
      <c r="A43" s="190"/>
      <c r="B43" s="29"/>
      <c r="C43" s="61" t="s">
        <v>330</v>
      </c>
      <c r="D43" s="29"/>
      <c r="E43" s="62">
        <v>-2416.0726980000018</v>
      </c>
      <c r="F43" s="62"/>
      <c r="G43" s="78">
        <v>-936.11951200000294</v>
      </c>
      <c r="H43" s="78"/>
      <c r="I43" s="78">
        <v>97.897781999998188</v>
      </c>
      <c r="J43" s="29"/>
      <c r="K43" s="62">
        <v>-1343.9197420000019</v>
      </c>
      <c r="L43" s="62"/>
      <c r="M43" s="78">
        <v>-312.94813700000213</v>
      </c>
      <c r="N43" s="78"/>
      <c r="O43" s="78">
        <v>223.59557899999618</v>
      </c>
      <c r="P43" s="68"/>
      <c r="Q43" s="78">
        <v>-3202.0456999999988</v>
      </c>
      <c r="R43" s="29"/>
      <c r="S43" s="61" t="s">
        <v>527</v>
      </c>
      <c r="T43" s="29"/>
      <c r="U43" s="190"/>
    </row>
    <row r="44" spans="1:21" ht="13.5" customHeight="1" x14ac:dyDescent="0.2">
      <c r="A44" s="190"/>
      <c r="B44" s="29"/>
      <c r="C44" s="61" t="s">
        <v>331</v>
      </c>
      <c r="D44" s="29"/>
      <c r="E44" s="62">
        <v>-2606.5648450000008</v>
      </c>
      <c r="F44" s="62"/>
      <c r="G44" s="78">
        <v>-987.70684000000074</v>
      </c>
      <c r="H44" s="78"/>
      <c r="I44" s="78">
        <v>-190.49214699999902</v>
      </c>
      <c r="J44" s="29"/>
      <c r="K44" s="62">
        <v>-1374.1303449999996</v>
      </c>
      <c r="L44" s="62"/>
      <c r="M44" s="78">
        <v>-90.01108799999929</v>
      </c>
      <c r="N44" s="78"/>
      <c r="O44" s="78">
        <v>-30.210602999997718</v>
      </c>
      <c r="P44" s="68"/>
      <c r="Q44" s="78">
        <v>-2921.2348840000031</v>
      </c>
      <c r="R44" s="29"/>
      <c r="S44" s="61" t="s">
        <v>528</v>
      </c>
      <c r="T44" s="29"/>
      <c r="U44" s="190"/>
    </row>
    <row r="45" spans="1:21" ht="13.5" customHeight="1" x14ac:dyDescent="0.2">
      <c r="A45" s="190"/>
      <c r="B45" s="29"/>
      <c r="C45" s="61" t="s">
        <v>332</v>
      </c>
      <c r="D45" s="29"/>
      <c r="E45" s="62">
        <v>-2236.7199390000023</v>
      </c>
      <c r="F45" s="62"/>
      <c r="G45" s="78">
        <v>-683.12868200000412</v>
      </c>
      <c r="H45" s="78"/>
      <c r="I45" s="78">
        <v>369.84490599999845</v>
      </c>
      <c r="J45" s="29"/>
      <c r="K45" s="62">
        <v>-1243.2703920000022</v>
      </c>
      <c r="L45" s="62"/>
      <c r="M45" s="78">
        <v>-231.10526200000459</v>
      </c>
      <c r="N45" s="78"/>
      <c r="O45" s="78">
        <v>130.8599529999974</v>
      </c>
      <c r="P45" s="68"/>
      <c r="Q45" s="78">
        <v>-2606.9550340000078</v>
      </c>
      <c r="R45" s="29"/>
      <c r="S45" s="61" t="s">
        <v>529</v>
      </c>
      <c r="T45" s="29"/>
      <c r="U45" s="190"/>
    </row>
    <row r="46" spans="1:21" ht="13.5" customHeight="1" x14ac:dyDescent="0.2">
      <c r="A46" s="190"/>
      <c r="B46" s="29"/>
      <c r="C46" s="61" t="s">
        <v>333</v>
      </c>
      <c r="D46" s="29"/>
      <c r="E46" s="62">
        <v>-3438.3322850000004</v>
      </c>
      <c r="F46" s="62"/>
      <c r="G46" s="78">
        <v>-1685.4150910000008</v>
      </c>
      <c r="H46" s="78"/>
      <c r="I46" s="78">
        <v>-1201.6123459999981</v>
      </c>
      <c r="J46" s="29"/>
      <c r="K46" s="62">
        <v>-1968.8560629999993</v>
      </c>
      <c r="L46" s="62"/>
      <c r="M46" s="78">
        <v>-711.06104400000004</v>
      </c>
      <c r="N46" s="78"/>
      <c r="O46" s="78">
        <v>-725.58567099999709</v>
      </c>
      <c r="P46" s="68"/>
      <c r="Q46" s="78">
        <v>-3356.2506130000056</v>
      </c>
      <c r="R46" s="29"/>
      <c r="S46" s="61" t="s">
        <v>530</v>
      </c>
      <c r="T46" s="29"/>
      <c r="U46" s="190"/>
    </row>
    <row r="47" spans="1:21" ht="13.5" customHeight="1" x14ac:dyDescent="0.2">
      <c r="A47" s="190"/>
      <c r="B47" s="29"/>
      <c r="C47" s="61" t="s">
        <v>334</v>
      </c>
      <c r="D47" s="29"/>
      <c r="E47" s="62">
        <v>-2735.0697700000019</v>
      </c>
      <c r="F47" s="62"/>
      <c r="G47" s="78">
        <v>-856.37880100000075</v>
      </c>
      <c r="H47" s="78"/>
      <c r="I47" s="78">
        <v>703.26251499999853</v>
      </c>
      <c r="J47" s="29"/>
      <c r="K47" s="62">
        <v>-1677.4049480000022</v>
      </c>
      <c r="L47" s="62"/>
      <c r="M47" s="78">
        <v>-473.57703200000014</v>
      </c>
      <c r="N47" s="78"/>
      <c r="O47" s="78">
        <v>291.45111499999712</v>
      </c>
      <c r="P47" s="68"/>
      <c r="Q47" s="78">
        <v>-3224.9225740000056</v>
      </c>
      <c r="R47" s="29"/>
      <c r="S47" s="61" t="s">
        <v>531</v>
      </c>
      <c r="T47" s="29"/>
      <c r="U47" s="190"/>
    </row>
    <row r="48" spans="1:21" ht="13.5" customHeight="1" x14ac:dyDescent="0.2">
      <c r="A48" s="190"/>
      <c r="B48" s="29"/>
      <c r="C48" s="61" t="s">
        <v>335</v>
      </c>
      <c r="D48" s="29"/>
      <c r="E48" s="62">
        <v>-2822.2440630000019</v>
      </c>
      <c r="F48" s="62"/>
      <c r="G48" s="78">
        <v>-803.62905200000023</v>
      </c>
      <c r="H48" s="78"/>
      <c r="I48" s="78">
        <v>-87.174293000000034</v>
      </c>
      <c r="J48" s="29"/>
      <c r="K48" s="62">
        <v>-1986.8426720000025</v>
      </c>
      <c r="L48" s="62"/>
      <c r="M48" s="78">
        <v>-647.2033730000021</v>
      </c>
      <c r="N48" s="78"/>
      <c r="O48" s="78">
        <v>-309.43772400000034</v>
      </c>
      <c r="P48" s="68"/>
      <c r="Q48" s="78">
        <v>-3345.4229440000017</v>
      </c>
      <c r="R48" s="29"/>
      <c r="S48" s="61" t="s">
        <v>532</v>
      </c>
      <c r="T48" s="29"/>
      <c r="U48" s="190"/>
    </row>
    <row r="49" spans="1:21" ht="13.5" customHeight="1" x14ac:dyDescent="0.2">
      <c r="A49" s="190"/>
      <c r="B49" s="29"/>
      <c r="C49" s="61" t="s">
        <v>336</v>
      </c>
      <c r="D49" s="29"/>
      <c r="E49" s="62">
        <v>-2433.2283169999992</v>
      </c>
      <c r="F49" s="62"/>
      <c r="G49" s="78">
        <v>-198.23073499999919</v>
      </c>
      <c r="H49" s="78"/>
      <c r="I49" s="78">
        <v>389.01574600000276</v>
      </c>
      <c r="J49" s="29"/>
      <c r="K49" s="62">
        <v>-1562.7792169999975</v>
      </c>
      <c r="L49" s="62"/>
      <c r="M49" s="78">
        <v>-81.023183999996036</v>
      </c>
      <c r="N49" s="78"/>
      <c r="O49" s="78">
        <v>424.06345500000498</v>
      </c>
      <c r="P49" s="68"/>
      <c r="Q49" s="78">
        <v>-1858.2385880000002</v>
      </c>
      <c r="R49" s="29"/>
      <c r="S49" s="61" t="s">
        <v>533</v>
      </c>
      <c r="T49" s="29"/>
      <c r="U49" s="190"/>
    </row>
    <row r="50" spans="1:21" ht="6.75" customHeight="1" thickBot="1" x14ac:dyDescent="0.25">
      <c r="A50" s="6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80"/>
      <c r="R50" s="80"/>
      <c r="S50" s="80"/>
      <c r="T50" s="80"/>
      <c r="U50" s="63"/>
    </row>
    <row r="51" spans="1:21" ht="13.5" thickTop="1" x14ac:dyDescent="0.2"/>
  </sheetData>
  <mergeCells count="18">
    <mergeCell ref="A1:U1"/>
    <mergeCell ref="S4:S8"/>
    <mergeCell ref="E4:I4"/>
    <mergeCell ref="K4:O4"/>
    <mergeCell ref="E6:E8"/>
    <mergeCell ref="G6:I6"/>
    <mergeCell ref="K6:K8"/>
    <mergeCell ref="M6:O6"/>
    <mergeCell ref="A38:A49"/>
    <mergeCell ref="A10:A22"/>
    <mergeCell ref="A24:A36"/>
    <mergeCell ref="A4:A8"/>
    <mergeCell ref="C4:C8"/>
    <mergeCell ref="U24:U36"/>
    <mergeCell ref="U38:U49"/>
    <mergeCell ref="U4:U8"/>
    <mergeCell ref="U10:U22"/>
    <mergeCell ref="Y10:Z1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40625" defaultRowHeight="9" x14ac:dyDescent="0.15"/>
  <cols>
    <col min="1" max="1" width="6.5703125" style="83" customWidth="1"/>
    <col min="2" max="2" width="9.28515625" style="84" customWidth="1"/>
    <col min="3" max="17" width="10.140625" style="84" customWidth="1"/>
    <col min="18" max="18" width="6.5703125" style="84" customWidth="1"/>
    <col min="19" max="19" width="9.140625" style="84"/>
    <col min="20" max="20" width="2.85546875" style="84" customWidth="1"/>
    <col min="21" max="16384" width="9.140625" style="84"/>
  </cols>
  <sheetData>
    <row r="1" spans="1:21" hidden="1" x14ac:dyDescent="0.15"/>
    <row r="2" spans="1:21" ht="24" customHeight="1" x14ac:dyDescent="0.2">
      <c r="A2" s="195" t="s">
        <v>665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28"/>
    </row>
    <row r="3" spans="1:21" s="85" customFormat="1" ht="6.75" customHeight="1" thickBo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21" ht="12" customHeight="1" thickBot="1" x14ac:dyDescent="0.25">
      <c r="A4" s="197" t="s">
        <v>162</v>
      </c>
      <c r="B4" s="197" t="s">
        <v>163</v>
      </c>
      <c r="C4" s="199" t="s">
        <v>666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197" t="s">
        <v>535</v>
      </c>
      <c r="S4" s="197" t="s">
        <v>522</v>
      </c>
      <c r="U4" s="28"/>
    </row>
    <row r="5" spans="1:21" ht="21.75" customHeight="1" thickBot="1" x14ac:dyDescent="0.2">
      <c r="A5" s="198"/>
      <c r="B5" s="198"/>
      <c r="C5" s="86" t="s">
        <v>164</v>
      </c>
      <c r="D5" s="86" t="s">
        <v>165</v>
      </c>
      <c r="E5" s="86" t="s">
        <v>166</v>
      </c>
      <c r="F5" s="86" t="s">
        <v>167</v>
      </c>
      <c r="G5" s="86" t="s">
        <v>168</v>
      </c>
      <c r="H5" s="86" t="s">
        <v>352</v>
      </c>
      <c r="I5" s="86" t="s">
        <v>169</v>
      </c>
      <c r="J5" s="86" t="s">
        <v>170</v>
      </c>
      <c r="K5" s="86" t="s">
        <v>171</v>
      </c>
      <c r="L5" s="86" t="s">
        <v>172</v>
      </c>
      <c r="M5" s="86" t="s">
        <v>173</v>
      </c>
      <c r="N5" s="86" t="s">
        <v>174</v>
      </c>
      <c r="O5" s="86" t="s">
        <v>175</v>
      </c>
      <c r="P5" s="86" t="s">
        <v>176</v>
      </c>
      <c r="Q5" s="86" t="s">
        <v>177</v>
      </c>
      <c r="R5" s="198"/>
      <c r="S5" s="198"/>
    </row>
    <row r="6" spans="1:21" ht="12.75" x14ac:dyDescent="0.2">
      <c r="A6" s="87">
        <v>2021</v>
      </c>
      <c r="B6" s="84" t="s">
        <v>338</v>
      </c>
      <c r="C6" s="88">
        <v>764.31240200000002</v>
      </c>
      <c r="D6" s="88">
        <v>27.526723</v>
      </c>
      <c r="E6" s="88">
        <v>168.68439499999999</v>
      </c>
      <c r="F6" s="88">
        <v>14.963418000000001</v>
      </c>
      <c r="G6" s="88">
        <v>0.26655000000000001</v>
      </c>
      <c r="H6" s="88">
        <v>3.1153339999999998</v>
      </c>
      <c r="I6" s="88">
        <v>51.242427999999997</v>
      </c>
      <c r="J6" s="88">
        <v>20.971174000000001</v>
      </c>
      <c r="K6" s="88">
        <v>7.1768910000000004</v>
      </c>
      <c r="L6" s="88">
        <v>1822.5084549999999</v>
      </c>
      <c r="M6" s="88">
        <v>1.2895019999999999</v>
      </c>
      <c r="N6" s="88">
        <v>14.013328</v>
      </c>
      <c r="O6" s="88">
        <v>396.88636300000002</v>
      </c>
      <c r="P6" s="88">
        <v>9.2924720000000001</v>
      </c>
      <c r="Q6" s="88">
        <v>43.048003000000001</v>
      </c>
      <c r="R6" s="87">
        <v>2021</v>
      </c>
      <c r="S6" s="84" t="s">
        <v>538</v>
      </c>
      <c r="U6" s="28"/>
    </row>
    <row r="7" spans="1:21" x14ac:dyDescent="0.15">
      <c r="B7" s="84" t="s">
        <v>339</v>
      </c>
      <c r="C7" s="88">
        <v>808.87144699999999</v>
      </c>
      <c r="D7" s="88">
        <v>33.936432000000003</v>
      </c>
      <c r="E7" s="88">
        <v>171.141997</v>
      </c>
      <c r="F7" s="88">
        <v>7.8837830000000002</v>
      </c>
      <c r="G7" s="88">
        <v>0.264071</v>
      </c>
      <c r="H7" s="88">
        <v>1.842327</v>
      </c>
      <c r="I7" s="88">
        <v>33.803111999999999</v>
      </c>
      <c r="J7" s="88">
        <v>20.502331000000002</v>
      </c>
      <c r="K7" s="88">
        <v>8.1218699999999995</v>
      </c>
      <c r="L7" s="88">
        <v>1827.9849079999999</v>
      </c>
      <c r="M7" s="88">
        <v>2.3315419999999998</v>
      </c>
      <c r="N7" s="88">
        <v>14.285869</v>
      </c>
      <c r="O7" s="88">
        <v>408.39540099999999</v>
      </c>
      <c r="P7" s="88">
        <v>11.925642</v>
      </c>
      <c r="Q7" s="88">
        <v>52.599744999999999</v>
      </c>
      <c r="R7" s="83"/>
      <c r="S7" s="84" t="s">
        <v>539</v>
      </c>
    </row>
    <row r="8" spans="1:21" x14ac:dyDescent="0.15">
      <c r="B8" s="84" t="s">
        <v>340</v>
      </c>
      <c r="C8" s="88">
        <v>1015.045614</v>
      </c>
      <c r="D8" s="88">
        <v>39.557127999999999</v>
      </c>
      <c r="E8" s="88">
        <v>229.390513</v>
      </c>
      <c r="F8" s="88">
        <v>8.4262429999999995</v>
      </c>
      <c r="G8" s="88">
        <v>0.372672</v>
      </c>
      <c r="H8" s="88">
        <v>4.157756</v>
      </c>
      <c r="I8" s="88">
        <v>33.376556000000001</v>
      </c>
      <c r="J8" s="88">
        <v>17.916784</v>
      </c>
      <c r="K8" s="88">
        <v>9.1076739999999994</v>
      </c>
      <c r="L8" s="88">
        <v>2255.684475</v>
      </c>
      <c r="M8" s="88">
        <v>3.5379339999999999</v>
      </c>
      <c r="N8" s="88">
        <v>18.285688</v>
      </c>
      <c r="O8" s="88">
        <v>474.013758</v>
      </c>
      <c r="P8" s="88">
        <v>16.946269999999998</v>
      </c>
      <c r="Q8" s="88">
        <v>59.798738</v>
      </c>
      <c r="R8" s="83"/>
      <c r="S8" s="84" t="s">
        <v>540</v>
      </c>
    </row>
    <row r="9" spans="1:21" x14ac:dyDescent="0.15">
      <c r="B9" s="84" t="s">
        <v>341</v>
      </c>
      <c r="C9" s="88">
        <v>866.67247199999997</v>
      </c>
      <c r="D9" s="88">
        <v>40.324235999999999</v>
      </c>
      <c r="E9" s="88">
        <v>202.310137</v>
      </c>
      <c r="F9" s="88">
        <v>7.5306389999999999</v>
      </c>
      <c r="G9" s="88">
        <v>1.4182889999999999</v>
      </c>
      <c r="H9" s="88">
        <v>4.7213390000000004</v>
      </c>
      <c r="I9" s="88">
        <v>35.711294000000002</v>
      </c>
      <c r="J9" s="88">
        <v>19.036069999999999</v>
      </c>
      <c r="K9" s="88">
        <v>8.9817129999999992</v>
      </c>
      <c r="L9" s="88">
        <v>2196.5350509999998</v>
      </c>
      <c r="M9" s="88">
        <v>2.780532</v>
      </c>
      <c r="N9" s="88">
        <v>17.647362999999999</v>
      </c>
      <c r="O9" s="88">
        <v>591.96625900000004</v>
      </c>
      <c r="P9" s="88">
        <v>10.307867</v>
      </c>
      <c r="Q9" s="88">
        <v>51.271732</v>
      </c>
      <c r="R9" s="83"/>
      <c r="S9" s="84" t="s">
        <v>541</v>
      </c>
    </row>
    <row r="10" spans="1:21" x14ac:dyDescent="0.15">
      <c r="B10" s="84" t="s">
        <v>342</v>
      </c>
      <c r="C10" s="88">
        <v>848.84457799999996</v>
      </c>
      <c r="D10" s="88">
        <v>36.921660000000003</v>
      </c>
      <c r="E10" s="88">
        <v>223.67553100000001</v>
      </c>
      <c r="F10" s="88">
        <v>12.703594000000001</v>
      </c>
      <c r="G10" s="88">
        <v>1.648714</v>
      </c>
      <c r="H10" s="88">
        <v>6.1420190000000003</v>
      </c>
      <c r="I10" s="88">
        <v>28.993020999999999</v>
      </c>
      <c r="J10" s="88">
        <v>19.994661000000001</v>
      </c>
      <c r="K10" s="88">
        <v>8.5937450000000002</v>
      </c>
      <c r="L10" s="88">
        <v>2272.936721</v>
      </c>
      <c r="M10" s="88">
        <v>2.6956760000000002</v>
      </c>
      <c r="N10" s="88">
        <v>14.399599</v>
      </c>
      <c r="O10" s="88">
        <v>438.61416200000002</v>
      </c>
      <c r="P10" s="88">
        <v>13.273839000000001</v>
      </c>
      <c r="Q10" s="88">
        <v>50.409585</v>
      </c>
      <c r="R10" s="83"/>
      <c r="S10" s="84" t="s">
        <v>542</v>
      </c>
    </row>
    <row r="11" spans="1:21" x14ac:dyDescent="0.15">
      <c r="B11" s="84" t="s">
        <v>343</v>
      </c>
      <c r="C11" s="88">
        <v>864.09931200000005</v>
      </c>
      <c r="D11" s="88">
        <v>42.240673000000001</v>
      </c>
      <c r="E11" s="88">
        <v>212.882136</v>
      </c>
      <c r="F11" s="88">
        <v>6.5704310000000001</v>
      </c>
      <c r="G11" s="88">
        <v>0.68421699999999996</v>
      </c>
      <c r="H11" s="88">
        <v>6.2671109999999999</v>
      </c>
      <c r="I11" s="88">
        <v>31.921959000000001</v>
      </c>
      <c r="J11" s="88">
        <v>14.121926</v>
      </c>
      <c r="K11" s="88">
        <v>13.277312999999999</v>
      </c>
      <c r="L11" s="88">
        <v>2284.860111</v>
      </c>
      <c r="M11" s="88">
        <v>2.3807309999999999</v>
      </c>
      <c r="N11" s="88">
        <v>18.002072999999999</v>
      </c>
      <c r="O11" s="88">
        <v>424.41062499999998</v>
      </c>
      <c r="P11" s="88">
        <v>13.904757</v>
      </c>
      <c r="Q11" s="88">
        <v>46.420329000000002</v>
      </c>
      <c r="R11" s="83"/>
      <c r="S11" s="84" t="s">
        <v>543</v>
      </c>
    </row>
    <row r="12" spans="1:21" x14ac:dyDescent="0.15">
      <c r="B12" s="84" t="s">
        <v>344</v>
      </c>
      <c r="C12" s="88">
        <v>922.48466399999995</v>
      </c>
      <c r="D12" s="88">
        <v>40.975226999999997</v>
      </c>
      <c r="E12" s="88">
        <v>218.86895200000001</v>
      </c>
      <c r="F12" s="88">
        <v>19.291929</v>
      </c>
      <c r="G12" s="88">
        <v>0.81233</v>
      </c>
      <c r="H12" s="88">
        <v>3.2570139999999999</v>
      </c>
      <c r="I12" s="88">
        <v>36.620134</v>
      </c>
      <c r="J12" s="88">
        <v>14.228503</v>
      </c>
      <c r="K12" s="88">
        <v>7.8165810000000002</v>
      </c>
      <c r="L12" s="88">
        <v>2368.6952299999998</v>
      </c>
      <c r="M12" s="88">
        <v>2.6358190000000001</v>
      </c>
      <c r="N12" s="88">
        <v>17.853404999999999</v>
      </c>
      <c r="O12" s="88">
        <v>428.28384</v>
      </c>
      <c r="P12" s="88">
        <v>13.837624</v>
      </c>
      <c r="Q12" s="88">
        <v>46.073939000000003</v>
      </c>
      <c r="R12" s="83"/>
      <c r="S12" s="84" t="s">
        <v>544</v>
      </c>
    </row>
    <row r="13" spans="1:21" x14ac:dyDescent="0.15">
      <c r="B13" s="84" t="s">
        <v>345</v>
      </c>
      <c r="C13" s="88">
        <v>695.01633300000003</v>
      </c>
      <c r="D13" s="88">
        <v>31.134575999999999</v>
      </c>
      <c r="E13" s="88">
        <v>204.10834299999999</v>
      </c>
      <c r="F13" s="88">
        <v>6.7605389999999996</v>
      </c>
      <c r="G13" s="88">
        <v>0.645096</v>
      </c>
      <c r="H13" s="88">
        <v>7.0963479999999999</v>
      </c>
      <c r="I13" s="88">
        <v>36.461435000000002</v>
      </c>
      <c r="J13" s="88">
        <v>10.784183000000001</v>
      </c>
      <c r="K13" s="88">
        <v>5.9537180000000003</v>
      </c>
      <c r="L13" s="88">
        <v>1990.175917</v>
      </c>
      <c r="M13" s="88">
        <v>1.975139</v>
      </c>
      <c r="N13" s="88">
        <v>11.645128</v>
      </c>
      <c r="O13" s="88">
        <v>428.53682800000001</v>
      </c>
      <c r="P13" s="88">
        <v>10.234603</v>
      </c>
      <c r="Q13" s="88">
        <v>25.932247</v>
      </c>
      <c r="R13" s="83"/>
      <c r="S13" s="84" t="s">
        <v>545</v>
      </c>
    </row>
    <row r="14" spans="1:21" x14ac:dyDescent="0.15">
      <c r="B14" s="84" t="s">
        <v>346</v>
      </c>
      <c r="C14" s="88">
        <v>875.38061200000004</v>
      </c>
      <c r="D14" s="88">
        <v>39.674208</v>
      </c>
      <c r="E14" s="88">
        <v>213.30381399999999</v>
      </c>
      <c r="F14" s="88">
        <v>8.5863929999999993</v>
      </c>
      <c r="G14" s="88">
        <v>0.67754000000000003</v>
      </c>
      <c r="H14" s="88">
        <v>3.2951190000000001</v>
      </c>
      <c r="I14" s="88">
        <v>29.686575000000001</v>
      </c>
      <c r="J14" s="88">
        <v>18.209011</v>
      </c>
      <c r="K14" s="88">
        <v>10.598053999999999</v>
      </c>
      <c r="L14" s="88">
        <v>2408.413102</v>
      </c>
      <c r="M14" s="88">
        <v>3.3149449999999998</v>
      </c>
      <c r="N14" s="88">
        <v>20.646498999999999</v>
      </c>
      <c r="O14" s="88">
        <v>445.53999399999998</v>
      </c>
      <c r="P14" s="88">
        <v>9.3818149999999996</v>
      </c>
      <c r="Q14" s="88">
        <v>51.393210000000003</v>
      </c>
      <c r="R14" s="83"/>
      <c r="S14" s="84" t="s">
        <v>546</v>
      </c>
    </row>
    <row r="15" spans="1:21" x14ac:dyDescent="0.15">
      <c r="B15" s="84" t="s">
        <v>347</v>
      </c>
      <c r="C15" s="88">
        <v>820.36965299999997</v>
      </c>
      <c r="D15" s="88">
        <v>38.580661999999997</v>
      </c>
      <c r="E15" s="88">
        <v>260.90133300000002</v>
      </c>
      <c r="F15" s="88">
        <v>17.514493999999999</v>
      </c>
      <c r="G15" s="88">
        <v>0.61145099999999997</v>
      </c>
      <c r="H15" s="88">
        <v>4.7413319999999999</v>
      </c>
      <c r="I15" s="88">
        <v>41.429470000000002</v>
      </c>
      <c r="J15" s="88">
        <v>19.518737999999999</v>
      </c>
      <c r="K15" s="88">
        <v>9.4135629999999999</v>
      </c>
      <c r="L15" s="88">
        <v>2570.2322610000001</v>
      </c>
      <c r="M15" s="88">
        <v>2.4986670000000002</v>
      </c>
      <c r="N15" s="88">
        <v>26.530901</v>
      </c>
      <c r="O15" s="88">
        <v>492.19009699999998</v>
      </c>
      <c r="P15" s="88">
        <v>12.461684999999999</v>
      </c>
      <c r="Q15" s="88">
        <v>49.198424000000003</v>
      </c>
      <c r="R15" s="83"/>
      <c r="S15" s="84" t="s">
        <v>547</v>
      </c>
    </row>
    <row r="16" spans="1:21" x14ac:dyDescent="0.15">
      <c r="B16" s="84" t="s">
        <v>348</v>
      </c>
      <c r="C16" s="88">
        <v>937.08867599999996</v>
      </c>
      <c r="D16" s="88">
        <v>44.274934999999999</v>
      </c>
      <c r="E16" s="88">
        <v>239.282703</v>
      </c>
      <c r="F16" s="88">
        <v>7.7266430000000001</v>
      </c>
      <c r="G16" s="88">
        <v>0.59784899999999996</v>
      </c>
      <c r="H16" s="88">
        <v>6.5798449999999997</v>
      </c>
      <c r="I16" s="88">
        <v>36.92221</v>
      </c>
      <c r="J16" s="88">
        <v>22.691586999999998</v>
      </c>
      <c r="K16" s="88">
        <v>20.987151999999998</v>
      </c>
      <c r="L16" s="88">
        <v>2693.4440989999998</v>
      </c>
      <c r="M16" s="88">
        <v>10.852023000000001</v>
      </c>
      <c r="N16" s="88">
        <v>24.530401000000001</v>
      </c>
      <c r="O16" s="88">
        <v>524.32960100000003</v>
      </c>
      <c r="P16" s="88">
        <v>31.796582999999998</v>
      </c>
      <c r="Q16" s="88">
        <v>49.339410000000001</v>
      </c>
      <c r="R16" s="83"/>
      <c r="S16" s="84" t="s">
        <v>548</v>
      </c>
    </row>
    <row r="17" spans="1:19" x14ac:dyDescent="0.15">
      <c r="B17" s="84" t="s">
        <v>349</v>
      </c>
      <c r="C17" s="88">
        <v>906.262384</v>
      </c>
      <c r="D17" s="88">
        <v>40.476669000000001</v>
      </c>
      <c r="E17" s="88">
        <v>238.09071399999999</v>
      </c>
      <c r="F17" s="88">
        <v>8.2170760000000005</v>
      </c>
      <c r="G17" s="88">
        <v>0.835233</v>
      </c>
      <c r="H17" s="88">
        <v>5.5595369999999997</v>
      </c>
      <c r="I17" s="88">
        <v>39.618715000000002</v>
      </c>
      <c r="J17" s="88">
        <v>16.890376</v>
      </c>
      <c r="K17" s="88">
        <v>13.473330000000001</v>
      </c>
      <c r="L17" s="88">
        <v>2608.3527279999998</v>
      </c>
      <c r="M17" s="88">
        <v>1.9777</v>
      </c>
      <c r="N17" s="88">
        <v>33.350062999999999</v>
      </c>
      <c r="O17" s="88">
        <v>522.36535700000002</v>
      </c>
      <c r="P17" s="88">
        <v>15.669616</v>
      </c>
      <c r="Q17" s="88">
        <v>44.779879999999999</v>
      </c>
      <c r="R17" s="83"/>
      <c r="S17" s="84" t="s">
        <v>549</v>
      </c>
    </row>
    <row r="18" spans="1:19" x14ac:dyDescent="0.15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3"/>
    </row>
    <row r="19" spans="1:19" x14ac:dyDescent="0.15">
      <c r="A19" s="87">
        <v>2022</v>
      </c>
      <c r="B19" s="84" t="s">
        <v>338</v>
      </c>
      <c r="C19" s="88">
        <v>863.68903399999999</v>
      </c>
      <c r="D19" s="88">
        <v>40.615299999999998</v>
      </c>
      <c r="E19" s="88">
        <v>230.488452</v>
      </c>
      <c r="F19" s="88">
        <v>8.5624040000000008</v>
      </c>
      <c r="G19" s="88">
        <v>1.375262</v>
      </c>
      <c r="H19" s="88">
        <v>5.1581400000000004</v>
      </c>
      <c r="I19" s="88">
        <v>23.691420999999998</v>
      </c>
      <c r="J19" s="88">
        <v>19.140691</v>
      </c>
      <c r="K19" s="88">
        <v>8.4174550000000004</v>
      </c>
      <c r="L19" s="88">
        <v>2409.3665409999999</v>
      </c>
      <c r="M19" s="88">
        <v>2.841685</v>
      </c>
      <c r="N19" s="88">
        <v>15.431698000000001</v>
      </c>
      <c r="O19" s="88">
        <v>493.491105</v>
      </c>
      <c r="P19" s="88">
        <v>15.144861000000001</v>
      </c>
      <c r="Q19" s="88">
        <v>46.614542999999998</v>
      </c>
      <c r="R19" s="87">
        <v>2022</v>
      </c>
      <c r="S19" s="84" t="s">
        <v>538</v>
      </c>
    </row>
    <row r="20" spans="1:19" x14ac:dyDescent="0.15">
      <c r="B20" s="84" t="s">
        <v>339</v>
      </c>
      <c r="C20" s="88">
        <v>952.20254</v>
      </c>
      <c r="D20" s="88">
        <v>36.295493</v>
      </c>
      <c r="E20" s="88">
        <v>244.01495399999999</v>
      </c>
      <c r="F20" s="88">
        <v>8.5327260000000003</v>
      </c>
      <c r="G20" s="88">
        <v>1.1975290000000001</v>
      </c>
      <c r="H20" s="88">
        <v>4.1601249999999999</v>
      </c>
      <c r="I20" s="88">
        <v>42.646693999999997</v>
      </c>
      <c r="J20" s="88">
        <v>25.404184000000001</v>
      </c>
      <c r="K20" s="88">
        <v>9.9462589999999995</v>
      </c>
      <c r="L20" s="88">
        <v>2676.5614139999998</v>
      </c>
      <c r="M20" s="88">
        <v>2.0832350000000002</v>
      </c>
      <c r="N20" s="88">
        <v>27.662061999999999</v>
      </c>
      <c r="O20" s="88">
        <v>521.93107899999995</v>
      </c>
      <c r="P20" s="88">
        <v>14.682757000000001</v>
      </c>
      <c r="Q20" s="88">
        <v>57.793401000000003</v>
      </c>
      <c r="R20" s="83"/>
      <c r="S20" s="84" t="s">
        <v>539</v>
      </c>
    </row>
    <row r="21" spans="1:19" x14ac:dyDescent="0.15">
      <c r="B21" s="84" t="s">
        <v>340</v>
      </c>
      <c r="C21" s="88">
        <v>1094.0411509999999</v>
      </c>
      <c r="D21" s="88">
        <v>50.519373000000002</v>
      </c>
      <c r="E21" s="88">
        <v>320.15844299999998</v>
      </c>
      <c r="F21" s="88">
        <v>16.121157</v>
      </c>
      <c r="G21" s="88">
        <v>0.94245999999999996</v>
      </c>
      <c r="H21" s="88">
        <v>5.9941319999999996</v>
      </c>
      <c r="I21" s="88">
        <v>52.944682</v>
      </c>
      <c r="J21" s="88">
        <v>27.272679</v>
      </c>
      <c r="K21" s="88">
        <v>20.584885</v>
      </c>
      <c r="L21" s="88">
        <v>2972.8330729999998</v>
      </c>
      <c r="M21" s="88">
        <v>3.5472000000000001</v>
      </c>
      <c r="N21" s="88">
        <v>41.785195999999999</v>
      </c>
      <c r="O21" s="88">
        <v>557.78516100000002</v>
      </c>
      <c r="P21" s="88">
        <v>19.639818999999999</v>
      </c>
      <c r="Q21" s="88">
        <v>56.302011</v>
      </c>
      <c r="R21" s="83"/>
      <c r="S21" s="84" t="s">
        <v>540</v>
      </c>
    </row>
    <row r="22" spans="1:19" x14ac:dyDescent="0.15">
      <c r="B22" s="84" t="s">
        <v>341</v>
      </c>
      <c r="C22" s="88">
        <v>982.95587399999999</v>
      </c>
      <c r="D22" s="88">
        <v>42.649380999999998</v>
      </c>
      <c r="E22" s="88">
        <v>276.38633199999998</v>
      </c>
      <c r="F22" s="88">
        <v>17.468906</v>
      </c>
      <c r="G22" s="88">
        <v>1.35659</v>
      </c>
      <c r="H22" s="88">
        <v>5.7898230000000002</v>
      </c>
      <c r="I22" s="88">
        <v>34.634638000000002</v>
      </c>
      <c r="J22" s="88">
        <v>26.777837000000002</v>
      </c>
      <c r="K22" s="88">
        <v>12.661806</v>
      </c>
      <c r="L22" s="88">
        <v>2854.5187759999999</v>
      </c>
      <c r="M22" s="88">
        <v>3.1844649999999999</v>
      </c>
      <c r="N22" s="88">
        <v>31.473911000000001</v>
      </c>
      <c r="O22" s="88">
        <v>496.72207700000001</v>
      </c>
      <c r="P22" s="88">
        <v>16.227322999999998</v>
      </c>
      <c r="Q22" s="88">
        <v>49.004085000000003</v>
      </c>
      <c r="R22" s="83"/>
      <c r="S22" s="84" t="s">
        <v>541</v>
      </c>
    </row>
    <row r="23" spans="1:19" x14ac:dyDescent="0.15">
      <c r="B23" s="84" t="s">
        <v>342</v>
      </c>
      <c r="C23" s="88">
        <v>1046.224747</v>
      </c>
      <c r="D23" s="88">
        <v>50.175108999999999</v>
      </c>
      <c r="E23" s="88">
        <v>294.93915800000002</v>
      </c>
      <c r="F23" s="88">
        <v>9.3849900000000002</v>
      </c>
      <c r="G23" s="88">
        <v>1.193616</v>
      </c>
      <c r="H23" s="88">
        <v>6.3791070000000003</v>
      </c>
      <c r="I23" s="88">
        <v>34.373657999999999</v>
      </c>
      <c r="J23" s="88">
        <v>23.526503999999999</v>
      </c>
      <c r="K23" s="88">
        <v>16.313682</v>
      </c>
      <c r="L23" s="88">
        <v>3144.029673</v>
      </c>
      <c r="M23" s="88">
        <v>3.2640560000000001</v>
      </c>
      <c r="N23" s="88">
        <v>23.515879999999999</v>
      </c>
      <c r="O23" s="88">
        <v>541.20547499999998</v>
      </c>
      <c r="P23" s="88">
        <v>56.479391999999997</v>
      </c>
      <c r="Q23" s="88">
        <v>63.115938</v>
      </c>
      <c r="R23" s="83"/>
      <c r="S23" s="84" t="s">
        <v>542</v>
      </c>
    </row>
    <row r="24" spans="1:19" x14ac:dyDescent="0.15">
      <c r="B24" s="84" t="s">
        <v>343</v>
      </c>
      <c r="C24" s="88">
        <v>1023.902584</v>
      </c>
      <c r="D24" s="88">
        <v>43.851829000000002</v>
      </c>
      <c r="E24" s="88">
        <v>306.29102699999999</v>
      </c>
      <c r="F24" s="88">
        <v>7.9299390000000001</v>
      </c>
      <c r="G24" s="88">
        <v>0.939523</v>
      </c>
      <c r="H24" s="88">
        <v>4.3765520000000002</v>
      </c>
      <c r="I24" s="88">
        <v>29.236082</v>
      </c>
      <c r="J24" s="88">
        <v>23.839209</v>
      </c>
      <c r="K24" s="88">
        <v>28.355979999999999</v>
      </c>
      <c r="L24" s="88">
        <v>2968.1479589999999</v>
      </c>
      <c r="M24" s="88">
        <v>2.2307980000000001</v>
      </c>
      <c r="N24" s="88">
        <v>20.600536999999999</v>
      </c>
      <c r="O24" s="88">
        <v>545.51968399999998</v>
      </c>
      <c r="P24" s="88">
        <v>18.296199000000001</v>
      </c>
      <c r="Q24" s="88">
        <v>58.400941000000003</v>
      </c>
      <c r="R24" s="83"/>
      <c r="S24" s="84" t="s">
        <v>543</v>
      </c>
    </row>
    <row r="25" spans="1:19" x14ac:dyDescent="0.15">
      <c r="B25" s="84" t="s">
        <v>344</v>
      </c>
      <c r="C25" s="88">
        <v>970.41063899999995</v>
      </c>
      <c r="D25" s="88">
        <v>45.370362</v>
      </c>
      <c r="E25" s="88">
        <v>326.66851400000002</v>
      </c>
      <c r="F25" s="88">
        <v>16.469014000000001</v>
      </c>
      <c r="G25" s="88">
        <v>4.693365</v>
      </c>
      <c r="H25" s="88">
        <v>4.8747670000000003</v>
      </c>
      <c r="I25" s="88">
        <v>27.537199000000001</v>
      </c>
      <c r="J25" s="88">
        <v>22.388660000000002</v>
      </c>
      <c r="K25" s="88">
        <v>14.275512000000001</v>
      </c>
      <c r="L25" s="88">
        <v>2942.3206799999998</v>
      </c>
      <c r="M25" s="88">
        <v>2.5735960000000002</v>
      </c>
      <c r="N25" s="88">
        <v>25.631909</v>
      </c>
      <c r="O25" s="88">
        <v>557.64606700000002</v>
      </c>
      <c r="P25" s="88">
        <v>12.345561999999999</v>
      </c>
      <c r="Q25" s="88">
        <v>44.046028999999997</v>
      </c>
      <c r="R25" s="83"/>
      <c r="S25" s="84" t="s">
        <v>544</v>
      </c>
    </row>
    <row r="26" spans="1:19" x14ac:dyDescent="0.15">
      <c r="B26" s="84" t="s">
        <v>345</v>
      </c>
      <c r="C26" s="88">
        <v>879.63629700000001</v>
      </c>
      <c r="D26" s="88">
        <v>33.682856999999998</v>
      </c>
      <c r="E26" s="88">
        <v>249.87795700000001</v>
      </c>
      <c r="F26" s="88">
        <v>7.4548880000000004</v>
      </c>
      <c r="G26" s="88">
        <v>2.007307</v>
      </c>
      <c r="H26" s="88">
        <v>3.215814</v>
      </c>
      <c r="I26" s="88">
        <v>38.440165</v>
      </c>
      <c r="J26" s="88">
        <v>14.49621</v>
      </c>
      <c r="K26" s="88">
        <v>9.0169219999999992</v>
      </c>
      <c r="L26" s="88">
        <v>2741.2354110000001</v>
      </c>
      <c r="M26" s="88">
        <v>2.3804280000000002</v>
      </c>
      <c r="N26" s="88">
        <v>23.136859999999999</v>
      </c>
      <c r="O26" s="88">
        <v>503.89594199999999</v>
      </c>
      <c r="P26" s="88">
        <v>45.829265999999997</v>
      </c>
      <c r="Q26" s="88">
        <v>42.880082000000002</v>
      </c>
      <c r="R26" s="83"/>
      <c r="S26" s="84" t="s">
        <v>545</v>
      </c>
    </row>
    <row r="27" spans="1:19" x14ac:dyDescent="0.15">
      <c r="B27" s="84" t="s">
        <v>346</v>
      </c>
      <c r="C27" s="88">
        <v>1099.1098280000001</v>
      </c>
      <c r="D27" s="88">
        <v>51.045915000000001</v>
      </c>
      <c r="E27" s="88">
        <v>280.53170799999998</v>
      </c>
      <c r="F27" s="88">
        <v>10.812372</v>
      </c>
      <c r="G27" s="88">
        <v>5.454415</v>
      </c>
      <c r="H27" s="88">
        <v>4.1560829999999997</v>
      </c>
      <c r="I27" s="88">
        <v>39.739877999999997</v>
      </c>
      <c r="J27" s="88">
        <v>34.507573000000001</v>
      </c>
      <c r="K27" s="88">
        <v>12.964551</v>
      </c>
      <c r="L27" s="88">
        <v>3115.093699</v>
      </c>
      <c r="M27" s="88">
        <v>2.957713</v>
      </c>
      <c r="N27" s="88">
        <v>24.115608999999999</v>
      </c>
      <c r="O27" s="88">
        <v>581.33070999999995</v>
      </c>
      <c r="P27" s="88">
        <v>15.839452</v>
      </c>
      <c r="Q27" s="88">
        <v>63.209809999999997</v>
      </c>
      <c r="R27" s="83"/>
      <c r="S27" s="84" t="s">
        <v>546</v>
      </c>
    </row>
    <row r="28" spans="1:19" x14ac:dyDescent="0.15">
      <c r="B28" s="84" t="s">
        <v>347</v>
      </c>
      <c r="C28" s="88">
        <v>1082.931517</v>
      </c>
      <c r="D28" s="88">
        <v>41.891300000000001</v>
      </c>
      <c r="E28" s="88">
        <v>258.74468100000001</v>
      </c>
      <c r="F28" s="88">
        <v>8.9528079999999992</v>
      </c>
      <c r="G28" s="88">
        <v>2.9523709999999999</v>
      </c>
      <c r="H28" s="88">
        <v>5.587669</v>
      </c>
      <c r="I28" s="88">
        <v>56.789512000000002</v>
      </c>
      <c r="J28" s="88">
        <v>27.252939000000001</v>
      </c>
      <c r="K28" s="88">
        <v>11.644411</v>
      </c>
      <c r="L28" s="88">
        <v>3221.3620390000001</v>
      </c>
      <c r="M28" s="88">
        <v>3.23936</v>
      </c>
      <c r="N28" s="88">
        <v>19.331890000000001</v>
      </c>
      <c r="O28" s="88">
        <v>620.53421100000003</v>
      </c>
      <c r="P28" s="88">
        <v>12.655704999999999</v>
      </c>
      <c r="Q28" s="88">
        <v>56.264530000000001</v>
      </c>
      <c r="R28" s="83"/>
      <c r="S28" s="84" t="s">
        <v>547</v>
      </c>
    </row>
    <row r="29" spans="1:19" x14ac:dyDescent="0.15">
      <c r="B29" s="84" t="s">
        <v>348</v>
      </c>
      <c r="C29" s="88">
        <v>1141.081907</v>
      </c>
      <c r="D29" s="88">
        <v>47.044874999999998</v>
      </c>
      <c r="E29" s="88">
        <v>294.01146399999999</v>
      </c>
      <c r="F29" s="88">
        <v>8.5236260000000001</v>
      </c>
      <c r="G29" s="88">
        <v>2.486119</v>
      </c>
      <c r="H29" s="88">
        <v>7.3886710000000004</v>
      </c>
      <c r="I29" s="88">
        <v>38.844633000000002</v>
      </c>
      <c r="J29" s="88">
        <v>22.157745999999999</v>
      </c>
      <c r="K29" s="88">
        <v>13.599403000000001</v>
      </c>
      <c r="L29" s="88">
        <v>3071.4502560000001</v>
      </c>
      <c r="M29" s="88">
        <v>3.2083149999999998</v>
      </c>
      <c r="N29" s="88">
        <v>19.427945999999999</v>
      </c>
      <c r="O29" s="88">
        <v>608.59690000000001</v>
      </c>
      <c r="P29" s="88">
        <v>11.688883000000001</v>
      </c>
      <c r="Q29" s="88">
        <v>58.038682000000001</v>
      </c>
      <c r="R29" s="83"/>
      <c r="S29" s="84" t="s">
        <v>548</v>
      </c>
    </row>
    <row r="30" spans="1:19" ht="9.75" thickBot="1" x14ac:dyDescent="0.2">
      <c r="B30" s="84" t="s">
        <v>349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3"/>
      <c r="S30" s="84" t="s">
        <v>549</v>
      </c>
    </row>
    <row r="31" spans="1:19" ht="21.75" customHeight="1" thickBot="1" x14ac:dyDescent="0.2">
      <c r="A31" s="197" t="s">
        <v>162</v>
      </c>
      <c r="B31" s="197" t="s">
        <v>163</v>
      </c>
      <c r="C31" s="86" t="s">
        <v>560</v>
      </c>
      <c r="D31" s="86" t="s">
        <v>165</v>
      </c>
      <c r="E31" s="86" t="s">
        <v>561</v>
      </c>
      <c r="F31" s="86" t="s">
        <v>167</v>
      </c>
      <c r="G31" s="86" t="s">
        <v>562</v>
      </c>
      <c r="H31" s="86" t="s">
        <v>563</v>
      </c>
      <c r="I31" s="86" t="s">
        <v>564</v>
      </c>
      <c r="J31" s="86" t="s">
        <v>565</v>
      </c>
      <c r="K31" s="86" t="s">
        <v>566</v>
      </c>
      <c r="L31" s="86" t="s">
        <v>567</v>
      </c>
      <c r="M31" s="86" t="s">
        <v>173</v>
      </c>
      <c r="N31" s="86" t="s">
        <v>568</v>
      </c>
      <c r="O31" s="86" t="s">
        <v>569</v>
      </c>
      <c r="P31" s="86" t="s">
        <v>570</v>
      </c>
      <c r="Q31" s="86" t="s">
        <v>571</v>
      </c>
      <c r="R31" s="197" t="s">
        <v>535</v>
      </c>
      <c r="S31" s="197" t="s">
        <v>522</v>
      </c>
    </row>
    <row r="32" spans="1:19" ht="12" customHeight="1" thickBot="1" x14ac:dyDescent="0.2">
      <c r="A32" s="198"/>
      <c r="B32" s="198"/>
      <c r="C32" s="202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4"/>
      <c r="R32" s="198"/>
      <c r="S32" s="198"/>
    </row>
    <row r="33" spans="1:19" ht="19.5" customHeight="1" x14ac:dyDescent="0.15"/>
    <row r="34" spans="1:19" ht="6.75" customHeight="1" thickBot="1" x14ac:dyDescent="0.2">
      <c r="A34" s="205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</row>
    <row r="35" spans="1:19" ht="12" customHeight="1" thickBot="1" x14ac:dyDescent="0.2">
      <c r="A35" s="197" t="s">
        <v>162</v>
      </c>
      <c r="B35" s="197" t="s">
        <v>163</v>
      </c>
      <c r="C35" s="199" t="s">
        <v>666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1"/>
      <c r="R35" s="197" t="s">
        <v>535</v>
      </c>
      <c r="S35" s="197" t="s">
        <v>522</v>
      </c>
    </row>
    <row r="36" spans="1:19" ht="21.75" customHeight="1" thickBot="1" x14ac:dyDescent="0.2">
      <c r="A36" s="198"/>
      <c r="B36" s="198"/>
      <c r="C36" s="86" t="s">
        <v>178</v>
      </c>
      <c r="D36" s="86" t="s">
        <v>179</v>
      </c>
      <c r="E36" s="86" t="s">
        <v>180</v>
      </c>
      <c r="F36" s="86" t="s">
        <v>181</v>
      </c>
      <c r="G36" s="86" t="s">
        <v>182</v>
      </c>
      <c r="H36" s="86" t="s">
        <v>183</v>
      </c>
      <c r="I36" s="86" t="s">
        <v>184</v>
      </c>
      <c r="J36" s="86" t="s">
        <v>185</v>
      </c>
      <c r="K36" s="86" t="s">
        <v>702</v>
      </c>
      <c r="L36" s="86" t="s">
        <v>707</v>
      </c>
      <c r="M36" s="86" t="s">
        <v>186</v>
      </c>
      <c r="N36" s="86" t="s">
        <v>187</v>
      </c>
      <c r="O36" s="86" t="s">
        <v>188</v>
      </c>
      <c r="P36" s="86" t="s">
        <v>626</v>
      </c>
      <c r="Q36" s="86" t="s">
        <v>627</v>
      </c>
      <c r="R36" s="198"/>
      <c r="S36" s="198"/>
    </row>
    <row r="37" spans="1:19" x14ac:dyDescent="0.15">
      <c r="A37" s="87">
        <v>2021</v>
      </c>
      <c r="B37" s="84" t="s">
        <v>338</v>
      </c>
      <c r="C37" s="88">
        <v>39.256402999999999</v>
      </c>
      <c r="D37" s="88">
        <v>271.72895299999999</v>
      </c>
      <c r="E37" s="88">
        <v>1.171576</v>
      </c>
      <c r="F37" s="88">
        <v>4.7110880000000002</v>
      </c>
      <c r="G37" s="88">
        <v>4.9665710000000001</v>
      </c>
      <c r="H37" s="88">
        <v>4.7121510000000004</v>
      </c>
      <c r="I37" s="88">
        <v>296.69833199999999</v>
      </c>
      <c r="J37" s="88">
        <v>132.374853</v>
      </c>
      <c r="K37" s="88">
        <v>29.169117</v>
      </c>
      <c r="L37" s="88">
        <v>50.066684000000002</v>
      </c>
      <c r="M37" s="88">
        <v>24.134270999999998</v>
      </c>
      <c r="N37" s="88">
        <v>48.978651999999997</v>
      </c>
      <c r="O37" s="88">
        <v>0</v>
      </c>
      <c r="P37" s="89">
        <v>1324.1837059999998</v>
      </c>
      <c r="Q37" s="89">
        <v>1295.0145889999997</v>
      </c>
      <c r="R37" s="87">
        <v>2021</v>
      </c>
      <c r="S37" s="84" t="s">
        <v>538</v>
      </c>
    </row>
    <row r="38" spans="1:19" x14ac:dyDescent="0.15">
      <c r="B38" s="84" t="s">
        <v>339</v>
      </c>
      <c r="C38" s="88">
        <v>37.121034999999999</v>
      </c>
      <c r="D38" s="88">
        <v>298.204159</v>
      </c>
      <c r="E38" s="88">
        <v>1.0430809999999999</v>
      </c>
      <c r="F38" s="88">
        <v>4.5195970000000001</v>
      </c>
      <c r="G38" s="88">
        <v>5.8771310000000003</v>
      </c>
      <c r="H38" s="88">
        <v>2.8897409999999999</v>
      </c>
      <c r="I38" s="88">
        <v>315.84756599999997</v>
      </c>
      <c r="J38" s="88">
        <v>134.65187900000001</v>
      </c>
      <c r="K38" s="88">
        <v>93.946222000000006</v>
      </c>
      <c r="L38" s="88">
        <v>45.783997999999997</v>
      </c>
      <c r="M38" s="88">
        <v>15.879508</v>
      </c>
      <c r="N38" s="88">
        <v>44.283473999999998</v>
      </c>
      <c r="O38" s="88">
        <v>1.5918000000000002E-2</v>
      </c>
      <c r="P38" s="89">
        <v>1467.5722489999998</v>
      </c>
      <c r="Q38" s="89">
        <v>1373.6260269999998</v>
      </c>
      <c r="R38" s="83"/>
      <c r="S38" s="84" t="s">
        <v>539</v>
      </c>
    </row>
    <row r="39" spans="1:19" x14ac:dyDescent="0.15">
      <c r="B39" s="84" t="s">
        <v>340</v>
      </c>
      <c r="C39" s="88">
        <v>42.148167000000001</v>
      </c>
      <c r="D39" s="88">
        <v>385.45147800000001</v>
      </c>
      <c r="E39" s="88">
        <v>1.228135</v>
      </c>
      <c r="F39" s="88">
        <v>5.9232620000000002</v>
      </c>
      <c r="G39" s="88">
        <v>5.8658580000000002</v>
      </c>
      <c r="H39" s="88">
        <v>2.1181070000000002</v>
      </c>
      <c r="I39" s="88">
        <v>394.586476</v>
      </c>
      <c r="J39" s="88">
        <v>130.951753</v>
      </c>
      <c r="K39" s="88">
        <v>118.808041</v>
      </c>
      <c r="L39" s="88">
        <v>54.339030999999999</v>
      </c>
      <c r="M39" s="88">
        <v>40.430343999999998</v>
      </c>
      <c r="N39" s="88">
        <v>64.079605000000001</v>
      </c>
      <c r="O39" s="88">
        <v>0</v>
      </c>
      <c r="P39" s="89">
        <v>1743.00883</v>
      </c>
      <c r="Q39" s="89">
        <v>1624.200789</v>
      </c>
      <c r="R39" s="83"/>
      <c r="S39" s="84" t="s">
        <v>540</v>
      </c>
    </row>
    <row r="40" spans="1:19" x14ac:dyDescent="0.15">
      <c r="B40" s="84" t="s">
        <v>341</v>
      </c>
      <c r="C40" s="88">
        <v>43.656078999999998</v>
      </c>
      <c r="D40" s="88">
        <v>359.58706799999999</v>
      </c>
      <c r="E40" s="88">
        <v>3.339626</v>
      </c>
      <c r="F40" s="88">
        <v>5.3130660000000001</v>
      </c>
      <c r="G40" s="88">
        <v>6.060988</v>
      </c>
      <c r="H40" s="88">
        <v>2.7798699999999998</v>
      </c>
      <c r="I40" s="88">
        <v>364.77849700000002</v>
      </c>
      <c r="J40" s="88">
        <v>143.26412199999999</v>
      </c>
      <c r="K40" s="88">
        <v>69.826795000000004</v>
      </c>
      <c r="L40" s="88">
        <v>52.172626999999999</v>
      </c>
      <c r="M40" s="88">
        <v>21.089127999999999</v>
      </c>
      <c r="N40" s="88">
        <v>62.695588999999998</v>
      </c>
      <c r="O40" s="88">
        <v>7.4999999999999993E-5</v>
      </c>
      <c r="P40" s="89">
        <v>1735.8233560000008</v>
      </c>
      <c r="Q40" s="89">
        <v>1665.9965610000006</v>
      </c>
      <c r="R40" s="83"/>
      <c r="S40" s="84" t="s">
        <v>541</v>
      </c>
    </row>
    <row r="41" spans="1:19" s="90" customFormat="1" ht="9" customHeight="1" x14ac:dyDescent="0.15">
      <c r="A41" s="83"/>
      <c r="B41" s="84" t="s">
        <v>342</v>
      </c>
      <c r="C41" s="88">
        <v>45.862870999999998</v>
      </c>
      <c r="D41" s="88">
        <v>360.66488099999998</v>
      </c>
      <c r="E41" s="88">
        <v>1.4191400000000001</v>
      </c>
      <c r="F41" s="88">
        <v>5.842937</v>
      </c>
      <c r="G41" s="88">
        <v>6.1081320000000003</v>
      </c>
      <c r="H41" s="88">
        <v>4.5494479999999999</v>
      </c>
      <c r="I41" s="88">
        <v>376.87412699999999</v>
      </c>
      <c r="J41" s="88">
        <v>125.10277000000001</v>
      </c>
      <c r="K41" s="88">
        <v>73.330370000000002</v>
      </c>
      <c r="L41" s="88">
        <v>52.124823999999997</v>
      </c>
      <c r="M41" s="88">
        <v>38.897306999999998</v>
      </c>
      <c r="N41" s="88">
        <v>79.849019999999996</v>
      </c>
      <c r="O41" s="88">
        <v>0.110606</v>
      </c>
      <c r="P41" s="89">
        <v>1713.3225479999992</v>
      </c>
      <c r="Q41" s="89">
        <v>1639.9921779999993</v>
      </c>
      <c r="R41" s="83"/>
      <c r="S41" s="84" t="s">
        <v>542</v>
      </c>
    </row>
    <row r="42" spans="1:19" ht="9" customHeight="1" x14ac:dyDescent="0.15">
      <c r="B42" s="84" t="s">
        <v>343</v>
      </c>
      <c r="C42" s="88">
        <v>43.052070000000001</v>
      </c>
      <c r="D42" s="88">
        <v>389.63152700000001</v>
      </c>
      <c r="E42" s="88">
        <v>3.0722680000000002</v>
      </c>
      <c r="F42" s="88">
        <v>9.1793680000000002</v>
      </c>
      <c r="G42" s="88">
        <v>8.5090059999999994</v>
      </c>
      <c r="H42" s="88">
        <v>4.3220619999999998</v>
      </c>
      <c r="I42" s="88">
        <v>381.29303900000002</v>
      </c>
      <c r="J42" s="88">
        <v>135.99816100000001</v>
      </c>
      <c r="K42" s="88">
        <v>84.162612999999993</v>
      </c>
      <c r="L42" s="88">
        <v>50.210372</v>
      </c>
      <c r="M42" s="88">
        <v>17.414608000000001</v>
      </c>
      <c r="N42" s="88">
        <v>72.677626000000004</v>
      </c>
      <c r="O42" s="88">
        <v>2.4107E-2</v>
      </c>
      <c r="P42" s="89">
        <v>1664.9913799999999</v>
      </c>
      <c r="Q42" s="89">
        <v>1580.828767</v>
      </c>
      <c r="R42" s="83"/>
      <c r="S42" s="84" t="s">
        <v>543</v>
      </c>
    </row>
    <row r="43" spans="1:19" ht="9" customHeight="1" x14ac:dyDescent="0.15">
      <c r="B43" s="84" t="s">
        <v>344</v>
      </c>
      <c r="C43" s="88">
        <v>48.136018</v>
      </c>
      <c r="D43" s="88">
        <v>370.41689600000001</v>
      </c>
      <c r="E43" s="88">
        <v>2.862152</v>
      </c>
      <c r="F43" s="88">
        <v>6.0476340000000004</v>
      </c>
      <c r="G43" s="88">
        <v>6.2395880000000004</v>
      </c>
      <c r="H43" s="88">
        <v>5.309539</v>
      </c>
      <c r="I43" s="88">
        <v>353.873649</v>
      </c>
      <c r="J43" s="88">
        <v>124.348687</v>
      </c>
      <c r="K43" s="88">
        <v>80.995768999999996</v>
      </c>
      <c r="L43" s="88">
        <v>51.681406000000003</v>
      </c>
      <c r="M43" s="88">
        <v>27.805631999999999</v>
      </c>
      <c r="N43" s="88">
        <v>89.267742999999996</v>
      </c>
      <c r="O43" s="88">
        <v>0</v>
      </c>
      <c r="P43" s="89">
        <v>1905.5221259999989</v>
      </c>
      <c r="Q43" s="89">
        <v>1824.5263569999991</v>
      </c>
      <c r="R43" s="83"/>
      <c r="S43" s="84" t="s">
        <v>544</v>
      </c>
    </row>
    <row r="44" spans="1:19" ht="9" customHeight="1" x14ac:dyDescent="0.15">
      <c r="B44" s="84" t="s">
        <v>345</v>
      </c>
      <c r="C44" s="88">
        <v>40.121673999999999</v>
      </c>
      <c r="D44" s="88">
        <v>267.82978700000001</v>
      </c>
      <c r="E44" s="88">
        <v>0.92743200000000003</v>
      </c>
      <c r="F44" s="88">
        <v>6.3072840000000001</v>
      </c>
      <c r="G44" s="88">
        <v>5.0897249999999996</v>
      </c>
      <c r="H44" s="88">
        <v>4.4924970000000002</v>
      </c>
      <c r="I44" s="88">
        <v>327.865431</v>
      </c>
      <c r="J44" s="88">
        <v>82.843627999999995</v>
      </c>
      <c r="K44" s="88">
        <v>122.06213200000001</v>
      </c>
      <c r="L44" s="88">
        <v>26.907195000000002</v>
      </c>
      <c r="M44" s="88">
        <v>9.5824210000000001</v>
      </c>
      <c r="N44" s="88">
        <v>48.838903000000002</v>
      </c>
      <c r="O44" s="88">
        <v>8.0800000000000002E-4</v>
      </c>
      <c r="P44" s="89">
        <v>1823.4548960000004</v>
      </c>
      <c r="Q44" s="89">
        <v>1701.3927640000004</v>
      </c>
      <c r="R44" s="83"/>
      <c r="S44" s="84" t="s">
        <v>545</v>
      </c>
    </row>
    <row r="45" spans="1:19" x14ac:dyDescent="0.15">
      <c r="B45" s="84" t="s">
        <v>346</v>
      </c>
      <c r="C45" s="88">
        <v>42.212586000000002</v>
      </c>
      <c r="D45" s="88">
        <v>383.265153</v>
      </c>
      <c r="E45" s="88">
        <v>2.424963</v>
      </c>
      <c r="F45" s="88">
        <v>4.8235729999999997</v>
      </c>
      <c r="G45" s="88">
        <v>9.9207850000000004</v>
      </c>
      <c r="H45" s="88">
        <v>4.8943760000000003</v>
      </c>
      <c r="I45" s="88">
        <v>402.60358300000001</v>
      </c>
      <c r="J45" s="88">
        <v>126.33547299999999</v>
      </c>
      <c r="K45" s="88">
        <v>88.764410999999996</v>
      </c>
      <c r="L45" s="88">
        <v>47.066457999999997</v>
      </c>
      <c r="M45" s="88">
        <v>15.160342</v>
      </c>
      <c r="N45" s="88">
        <v>76.528644999999997</v>
      </c>
      <c r="O45" s="88">
        <v>4.8030000000000003E-2</v>
      </c>
      <c r="P45" s="89">
        <v>2117.0821180000007</v>
      </c>
      <c r="Q45" s="89">
        <v>2028.3177070000006</v>
      </c>
      <c r="R45" s="83"/>
      <c r="S45" s="84" t="s">
        <v>546</v>
      </c>
    </row>
    <row r="46" spans="1:19" x14ac:dyDescent="0.15">
      <c r="B46" s="84" t="s">
        <v>347</v>
      </c>
      <c r="C46" s="88">
        <v>39.353718000000001</v>
      </c>
      <c r="D46" s="88">
        <v>397.66796399999998</v>
      </c>
      <c r="E46" s="88">
        <v>1.964683</v>
      </c>
      <c r="F46" s="88">
        <v>5.1942449999999996</v>
      </c>
      <c r="G46" s="88">
        <v>8.0244759999999999</v>
      </c>
      <c r="H46" s="88">
        <v>6.3318009999999996</v>
      </c>
      <c r="I46" s="88">
        <v>371.17671200000001</v>
      </c>
      <c r="J46" s="88">
        <v>118.563855</v>
      </c>
      <c r="K46" s="88">
        <v>73.584554999999995</v>
      </c>
      <c r="L46" s="88">
        <v>47.392674</v>
      </c>
      <c r="M46" s="88">
        <v>33.040281999999998</v>
      </c>
      <c r="N46" s="88">
        <v>85.092652000000001</v>
      </c>
      <c r="O46" s="88">
        <v>0</v>
      </c>
      <c r="P46" s="89">
        <v>2106.5373120000004</v>
      </c>
      <c r="Q46" s="89">
        <v>2032.9527570000005</v>
      </c>
      <c r="R46" s="83"/>
      <c r="S46" s="84" t="s">
        <v>547</v>
      </c>
    </row>
    <row r="47" spans="1:19" x14ac:dyDescent="0.15">
      <c r="B47" s="84" t="s">
        <v>348</v>
      </c>
      <c r="C47" s="88">
        <v>192.075931</v>
      </c>
      <c r="D47" s="88">
        <v>406.12722500000001</v>
      </c>
      <c r="E47" s="88">
        <v>1.3632770000000001</v>
      </c>
      <c r="F47" s="88">
        <v>9.6679320000000004</v>
      </c>
      <c r="G47" s="88">
        <v>8.0638590000000008</v>
      </c>
      <c r="H47" s="88">
        <v>4.7539949999999997</v>
      </c>
      <c r="I47" s="88">
        <v>424.24220800000001</v>
      </c>
      <c r="J47" s="88">
        <v>130.91740200000001</v>
      </c>
      <c r="K47" s="88">
        <v>87.335531000000003</v>
      </c>
      <c r="L47" s="88">
        <v>50.933801000000003</v>
      </c>
      <c r="M47" s="88">
        <v>55.312247999999997</v>
      </c>
      <c r="N47" s="88">
        <v>86.253677999999994</v>
      </c>
      <c r="O47" s="88">
        <v>5.4559999999999999E-3</v>
      </c>
      <c r="P47" s="89">
        <v>2275.3324130000001</v>
      </c>
      <c r="Q47" s="89">
        <v>2187.9968819999999</v>
      </c>
      <c r="R47" s="83"/>
      <c r="S47" s="84" t="s">
        <v>548</v>
      </c>
    </row>
    <row r="48" spans="1:19" x14ac:dyDescent="0.15">
      <c r="B48" s="84" t="s">
        <v>349</v>
      </c>
      <c r="C48" s="88">
        <v>189.31869599999999</v>
      </c>
      <c r="D48" s="88">
        <v>390.63836400000002</v>
      </c>
      <c r="E48" s="88">
        <v>1.521218</v>
      </c>
      <c r="F48" s="88">
        <v>15.599043999999999</v>
      </c>
      <c r="G48" s="88">
        <v>7.7070059999999998</v>
      </c>
      <c r="H48" s="88">
        <v>2.4341719999999998</v>
      </c>
      <c r="I48" s="88">
        <v>424.955896</v>
      </c>
      <c r="J48" s="88">
        <v>125.33849600000001</v>
      </c>
      <c r="K48" s="88">
        <v>71.605082999999993</v>
      </c>
      <c r="L48" s="88">
        <v>54.084207999999997</v>
      </c>
      <c r="M48" s="88">
        <v>31.043960999999999</v>
      </c>
      <c r="N48" s="88">
        <v>82.556747000000001</v>
      </c>
      <c r="O48" s="88">
        <v>2.4048E-2</v>
      </c>
      <c r="P48" s="89">
        <v>2035.7325389999999</v>
      </c>
      <c r="Q48" s="89">
        <v>1964.1274559999997</v>
      </c>
      <c r="R48" s="83"/>
      <c r="S48" s="84" t="s">
        <v>549</v>
      </c>
    </row>
    <row r="49" spans="1:21" x14ac:dyDescent="0.15"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R49" s="83"/>
    </row>
    <row r="50" spans="1:21" x14ac:dyDescent="0.15">
      <c r="A50" s="87">
        <v>2022</v>
      </c>
      <c r="B50" s="84" t="s">
        <v>338</v>
      </c>
      <c r="C50" s="88">
        <v>50.088120000000004</v>
      </c>
      <c r="D50" s="88">
        <v>329.65565800000002</v>
      </c>
      <c r="E50" s="88">
        <v>1.5440739999999999</v>
      </c>
      <c r="F50" s="88">
        <v>7.1221490000000003</v>
      </c>
      <c r="G50" s="88">
        <v>7.2125159999999999</v>
      </c>
      <c r="H50" s="88">
        <v>4.0497579999999997</v>
      </c>
      <c r="I50" s="88">
        <v>352.96421299999997</v>
      </c>
      <c r="J50" s="88">
        <v>123.410202</v>
      </c>
      <c r="K50" s="88">
        <v>75.42884200000023</v>
      </c>
      <c r="L50" s="88">
        <v>56.922918000000003</v>
      </c>
      <c r="M50" s="88">
        <v>40.098821999999998</v>
      </c>
      <c r="N50" s="88">
        <v>61.772343999999997</v>
      </c>
      <c r="O50" s="88">
        <v>0</v>
      </c>
      <c r="P50" s="89">
        <v>2384.1274400000011</v>
      </c>
      <c r="Q50" s="89">
        <v>2308.6985980000009</v>
      </c>
      <c r="R50" s="87">
        <v>2022</v>
      </c>
      <c r="S50" s="84" t="s">
        <v>538</v>
      </c>
      <c r="U50" s="89"/>
    </row>
    <row r="51" spans="1:21" x14ac:dyDescent="0.15">
      <c r="B51" s="84" t="s">
        <v>339</v>
      </c>
      <c r="C51" s="88">
        <v>49.268338999999997</v>
      </c>
      <c r="D51" s="88">
        <v>407.247545</v>
      </c>
      <c r="E51" s="88">
        <v>8.1292480000000005</v>
      </c>
      <c r="F51" s="88">
        <v>8.3704420000000006</v>
      </c>
      <c r="G51" s="88">
        <v>8.8092950000000005</v>
      </c>
      <c r="H51" s="88">
        <v>2.9357030000000002</v>
      </c>
      <c r="I51" s="88">
        <v>433.59250900000001</v>
      </c>
      <c r="J51" s="88">
        <v>147.204015</v>
      </c>
      <c r="K51" s="88">
        <v>64.775120999999942</v>
      </c>
      <c r="L51" s="88">
        <v>47.134152999999998</v>
      </c>
      <c r="M51" s="88">
        <v>25.759585000000001</v>
      </c>
      <c r="N51" s="88">
        <v>66.436695</v>
      </c>
      <c r="O51" s="88">
        <v>0</v>
      </c>
      <c r="P51" s="89">
        <v>2368.2771910000001</v>
      </c>
      <c r="Q51" s="89">
        <v>2303.50207</v>
      </c>
      <c r="R51" s="83"/>
      <c r="S51" s="84" t="s">
        <v>539</v>
      </c>
    </row>
    <row r="52" spans="1:21" x14ac:dyDescent="0.15">
      <c r="B52" s="84" t="s">
        <v>340</v>
      </c>
      <c r="C52" s="88">
        <v>58.700581</v>
      </c>
      <c r="D52" s="88">
        <v>441.16781900000001</v>
      </c>
      <c r="E52" s="88">
        <v>1.6154379999999999</v>
      </c>
      <c r="F52" s="88">
        <v>8.1602510000000006</v>
      </c>
      <c r="G52" s="88">
        <v>8.2192930000000004</v>
      </c>
      <c r="H52" s="88">
        <v>7.2489420000000004</v>
      </c>
      <c r="I52" s="88">
        <v>444.488809</v>
      </c>
      <c r="J52" s="88">
        <v>143.10529399999999</v>
      </c>
      <c r="K52" s="88">
        <v>118.92807200000004</v>
      </c>
      <c r="L52" s="88">
        <v>56.614936999999998</v>
      </c>
      <c r="M52" s="88">
        <v>53.174421000000002</v>
      </c>
      <c r="N52" s="88">
        <v>85.802700999999999</v>
      </c>
      <c r="O52" s="88">
        <v>6.6461000000000006E-2</v>
      </c>
      <c r="P52" s="89">
        <v>2533.3621439999997</v>
      </c>
      <c r="Q52" s="89">
        <v>2414.4340719999996</v>
      </c>
      <c r="R52" s="83"/>
      <c r="S52" s="84" t="s">
        <v>540</v>
      </c>
    </row>
    <row r="53" spans="1:21" x14ac:dyDescent="0.15">
      <c r="B53" s="84" t="s">
        <v>341</v>
      </c>
      <c r="C53" s="88">
        <v>47.563707999999998</v>
      </c>
      <c r="D53" s="88">
        <v>402.74043799999998</v>
      </c>
      <c r="E53" s="88">
        <v>1.3719190000000001</v>
      </c>
      <c r="F53" s="88">
        <v>8.3638340000000007</v>
      </c>
      <c r="G53" s="88">
        <v>12.453901999999999</v>
      </c>
      <c r="H53" s="88">
        <v>2.829574</v>
      </c>
      <c r="I53" s="88">
        <v>462.94318299999998</v>
      </c>
      <c r="J53" s="88">
        <v>140.46456599999999</v>
      </c>
      <c r="K53" s="88">
        <v>90.654179999999926</v>
      </c>
      <c r="L53" s="88">
        <v>57.908692000000002</v>
      </c>
      <c r="M53" s="88">
        <v>51.020381999999998</v>
      </c>
      <c r="N53" s="88">
        <v>72.020836000000003</v>
      </c>
      <c r="O53" s="88">
        <v>0</v>
      </c>
      <c r="P53" s="89">
        <v>2599.010358</v>
      </c>
      <c r="Q53" s="89">
        <v>2508.356178</v>
      </c>
      <c r="R53" s="83"/>
      <c r="S53" s="84" t="s">
        <v>541</v>
      </c>
    </row>
    <row r="54" spans="1:21" x14ac:dyDescent="0.15">
      <c r="B54" s="84" t="s">
        <v>342</v>
      </c>
      <c r="C54" s="88">
        <v>61.659809000000003</v>
      </c>
      <c r="D54" s="88">
        <v>495.332381</v>
      </c>
      <c r="E54" s="88">
        <v>8.6291150000000005</v>
      </c>
      <c r="F54" s="88">
        <v>12.511001</v>
      </c>
      <c r="G54" s="88">
        <v>9.5146770000000007</v>
      </c>
      <c r="H54" s="88">
        <v>6.1739110000000004</v>
      </c>
      <c r="I54" s="88">
        <v>468.07209499999999</v>
      </c>
      <c r="J54" s="88">
        <v>150.147593</v>
      </c>
      <c r="K54" s="88">
        <v>105.85127800000005</v>
      </c>
      <c r="L54" s="88">
        <v>64.679416000000003</v>
      </c>
      <c r="M54" s="88">
        <v>28.893609999999999</v>
      </c>
      <c r="N54" s="88">
        <v>96.035877999999997</v>
      </c>
      <c r="O54" s="88">
        <v>2.5240000000000002E-3</v>
      </c>
      <c r="P54" s="89">
        <v>3162.9137850000002</v>
      </c>
      <c r="Q54" s="89">
        <v>3057.0625070000001</v>
      </c>
      <c r="R54" s="83"/>
      <c r="S54" s="84" t="s">
        <v>542</v>
      </c>
    </row>
    <row r="55" spans="1:21" x14ac:dyDescent="0.15">
      <c r="B55" s="84" t="s">
        <v>343</v>
      </c>
      <c r="C55" s="88">
        <v>54.725408000000002</v>
      </c>
      <c r="D55" s="88">
        <v>438.05749600000001</v>
      </c>
      <c r="E55" s="88">
        <v>9.1676079999999995</v>
      </c>
      <c r="F55" s="88">
        <v>11.790388999999999</v>
      </c>
      <c r="G55" s="88">
        <v>13.861293999999999</v>
      </c>
      <c r="H55" s="88">
        <v>4.5424800000000003</v>
      </c>
      <c r="I55" s="88">
        <v>463.87000799999998</v>
      </c>
      <c r="J55" s="88">
        <v>145.807524</v>
      </c>
      <c r="K55" s="88">
        <v>81.17619599999999</v>
      </c>
      <c r="L55" s="88">
        <v>67.436987999999999</v>
      </c>
      <c r="M55" s="88">
        <v>18.215926</v>
      </c>
      <c r="N55" s="88">
        <v>88.612459000000001</v>
      </c>
      <c r="O55" s="88">
        <v>1.6927000000000001E-2</v>
      </c>
      <c r="P55" s="89">
        <v>3262.9820110000005</v>
      </c>
      <c r="Q55" s="89">
        <v>3181.8058150000006</v>
      </c>
      <c r="R55" s="83"/>
      <c r="S55" s="84" t="s">
        <v>543</v>
      </c>
    </row>
    <row r="56" spans="1:21" x14ac:dyDescent="0.15">
      <c r="B56" s="84" t="s">
        <v>344</v>
      </c>
      <c r="C56" s="88">
        <v>62.086325000000002</v>
      </c>
      <c r="D56" s="88">
        <v>443.56120399999998</v>
      </c>
      <c r="E56" s="88">
        <v>2.6797789999999999</v>
      </c>
      <c r="F56" s="88">
        <v>9.1705839999999998</v>
      </c>
      <c r="G56" s="88">
        <v>8.5260470000000002</v>
      </c>
      <c r="H56" s="88">
        <v>5.5496689999999997</v>
      </c>
      <c r="I56" s="88">
        <v>409.811127</v>
      </c>
      <c r="J56" s="88">
        <v>144.15686199999999</v>
      </c>
      <c r="K56" s="88">
        <v>103.80465699999982</v>
      </c>
      <c r="L56" s="88">
        <v>61.598170000000003</v>
      </c>
      <c r="M56" s="88">
        <v>29.550348</v>
      </c>
      <c r="N56" s="88">
        <v>95.145420999999999</v>
      </c>
      <c r="O56" s="88">
        <v>3.2789999999999998E-3</v>
      </c>
      <c r="P56" s="89">
        <v>3087.252128000001</v>
      </c>
      <c r="Q56" s="89">
        <v>2983.4474710000009</v>
      </c>
      <c r="R56" s="83"/>
      <c r="S56" s="84" t="s">
        <v>544</v>
      </c>
    </row>
    <row r="57" spans="1:21" x14ac:dyDescent="0.15">
      <c r="B57" s="84" t="s">
        <v>345</v>
      </c>
      <c r="C57" s="88">
        <v>65.899846999999994</v>
      </c>
      <c r="D57" s="88">
        <v>307.69507700000003</v>
      </c>
      <c r="E57" s="88">
        <v>1.182042</v>
      </c>
      <c r="F57" s="88">
        <v>14.997591999999999</v>
      </c>
      <c r="G57" s="88">
        <v>6.7275159999999996</v>
      </c>
      <c r="H57" s="88">
        <v>1.956631</v>
      </c>
      <c r="I57" s="88">
        <v>488.05879800000002</v>
      </c>
      <c r="J57" s="88">
        <v>130.82763</v>
      </c>
      <c r="K57" s="88">
        <v>89.115548999999945</v>
      </c>
      <c r="L57" s="88">
        <v>46.643656</v>
      </c>
      <c r="M57" s="88">
        <v>22.919080999999998</v>
      </c>
      <c r="N57" s="88">
        <v>66.569743000000003</v>
      </c>
      <c r="O57" s="88">
        <v>1.671E-3</v>
      </c>
      <c r="P57" s="89">
        <v>3425.5329619999993</v>
      </c>
      <c r="Q57" s="89">
        <v>3336.4174129999997</v>
      </c>
      <c r="R57" s="83"/>
      <c r="S57" s="84" t="s">
        <v>545</v>
      </c>
    </row>
    <row r="58" spans="1:21" x14ac:dyDescent="0.15">
      <c r="B58" s="84" t="s">
        <v>346</v>
      </c>
      <c r="C58" s="88">
        <v>59.641716000000002</v>
      </c>
      <c r="D58" s="88">
        <v>446.51545599999997</v>
      </c>
      <c r="E58" s="88">
        <v>1.0079039999999999</v>
      </c>
      <c r="F58" s="88">
        <v>7.8661250000000003</v>
      </c>
      <c r="G58" s="88">
        <v>12.697839</v>
      </c>
      <c r="H58" s="88">
        <v>2.9062649999999999</v>
      </c>
      <c r="I58" s="88">
        <v>459.52400599999999</v>
      </c>
      <c r="J58" s="88">
        <v>171.91429099999999</v>
      </c>
      <c r="K58" s="88">
        <v>108.63645699999998</v>
      </c>
      <c r="L58" s="88">
        <v>83.835469000000003</v>
      </c>
      <c r="M58" s="88">
        <v>34.049132999999998</v>
      </c>
      <c r="N58" s="88">
        <v>81.929078000000004</v>
      </c>
      <c r="O58" s="88">
        <v>1.8270000000000001E-3</v>
      </c>
      <c r="P58" s="89">
        <v>2882.3236189999989</v>
      </c>
      <c r="Q58" s="89">
        <v>2773.6871619999993</v>
      </c>
      <c r="R58" s="83"/>
      <c r="S58" s="84" t="s">
        <v>546</v>
      </c>
    </row>
    <row r="59" spans="1:21" x14ac:dyDescent="0.15">
      <c r="B59" s="84" t="s">
        <v>347</v>
      </c>
      <c r="C59" s="88">
        <v>243.18781799999999</v>
      </c>
      <c r="D59" s="88">
        <v>447.325805</v>
      </c>
      <c r="E59" s="88">
        <v>2.8919570000000001</v>
      </c>
      <c r="F59" s="88">
        <v>7.7320380000000002</v>
      </c>
      <c r="G59" s="88">
        <v>9.2795749999999995</v>
      </c>
      <c r="H59" s="88">
        <v>5.6020139999999996</v>
      </c>
      <c r="I59" s="88">
        <v>477.19637899999998</v>
      </c>
      <c r="J59" s="88">
        <v>185.86551800000001</v>
      </c>
      <c r="K59" s="88">
        <v>123.13665399999947</v>
      </c>
      <c r="L59" s="88">
        <v>76.579401000000004</v>
      </c>
      <c r="M59" s="88">
        <v>45.489004000000001</v>
      </c>
      <c r="N59" s="88">
        <v>91.309926000000004</v>
      </c>
      <c r="O59" s="88">
        <v>0.16702700000000001</v>
      </c>
      <c r="P59" s="89">
        <v>2539.5491420000008</v>
      </c>
      <c r="Q59" s="89">
        <v>2416.4124880000013</v>
      </c>
      <c r="R59" s="83"/>
      <c r="S59" s="84" t="s">
        <v>547</v>
      </c>
    </row>
    <row r="60" spans="1:21" x14ac:dyDescent="0.15">
      <c r="B60" s="84" t="s">
        <v>348</v>
      </c>
      <c r="C60" s="88">
        <v>65.552586000000005</v>
      </c>
      <c r="D60" s="88">
        <v>477.40252400000003</v>
      </c>
      <c r="E60" s="88">
        <v>0.98802199999999996</v>
      </c>
      <c r="F60" s="88">
        <v>8.8438859999999995</v>
      </c>
      <c r="G60" s="88">
        <v>9.1151549999999997</v>
      </c>
      <c r="H60" s="88">
        <v>4.9429759999999998</v>
      </c>
      <c r="I60" s="88">
        <v>503.55195200000003</v>
      </c>
      <c r="J60" s="88">
        <v>180.99345</v>
      </c>
      <c r="K60" s="88">
        <v>95.643788000000086</v>
      </c>
      <c r="L60" s="88">
        <v>70.081023000000002</v>
      </c>
      <c r="M60" s="88">
        <v>49.875700999999999</v>
      </c>
      <c r="N60" s="88">
        <v>98.382073000000005</v>
      </c>
      <c r="O60" s="88">
        <v>3.7693999999999998E-2</v>
      </c>
      <c r="P60" s="89">
        <v>2819.7367129999989</v>
      </c>
      <c r="Q60" s="89">
        <v>2724.092924999999</v>
      </c>
      <c r="R60" s="83"/>
      <c r="S60" s="84" t="s">
        <v>548</v>
      </c>
    </row>
    <row r="61" spans="1:21" ht="9.75" thickBot="1" x14ac:dyDescent="0.2">
      <c r="B61" s="84" t="s">
        <v>349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89"/>
      <c r="R61" s="83"/>
      <c r="S61" s="84" t="s">
        <v>549</v>
      </c>
    </row>
    <row r="62" spans="1:21" ht="21" customHeight="1" thickBot="1" x14ac:dyDescent="0.2">
      <c r="A62" s="197" t="s">
        <v>162</v>
      </c>
      <c r="B62" s="197" t="s">
        <v>163</v>
      </c>
      <c r="C62" s="86" t="s">
        <v>550</v>
      </c>
      <c r="D62" s="86" t="s">
        <v>551</v>
      </c>
      <c r="E62" s="86" t="s">
        <v>552</v>
      </c>
      <c r="F62" s="86" t="s">
        <v>553</v>
      </c>
      <c r="G62" s="86" t="s">
        <v>554</v>
      </c>
      <c r="H62" s="86" t="s">
        <v>183</v>
      </c>
      <c r="I62" s="86" t="s">
        <v>555</v>
      </c>
      <c r="J62" s="86" t="s">
        <v>556</v>
      </c>
      <c r="K62" s="86" t="s">
        <v>703</v>
      </c>
      <c r="L62" s="86" t="s">
        <v>708</v>
      </c>
      <c r="M62" s="86" t="s">
        <v>557</v>
      </c>
      <c r="N62" s="86" t="s">
        <v>558</v>
      </c>
      <c r="O62" s="86" t="s">
        <v>559</v>
      </c>
      <c r="P62" s="86" t="s">
        <v>628</v>
      </c>
      <c r="Q62" s="86" t="s">
        <v>629</v>
      </c>
      <c r="R62" s="197" t="s">
        <v>535</v>
      </c>
      <c r="S62" s="197" t="s">
        <v>522</v>
      </c>
    </row>
    <row r="63" spans="1:21" ht="12" customHeight="1" thickBot="1" x14ac:dyDescent="0.2">
      <c r="A63" s="198"/>
      <c r="B63" s="198"/>
      <c r="C63" s="202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  <c r="R63" s="198"/>
      <c r="S63" s="198"/>
    </row>
    <row r="67" spans="1:9" ht="21" customHeight="1" x14ac:dyDescent="0.15">
      <c r="A67" s="206" t="s">
        <v>638</v>
      </c>
      <c r="B67" s="207"/>
      <c r="C67" s="208" t="s">
        <v>639</v>
      </c>
      <c r="D67" s="208"/>
      <c r="G67" s="209" t="s">
        <v>704</v>
      </c>
      <c r="H67" s="209"/>
      <c r="I67" s="209"/>
    </row>
    <row r="68" spans="1:9" ht="21" customHeight="1" x14ac:dyDescent="0.15">
      <c r="A68" s="206" t="s">
        <v>640</v>
      </c>
      <c r="B68" s="207"/>
      <c r="C68" s="208" t="s">
        <v>641</v>
      </c>
      <c r="D68" s="208"/>
    </row>
  </sheetData>
  <mergeCells count="28"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Isabel Silva</cp:lastModifiedBy>
  <dcterms:created xsi:type="dcterms:W3CDTF">2007-07-18T08:17:35Z</dcterms:created>
  <dcterms:modified xsi:type="dcterms:W3CDTF">2023-01-06T18:41:06Z</dcterms:modified>
</cp:coreProperties>
</file>