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OS\APURAMENTOS_MENSAIS\INTERNACIONAL_40DIAS\2022\LINK_FIR\"/>
    </mc:Choice>
  </mc:AlternateContent>
  <xr:revisionPtr revIDLastSave="0" documentId="13_ncr:1_{7F8C77B9-BB6B-4A25-8EA9-57BC9580226C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8" l="1"/>
  <c r="O13" i="18"/>
  <c r="O9" i="18"/>
  <c r="O8" i="18"/>
  <c r="C45" i="18" l="1"/>
  <c r="E64" i="18"/>
  <c r="C28" i="18"/>
  <c r="C58" i="18"/>
  <c r="C66" i="18"/>
  <c r="E239" i="18"/>
  <c r="C239" i="18"/>
  <c r="G233" i="18"/>
  <c r="E66" i="18"/>
  <c r="E28" i="18" l="1"/>
  <c r="G234" i="18"/>
  <c r="C227" i="18"/>
  <c r="I234" i="18"/>
  <c r="G228" i="18"/>
  <c r="I12" i="26" l="1"/>
  <c r="I13" i="27" l="1"/>
  <c r="O13" i="27"/>
  <c r="I14" i="27"/>
  <c r="O14" i="27"/>
  <c r="I15" i="27"/>
  <c r="O15" i="27"/>
  <c r="I16" i="27"/>
  <c r="O16" i="27"/>
  <c r="I17" i="27"/>
  <c r="O17" i="27"/>
  <c r="I18" i="27"/>
  <c r="O18" i="27"/>
  <c r="I19" i="27"/>
  <c r="O19" i="27"/>
  <c r="I20" i="27"/>
  <c r="O20" i="27"/>
  <c r="I21" i="27"/>
  <c r="O21" i="27"/>
  <c r="I22" i="27"/>
  <c r="O22" i="27"/>
  <c r="I12" i="27" l="1"/>
  <c r="O12" i="27"/>
  <c r="K25" i="17" l="1"/>
  <c r="F25" i="17"/>
  <c r="K24" i="17"/>
  <c r="F24" i="17"/>
  <c r="K23" i="17"/>
  <c r="F23" i="17"/>
  <c r="K22" i="17" l="1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9" i="17"/>
  <c r="F9" i="17"/>
  <c r="I7" i="17"/>
  <c r="J10" i="17" l="1"/>
  <c r="J12" i="17"/>
  <c r="J14" i="17"/>
  <c r="J16" i="17"/>
  <c r="J18" i="17"/>
  <c r="J20" i="17"/>
  <c r="J22" i="17"/>
  <c r="J24" i="17"/>
  <c r="J19" i="17"/>
  <c r="J23" i="17"/>
  <c r="J25" i="17"/>
  <c r="J9" i="17"/>
  <c r="J11" i="17"/>
  <c r="J13" i="17"/>
  <c r="J15" i="17"/>
  <c r="J17" i="17"/>
  <c r="J21" i="17"/>
  <c r="G7" i="17"/>
  <c r="H25" i="17" l="1"/>
  <c r="H24" i="17"/>
  <c r="H23" i="17"/>
  <c r="H22" i="17"/>
  <c r="H21" i="17"/>
  <c r="H20" i="17"/>
  <c r="H19" i="17"/>
  <c r="H18" i="17"/>
  <c r="H17" i="17"/>
  <c r="H16" i="17"/>
  <c r="H11" i="17"/>
  <c r="H10" i="17"/>
  <c r="H9" i="17"/>
  <c r="H15" i="17"/>
  <c r="H14" i="17"/>
  <c r="H13" i="17"/>
  <c r="H12" i="17"/>
  <c r="J7" i="17"/>
  <c r="D7" i="17"/>
  <c r="E25" i="17" s="1"/>
  <c r="B7" i="17"/>
  <c r="L23" i="30"/>
  <c r="J23" i="30"/>
  <c r="T21" i="30"/>
  <c r="R21" i="30"/>
  <c r="L21" i="30"/>
  <c r="J21" i="30"/>
  <c r="T20" i="30"/>
  <c r="R20" i="30"/>
  <c r="L20" i="30"/>
  <c r="J20" i="30"/>
  <c r="T19" i="30"/>
  <c r="R19" i="30"/>
  <c r="L19" i="30"/>
  <c r="J19" i="30"/>
  <c r="T18" i="30"/>
  <c r="R18" i="30"/>
  <c r="L18" i="30"/>
  <c r="J18" i="30"/>
  <c r="T17" i="30"/>
  <c r="R17" i="30"/>
  <c r="L17" i="30"/>
  <c r="J17" i="30"/>
  <c r="T16" i="30"/>
  <c r="R16" i="30"/>
  <c r="L16" i="30"/>
  <c r="J16" i="30"/>
  <c r="T15" i="30"/>
  <c r="R15" i="30"/>
  <c r="L15" i="30"/>
  <c r="J15" i="30"/>
  <c r="T14" i="30"/>
  <c r="R14" i="30"/>
  <c r="L14" i="30"/>
  <c r="J14" i="30"/>
  <c r="T13" i="30"/>
  <c r="R13" i="30"/>
  <c r="L13" i="30"/>
  <c r="J13" i="30"/>
  <c r="T12" i="30"/>
  <c r="R12" i="30"/>
  <c r="L12" i="30"/>
  <c r="J12" i="30"/>
  <c r="E10" i="17" l="1"/>
  <c r="E12" i="17"/>
  <c r="E14" i="17"/>
  <c r="E16" i="17"/>
  <c r="E18" i="17"/>
  <c r="E20" i="17"/>
  <c r="E22" i="17"/>
  <c r="E24" i="17"/>
  <c r="E9" i="17"/>
  <c r="E11" i="17"/>
  <c r="E13" i="17"/>
  <c r="E15" i="17"/>
  <c r="E17" i="17"/>
  <c r="E19" i="17"/>
  <c r="E21" i="17"/>
  <c r="E23" i="17"/>
  <c r="H7" i="17"/>
  <c r="C25" i="17"/>
  <c r="C24" i="17"/>
  <c r="C15" i="17"/>
  <c r="C14" i="17"/>
  <c r="C13" i="17"/>
  <c r="C23" i="17"/>
  <c r="C22" i="17"/>
  <c r="C21" i="17"/>
  <c r="C20" i="17"/>
  <c r="C19" i="17"/>
  <c r="C18" i="17"/>
  <c r="C17" i="17"/>
  <c r="C16" i="17"/>
  <c r="C11" i="17"/>
  <c r="C10" i="17"/>
  <c r="C9" i="17"/>
  <c r="C12" i="17"/>
  <c r="F7" i="17"/>
  <c r="L23" i="29"/>
  <c r="J23" i="29"/>
  <c r="T21" i="29"/>
  <c r="R21" i="29"/>
  <c r="L21" i="29"/>
  <c r="J21" i="29"/>
  <c r="T20" i="29"/>
  <c r="R20" i="29"/>
  <c r="L20" i="29"/>
  <c r="J20" i="29"/>
  <c r="T19" i="29"/>
  <c r="R19" i="29"/>
  <c r="L19" i="29"/>
  <c r="J19" i="29"/>
  <c r="T18" i="29"/>
  <c r="K7" i="17" l="1"/>
  <c r="C7" i="17"/>
  <c r="E7" i="17"/>
  <c r="R18" i="29"/>
  <c r="L18" i="29"/>
  <c r="J18" i="29"/>
  <c r="T17" i="29"/>
  <c r="R17" i="29"/>
  <c r="L17" i="29"/>
  <c r="J17" i="29"/>
  <c r="T16" i="29"/>
  <c r="R16" i="29"/>
  <c r="L16" i="29"/>
  <c r="J16" i="29"/>
  <c r="T15" i="29"/>
  <c r="R15" i="29"/>
  <c r="L15" i="29"/>
  <c r="J15" i="29"/>
  <c r="T14" i="29"/>
  <c r="R14" i="29"/>
  <c r="L14" i="29"/>
  <c r="J14" i="29"/>
  <c r="T13" i="29"/>
  <c r="R13" i="29"/>
  <c r="L13" i="29"/>
  <c r="J13" i="29"/>
  <c r="T12" i="29"/>
  <c r="R12" i="29" l="1"/>
  <c r="L12" i="29"/>
  <c r="J12" i="29"/>
  <c r="O22" i="26" l="1"/>
  <c r="I22" i="26"/>
  <c r="O21" i="26"/>
  <c r="I21" i="26"/>
  <c r="O20" i="26"/>
  <c r="I20" i="26"/>
  <c r="O19" i="26"/>
  <c r="I19" i="26"/>
  <c r="O18" i="26"/>
  <c r="I18" i="26"/>
  <c r="O17" i="26"/>
  <c r="I17" i="26"/>
  <c r="O16" i="26"/>
  <c r="I16" i="26"/>
  <c r="O15" i="26"/>
  <c r="I15" i="26"/>
  <c r="O14" i="26"/>
  <c r="I14" i="26"/>
  <c r="O13" i="26"/>
  <c r="I13" i="26"/>
  <c r="O12" i="26"/>
  <c r="K10" i="26"/>
  <c r="E10" i="26"/>
  <c r="K10" i="27" l="1"/>
  <c r="E10" i="27"/>
  <c r="G34" i="16" l="1"/>
  <c r="G35" i="16"/>
  <c r="Y16" i="25"/>
  <c r="Y16" i="24"/>
  <c r="Y15" i="25"/>
  <c r="U13" i="25"/>
  <c r="Y17" i="25"/>
  <c r="U13" i="24"/>
  <c r="Y17" i="24"/>
  <c r="Y15" i="24"/>
  <c r="K33" i="16"/>
  <c r="K32" i="16" l="1"/>
  <c r="I34" i="16"/>
  <c r="I35" i="16"/>
  <c r="R23" i="29" l="1"/>
  <c r="T23" i="29"/>
  <c r="R23" i="30"/>
  <c r="T23" i="30"/>
  <c r="G30" i="16" l="1"/>
  <c r="G29" i="16"/>
  <c r="G10" i="16"/>
  <c r="G18" i="16"/>
  <c r="G9" i="16"/>
  <c r="G17" i="16"/>
  <c r="I30" i="16"/>
  <c r="I29" i="16"/>
  <c r="K27" i="16"/>
  <c r="G24" i="16"/>
  <c r="G23" i="16"/>
  <c r="I10" i="16"/>
  <c r="K10" i="16" s="1"/>
  <c r="K16" i="16"/>
  <c r="K28" i="16"/>
  <c r="I9" i="16"/>
  <c r="K15" i="16"/>
  <c r="I17" i="16"/>
  <c r="I18" i="16"/>
  <c r="I24" i="16"/>
  <c r="K21" i="16"/>
  <c r="I23" i="16"/>
  <c r="K22" i="16"/>
  <c r="G11" i="16" l="1"/>
  <c r="G12" i="16"/>
  <c r="I12" i="16"/>
  <c r="K9" i="16"/>
  <c r="I11" i="16"/>
  <c r="E10" i="28" l="1"/>
  <c r="K10" i="28"/>
  <c r="M10" i="28" l="1"/>
  <c r="G10" i="28"/>
  <c r="K11" i="18" l="1"/>
  <c r="K8" i="18" l="1"/>
  <c r="I36" i="27" l="1"/>
  <c r="G36" i="27"/>
  <c r="I25" i="27"/>
  <c r="E24" i="27"/>
  <c r="G24" i="27" s="1"/>
  <c r="G25" i="27"/>
  <c r="I29" i="27"/>
  <c r="G29" i="27"/>
  <c r="G36" i="26"/>
  <c r="I36" i="26"/>
  <c r="G26" i="26"/>
  <c r="I26" i="26"/>
  <c r="E24" i="26"/>
  <c r="G24" i="26" s="1"/>
  <c r="G25" i="26"/>
  <c r="I25" i="26"/>
  <c r="G27" i="26"/>
  <c r="I27" i="26"/>
  <c r="G31" i="26"/>
  <c r="I31" i="26"/>
  <c r="G39" i="26"/>
  <c r="I39" i="26"/>
  <c r="I34" i="27"/>
  <c r="G34" i="27"/>
  <c r="G35" i="27"/>
  <c r="I35" i="27"/>
  <c r="I33" i="27"/>
  <c r="G33" i="27"/>
  <c r="G33" i="26"/>
  <c r="I33" i="26"/>
  <c r="I40" i="26"/>
  <c r="G40" i="26"/>
  <c r="G28" i="26"/>
  <c r="I28" i="26"/>
  <c r="I42" i="26"/>
  <c r="G42" i="26"/>
  <c r="G26" i="27"/>
  <c r="I26" i="27"/>
  <c r="G35" i="26"/>
  <c r="I35" i="26"/>
  <c r="G31" i="27"/>
  <c r="I31" i="27"/>
  <c r="G27" i="27"/>
  <c r="I27" i="27"/>
  <c r="I39" i="27"/>
  <c r="G39" i="27"/>
  <c r="G28" i="27"/>
  <c r="I28" i="27"/>
  <c r="G34" i="26"/>
  <c r="I34" i="26"/>
  <c r="G41" i="26"/>
  <c r="I41" i="26"/>
  <c r="G30" i="27"/>
  <c r="I30" i="27"/>
  <c r="M35" i="27"/>
  <c r="G32" i="27"/>
  <c r="I32" i="27"/>
  <c r="G40" i="27"/>
  <c r="I40" i="27"/>
  <c r="I29" i="26"/>
  <c r="G29" i="26"/>
  <c r="G30" i="26"/>
  <c r="I30" i="26"/>
  <c r="G41" i="27"/>
  <c r="I41" i="27"/>
  <c r="G42" i="27"/>
  <c r="I42" i="27"/>
  <c r="I32" i="26"/>
  <c r="G32" i="26"/>
  <c r="M30" i="27" l="1"/>
  <c r="O30" i="27"/>
  <c r="M33" i="27"/>
  <c r="O33" i="27"/>
  <c r="M40" i="26"/>
  <c r="O40" i="26"/>
  <c r="O27" i="27"/>
  <c r="M27" i="27"/>
  <c r="K24" i="26"/>
  <c r="M24" i="26" s="1"/>
  <c r="M25" i="26"/>
  <c r="O25" i="26"/>
  <c r="O26" i="27"/>
  <c r="M26" i="27"/>
  <c r="O35" i="26"/>
  <c r="M35" i="26"/>
  <c r="M33" i="26"/>
  <c r="O33" i="26"/>
  <c r="O26" i="26"/>
  <c r="M26" i="26"/>
  <c r="O39" i="27"/>
  <c r="M39" i="27"/>
  <c r="M41" i="26"/>
  <c r="O41" i="26"/>
  <c r="O30" i="26"/>
  <c r="M30" i="26"/>
  <c r="M36" i="26"/>
  <c r="O36" i="26"/>
  <c r="M36" i="27"/>
  <c r="O36" i="27"/>
  <c r="O42" i="27"/>
  <c r="M42" i="27"/>
  <c r="M28" i="27"/>
  <c r="O28" i="27"/>
  <c r="O29" i="27"/>
  <c r="M29" i="27"/>
  <c r="M31" i="27"/>
  <c r="O31" i="27"/>
  <c r="M32" i="27"/>
  <c r="O32" i="27"/>
  <c r="O34" i="27"/>
  <c r="M34" i="27"/>
  <c r="O39" i="26"/>
  <c r="M39" i="26"/>
  <c r="O35" i="27"/>
  <c r="O40" i="27"/>
  <c r="M40" i="27"/>
  <c r="O27" i="26"/>
  <c r="M27" i="26"/>
  <c r="O25" i="27"/>
  <c r="M25" i="27"/>
  <c r="K24" i="27"/>
  <c r="M24" i="27" s="1"/>
  <c r="M41" i="27"/>
  <c r="O41" i="27"/>
  <c r="M42" i="26"/>
  <c r="O42" i="26"/>
  <c r="M28" i="26"/>
  <c r="O28" i="26"/>
  <c r="O29" i="26"/>
  <c r="M29" i="26"/>
  <c r="M31" i="26"/>
  <c r="O31" i="26"/>
  <c r="O32" i="26"/>
  <c r="M32" i="26"/>
  <c r="O34" i="26"/>
  <c r="M34" i="26"/>
  <c r="E236" i="18" l="1"/>
  <c r="E233" i="18"/>
  <c r="E81" i="18"/>
  <c r="E238" i="18"/>
  <c r="E24" i="18"/>
  <c r="E229" i="18"/>
  <c r="E234" i="18"/>
  <c r="E240" i="18"/>
  <c r="E147" i="18"/>
  <c r="E140" i="18"/>
  <c r="E237" i="18"/>
  <c r="E224" i="18"/>
  <c r="E80" i="18"/>
  <c r="E121" i="18"/>
  <c r="E216" i="18"/>
  <c r="E158" i="18"/>
  <c r="E63" i="18"/>
  <c r="E231" i="18"/>
  <c r="E84" i="18"/>
  <c r="E119" i="18"/>
  <c r="E100" i="18"/>
  <c r="E228" i="18"/>
  <c r="E45" i="18"/>
  <c r="E235" i="18"/>
  <c r="E157" i="18"/>
  <c r="E86" i="18"/>
  <c r="E219" i="18"/>
  <c r="E103" i="18"/>
  <c r="E98" i="18"/>
  <c r="E135" i="18"/>
  <c r="E223" i="18"/>
  <c r="E221" i="18"/>
  <c r="E152" i="18"/>
  <c r="E111" i="18"/>
  <c r="E227" i="18"/>
  <c r="E142" i="18"/>
  <c r="E58" i="18"/>
  <c r="E105" i="18"/>
  <c r="E225" i="18"/>
  <c r="E226" i="18"/>
  <c r="E166" i="18"/>
  <c r="E232" i="18"/>
  <c r="E214" i="18"/>
  <c r="E212" i="18"/>
  <c r="E106" i="18"/>
  <c r="E230" i="18"/>
  <c r="E209" i="18"/>
  <c r="E167" i="18"/>
  <c r="E149" i="18"/>
  <c r="E110" i="18"/>
  <c r="E35" i="18"/>
  <c r="E92" i="18"/>
  <c r="E51" i="18"/>
  <c r="E199" i="18"/>
  <c r="E68" i="18"/>
  <c r="E118" i="18"/>
  <c r="E141" i="18"/>
  <c r="E59" i="18"/>
  <c r="E120" i="18"/>
  <c r="E82" i="18"/>
  <c r="E178" i="18"/>
  <c r="E151" i="18"/>
  <c r="E195" i="18"/>
  <c r="E37" i="18"/>
  <c r="E201" i="18"/>
  <c r="E132" i="18"/>
  <c r="R27" i="30"/>
  <c r="T27" i="30"/>
  <c r="T27" i="29"/>
  <c r="R27" i="29"/>
  <c r="T25" i="29"/>
  <c r="R25" i="29"/>
  <c r="E73" i="18"/>
  <c r="E79" i="18"/>
  <c r="E18" i="18"/>
  <c r="E62" i="18"/>
  <c r="E94" i="18"/>
  <c r="E31" i="18"/>
  <c r="E69" i="18"/>
  <c r="E38" i="18"/>
  <c r="E181" i="18"/>
  <c r="E180" i="18"/>
  <c r="E215" i="18"/>
  <c r="E206" i="18"/>
  <c r="E26" i="18"/>
  <c r="E177" i="18"/>
  <c r="E113" i="18"/>
  <c r="E185" i="18"/>
  <c r="E193" i="18"/>
  <c r="E137" i="18"/>
  <c r="E198" i="18"/>
  <c r="E41" i="18"/>
  <c r="E104" i="18"/>
  <c r="E186" i="18"/>
  <c r="E17" i="18"/>
  <c r="E44" i="18"/>
  <c r="E114" i="18"/>
  <c r="E93" i="18"/>
  <c r="E129" i="18"/>
  <c r="E22" i="18"/>
  <c r="E123" i="18"/>
  <c r="E67" i="18"/>
  <c r="E160" i="18"/>
  <c r="E55" i="18"/>
  <c r="E211" i="18"/>
  <c r="E23" i="18"/>
  <c r="E124" i="18"/>
  <c r="E170" i="18"/>
  <c r="E75" i="18"/>
  <c r="E205" i="18"/>
  <c r="E116" i="18"/>
  <c r="E101" i="18"/>
  <c r="E25" i="18"/>
  <c r="E125" i="18"/>
  <c r="E175" i="18"/>
  <c r="E156" i="18"/>
  <c r="E96" i="18"/>
  <c r="E176" i="18"/>
  <c r="E128" i="18"/>
  <c r="E127" i="18"/>
  <c r="E131" i="18"/>
  <c r="E204" i="18"/>
  <c r="E112" i="18"/>
  <c r="E183" i="18"/>
  <c r="E173" i="18"/>
  <c r="E107" i="18"/>
  <c r="E130" i="18"/>
  <c r="E189" i="18"/>
  <c r="E72" i="18"/>
  <c r="E109" i="18"/>
  <c r="E65" i="18"/>
  <c r="E163" i="18"/>
  <c r="E200" i="18"/>
  <c r="E115" i="18"/>
  <c r="E91" i="18"/>
  <c r="E108" i="18"/>
  <c r="E165" i="18"/>
  <c r="E42" i="18"/>
  <c r="E144" i="18"/>
  <c r="E188" i="18"/>
  <c r="E162" i="18"/>
  <c r="E27" i="18"/>
  <c r="E15" i="18"/>
  <c r="E48" i="18"/>
  <c r="E83" i="18"/>
  <c r="E49" i="18"/>
  <c r="E190" i="18"/>
  <c r="E77" i="18"/>
  <c r="E213" i="18"/>
  <c r="E50" i="18"/>
  <c r="E61" i="18"/>
  <c r="E88" i="18"/>
  <c r="E53" i="18"/>
  <c r="E14" i="18"/>
  <c r="E138" i="18"/>
  <c r="E134" i="18"/>
  <c r="E171" i="18"/>
  <c r="E78" i="18"/>
  <c r="E174" i="18"/>
  <c r="E34" i="18"/>
  <c r="E29" i="18"/>
  <c r="E74" i="18"/>
  <c r="E210" i="18"/>
  <c r="E184" i="18"/>
  <c r="E146" i="18"/>
  <c r="E99" i="18"/>
  <c r="E136" i="18"/>
  <c r="E102" i="18"/>
  <c r="E20" i="18"/>
  <c r="E218" i="18"/>
  <c r="E43" i="18"/>
  <c r="E16" i="18"/>
  <c r="E85" i="18"/>
  <c r="E40" i="18"/>
  <c r="E145" i="18"/>
  <c r="E159" i="18"/>
  <c r="E207" i="18"/>
  <c r="E182" i="18"/>
  <c r="E126" i="18"/>
  <c r="E87" i="18"/>
  <c r="E122" i="18"/>
  <c r="E133" i="18"/>
  <c r="E39" i="18"/>
  <c r="E191" i="18"/>
  <c r="E36" i="18"/>
  <c r="E150" i="18"/>
  <c r="E97" i="18"/>
  <c r="E203" i="18"/>
  <c r="E95" i="18"/>
  <c r="E208" i="18"/>
  <c r="E179" i="18"/>
  <c r="E187" i="18"/>
  <c r="E222" i="18"/>
  <c r="E90" i="18"/>
  <c r="E154" i="18"/>
  <c r="E155" i="18"/>
  <c r="E33" i="18"/>
  <c r="E89" i="18"/>
  <c r="E202" i="18"/>
  <c r="E217" i="18"/>
  <c r="E192" i="18"/>
  <c r="E194" i="18"/>
  <c r="E169" i="18"/>
  <c r="E161" i="18"/>
  <c r="E172" i="18"/>
  <c r="E168" i="18"/>
  <c r="E220" i="18"/>
  <c r="E148" i="18"/>
  <c r="E30" i="18"/>
  <c r="E76" i="18"/>
  <c r="E13" i="18"/>
  <c r="E197" i="18"/>
  <c r="E139" i="18"/>
  <c r="E21" i="18"/>
  <c r="E60" i="18"/>
  <c r="E54" i="18"/>
  <c r="E196" i="18"/>
  <c r="E32" i="18"/>
  <c r="E19" i="18"/>
  <c r="E46" i="18"/>
  <c r="E70" i="18"/>
  <c r="E52" i="18"/>
  <c r="E164" i="18"/>
  <c r="E153" i="18"/>
  <c r="E57" i="18"/>
  <c r="E71" i="18"/>
  <c r="E56" i="18"/>
  <c r="E47" i="18"/>
  <c r="E117" i="18"/>
  <c r="E143" i="18"/>
  <c r="J8" i="18"/>
  <c r="T25" i="30"/>
  <c r="R25" i="30"/>
  <c r="J11" i="18"/>
  <c r="L25" i="29"/>
  <c r="J25" i="30"/>
  <c r="G239" i="18" l="1"/>
  <c r="G238" i="18"/>
  <c r="G240" i="18"/>
  <c r="I238" i="18"/>
  <c r="I229" i="18"/>
  <c r="I240" i="18"/>
  <c r="I239" i="18"/>
  <c r="I233" i="18"/>
  <c r="C63" i="18"/>
  <c r="C231" i="18"/>
  <c r="C240" i="18"/>
  <c r="C100" i="18"/>
  <c r="C229" i="18"/>
  <c r="C236" i="18"/>
  <c r="C238" i="18"/>
  <c r="C80" i="18"/>
  <c r="C147" i="18"/>
  <c r="C104" i="18"/>
  <c r="C113" i="18"/>
  <c r="C214" i="18"/>
  <c r="C86" i="18"/>
  <c r="C224" i="18"/>
  <c r="C233" i="18"/>
  <c r="C237" i="18"/>
  <c r="C99" i="18"/>
  <c r="C235" i="18"/>
  <c r="C234" i="18"/>
  <c r="C219" i="18"/>
  <c r="C228" i="18"/>
  <c r="C226" i="18"/>
  <c r="C64" i="18"/>
  <c r="C202" i="18"/>
  <c r="C47" i="18"/>
  <c r="C125" i="18"/>
  <c r="I236" i="18"/>
  <c r="I225" i="18"/>
  <c r="I227" i="18"/>
  <c r="I226" i="18"/>
  <c r="I235" i="18"/>
  <c r="I237" i="18"/>
  <c r="I158" i="18"/>
  <c r="I100" i="18"/>
  <c r="G225" i="18"/>
  <c r="G237" i="18"/>
  <c r="G227" i="18"/>
  <c r="G229" i="18"/>
  <c r="G236" i="18"/>
  <c r="G226" i="18"/>
  <c r="G235" i="18"/>
  <c r="G58" i="18"/>
  <c r="G68" i="18"/>
  <c r="G219" i="18"/>
  <c r="G157" i="18"/>
  <c r="G211" i="18"/>
  <c r="G230" i="18"/>
  <c r="G217" i="18"/>
  <c r="G223" i="18"/>
  <c r="G231" i="18"/>
  <c r="G218" i="18"/>
  <c r="G224" i="18"/>
  <c r="G232" i="18"/>
  <c r="G201" i="18"/>
  <c r="G178" i="18"/>
  <c r="G209" i="18"/>
  <c r="G152" i="18"/>
  <c r="G142" i="18"/>
  <c r="G167" i="18"/>
  <c r="G126" i="18"/>
  <c r="G158" i="18"/>
  <c r="G213" i="18"/>
  <c r="I231" i="18"/>
  <c r="I228" i="18"/>
  <c r="I224" i="18"/>
  <c r="I217" i="18"/>
  <c r="I209" i="18"/>
  <c r="I232" i="18"/>
  <c r="I230" i="18"/>
  <c r="I157" i="18"/>
  <c r="I218" i="18"/>
  <c r="I223" i="18"/>
  <c r="I161" i="18"/>
  <c r="I201" i="18"/>
  <c r="I183" i="18"/>
  <c r="I203" i="18"/>
  <c r="I142" i="18"/>
  <c r="I126" i="18"/>
  <c r="I152" i="18"/>
  <c r="I147" i="18"/>
  <c r="I64" i="18"/>
  <c r="C122" i="18"/>
  <c r="C84" i="18"/>
  <c r="C223" i="18"/>
  <c r="C225" i="18"/>
  <c r="C212" i="18"/>
  <c r="C216" i="18"/>
  <c r="C141" i="18"/>
  <c r="C73" i="18"/>
  <c r="C218" i="18"/>
  <c r="C166" i="18"/>
  <c r="C157" i="18"/>
  <c r="C221" i="18"/>
  <c r="C111" i="18"/>
  <c r="C120" i="18"/>
  <c r="C217" i="18"/>
  <c r="C230" i="18"/>
  <c r="C152" i="18"/>
  <c r="C95" i="18"/>
  <c r="C211" i="18"/>
  <c r="C207" i="18"/>
  <c r="C232" i="18"/>
  <c r="C59" i="18"/>
  <c r="C151" i="18"/>
  <c r="C65" i="18"/>
  <c r="C142" i="18"/>
  <c r="C163" i="18"/>
  <c r="C199" i="18"/>
  <c r="C24" i="18"/>
  <c r="C161" i="18"/>
  <c r="C201" i="18"/>
  <c r="C110" i="18"/>
  <c r="C158" i="18"/>
  <c r="C167" i="18"/>
  <c r="C178" i="18"/>
  <c r="C81" i="18"/>
  <c r="C105" i="18"/>
  <c r="C118" i="18"/>
  <c r="C195" i="18"/>
  <c r="J25" i="29"/>
  <c r="I212" i="18"/>
  <c r="I177" i="18"/>
  <c r="I78" i="18"/>
  <c r="I145" i="18"/>
  <c r="I151" i="18"/>
  <c r="I53" i="18"/>
  <c r="I104" i="18"/>
  <c r="I162" i="18"/>
  <c r="I136" i="18"/>
  <c r="I84" i="18"/>
  <c r="I124" i="18"/>
  <c r="I73" i="18"/>
  <c r="I206" i="18"/>
  <c r="I67" i="18"/>
  <c r="I59" i="18"/>
  <c r="I114" i="18"/>
  <c r="I95" i="18"/>
  <c r="I89" i="18"/>
  <c r="I172" i="18"/>
  <c r="I131" i="18"/>
  <c r="I83" i="18"/>
  <c r="I108" i="18"/>
  <c r="I149" i="18"/>
  <c r="I144" i="18"/>
  <c r="I32" i="18"/>
  <c r="I13" i="18"/>
  <c r="I74" i="18"/>
  <c r="I219" i="18"/>
  <c r="I188" i="18"/>
  <c r="I214" i="18"/>
  <c r="I111" i="18"/>
  <c r="I43" i="18"/>
  <c r="I199" i="18"/>
  <c r="I25" i="18"/>
  <c r="I17" i="18"/>
  <c r="I140" i="18"/>
  <c r="I180" i="18"/>
  <c r="I46" i="18"/>
  <c r="I120" i="18"/>
  <c r="I128" i="18"/>
  <c r="I36" i="18"/>
  <c r="I22" i="18"/>
  <c r="I27" i="18"/>
  <c r="I88" i="18"/>
  <c r="I66" i="18"/>
  <c r="I80" i="18"/>
  <c r="I215" i="18"/>
  <c r="I133" i="18"/>
  <c r="I205" i="18"/>
  <c r="I146" i="18"/>
  <c r="I65" i="18"/>
  <c r="I29" i="18"/>
  <c r="I194" i="18"/>
  <c r="I143" i="18"/>
  <c r="I167" i="18"/>
  <c r="I44" i="18"/>
  <c r="I156" i="18"/>
  <c r="I93" i="18"/>
  <c r="I211" i="18"/>
  <c r="I122" i="18"/>
  <c r="I62" i="18"/>
  <c r="I58" i="18"/>
  <c r="I28" i="18"/>
  <c r="I98" i="18"/>
  <c r="I42" i="18"/>
  <c r="I222" i="18"/>
  <c r="I150" i="18"/>
  <c r="K12" i="18"/>
  <c r="I85" i="18"/>
  <c r="I77" i="18"/>
  <c r="I41" i="18"/>
  <c r="I221" i="18"/>
  <c r="I164" i="18"/>
  <c r="I107" i="18"/>
  <c r="I45" i="18"/>
  <c r="I204" i="18"/>
  <c r="I112" i="18"/>
  <c r="I72" i="18"/>
  <c r="I166" i="18"/>
  <c r="I52" i="18"/>
  <c r="I23" i="18"/>
  <c r="I96" i="18"/>
  <c r="I148" i="18"/>
  <c r="I117" i="18"/>
  <c r="I30" i="18"/>
  <c r="I115" i="18"/>
  <c r="I185" i="18"/>
  <c r="I97" i="18"/>
  <c r="I37" i="18"/>
  <c r="I26" i="18"/>
  <c r="I16" i="18"/>
  <c r="I160" i="18"/>
  <c r="I178" i="18"/>
  <c r="I105" i="18"/>
  <c r="I79" i="18"/>
  <c r="I135" i="18"/>
  <c r="I129" i="18"/>
  <c r="I48" i="18"/>
  <c r="I190" i="18"/>
  <c r="I76" i="18"/>
  <c r="I87" i="18"/>
  <c r="I106" i="18"/>
  <c r="I153" i="18"/>
  <c r="I119" i="18"/>
  <c r="I197" i="18"/>
  <c r="I125" i="18"/>
  <c r="I176" i="18"/>
  <c r="I21" i="18"/>
  <c r="I168" i="18"/>
  <c r="I163" i="18"/>
  <c r="I91" i="18"/>
  <c r="I159" i="18"/>
  <c r="I71" i="18"/>
  <c r="I39" i="18"/>
  <c r="I171" i="18"/>
  <c r="I90" i="18"/>
  <c r="I175" i="18"/>
  <c r="I193" i="18"/>
  <c r="I220" i="18"/>
  <c r="I99" i="18"/>
  <c r="I207" i="18"/>
  <c r="I174" i="18"/>
  <c r="I139" i="18"/>
  <c r="I38" i="18"/>
  <c r="I169" i="18"/>
  <c r="I132" i="18"/>
  <c r="I56" i="18"/>
  <c r="I47" i="18"/>
  <c r="I213" i="18"/>
  <c r="I34" i="18"/>
  <c r="I141" i="18"/>
  <c r="I202" i="18"/>
  <c r="I155" i="18"/>
  <c r="I82" i="18"/>
  <c r="I195" i="18"/>
  <c r="I50" i="18"/>
  <c r="I138" i="18"/>
  <c r="I63" i="18"/>
  <c r="I192" i="18"/>
  <c r="I118" i="18"/>
  <c r="I35" i="18"/>
  <c r="I182" i="18"/>
  <c r="I86" i="18"/>
  <c r="I14" i="18"/>
  <c r="I127" i="18"/>
  <c r="I191" i="18"/>
  <c r="I198" i="18"/>
  <c r="I75" i="18"/>
  <c r="I57" i="18"/>
  <c r="I179" i="18"/>
  <c r="I69" i="18"/>
  <c r="I55" i="18"/>
  <c r="I134" i="18"/>
  <c r="I123" i="18"/>
  <c r="I110" i="18"/>
  <c r="I154" i="18"/>
  <c r="I68" i="18"/>
  <c r="I170" i="18"/>
  <c r="I116" i="18"/>
  <c r="I18" i="18"/>
  <c r="I109" i="18"/>
  <c r="I130" i="18"/>
  <c r="I61" i="18"/>
  <c r="I165" i="18"/>
  <c r="I102" i="18"/>
  <c r="I210" i="18"/>
  <c r="I200" i="18"/>
  <c r="I216" i="18"/>
  <c r="I31" i="18"/>
  <c r="I19" i="18"/>
  <c r="I186" i="18"/>
  <c r="I181" i="18"/>
  <c r="I51" i="18"/>
  <c r="I103" i="18"/>
  <c r="I24" i="18"/>
  <c r="I40" i="18"/>
  <c r="I81" i="18"/>
  <c r="I184" i="18"/>
  <c r="I208" i="18"/>
  <c r="I113" i="18"/>
  <c r="I54" i="18"/>
  <c r="I94" i="18"/>
  <c r="I92" i="18"/>
  <c r="I101" i="18"/>
  <c r="I60" i="18"/>
  <c r="I49" i="18"/>
  <c r="I173" i="18"/>
  <c r="I137" i="18"/>
  <c r="I189" i="18"/>
  <c r="I70" i="18"/>
  <c r="I33" i="18"/>
  <c r="I20" i="18"/>
  <c r="I121" i="18"/>
  <c r="I15" i="18"/>
  <c r="I196" i="18"/>
  <c r="I187" i="18"/>
  <c r="T24" i="29"/>
  <c r="R24" i="29"/>
  <c r="L25" i="30"/>
  <c r="G101" i="18"/>
  <c r="G187" i="18"/>
  <c r="G155" i="18"/>
  <c r="G99" i="18"/>
  <c r="G147" i="18"/>
  <c r="G33" i="18"/>
  <c r="G54" i="18"/>
  <c r="G124" i="18"/>
  <c r="G156" i="18"/>
  <c r="G116" i="18"/>
  <c r="G98" i="18"/>
  <c r="G150" i="18"/>
  <c r="G107" i="18"/>
  <c r="G188" i="18"/>
  <c r="G44" i="18"/>
  <c r="G83" i="18"/>
  <c r="G184" i="18"/>
  <c r="G185" i="18"/>
  <c r="G71" i="18"/>
  <c r="G23" i="18"/>
  <c r="G73" i="18"/>
  <c r="G50" i="18"/>
  <c r="G163" i="18"/>
  <c r="G131" i="18"/>
  <c r="G148" i="18"/>
  <c r="G127" i="18"/>
  <c r="G26" i="18"/>
  <c r="G103" i="18"/>
  <c r="G129" i="18"/>
  <c r="G140" i="18"/>
  <c r="G189" i="18"/>
  <c r="G200" i="18"/>
  <c r="G173" i="18"/>
  <c r="G104" i="18"/>
  <c r="G21" i="18"/>
  <c r="G84" i="18"/>
  <c r="G22" i="18"/>
  <c r="G174" i="18"/>
  <c r="G130" i="18"/>
  <c r="G36" i="18"/>
  <c r="G123" i="18"/>
  <c r="G132" i="18"/>
  <c r="G53" i="18"/>
  <c r="G137" i="18"/>
  <c r="G82" i="18"/>
  <c r="G214" i="18"/>
  <c r="G203" i="18"/>
  <c r="G31" i="18"/>
  <c r="G186" i="18"/>
  <c r="G161" i="18"/>
  <c r="G119" i="18"/>
  <c r="G208" i="18"/>
  <c r="G207" i="18"/>
  <c r="G30" i="18"/>
  <c r="G47" i="18"/>
  <c r="G181" i="18"/>
  <c r="G64" i="18"/>
  <c r="G153" i="18"/>
  <c r="G165" i="18"/>
  <c r="G91" i="18"/>
  <c r="G117" i="18"/>
  <c r="G28" i="18"/>
  <c r="G46" i="18"/>
  <c r="G80" i="18"/>
  <c r="G40" i="18"/>
  <c r="G151" i="18"/>
  <c r="G195" i="18"/>
  <c r="G27" i="18"/>
  <c r="G221" i="18"/>
  <c r="J12" i="18"/>
  <c r="G55" i="18"/>
  <c r="G133" i="18"/>
  <c r="G41" i="18"/>
  <c r="G175" i="18"/>
  <c r="G180" i="18"/>
  <c r="G70" i="18"/>
  <c r="G111" i="18"/>
  <c r="G29" i="18"/>
  <c r="G78" i="18"/>
  <c r="G77" i="18"/>
  <c r="G212" i="18"/>
  <c r="G149" i="18"/>
  <c r="G220" i="18"/>
  <c r="G66" i="18"/>
  <c r="G106" i="18"/>
  <c r="G190" i="18"/>
  <c r="G108" i="18"/>
  <c r="G17" i="18"/>
  <c r="G112" i="18"/>
  <c r="G141" i="18"/>
  <c r="G94" i="18"/>
  <c r="G43" i="18"/>
  <c r="G196" i="18"/>
  <c r="G134" i="18"/>
  <c r="G75" i="18"/>
  <c r="G164" i="18"/>
  <c r="G39" i="18"/>
  <c r="G202" i="18"/>
  <c r="G138" i="18"/>
  <c r="G204" i="18"/>
  <c r="G90" i="18"/>
  <c r="G215" i="18"/>
  <c r="G42" i="18"/>
  <c r="G172" i="18"/>
  <c r="G121" i="18"/>
  <c r="G92" i="18"/>
  <c r="G25" i="18"/>
  <c r="G20" i="18"/>
  <c r="G18" i="18"/>
  <c r="G136" i="18"/>
  <c r="G109" i="18"/>
  <c r="G114" i="18"/>
  <c r="G85" i="18"/>
  <c r="G159" i="18"/>
  <c r="G69" i="18"/>
  <c r="G144" i="18"/>
  <c r="G67" i="18"/>
  <c r="G199" i="18"/>
  <c r="G118" i="18"/>
  <c r="G38" i="18"/>
  <c r="G216" i="18"/>
  <c r="G49" i="18"/>
  <c r="G143" i="18"/>
  <c r="G146" i="18"/>
  <c r="G110" i="18"/>
  <c r="G88" i="18"/>
  <c r="G206" i="18"/>
  <c r="G183" i="18"/>
  <c r="G198" i="18"/>
  <c r="G37" i="18"/>
  <c r="G93" i="18"/>
  <c r="G193" i="18"/>
  <c r="G32" i="18"/>
  <c r="G61" i="18"/>
  <c r="G115" i="18"/>
  <c r="G120" i="18"/>
  <c r="G97" i="18"/>
  <c r="G122" i="18"/>
  <c r="G63" i="18"/>
  <c r="G179" i="18"/>
  <c r="G105" i="18"/>
  <c r="G191" i="18"/>
  <c r="G79" i="18"/>
  <c r="G59" i="18"/>
  <c r="G89" i="18"/>
  <c r="G57" i="18"/>
  <c r="G171" i="18"/>
  <c r="G16" i="18"/>
  <c r="G81" i="18"/>
  <c r="G45" i="18"/>
  <c r="G65" i="18"/>
  <c r="G13" i="18"/>
  <c r="G210" i="18"/>
  <c r="G205" i="18"/>
  <c r="G72" i="18"/>
  <c r="G60" i="18"/>
  <c r="G34" i="18"/>
  <c r="G160" i="18"/>
  <c r="G162" i="18"/>
  <c r="G95" i="18"/>
  <c r="G19" i="18"/>
  <c r="G14" i="18"/>
  <c r="G24" i="18"/>
  <c r="G125" i="18"/>
  <c r="G170" i="18"/>
  <c r="G197" i="18"/>
  <c r="G182" i="18"/>
  <c r="G74" i="18"/>
  <c r="G51" i="18"/>
  <c r="G176" i="18"/>
  <c r="G166" i="18"/>
  <c r="G145" i="18"/>
  <c r="G177" i="18"/>
  <c r="G113" i="18"/>
  <c r="G192" i="18"/>
  <c r="G102" i="18"/>
  <c r="G15" i="18"/>
  <c r="G56" i="18"/>
  <c r="G96" i="18"/>
  <c r="G154" i="18"/>
  <c r="G169" i="18"/>
  <c r="G222" i="18"/>
  <c r="G128" i="18"/>
  <c r="G62" i="18"/>
  <c r="G87" i="18"/>
  <c r="G194" i="18"/>
  <c r="G100" i="18"/>
  <c r="G52" i="18"/>
  <c r="G168" i="18"/>
  <c r="G86" i="18"/>
  <c r="G135" i="18"/>
  <c r="G35" i="18"/>
  <c r="G139" i="18"/>
  <c r="G48" i="18"/>
  <c r="G76" i="18"/>
  <c r="C131" i="18"/>
  <c r="C48" i="18"/>
  <c r="C43" i="18"/>
  <c r="C222" i="18"/>
  <c r="C132" i="18"/>
  <c r="C119" i="18"/>
  <c r="C177" i="18"/>
  <c r="C191" i="18"/>
  <c r="C107" i="18"/>
  <c r="C169" i="18"/>
  <c r="C143" i="18"/>
  <c r="C93" i="18"/>
  <c r="C25" i="18"/>
  <c r="C215" i="18"/>
  <c r="C156" i="18"/>
  <c r="C39" i="18"/>
  <c r="C74" i="18"/>
  <c r="C136" i="18"/>
  <c r="C146" i="18"/>
  <c r="C35" i="18"/>
  <c r="C194" i="18"/>
  <c r="C41" i="18"/>
  <c r="C176" i="18"/>
  <c r="C67" i="18"/>
  <c r="C75" i="18"/>
  <c r="C77" i="18"/>
  <c r="C209" i="18"/>
  <c r="C69" i="18"/>
  <c r="C117" i="18"/>
  <c r="C55" i="18"/>
  <c r="C57" i="18"/>
  <c r="C144" i="18"/>
  <c r="C46" i="18"/>
  <c r="C159" i="18"/>
  <c r="C96" i="18"/>
  <c r="C109" i="18"/>
  <c r="C88" i="18"/>
  <c r="C106" i="18"/>
  <c r="C42" i="18"/>
  <c r="C172" i="18"/>
  <c r="C181" i="18"/>
  <c r="C145" i="18"/>
  <c r="C184" i="18"/>
  <c r="C72" i="18"/>
  <c r="C34" i="18"/>
  <c r="C189" i="18"/>
  <c r="C160" i="18"/>
  <c r="C52" i="18"/>
  <c r="C92" i="18"/>
  <c r="C165" i="18"/>
  <c r="C139" i="18"/>
  <c r="C83" i="18"/>
  <c r="C91" i="18"/>
  <c r="C203" i="18"/>
  <c r="C168" i="18"/>
  <c r="C150" i="18"/>
  <c r="C154" i="18"/>
  <c r="C89" i="18"/>
  <c r="C17" i="18"/>
  <c r="C135" i="18"/>
  <c r="C37" i="18"/>
  <c r="C198" i="18"/>
  <c r="C21" i="18"/>
  <c r="C44" i="18"/>
  <c r="C149" i="18"/>
  <c r="C175" i="18"/>
  <c r="C213" i="18"/>
  <c r="C50" i="18"/>
  <c r="C76" i="18"/>
  <c r="C164" i="18"/>
  <c r="C171" i="18"/>
  <c r="C51" i="18"/>
  <c r="C108" i="18"/>
  <c r="C190" i="18"/>
  <c r="C206" i="18"/>
  <c r="C126" i="18"/>
  <c r="C148" i="18"/>
  <c r="C170" i="18"/>
  <c r="C14" i="18"/>
  <c r="C173" i="18"/>
  <c r="C112" i="18"/>
  <c r="C20" i="18"/>
  <c r="C15" i="18"/>
  <c r="C102" i="18"/>
  <c r="C129" i="18"/>
  <c r="C98" i="18"/>
  <c r="C103" i="18"/>
  <c r="C23" i="18"/>
  <c r="C128" i="18"/>
  <c r="C133" i="18"/>
  <c r="C87" i="18"/>
  <c r="C185" i="18"/>
  <c r="C22" i="18"/>
  <c r="C183" i="18"/>
  <c r="C30" i="18"/>
  <c r="C116" i="18"/>
  <c r="C26" i="18"/>
  <c r="C179" i="18"/>
  <c r="C13" i="18"/>
  <c r="C78" i="18"/>
  <c r="C49" i="18"/>
  <c r="C187" i="18"/>
  <c r="C196" i="18"/>
  <c r="C31" i="18"/>
  <c r="C192" i="18"/>
  <c r="C123" i="18"/>
  <c r="C32" i="18"/>
  <c r="C197" i="18"/>
  <c r="C53" i="18"/>
  <c r="C33" i="18"/>
  <c r="C60" i="18"/>
  <c r="C220" i="18"/>
  <c r="C140" i="18"/>
  <c r="C205" i="18"/>
  <c r="C18" i="18"/>
  <c r="C115" i="18"/>
  <c r="C124" i="18"/>
  <c r="C90" i="18"/>
  <c r="C138" i="18"/>
  <c r="C127" i="18"/>
  <c r="C134" i="18"/>
  <c r="C204" i="18"/>
  <c r="C19" i="18"/>
  <c r="C174" i="18"/>
  <c r="C61" i="18"/>
  <c r="C114" i="18"/>
  <c r="C29" i="18"/>
  <c r="C70" i="18"/>
  <c r="C71" i="18"/>
  <c r="C200" i="18"/>
  <c r="C62" i="18"/>
  <c r="C130" i="18"/>
  <c r="C38" i="18"/>
  <c r="C36" i="18"/>
  <c r="C101" i="18"/>
  <c r="C210" i="18"/>
  <c r="C97" i="18"/>
  <c r="C82" i="18"/>
  <c r="C40" i="18"/>
  <c r="C16" i="18"/>
  <c r="C68" i="18"/>
  <c r="C137" i="18"/>
  <c r="C180" i="18"/>
  <c r="C54" i="18"/>
  <c r="C208" i="18"/>
  <c r="C155" i="18"/>
  <c r="C193" i="18"/>
  <c r="C186" i="18"/>
  <c r="C121" i="18"/>
  <c r="C162" i="18"/>
  <c r="C79" i="18"/>
  <c r="C94" i="18"/>
  <c r="C27" i="18"/>
  <c r="C85" i="18"/>
  <c r="C153" i="18"/>
  <c r="C56" i="18"/>
  <c r="C188" i="18"/>
  <c r="C182" i="18"/>
  <c r="K9" i="18"/>
  <c r="L27" i="29"/>
  <c r="J27" i="29"/>
  <c r="T24" i="30"/>
  <c r="R24" i="30"/>
  <c r="T26" i="29"/>
  <c r="R26" i="29"/>
  <c r="J9" i="18"/>
  <c r="R26" i="30"/>
  <c r="T26" i="30"/>
  <c r="J26" i="29"/>
  <c r="L26" i="29" l="1"/>
  <c r="J27" i="30"/>
  <c r="L27" i="30"/>
  <c r="L26" i="30"/>
  <c r="J26" i="30"/>
  <c r="J24" i="30"/>
  <c r="L24" i="30"/>
  <c r="L24" i="29"/>
  <c r="J24" i="29"/>
  <c r="W17" i="24"/>
  <c r="W16" i="24"/>
  <c r="W15" i="24"/>
  <c r="C25" i="24"/>
  <c r="C20" i="24"/>
  <c r="C19" i="24"/>
  <c r="W17" i="25"/>
  <c r="W16" i="25"/>
  <c r="W15" i="25"/>
  <c r="C25" i="25"/>
  <c r="C21" i="25"/>
  <c r="C19" i="25"/>
  <c r="C15" i="25"/>
  <c r="C16" i="25" l="1"/>
  <c r="C22" i="24"/>
  <c r="C22" i="25"/>
  <c r="C16" i="24"/>
  <c r="C20" i="25"/>
  <c r="C15" i="24"/>
  <c r="C21" i="24"/>
  <c r="C17" i="25"/>
  <c r="C23" i="25"/>
  <c r="AA13" i="25"/>
  <c r="AI13" i="25"/>
  <c r="C17" i="24"/>
  <c r="C23" i="24"/>
  <c r="AA13" i="24"/>
  <c r="AI13" i="24"/>
  <c r="C18" i="25"/>
  <c r="C24" i="25"/>
  <c r="C18" i="24"/>
  <c r="C24" i="24"/>
  <c r="M13" i="25"/>
  <c r="Q14" i="25"/>
  <c r="O14" i="25"/>
  <c r="E14" i="25"/>
  <c r="Y14" i="24"/>
  <c r="AE14" i="25"/>
  <c r="AC13" i="25"/>
  <c r="AG14" i="25"/>
  <c r="AM17" i="25"/>
  <c r="AO17" i="25"/>
  <c r="AG15" i="24"/>
  <c r="AE15" i="24"/>
  <c r="E15" i="25"/>
  <c r="O15" i="25"/>
  <c r="Q15" i="25"/>
  <c r="AE15" i="25"/>
  <c r="AG15" i="25"/>
  <c r="AM15" i="25"/>
  <c r="AO15" i="25"/>
  <c r="O16" i="24"/>
  <c r="E16" i="24"/>
  <c r="Q16" i="24"/>
  <c r="AE16" i="24"/>
  <c r="AG16" i="24"/>
  <c r="AO16" i="24"/>
  <c r="AM16" i="24"/>
  <c r="AM15" i="24"/>
  <c r="AO15" i="24"/>
  <c r="Y14" i="25"/>
  <c r="K13" i="24"/>
  <c r="C14" i="24"/>
  <c r="S13" i="24"/>
  <c r="W14" i="24"/>
  <c r="AM14" i="25"/>
  <c r="AK13" i="25"/>
  <c r="AO14" i="25"/>
  <c r="Q16" i="25"/>
  <c r="O16" i="25"/>
  <c r="E16" i="25"/>
  <c r="AG16" i="25"/>
  <c r="AE16" i="25"/>
  <c r="AM16" i="25"/>
  <c r="AO16" i="25"/>
  <c r="O14" i="24"/>
  <c r="M13" i="24"/>
  <c r="Q14" i="24"/>
  <c r="E14" i="24"/>
  <c r="Q17" i="24"/>
  <c r="O17" i="24"/>
  <c r="E17" i="24"/>
  <c r="AE14" i="24"/>
  <c r="AC13" i="24"/>
  <c r="AG14" i="24"/>
  <c r="AG17" i="24"/>
  <c r="AE17" i="24"/>
  <c r="AM14" i="24"/>
  <c r="AK13" i="24"/>
  <c r="AO14" i="24"/>
  <c r="AM17" i="24"/>
  <c r="AO17" i="24"/>
  <c r="Q17" i="25"/>
  <c r="E17" i="25"/>
  <c r="O17" i="25"/>
  <c r="AG17" i="25"/>
  <c r="AE17" i="25"/>
  <c r="O15" i="24"/>
  <c r="E15" i="24"/>
  <c r="Q15" i="24"/>
  <c r="K13" i="25"/>
  <c r="C14" i="25"/>
  <c r="S13" i="25"/>
  <c r="W14" i="25"/>
  <c r="C13" i="25" l="1"/>
  <c r="C13" i="24"/>
  <c r="G16" i="25"/>
  <c r="I16" i="25"/>
  <c r="G14" i="25"/>
  <c r="I14" i="25"/>
  <c r="E13" i="25"/>
  <c r="I17" i="24"/>
  <c r="G17" i="24"/>
  <c r="I15" i="24"/>
  <c r="G15" i="24"/>
  <c r="G14" i="24"/>
  <c r="I14" i="24"/>
  <c r="E13" i="24"/>
  <c r="G16" i="24"/>
  <c r="I16" i="24"/>
  <c r="G17" i="25"/>
  <c r="I17" i="25"/>
  <c r="I15" i="25"/>
  <c r="G15" i="25"/>
  <c r="E24" i="28" l="1"/>
  <c r="G24" i="28" l="1"/>
  <c r="K24" i="28" l="1"/>
  <c r="M24" i="28" l="1"/>
</calcChain>
</file>

<file path=xl/sharedStrings.xml><?xml version="1.0" encoding="utf-8"?>
<sst xmlns="http://schemas.openxmlformats.org/spreadsheetml/2006/main" count="2877" uniqueCount="1125">
  <si>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</si>
  <si>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</si>
  <si>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</si>
  <si>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</si>
  <si>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</si>
  <si>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</si>
  <si>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</si>
  <si>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</si>
  <si>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</si>
  <si>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</si>
  <si>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</si>
  <si>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</si>
  <si>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</si>
  <si>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</si>
  <si>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</si>
  <si>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</si>
  <si>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</si>
  <si>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</si>
  <si>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</si>
  <si>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</si>
  <si>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</si>
  <si>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</si>
  <si>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</si>
  <si>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</si>
  <si>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</si>
  <si>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</si>
  <si>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</si>
  <si>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</si>
  <si>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</si>
  <si>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</si>
  <si>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</si>
  <si>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</si>
  <si>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</si>
  <si>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</si>
  <si>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</si>
  <si>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</si>
  <si>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</si>
  <si>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</si>
  <si>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</si>
  <si>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</si>
  <si>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</si>
  <si>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</si>
  <si>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</si>
  <si>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</si>
  <si>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</si>
  <si>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</si>
  <si>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</si>
  <si>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</si>
  <si>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</si>
  <si>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</si>
  <si>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</si>
  <si>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</si>
  <si>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</si>
  <si>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</si>
  <si>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</si>
  <si>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</si>
  <si>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</si>
  <si>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</si>
  <si>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</si>
  <si>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</si>
  <si>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</si>
  <si>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</si>
  <si>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</si>
  <si>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</si>
  <si>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</si>
  <si>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</si>
  <si>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</si>
  <si>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</si>
  <si>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</si>
  <si>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</si>
  <si>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</si>
  <si>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</si>
  <si>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</si>
  <si>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</si>
  <si>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</si>
  <si>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</si>
  <si>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</si>
  <si>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</si>
  <si>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</si>
  <si>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</si>
  <si>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</si>
  <si>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</si>
  <si>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</si>
  <si>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</si>
  <si>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</si>
  <si>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</si>
  <si>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</si>
  <si>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</si>
  <si>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</si>
  <si>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</si>
  <si>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</si>
  <si>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</si>
  <si>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</si>
  <si>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</si>
  <si>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</si>
  <si>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</si>
  <si>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</si>
  <si>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</si>
  <si>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</si>
  <si>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</si>
  <si>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</si>
  <si>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</si>
  <si>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</si>
  <si>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</si>
  <si>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</si>
  <si>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</si>
  <si>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</si>
  <si>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</si>
  <si>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</si>
  <si>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</si>
  <si>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</si>
  <si>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</si>
  <si>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</si>
  <si>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</si>
  <si>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</si>
  <si>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</si>
  <si>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</si>
  <si>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</si>
  <si>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</si>
  <si>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</si>
  <si>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</si>
  <si>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</si>
  <si>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</si>
  <si>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</si>
  <si>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</si>
  <si>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</si>
  <si>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</si>
  <si>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</si>
  <si>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</si>
  <si>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</si>
  <si>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</si>
  <si>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</si>
  <si>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</si>
  <si>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</si>
  <si>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</si>
  <si>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</si>
  <si>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</si>
  <si>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</si>
  <si>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</si>
  <si>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</si>
  <si>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</si>
  <si>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</si>
  <si>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</si>
  <si>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</si>
  <si>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</si>
  <si>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</si>
  <si>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</si>
  <si>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</si>
  <si>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</si>
  <si>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</si>
  <si>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</si>
  <si>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</si>
  <si>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</si>
  <si>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</si>
  <si>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</si>
  <si>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</si>
  <si>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</si>
  <si>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</si>
  <si>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</si>
  <si>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</si>
  <si>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</si>
  <si>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</si>
  <si>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</si>
  <si>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</si>
  <si>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</si>
  <si>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</si>
  <si>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</si>
  <si>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</si>
  <si>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</si>
  <si>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</si>
  <si>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</si>
  <si>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</si>
  <si>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</si>
  <si>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</si>
  <si>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</si>
  <si>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</si>
  <si>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</si>
  <si>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</si>
  <si>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</si>
  <si>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</si>
  <si>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</si>
  <si>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</si>
  <si>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</si>
  <si>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</si>
  <si>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</si>
  <si>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</si>
  <si>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</si>
  <si>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</si>
  <si>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</si>
  <si>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</si>
  <si>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</si>
  <si>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</si>
  <si>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</si>
  <si>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</si>
  <si>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</si>
  <si>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</si>
  <si>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</si>
  <si>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</si>
  <si>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</si>
  <si>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</si>
  <si>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</si>
  <si>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</si>
  <si>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</si>
  <si>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</si>
  <si>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</si>
  <si>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</si>
  <si>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</si>
  <si>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</si>
  <si>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</si>
  <si>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</si>
  <si>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</si>
  <si>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</si>
  <si>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</si>
  <si>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</si>
  <si>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</si>
  <si>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</si>
  <si>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</si>
  <si>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</si>
  <si>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</si>
  <si>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</si>
  <si>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</si>
  <si>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</si>
  <si>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</si>
  <si>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</si>
  <si>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</si>
  <si>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</si>
  <si>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</si>
  <si>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</si>
  <si>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</si>
  <si>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</si>
  <si>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</si>
  <si>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</si>
  <si>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</si>
  <si>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</si>
  <si>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</si>
  <si>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</si>
  <si>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</si>
  <si>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</si>
  <si>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</si>
  <si>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</si>
  <si>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</si>
  <si>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</si>
  <si>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</si>
  <si>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</si>
  <si>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</si>
  <si>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</si>
  <si>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</si>
  <si>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</si>
  <si>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</si>
  <si>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</si>
  <si>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</si>
  <si>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</si>
  <si>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</si>
  <si>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</si>
  <si>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</si>
  <si>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</si>
  <si>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</si>
  <si>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</si>
  <si>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</si>
  <si>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</si>
  <si>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</si>
  <si>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</si>
  <si>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</si>
  <si>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</si>
  <si>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</si>
  <si>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</si>
  <si>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</si>
  <si>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</si>
  <si>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</si>
  <si>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</si>
  <si>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</si>
  <si>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</si>
  <si>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</si>
  <si>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</si>
  <si>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</si>
  <si>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</si>
  <si>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</si>
  <si>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</si>
  <si>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</si>
  <si>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</si>
  <si>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</si>
  <si>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</si>
  <si>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</si>
  <si>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</si>
  <si>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</si>
  <si>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</si>
  <si>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</si>
  <si>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</si>
  <si>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</si>
  <si>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</si>
  <si>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</si>
  <si>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</si>
  <si>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</si>
  <si>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</si>
  <si>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</si>
  <si>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</si>
  <si>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</si>
  <si>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</si>
  <si>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</si>
  <si>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</si>
  <si>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</si>
  <si>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</si>
  <si>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</si>
  <si>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</si>
  <si>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</si>
  <si>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</si>
  <si>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</si>
  <si>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</si>
  <si>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</si>
  <si>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</si>
  <si>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</si>
  <si>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</si>
  <si>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</si>
  <si>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</si>
  <si>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</si>
  <si>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</si>
  <si>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</si>
  <si>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</si>
  <si>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</si>
  <si>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</si>
  <si>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</si>
  <si>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</si>
  <si>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</si>
  <si>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</si>
  <si>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</si>
  <si>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</si>
  <si>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</si>
  <si>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</si>
  <si>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</si>
  <si>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</si>
  <si>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</si>
  <si>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</si>
  <si>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</si>
  <si>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</si>
  <si>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</si>
  <si>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</si>
  <si>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</si>
  <si>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</si>
  <si>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</si>
  <si>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</si>
  <si>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</si>
  <si>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</si>
  <si>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</si>
  <si>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</si>
  <si>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</si>
  <si>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</si>
  <si>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</si>
  <si>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</si>
  <si>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</si>
  <si>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</si>
  <si>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</si>
  <si>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</si>
  <si>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</si>
  <si>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</si>
  <si>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</si>
  <si>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</si>
  <si>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</si>
  <si>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</si>
  <si>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</si>
  <si>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</si>
  <si>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</si>
  <si>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</si>
  <si>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</si>
  <si>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</si>
  <si>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</si>
  <si>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</si>
  <si>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</si>
  <si>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</si>
  <si>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</si>
  <si>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</si>
  <si>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</si>
  <si>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</si>
  <si>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</si>
  <si>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</si>
  <si>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</si>
  <si>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</si>
  <si>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</si>
  <si>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</si>
  <si>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</si>
  <si>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</si>
  <si>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</si>
  <si>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</si>
  <si>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</si>
  <si>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</si>
  <si>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</si>
  <si>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</si>
  <si>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</si>
  <si>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</si>
  <si>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</si>
  <si>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</si>
  <si>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</si>
  <si>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</si>
  <si>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</si>
  <si>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</si>
  <si>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</si>
  <si>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</si>
  <si>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</si>
  <si>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</si>
  <si>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</si>
  <si>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</si>
  <si>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</si>
  <si>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</si>
  <si>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</si>
  <si>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</si>
  <si>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</si>
  <si>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</si>
  <si>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</si>
  <si>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</si>
  <si>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</si>
  <si>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</si>
  <si>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</si>
  <si>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</si>
  <si>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</si>
  <si>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</si>
  <si>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</si>
  <si>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</si>
  <si>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</si>
  <si>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</si>
  <si>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</si>
  <si>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</si>
  <si>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</si>
  <si>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</si>
  <si>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</si>
  <si>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</si>
  <si>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</si>
  <si>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</si>
  <si>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</si>
  <si>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</si>
  <si>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</si>
  <si>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</si>
  <si>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</si>
  <si>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</si>
  <si>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</si>
  <si>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</si>
  <si>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</si>
  <si>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</si>
  <si>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</si>
  <si>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</si>
  <si>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</si>
  <si>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</si>
  <si>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</si>
  <si>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</si>
  <si>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</si>
  <si>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</si>
  <si>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</si>
  <si>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</si>
  <si>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</si>
  <si>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</si>
  <si>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</si>
  <si>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</si>
  <si>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</si>
  <si>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</si>
  <si>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</si>
  <si>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</si>
  <si>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</si>
  <si>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</si>
  <si>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</si>
  <si>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</si>
  <si>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</si>
  <si>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</si>
  <si>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</si>
  <si>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</si>
  <si>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</si>
  <si>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</si>
  <si>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</si>
  <si>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</si>
  <si>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</si>
  <si>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</si>
  <si>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</si>
  <si>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</si>
  <si>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</si>
  <si>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</si>
  <si>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</si>
  <si>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</si>
  <si>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</si>
  <si>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</si>
  <si>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</si>
  <si>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</si>
  <si>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</si>
  <si>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</si>
  <si>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</si>
  <si>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</si>
  <si>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</si>
  <si>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</si>
  <si>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</si>
  <si>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</si>
  <si>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</si>
  <si>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</si>
  <si>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</si>
  <si>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</si>
  <si>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</si>
  <si>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</si>
  <si>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</si>
  <si>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</si>
  <si>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</si>
  <si>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</si>
  <si>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</si>
  <si>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</si>
  <si>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</si>
  <si>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</si>
  <si>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</si>
  <si>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</si>
  <si>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</si>
  <si>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</si>
  <si>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</si>
  <si>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</si>
  <si>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</si>
  <si>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</si>
  <si>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</si>
  <si>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</si>
  <si>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</si>
  <si>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</si>
  <si>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</si>
  <si>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</si>
  <si>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</si>
  <si>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</si>
  <si>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</si>
  <si>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</si>
  <si>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</si>
  <si>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</si>
  <si>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</si>
  <si>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</si>
  <si>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</si>
  <si>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</si>
  <si>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</si>
  <si>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</si>
  <si>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</si>
  <si>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</si>
  <si>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</si>
  <si>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</si>
  <si>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</si>
  <si>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</si>
  <si>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</si>
  <si>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</si>
  <si>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</si>
  <si>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</si>
  <si>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</si>
  <si>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</si>
  <si>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</si>
  <si>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</si>
  <si>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</si>
  <si>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</si>
  <si>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</si>
  <si>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</si>
  <si>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</si>
  <si>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</si>
  <si>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</si>
  <si>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</si>
  <si>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</si>
  <si>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</si>
  <si>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</si>
  <si>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</si>
  <si>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</si>
  <si>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</si>
  <si>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</si>
  <si>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</si>
  <si>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</si>
  <si>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</si>
  <si>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</si>
  <si>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</si>
  <si>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</si>
  <si>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</si>
  <si>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</si>
  <si>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</si>
  <si>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</si>
  <si>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</si>
  <si>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</si>
  <si>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</si>
  <si>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</si>
  <si>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</si>
  <si>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</si>
  <si>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</si>
  <si>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</si>
  <si>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</si>
  <si>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</si>
  <si>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</si>
  <si>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</si>
  <si>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</si>
  <si>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</si>
  <si>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</si>
  <si>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</si>
  <si>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</si>
  <si>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</si>
  <si>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</si>
  <si>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</si>
  <si>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</si>
  <si>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</si>
  <si>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</si>
  <si>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</si>
  <si>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</si>
  <si>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</si>
  <si>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</si>
  <si>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</si>
  <si>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</si>
  <si>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</si>
  <si>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</si>
  <si>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</si>
  <si>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</si>
  <si>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</si>
  <si>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</si>
  <si>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</si>
  <si>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</si>
  <si>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</si>
  <si>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</si>
  <si>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</si>
  <si>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</si>
  <si>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</si>
  <si>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</si>
  <si>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</si>
  <si>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</si>
  <si>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</si>
  <si>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</si>
  <si>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</si>
  <si>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</si>
  <si>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</si>
  <si>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</si>
  <si>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</si>
  <si>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</si>
  <si>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</si>
  <si>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</si>
  <si>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</si>
  <si>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</si>
  <si>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</si>
  <si>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</si>
  <si>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</si>
  <si>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</si>
  <si>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</si>
  <si>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</si>
  <si>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</si>
  <si>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</si>
  <si>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</si>
  <si>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</si>
  <si>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</si>
  <si>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</si>
  <si>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</si>
  <si>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</si>
  <si>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</si>
  <si>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</si>
  <si>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</si>
  <si>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</si>
  <si>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</si>
  <si>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</si>
  <si>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</si>
  <si>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</si>
  <si>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</si>
  <si>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</si>
  <si>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</si>
  <si>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</si>
  <si>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</si>
  <si>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</si>
  <si>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</si>
  <si>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</si>
  <si>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</si>
  <si>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</si>
  <si>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</si>
  <si>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</si>
  <si>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</si>
  <si>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</si>
  <si>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</si>
  <si>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</si>
  <si>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</si>
  <si>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</si>
  <si>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</si>
  <si>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</si>
  <si>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</si>
  <si>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</si>
  <si>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</si>
  <si>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</si>
  <si>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</si>
  <si>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</si>
  <si>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</si>
  <si>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</si>
  <si>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</si>
  <si>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</si>
  <si>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</si>
  <si>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</si>
  <si>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</si>
  <si>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</si>
  <si>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</si>
  <si>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</si>
  <si>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</si>
  <si>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</si>
  <si>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</si>
  <si>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</si>
  <si>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</si>
  <si>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</si>
  <si>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</si>
  <si>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</si>
  <si>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</si>
  <si>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</si>
  <si>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</si>
  <si>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</si>
  <si>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</si>
  <si>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</si>
  <si>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</si>
  <si>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</si>
  <si>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</si>
  <si>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</si>
  <si>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</si>
  <si>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</si>
  <si>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</si>
  <si>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</si>
  <si>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</si>
  <si>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</si>
  <si>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t>REINO UNIDO (*)</t>
  </si>
  <si>
    <t>UNITED KINGDOM (*)</t>
  </si>
  <si>
    <t xml:space="preserve">(*) - INCLUI IRLANDA DO NORTE
(*) - INCLUDES NORTHERN IRELAND
</t>
  </si>
  <si>
    <r>
      <rPr>
        <b/>
        <sz val="10"/>
        <color rgb="FF234371"/>
        <rFont val="Calibri"/>
        <family val="2"/>
        <scheme val="minor"/>
      </rPr>
      <t>PRINCIPAIS PAÍSES FORNECEDORES EM 2021:</t>
    </r>
    <r>
      <rPr>
        <sz val="10"/>
        <color rgb="FF234371"/>
        <rFont val="Calibri"/>
        <family val="2"/>
        <scheme val="minor"/>
      </rPr>
      <t xml:space="preserve">
MAIN PARTNER COUNTRIES IN 2021:</t>
    </r>
  </si>
  <si>
    <r>
      <rPr>
        <b/>
        <sz val="10"/>
        <rFont val="Calibri"/>
        <family val="2"/>
        <scheme val="minor"/>
      </rPr>
      <t>PRINCIPAIS PAÍSES CLIENTES EM 2021:</t>
    </r>
    <r>
      <rPr>
        <sz val="10"/>
        <rFont val="Calibri"/>
        <family val="2"/>
        <scheme val="minor"/>
      </rPr>
      <t xml:space="preserve">
MAIN PARTNER COUNTRIES IN 2021:</t>
    </r>
  </si>
  <si>
    <t>Período: JANEIRO A ABRIL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</si>
  <si>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</si>
  <si>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</si>
  <si>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</si>
  <si>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</si>
  <si>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</si>
  <si>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</si>
  <si>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</si>
  <si>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</si>
  <si>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</si>
  <si>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</si>
  <si>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</si>
  <si>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</si>
  <si>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</si>
  <si>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</si>
  <si>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</si>
  <si>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</si>
  <si>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x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</si>
  <si>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</si>
  <si>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</si>
  <si>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</si>
  <si>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</si>
  <si>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</si>
  <si>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</si>
  <si>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</si>
  <si>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</si>
  <si>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</si>
  <si>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</si>
  <si>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</si>
  <si>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</si>
  <si>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</si>
  <si>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</si>
  <si>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</si>
  <si>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REINO UNIDO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</si>
  <si>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</si>
  <si>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</si>
  <si>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</si>
  <si>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</si>
  <si>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</si>
  <si>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</si>
  <si>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</si>
  <si>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</si>
  <si>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</si>
  <si>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>Ə</t>
  </si>
  <si>
    <t xml:space="preserve">      KOSOVO</t>
  </si>
  <si>
    <t xml:space="preserve">      SERVIA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</si>
  <si>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</si>
  <si>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</si>
  <si>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</si>
  <si>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</si>
  <si>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</si>
  <si>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</si>
  <si>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</si>
  <si>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</si>
  <si>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</si>
  <si>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</si>
  <si>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</si>
  <si>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SARA OCIDENTAL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</si>
  <si>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</si>
  <si>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</si>
  <si>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</si>
  <si>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</si>
  <si>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TERRITORIO BRITANICO DO O. INDICO</t>
  </si>
  <si>
    <t xml:space="preserve">      QUENIA</t>
  </si>
  <si>
    <t xml:space="preserve">      COMORES</t>
  </si>
  <si>
    <t xml:space="preserve">      LIBERIA</t>
  </si>
  <si>
    <t xml:space="preserve">      LESOTO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</si>
  <si>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</si>
  <si>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</si>
  <si>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</si>
  <si>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</si>
  <si>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</si>
  <si>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</si>
  <si>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</si>
  <si>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</si>
  <si>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</si>
  <si>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</si>
  <si>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</si>
  <si>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</si>
  <si>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</si>
  <si>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</si>
  <si>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</si>
  <si>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SUDAO DO SUL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</si>
  <si>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</si>
  <si>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</si>
  <si>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</si>
  <si>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</si>
  <si>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</si>
  <si>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</si>
  <si>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</si>
  <si>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</si>
  <si>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</si>
  <si>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</si>
  <si>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</si>
  <si>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</si>
  <si>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</si>
  <si>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</si>
  <si>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</si>
  <si>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</si>
  <si>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</si>
  <si>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</si>
  <si>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</si>
  <si>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</si>
  <si>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</si>
  <si>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</si>
  <si>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</si>
  <si>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</si>
  <si>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</si>
  <si>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</si>
  <si>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</si>
  <si>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</si>
  <si>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</si>
  <si>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</si>
  <si>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</si>
  <si>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</si>
  <si>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</si>
  <si>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</si>
  <si>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</si>
  <si>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</si>
  <si>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</si>
  <si>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</si>
  <si>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</si>
  <si>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</si>
  <si>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</si>
  <si>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</si>
  <si>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</si>
  <si>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</si>
  <si>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</si>
  <si>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</si>
  <si>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</si>
  <si>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</si>
  <si>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</si>
  <si>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</si>
  <si>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</si>
  <si>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</si>
  <si>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</si>
  <si>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</si>
  <si>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</si>
  <si>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</si>
  <si>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</si>
  <si>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</si>
  <si>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</si>
  <si>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</si>
  <si>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</si>
  <si>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</si>
  <si>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</si>
  <si>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</si>
  <si>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</si>
  <si>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</si>
  <si>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</si>
  <si>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</si>
  <si>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</si>
  <si>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</si>
  <si>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</si>
  <si>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</si>
  <si>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</si>
  <si>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</si>
  <si>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</si>
  <si>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</si>
  <si>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</si>
  <si>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</si>
  <si>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</si>
  <si>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</si>
  <si>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</si>
  <si>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</si>
  <si>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</si>
  <si>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</si>
  <si>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</si>
  <si>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</si>
  <si>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</si>
  <si>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</si>
  <si>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</si>
  <si>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</si>
  <si>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</si>
  <si>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</si>
  <si>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</si>
  <si>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</si>
  <si>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</si>
  <si>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</si>
  <si>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</si>
  <si>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</si>
  <si>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</si>
  <si>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</si>
  <si>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</si>
  <si>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</si>
  <si>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</si>
  <si>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</si>
  <si>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</si>
  <si>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</si>
  <si>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</si>
  <si>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ILHAS COOK</t>
  </si>
  <si>
    <t xml:space="preserve">      FIJI</t>
  </si>
  <si>
    <t xml:space="preserve">      MICRONESIA, ESTADOS FEDERADOS DA</t>
  </si>
  <si>
    <t xml:space="preserve">      GUAME</t>
  </si>
  <si>
    <t xml:space="preserve">      ILHAS MARSHALL</t>
  </si>
  <si>
    <t xml:space="preserve">      NOVA CALEDONIA</t>
  </si>
  <si>
    <t xml:space="preserve">      NIUE</t>
  </si>
  <si>
    <t xml:space="preserve">      NOVA ZELANDIA</t>
  </si>
  <si>
    <t xml:space="preserve">      POLINESIA FRANCESA</t>
  </si>
  <si>
    <t xml:space="preserve">      PAPUA-NOVA GUINE</t>
  </si>
  <si>
    <t xml:space="preserve">      ILHAS SALOMAO</t>
  </si>
  <si>
    <t xml:space="preserve">      TERRAS AUSTRAIS E ANTARTICAS FRANCE</t>
  </si>
  <si>
    <t xml:space="preserve">      TOQUELAU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</si>
  <si>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</si>
  <si>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</si>
  <si>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</si>
  <si>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</si>
  <si>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</si>
  <si>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</si>
  <si>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APRIL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</si>
  <si>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</si>
  <si>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</si>
  <si>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</si>
  <si>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</si>
  <si>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</si>
  <si>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</si>
  <si>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</si>
  <si>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</si>
  <si>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</si>
  <si>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</si>
  <si>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</si>
  <si>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</si>
  <si>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</si>
  <si>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</si>
  <si>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</si>
  <si>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</si>
  <si>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</si>
  <si>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</si>
  <si>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</si>
  <si>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</si>
  <si>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</si>
  <si>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</si>
  <si>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</si>
  <si>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</si>
  <si>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</si>
  <si>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</si>
  <si>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</si>
  <si>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</si>
  <si>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</si>
  <si>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UNITED KINGDOM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</si>
  <si>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</si>
  <si>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</si>
  <si>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</si>
  <si>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</si>
  <si>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</si>
  <si>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</si>
  <si>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</si>
  <si>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</si>
  <si>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</si>
  <si>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</si>
  <si>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</si>
  <si>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</si>
  <si>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</si>
  <si>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</si>
  <si>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</si>
  <si>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</si>
  <si>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</si>
  <si>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</si>
  <si>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</si>
  <si>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</si>
  <si>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</si>
  <si>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</si>
  <si>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WESTERN SAHARA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</si>
  <si>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</si>
  <si>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</si>
  <si>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</si>
  <si>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</si>
  <si>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BRITISH INDIAN OCEAN TERRITORY</t>
  </si>
  <si>
    <t xml:space="preserve">     KENYA</t>
  </si>
  <si>
    <t xml:space="preserve">     COMOROS</t>
  </si>
  <si>
    <t xml:space="preserve">     LIBERIA</t>
  </si>
  <si>
    <t xml:space="preserve">     LESOTHO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</si>
  <si>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</si>
  <si>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</si>
  <si>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</si>
  <si>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</si>
  <si>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</si>
  <si>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</si>
  <si>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</si>
  <si>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</si>
  <si>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</si>
  <si>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</si>
  <si>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</si>
  <si>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</si>
  <si>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</si>
  <si>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</si>
  <si>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</si>
  <si>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SOUTH SUDAN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</si>
  <si>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</si>
  <si>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</si>
  <si>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</si>
  <si>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</si>
  <si>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</si>
  <si>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</si>
  <si>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</si>
  <si>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</si>
  <si>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</si>
  <si>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</si>
  <si>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</si>
  <si>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</si>
  <si>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</si>
  <si>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</si>
  <si>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</si>
  <si>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</si>
  <si>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</si>
  <si>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</si>
  <si>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</si>
  <si>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</si>
  <si>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</si>
  <si>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</si>
  <si>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</si>
  <si>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</si>
  <si>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</si>
  <si>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</si>
  <si>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</si>
  <si>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</si>
  <si>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</si>
  <si>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</si>
  <si>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</si>
  <si>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</si>
  <si>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</si>
  <si>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</si>
  <si>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</si>
  <si>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</si>
  <si>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</si>
  <si>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</si>
  <si>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</si>
  <si>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</si>
  <si>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</si>
  <si>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</si>
  <si>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</si>
  <si>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</si>
  <si>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</si>
  <si>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</si>
  <si>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</si>
  <si>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</si>
  <si>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</si>
  <si>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</si>
  <si>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</si>
  <si>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</si>
  <si>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</si>
  <si>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</si>
  <si>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</si>
  <si>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</si>
  <si>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</si>
  <si>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</si>
  <si>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</si>
  <si>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</si>
  <si>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</si>
  <si>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</si>
  <si>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</si>
  <si>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</si>
  <si>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</si>
  <si>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</si>
  <si>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</si>
  <si>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</si>
  <si>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</si>
  <si>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</si>
  <si>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</si>
  <si>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</si>
  <si>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</si>
  <si>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</si>
  <si>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</si>
  <si>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</si>
  <si>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</si>
  <si>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</si>
  <si>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</si>
  <si>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</si>
  <si>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</si>
  <si>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</si>
  <si>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</si>
  <si>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</si>
  <si>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</si>
  <si>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</si>
  <si>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</si>
  <si>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</si>
  <si>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</si>
  <si>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</si>
  <si>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</si>
  <si>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</si>
  <si>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</si>
  <si>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</si>
  <si>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</si>
  <si>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</si>
  <si>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</si>
  <si>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</si>
  <si>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</si>
  <si>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</si>
  <si>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</si>
  <si>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</si>
  <si>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</si>
  <si>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</si>
  <si>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</si>
  <si>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COOK ISLANDS</t>
  </si>
  <si>
    <t xml:space="preserve">     FIJI</t>
  </si>
  <si>
    <t xml:space="preserve">     MICRONESIA, FEDERATED STATES OF</t>
  </si>
  <si>
    <t xml:space="preserve">     GUAM</t>
  </si>
  <si>
    <t xml:space="preserve">     MARSHALL ISLANDS</t>
  </si>
  <si>
    <t xml:space="preserve">     NEW CALEDONIA</t>
  </si>
  <si>
    <t xml:space="preserve">     NIUE</t>
  </si>
  <si>
    <t xml:space="preserve">     NEW ZEALAND</t>
  </si>
  <si>
    <t xml:space="preserve">     FRENCH POLYNESIA</t>
  </si>
  <si>
    <t xml:space="preserve">     PAPUA NEW GUINEA</t>
  </si>
  <si>
    <t xml:space="preserve">     SOLOMON ISLANDS</t>
  </si>
  <si>
    <t xml:space="preserve">     FRENCH SOUTHERN TERRITORIES</t>
  </si>
  <si>
    <t xml:space="preserve">     TOKELAU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</si>
  <si>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</si>
  <si>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</si>
  <si>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</si>
  <si>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</si>
  <si>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</si>
  <si>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</si>
  <si>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FEV 20201a ABR 2021
FEB 2021 to APR 2021</t>
  </si>
  <si>
    <t>FEV 2022 a ABR 2022
FEB 2022 to APR 2022</t>
  </si>
  <si>
    <t>ABR 2022
APR 2022</t>
  </si>
  <si>
    <t>ABR 2021
APR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</si>
</sst>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4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4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8" fillId="10" borderId="0" xfId="0" applyFont="1" applyFill="1" applyBorder="1" applyAlignment="1">
      <alignment horizontal="center" vertical="center"/>
    </xf>
    <xf numFmtId="166" fontId="10" fillId="0" borderId="0" xfId="0" applyNumberFormat="1" applyFont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 xr:uid="{00000000-0005-0000-0000-000002000000}"/>
    <cellStyle name="Normal_marco_1digito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BF-44B3-B209-8591D1AF602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BF-44B3-B209-8591D1AF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01984"/>
        <c:axId val="80211968"/>
      </c:barChart>
      <c:catAx>
        <c:axId val="802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1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019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7C-4818-80EB-BB62E6C5FCD2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F7C-4818-80EB-BB62E6C5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3696"/>
        <c:axId val="83783680"/>
      </c:barChart>
      <c:catAx>
        <c:axId val="8377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3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A4-4333-9B3A-20D38284013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4A4-4333-9B3A-20D38284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1664"/>
        <c:axId val="82643200"/>
      </c:barChart>
      <c:catAx>
        <c:axId val="8264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3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16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B6-4BD8-9B9D-31CDCD5E0356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3B6-4BD8-9B9D-31CDCD5E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2256"/>
        <c:axId val="82702720"/>
      </c:barChart>
      <c:catAx>
        <c:axId val="826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7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7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C53-42EA-B8DB-8FC98BEC0CE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C53-42EA-B8DB-8FC98BEC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8416"/>
        <c:axId val="84109952"/>
      </c:barChart>
      <c:catAx>
        <c:axId val="8410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84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67C3-4BE2-856B-97F210B6740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67C3-4BE2-856B-97F210B6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912"/>
        <c:axId val="84153088"/>
      </c:barChart>
      <c:catAx>
        <c:axId val="841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3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34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D-4CD9-B827-A56C522904F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D-4CD9-B827-A56C5229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912"/>
        <c:axId val="84200448"/>
      </c:barChart>
      <c:catAx>
        <c:axId val="8419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2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0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8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4-4F93-B44D-8B88C3B9835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4-4F93-B44D-8B88C3B9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43808"/>
        <c:axId val="93570176"/>
      </c:barChart>
      <c:catAx>
        <c:axId val="9354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70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43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1C-4307-B7E3-75DAB5992D00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1C-4307-B7E3-75DAB599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2912"/>
        <c:axId val="84184448"/>
      </c:barChart>
      <c:catAx>
        <c:axId val="8418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8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2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D5-4DC6-9A9E-4CCB185BFD0C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D5-4DC6-9A9E-4CCB185B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8176"/>
        <c:axId val="93619712"/>
      </c:barChart>
      <c:catAx>
        <c:axId val="9361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1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81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3C-4378-99D6-A9552EB7B84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3C-4378-99D6-A9552EB7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568"/>
        <c:axId val="92311552"/>
      </c:barChart>
      <c:catAx>
        <c:axId val="9230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11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0156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8C-4465-9138-919C74433961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8C-4465-9138-919C7443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2256"/>
        <c:axId val="80193792"/>
      </c:barChart>
      <c:catAx>
        <c:axId val="8019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93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5A-4AC8-8A3D-14F4359BF65A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5A-4AC8-8A3D-14F4359BF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5056"/>
        <c:axId val="93726592"/>
      </c:barChart>
      <c:catAx>
        <c:axId val="9372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5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D6-47D1-AD30-59B38349283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D6-47D1-AD30-59B38349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6032"/>
        <c:axId val="93774208"/>
      </c:barChart>
      <c:catAx>
        <c:axId val="9375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4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56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FF-405B-8636-391C4B023BC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FF-405B-8636-391C4B023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6288"/>
        <c:axId val="93677824"/>
      </c:barChart>
      <c:catAx>
        <c:axId val="9367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77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62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9C-468E-827E-CB79377F181D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9C-468E-827E-CB79377F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1360"/>
        <c:axId val="94044928"/>
      </c:barChart>
      <c:catAx>
        <c:axId val="9371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4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113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15-497E-B42B-CDA9460456F8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15-497E-B42B-CDA94604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4464"/>
        <c:axId val="94096000"/>
      </c:barChart>
      <c:catAx>
        <c:axId val="9409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9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44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F6-401A-875C-DD1B921C9D0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F6-401A-875C-DD1B921C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7248"/>
        <c:axId val="94135424"/>
      </c:barChart>
      <c:catAx>
        <c:axId val="9411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3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1724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5-47EA-BEA1-DF60B3F5B33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5-47EA-BEA1-DF60B3F5B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6768"/>
        <c:axId val="94178304"/>
      </c:barChart>
      <c:catAx>
        <c:axId val="9417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78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6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BB-4EC0-B01A-2152CB233A9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BB-4EC0-B01A-2152CB2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4288"/>
        <c:axId val="81818368"/>
      </c:barChart>
      <c:catAx>
        <c:axId val="818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18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042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EC-4211-B597-A68598CE998E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EC-4211-B597-A68598CE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0048"/>
        <c:axId val="82131584"/>
      </c:barChart>
      <c:catAx>
        <c:axId val="8213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00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33-4CBA-92DA-C6EE37091A39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33-4CBA-92DA-C6EE3709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3312"/>
        <c:axId val="82175104"/>
      </c:barChart>
      <c:catAx>
        <c:axId val="8217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75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3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8D-4ECC-A783-DDBCD2E9EDD5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8D-4ECC-A783-DDBCD2E9E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8192"/>
        <c:axId val="81849728"/>
      </c:barChart>
      <c:catAx>
        <c:axId val="8184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49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81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C1-463B-998A-077E5D4CDB58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EC1-463B-998A-077E5D4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88032"/>
        <c:axId val="82589568"/>
      </c:barChart>
      <c:catAx>
        <c:axId val="8258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8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8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CD-4EAB-8AC4-7F75D9A7D394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CD-4EAB-8AC4-7F75D9A7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5008"/>
        <c:axId val="82518016"/>
      </c:barChart>
      <c:catAx>
        <c:axId val="8263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18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350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B4-4E88-85EE-4C135D3FABAB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4B4-4E88-85EE-4C135D3F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5264"/>
        <c:axId val="82556800"/>
      </c:barChart>
      <c:catAx>
        <c:axId val="8255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5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52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4"/>
  <sheetViews>
    <sheetView showGridLines="0" showRowColHeaders="0" tabSelected="1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387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388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389</v>
      </c>
    </row>
    <row r="8" spans="2:2" s="16" customFormat="1" ht="18" customHeight="1" x14ac:dyDescent="0.25">
      <c r="B8" s="19" t="s">
        <v>390</v>
      </c>
    </row>
    <row r="9" spans="2:2" s="16" customFormat="1" ht="18" customHeight="1" x14ac:dyDescent="0.25">
      <c r="B9" s="19" t="s">
        <v>391</v>
      </c>
    </row>
    <row r="10" spans="2:2" s="16" customFormat="1" ht="18" customHeight="1" x14ac:dyDescent="0.25">
      <c r="B10" s="19" t="s">
        <v>386</v>
      </c>
    </row>
    <row r="11" spans="2:2" s="16" customFormat="1" ht="18" customHeight="1" x14ac:dyDescent="0.25">
      <c r="B11" s="19" t="s">
        <v>383</v>
      </c>
    </row>
    <row r="12" spans="2:2" s="16" customFormat="1" ht="18" customHeight="1" x14ac:dyDescent="0.25">
      <c r="B12" s="19" t="s">
        <v>382</v>
      </c>
    </row>
    <row r="13" spans="2:2" s="16" customFormat="1" ht="18" customHeight="1" x14ac:dyDescent="0.25">
      <c r="B13" s="19" t="s">
        <v>381</v>
      </c>
    </row>
    <row r="14" spans="2:2" s="16" customFormat="1" ht="18" customHeight="1" x14ac:dyDescent="0.25">
      <c r="B14" s="19" t="s">
        <v>384</v>
      </c>
    </row>
    <row r="15" spans="2:2" s="16" customFormat="1" ht="18" customHeight="1" x14ac:dyDescent="0.25">
      <c r="B15" s="19" t="s">
        <v>380</v>
      </c>
    </row>
    <row r="16" spans="2:2" s="16" customFormat="1" ht="18" customHeight="1" x14ac:dyDescent="0.25">
      <c r="B16" s="19" t="s">
        <v>385</v>
      </c>
    </row>
    <row r="17" spans="2:2" s="16" customFormat="1" ht="18" customHeight="1" x14ac:dyDescent="0.25">
      <c r="B17" s="19" t="s">
        <v>379</v>
      </c>
    </row>
    <row r="18" spans="2:2" s="16" customFormat="1" ht="18" customHeight="1" x14ac:dyDescent="0.25">
      <c r="B18" s="19" t="s">
        <v>378</v>
      </c>
    </row>
    <row r="19" spans="2:2" ht="18" customHeight="1" x14ac:dyDescent="0.3">
      <c r="B19" s="19" t="s">
        <v>377</v>
      </c>
    </row>
    <row r="20" spans="2:2" ht="18" customHeight="1" x14ac:dyDescent="0.3">
      <c r="B20" s="19" t="s">
        <v>376</v>
      </c>
    </row>
    <row r="21" spans="2:2" ht="18" customHeight="1" x14ac:dyDescent="0.3">
      <c r="B21" s="19" t="s">
        <v>392</v>
      </c>
    </row>
    <row r="22" spans="2:2" ht="18" customHeight="1" x14ac:dyDescent="0.3">
      <c r="B22" s="19" t="s">
        <v>393</v>
      </c>
    </row>
    <row r="23" spans="2:2" ht="18" customHeight="1" x14ac:dyDescent="0.3"/>
    <row r="24" spans="2:2" ht="18" customHeight="1" x14ac:dyDescent="0.3">
      <c r="B24" s="19" t="s">
        <v>0</v>
      </c>
    </row>
  </sheetData>
  <phoneticPr fontId="0" type="noConversion"/>
  <hyperlinks>
    <hyperlink ref="B13" location="'Q007'!A1" display="Q007_ENT_PAISES - IMPORTAÇÕES COMÉRCIO INTERNACIONAL POR PAÍSES" xr:uid="{00000000-0004-0000-0000-000000000000}"/>
    <hyperlink ref="B15" location="'Q009'!A1" display="Q009_SAI_PAISES - EXPORTAÇÕES COMÉRCIO INTERNACIONAL POR PAÍSES" xr:uid="{00000000-0004-0000-0000-000001000000}"/>
    <hyperlink ref="B17" location="'Q011'!A1" display="Q011_ENT_CGCE - IMPORTAÇÕES - COMÉRCIO INTERNACIONAL POR CGCE" xr:uid="{00000000-0004-0000-0000-000002000000}"/>
    <hyperlink ref="B18" location="'Q012'!A1" display="Q012_SAI_CGCE - EXPORTAÇÕES - COMÉRCIO INTERNACIONAL POR CGCE" xr:uid="{00000000-0004-0000-0000-000003000000}"/>
    <hyperlink ref="B19" location="'Q013'!A1" display="Q013_ENT_CAP - IMPORTAÇÕES - COMÉRCIO INTERNACIONAL POR CAPÍTULOS DA NC" xr:uid="{00000000-0004-0000-0000-000004000000}"/>
    <hyperlink ref="B20" location="'Q014'!A1" display="Q014_SAI_CAP - EXPORTAÇÕES - COMÉRCIO INTERNACIONAL POR CAPÍTULOS DA NC" xr:uid="{00000000-0004-0000-0000-000005000000}"/>
    <hyperlink ref="B22" location="'Q016'!A1" display="Q016_ZN_ECON - REPARTIÇÃO POR ZONAS ECONÓMICAS E PAÍSES DO COMÉRCIO INTERNACIONAL - TOTAL DO PAÍS" xr:uid="{00000000-0004-0000-0000-000006000000}"/>
    <hyperlink ref="B7" location="'Q001'!A1" display="Q001_RESUL_GLOBAIS - RESULTADOS GLOBAIS" xr:uid="{00000000-0004-0000-0000-000007000000}"/>
    <hyperlink ref="B8" location="'Q002'!A1" display="Q002_ENT_MES - IMPORTAÇÕES COMÉRCIO INTERNACIONAL POR MÊS" xr:uid="{00000000-0004-0000-0000-000008000000}"/>
    <hyperlink ref="B10" location="'Q004'!A1" display="Q004_SAI_MES - EXPORTAÇÕES COMÉRCIO INTERNACIONAL POR MÊS" xr:uid="{00000000-0004-0000-0000-000009000000}"/>
    <hyperlink ref="B9" location="'Q003'!A1" display="Q003_IMP_RESULT_MES - IMPORTAÇÕES COMÉRCIO INTERNACIONAL POR MÊS COM E SEM COMBUSTÍVEIS" xr:uid="{00000000-0004-0000-0000-00000A000000}"/>
    <hyperlink ref="B11" location="'Q005'!A1" display="Q005_EXP_RESULT_MES - EXPORTAÇÕES COMÉRCIO INTERNACIONAL POR MÊS COM E SEM COMBUSTÍVEIS" xr:uid="{00000000-0004-0000-0000-00000B000000}"/>
    <hyperlink ref="B12" location="'Q006'!A1" display="Q006_SALDO - SALDO DA BALANÇA COMERCIAL COM E SEM COMBUSTÍVEIS" xr:uid="{00000000-0004-0000-0000-00000C000000}"/>
    <hyperlink ref="B14" location="'Q008'!A1" display="Q008_IMP_PRINC_PAISES - IMPORTAÇÕES COMÉRCIO INTERNACIONAL POR PRINCIPAIS PAÍSES E ZONAS ECONÓMICAS" xr:uid="{00000000-0004-0000-0000-00000D000000}"/>
    <hyperlink ref="B16" location="'Q010'!A1" display="Q010_EXP_PRINC_PAISES - EXPORTAÇÕES COMÉRCIO INTERNACIONAL POR PRINCIPAIS PAÍSES E ZONAS ECONÓMICAS" xr:uid="{00000000-0004-0000-0000-00000E000000}"/>
    <hyperlink ref="B24" location="'Nomenclatura Combinada'!A2" display="Nomenclatura Combinada - Descritivo dos Capítulos da NC" xr:uid="{00000000-0004-0000-0000-00000F000000}"/>
    <hyperlink ref="B21" location="'Q015'!A1" display="Q015_IMP_EXP_GRP_PROD - IMPORTAÇÕES E EXPORTAÇÕES DO COMÉRCIO INTERNACIONAL POR GRUPOS DE PRODUTOS" xr:uid="{00000000-0004-0000-00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0"/>
  <sheetViews>
    <sheetView showGridLines="0" zoomScale="90" zoomScaleNormal="90" workbookViewId="0">
      <selection sqref="A1:T1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4" ht="29.25" customHeight="1" x14ac:dyDescent="0.3">
      <c r="A2" s="245" t="s">
        <v>669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6" t="s">
        <v>670</v>
      </c>
      <c r="B5" s="216"/>
      <c r="C5" s="216"/>
      <c r="D5" s="216"/>
      <c r="E5" s="63"/>
      <c r="F5" s="247" t="s">
        <v>671</v>
      </c>
      <c r="G5" s="218"/>
      <c r="H5" s="218"/>
      <c r="I5" s="218"/>
      <c r="J5" s="218"/>
      <c r="K5" s="218"/>
      <c r="L5" s="218"/>
      <c r="M5" s="105"/>
      <c r="N5" s="216" t="s">
        <v>672</v>
      </c>
      <c r="O5" s="216"/>
      <c r="P5" s="216"/>
      <c r="Q5" s="216"/>
      <c r="R5" s="216"/>
      <c r="S5" s="216"/>
      <c r="T5" s="216"/>
      <c r="W5" s="31"/>
      <c r="X5" s="31"/>
    </row>
    <row r="6" spans="1:24" ht="2.25" customHeight="1" x14ac:dyDescent="0.3">
      <c r="A6" s="216"/>
      <c r="B6" s="216"/>
      <c r="C6" s="216"/>
      <c r="D6" s="216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6"/>
      <c r="B7" s="216"/>
      <c r="C7" s="216"/>
      <c r="D7" s="216"/>
      <c r="E7" s="108"/>
      <c r="F7" s="217" t="s">
        <v>648</v>
      </c>
      <c r="G7" s="217"/>
      <c r="H7" s="217"/>
      <c r="I7" s="217"/>
      <c r="J7" s="217"/>
      <c r="K7" s="109"/>
      <c r="L7" s="30" t="s">
        <v>656</v>
      </c>
      <c r="M7" s="110"/>
      <c r="N7" s="217" t="s">
        <v>648</v>
      </c>
      <c r="O7" s="217"/>
      <c r="P7" s="217"/>
      <c r="Q7" s="217"/>
      <c r="R7" s="217"/>
      <c r="S7" s="109"/>
      <c r="T7" s="30" t="s">
        <v>656</v>
      </c>
      <c r="U7" s="20"/>
    </row>
    <row r="8" spans="1:24" ht="2.25" customHeight="1" x14ac:dyDescent="0.3">
      <c r="A8" s="216"/>
      <c r="B8" s="216"/>
      <c r="C8" s="216"/>
      <c r="D8" s="216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6"/>
      <c r="B9" s="216"/>
      <c r="C9" s="216"/>
      <c r="D9" s="216"/>
      <c r="E9" s="63"/>
      <c r="F9" s="112" t="s">
        <v>1123</v>
      </c>
      <c r="G9" s="106"/>
      <c r="H9" s="112" t="s">
        <v>1124</v>
      </c>
      <c r="I9" s="106"/>
      <c r="J9" s="30" t="s">
        <v>673</v>
      </c>
      <c r="K9" s="106"/>
      <c r="L9" s="30" t="s">
        <v>296</v>
      </c>
      <c r="M9" s="105"/>
      <c r="N9" s="112" t="s">
        <v>1123</v>
      </c>
      <c r="O9" s="106"/>
      <c r="P9" s="112" t="s">
        <v>1124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43" t="s">
        <v>707</v>
      </c>
      <c r="B11" s="243"/>
      <c r="C11" s="243"/>
      <c r="D11" s="243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2851.0967049999999</v>
      </c>
      <c r="G12" s="72"/>
      <c r="H12" s="72">
        <v>2138.604801</v>
      </c>
      <c r="I12" s="72"/>
      <c r="J12" s="119">
        <f t="shared" ref="J12:J21" si="0">F12-H12</f>
        <v>712.49190399999998</v>
      </c>
      <c r="K12" s="72"/>
      <c r="L12" s="120">
        <f t="shared" ref="L12:L21" si="1">F12/H12*100-100</f>
        <v>33.315734803683341</v>
      </c>
      <c r="M12" s="113"/>
      <c r="N12" s="72">
        <v>8515.0825839999998</v>
      </c>
      <c r="O12" s="72"/>
      <c r="P12" s="72">
        <v>6161.3217530000002</v>
      </c>
      <c r="Q12" s="72"/>
      <c r="R12" s="119">
        <f>N12-P12</f>
        <v>2353.7608309999996</v>
      </c>
      <c r="S12" s="72"/>
      <c r="T12" s="120">
        <f t="shared" ref="T12:T21" si="2">N12/P12*100-100</f>
        <v>38.202206042135884</v>
      </c>
      <c r="U12" s="20"/>
    </row>
    <row r="13" spans="1:24" ht="12.75" customHeight="1" x14ac:dyDescent="0.3">
      <c r="A13" s="20"/>
      <c r="B13" s="72" t="s">
        <v>367</v>
      </c>
      <c r="C13" s="72" t="s">
        <v>619</v>
      </c>
      <c r="D13" s="121"/>
      <c r="E13" s="20"/>
      <c r="F13" s="72">
        <v>991.24064099999998</v>
      </c>
      <c r="G13" s="72"/>
      <c r="H13" s="72">
        <v>854.22703000000001</v>
      </c>
      <c r="I13" s="72"/>
      <c r="J13" s="119">
        <f t="shared" si="0"/>
        <v>137.01361099999997</v>
      </c>
      <c r="K13" s="72"/>
      <c r="L13" s="120">
        <f t="shared" si="1"/>
        <v>16.039484374546191</v>
      </c>
      <c r="M13" s="113"/>
      <c r="N13" s="72">
        <v>3045.4091309999999</v>
      </c>
      <c r="O13" s="72"/>
      <c r="P13" s="72">
        <v>2656.3324820000003</v>
      </c>
      <c r="Q13" s="72"/>
      <c r="R13" s="119">
        <f>N13-P13</f>
        <v>389.07664899999963</v>
      </c>
      <c r="S13" s="72"/>
      <c r="T13" s="120">
        <f t="shared" si="2"/>
        <v>14.647136668187599</v>
      </c>
      <c r="U13" s="20"/>
    </row>
    <row r="14" spans="1:24" ht="12.75" customHeight="1" x14ac:dyDescent="0.3">
      <c r="A14" s="72"/>
      <c r="B14" s="72" t="s">
        <v>368</v>
      </c>
      <c r="C14" s="72" t="s">
        <v>620</v>
      </c>
      <c r="D14" s="72"/>
      <c r="E14" s="72"/>
      <c r="F14" s="72">
        <v>498.469515</v>
      </c>
      <c r="G14" s="72"/>
      <c r="H14" s="72">
        <v>571.89533900000004</v>
      </c>
      <c r="I14" s="72"/>
      <c r="J14" s="119">
        <f t="shared" si="0"/>
        <v>-73.425824000000034</v>
      </c>
      <c r="K14" s="72"/>
      <c r="L14" s="120">
        <f t="shared" si="1"/>
        <v>-12.839031723600044</v>
      </c>
      <c r="M14" s="113"/>
      <c r="N14" s="72">
        <v>1568.3536730000001</v>
      </c>
      <c r="O14" s="72"/>
      <c r="P14" s="72">
        <v>1425.815783</v>
      </c>
      <c r="Q14" s="72"/>
      <c r="R14" s="119">
        <f t="shared" ref="R14:R21" si="3">N14-P14</f>
        <v>142.53789000000006</v>
      </c>
      <c r="S14" s="72"/>
      <c r="T14" s="120">
        <f t="shared" si="2"/>
        <v>9.9969359085149136</v>
      </c>
      <c r="U14" s="20"/>
      <c r="V14" s="122"/>
      <c r="W14" s="122"/>
    </row>
    <row r="15" spans="1:24" ht="12.75" customHeight="1" x14ac:dyDescent="0.3">
      <c r="A15" s="20"/>
      <c r="B15" s="72" t="s">
        <v>370</v>
      </c>
      <c r="C15" s="72" t="s">
        <v>622</v>
      </c>
      <c r="D15" s="121"/>
      <c r="E15" s="20"/>
      <c r="F15" s="72">
        <v>468.26026300000001</v>
      </c>
      <c r="G15" s="72"/>
      <c r="H15" s="72">
        <v>363.13481100000001</v>
      </c>
      <c r="I15" s="72"/>
      <c r="J15" s="119">
        <f t="shared" si="0"/>
        <v>105.125452</v>
      </c>
      <c r="K15" s="72"/>
      <c r="L15" s="120">
        <f t="shared" si="1"/>
        <v>28.949428370831669</v>
      </c>
      <c r="M15" s="113"/>
      <c r="N15" s="72">
        <v>1364.256441</v>
      </c>
      <c r="O15" s="72"/>
      <c r="P15" s="72">
        <v>1064.519262</v>
      </c>
      <c r="Q15" s="72"/>
      <c r="R15" s="119">
        <f t="shared" si="3"/>
        <v>299.73717899999997</v>
      </c>
      <c r="S15" s="72"/>
      <c r="T15" s="120">
        <f t="shared" si="2"/>
        <v>28.15704606761733</v>
      </c>
      <c r="U15" s="20"/>
      <c r="V15" s="122"/>
      <c r="W15" s="122"/>
    </row>
    <row r="16" spans="1:24" ht="12.75" customHeight="1" x14ac:dyDescent="0.3">
      <c r="A16" s="20"/>
      <c r="B16" s="72" t="s">
        <v>369</v>
      </c>
      <c r="C16" s="72" t="s">
        <v>621</v>
      </c>
      <c r="D16" s="121"/>
      <c r="E16" s="20"/>
      <c r="F16" s="72">
        <v>384.51911100000001</v>
      </c>
      <c r="G16" s="72"/>
      <c r="H16" s="72">
        <v>339.86212399999999</v>
      </c>
      <c r="I16" s="72"/>
      <c r="J16" s="119">
        <f t="shared" si="0"/>
        <v>44.656987000000015</v>
      </c>
      <c r="K16" s="72"/>
      <c r="L16" s="120">
        <f t="shared" si="1"/>
        <v>13.139736336138469</v>
      </c>
      <c r="M16" s="113"/>
      <c r="N16" s="72">
        <v>1231.6865520000001</v>
      </c>
      <c r="O16" s="72"/>
      <c r="P16" s="72">
        <v>998.51650800000016</v>
      </c>
      <c r="Q16" s="72"/>
      <c r="R16" s="119">
        <f t="shared" si="3"/>
        <v>233.17004399999996</v>
      </c>
      <c r="S16" s="72"/>
      <c r="T16" s="120">
        <f t="shared" si="2"/>
        <v>23.351646380592442</v>
      </c>
      <c r="U16" s="20"/>
      <c r="V16" s="122"/>
      <c r="W16" s="122"/>
    </row>
    <row r="17" spans="1:23" ht="12.75" customHeight="1" x14ac:dyDescent="0.3">
      <c r="A17" s="20"/>
      <c r="B17" s="72" t="s">
        <v>371</v>
      </c>
      <c r="C17" s="72" t="s">
        <v>623</v>
      </c>
      <c r="D17" s="121"/>
      <c r="E17" s="20"/>
      <c r="F17" s="72">
        <v>375.15632599999998</v>
      </c>
      <c r="G17" s="72"/>
      <c r="H17" s="72">
        <v>312.88971800000002</v>
      </c>
      <c r="I17" s="72"/>
      <c r="J17" s="119">
        <f t="shared" si="0"/>
        <v>62.266607999999962</v>
      </c>
      <c r="K17" s="72"/>
      <c r="L17" s="120">
        <f t="shared" si="1"/>
        <v>19.900496698328695</v>
      </c>
      <c r="M17" s="113"/>
      <c r="N17" s="72">
        <v>1134.5821659999999</v>
      </c>
      <c r="O17" s="72"/>
      <c r="P17" s="72">
        <v>843.35711700000002</v>
      </c>
      <c r="Q17" s="72"/>
      <c r="R17" s="119">
        <f t="shared" si="3"/>
        <v>291.2250489999999</v>
      </c>
      <c r="S17" s="72"/>
      <c r="T17" s="120">
        <f t="shared" si="2"/>
        <v>34.531640645418292</v>
      </c>
      <c r="U17" s="20"/>
      <c r="V17" s="122"/>
      <c r="W17" s="122"/>
    </row>
    <row r="18" spans="1:23" ht="12.75" customHeight="1" x14ac:dyDescent="0.3">
      <c r="A18" s="20"/>
      <c r="B18" s="72" t="s">
        <v>372</v>
      </c>
      <c r="C18" s="72" t="s">
        <v>624</v>
      </c>
      <c r="D18" s="121"/>
      <c r="E18" s="20"/>
      <c r="F18" s="72">
        <v>272.55027699999999</v>
      </c>
      <c r="G18" s="72"/>
      <c r="H18" s="72">
        <v>199.22242600000001</v>
      </c>
      <c r="I18" s="72"/>
      <c r="J18" s="119">
        <f t="shared" si="0"/>
        <v>73.327850999999981</v>
      </c>
      <c r="K18" s="72"/>
      <c r="L18" s="120">
        <f t="shared" si="1"/>
        <v>36.807026433861409</v>
      </c>
      <c r="M18" s="113"/>
      <c r="N18" s="72">
        <v>807.2363620000001</v>
      </c>
      <c r="O18" s="72"/>
      <c r="P18" s="72">
        <v>583.15239700000006</v>
      </c>
      <c r="Q18" s="72"/>
      <c r="R18" s="119">
        <f t="shared" si="3"/>
        <v>224.08396500000003</v>
      </c>
      <c r="S18" s="72"/>
      <c r="T18" s="120">
        <f t="shared" si="2"/>
        <v>38.426312942000976</v>
      </c>
      <c r="U18" s="20"/>
      <c r="V18" s="122"/>
      <c r="W18" s="122"/>
    </row>
    <row r="19" spans="1:23" ht="12.75" customHeight="1" x14ac:dyDescent="0.3">
      <c r="A19" s="20"/>
      <c r="B19" s="72" t="s">
        <v>702</v>
      </c>
      <c r="C19" s="72" t="s">
        <v>703</v>
      </c>
      <c r="D19" s="121"/>
      <c r="E19" s="20"/>
      <c r="F19" s="72">
        <v>427.03943400000003</v>
      </c>
      <c r="G19" s="72"/>
      <c r="H19" s="72">
        <v>243.461366</v>
      </c>
      <c r="I19" s="72"/>
      <c r="J19" s="119">
        <f t="shared" si="0"/>
        <v>183.57806800000003</v>
      </c>
      <c r="K19" s="72"/>
      <c r="L19" s="120">
        <f t="shared" si="1"/>
        <v>75.403367284154655</v>
      </c>
      <c r="M19" s="113"/>
      <c r="N19" s="72">
        <v>1115.7506539999999</v>
      </c>
      <c r="O19" s="72"/>
      <c r="P19" s="72">
        <v>494.68195200000002</v>
      </c>
      <c r="Q19" s="72"/>
      <c r="R19" s="119">
        <f t="shared" si="3"/>
        <v>621.06870199999992</v>
      </c>
      <c r="S19" s="72"/>
      <c r="T19" s="120">
        <f t="shared" si="2"/>
        <v>125.54909260162376</v>
      </c>
      <c r="U19" s="20"/>
      <c r="V19" s="122"/>
      <c r="W19" s="122"/>
    </row>
    <row r="20" spans="1:23" ht="12.75" customHeight="1" x14ac:dyDescent="0.3">
      <c r="A20" s="20"/>
      <c r="B20" s="72" t="s">
        <v>374</v>
      </c>
      <c r="C20" s="72" t="s">
        <v>626</v>
      </c>
      <c r="D20" s="121"/>
      <c r="E20" s="20"/>
      <c r="F20" s="72">
        <v>221.97719599999999</v>
      </c>
      <c r="G20" s="72"/>
      <c r="H20" s="72">
        <v>142.312445</v>
      </c>
      <c r="I20" s="72"/>
      <c r="J20" s="119">
        <f t="shared" si="0"/>
        <v>79.664750999999995</v>
      </c>
      <c r="K20" s="72"/>
      <c r="L20" s="120">
        <f t="shared" si="1"/>
        <v>55.978766298337433</v>
      </c>
      <c r="M20" s="113"/>
      <c r="N20" s="72">
        <v>789.43138500000009</v>
      </c>
      <c r="O20" s="72"/>
      <c r="P20" s="72">
        <v>411.459813</v>
      </c>
      <c r="Q20" s="72"/>
      <c r="R20" s="119">
        <f t="shared" si="3"/>
        <v>377.97157200000009</v>
      </c>
      <c r="S20" s="72"/>
      <c r="T20" s="120">
        <f t="shared" si="2"/>
        <v>91.861115000312338</v>
      </c>
      <c r="U20" s="20"/>
      <c r="V20" s="122"/>
      <c r="W20" s="122"/>
    </row>
    <row r="21" spans="1:23" ht="12.75" customHeight="1" x14ac:dyDescent="0.3">
      <c r="A21" s="20"/>
      <c r="B21" s="72" t="s">
        <v>632</v>
      </c>
      <c r="C21" s="72" t="s">
        <v>633</v>
      </c>
      <c r="D21" s="121"/>
      <c r="E21" s="20"/>
      <c r="F21" s="72">
        <v>144.66779700000001</v>
      </c>
      <c r="G21" s="72"/>
      <c r="H21" s="72">
        <v>141.67990499999999</v>
      </c>
      <c r="I21" s="72"/>
      <c r="J21" s="119">
        <f t="shared" si="0"/>
        <v>2.9878920000000164</v>
      </c>
      <c r="K21" s="72"/>
      <c r="L21" s="120">
        <f t="shared" si="1"/>
        <v>2.1089031644960556</v>
      </c>
      <c r="M21" s="113"/>
      <c r="N21" s="72">
        <v>437.37495100000001</v>
      </c>
      <c r="O21" s="72"/>
      <c r="P21" s="72">
        <v>407.33170400000006</v>
      </c>
      <c r="Q21" s="72"/>
      <c r="R21" s="119">
        <f t="shared" si="3"/>
        <v>30.043246999999951</v>
      </c>
      <c r="S21" s="72"/>
      <c r="T21" s="120">
        <f t="shared" si="2"/>
        <v>7.375622055679699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43" t="s">
        <v>674</v>
      </c>
      <c r="B23" s="243"/>
      <c r="C23" s="243"/>
      <c r="D23" s="243"/>
      <c r="E23" s="123"/>
      <c r="F23" s="115">
        <v>5666.453316999985</v>
      </c>
      <c r="G23" s="115"/>
      <c r="H23" s="115">
        <v>4622.6021529999962</v>
      </c>
      <c r="I23" s="115"/>
      <c r="J23" s="116">
        <f>F23-H23</f>
        <v>1043.8511639999888</v>
      </c>
      <c r="K23" s="124"/>
      <c r="L23" s="117">
        <f>F23/H23*100-100</f>
        <v>22.581462333342841</v>
      </c>
      <c r="M23" s="118"/>
      <c r="N23" s="115">
        <v>17176.097218999974</v>
      </c>
      <c r="O23" s="115"/>
      <c r="P23" s="115">
        <v>13356.891142000006</v>
      </c>
      <c r="Q23" s="115"/>
      <c r="R23" s="116">
        <f>N23-P23</f>
        <v>3819.206076999968</v>
      </c>
      <c r="S23" s="124"/>
      <c r="T23" s="117">
        <f>N23/P23*100-100</f>
        <v>28.593525517256666</v>
      </c>
      <c r="U23" s="20"/>
      <c r="V23" s="122"/>
      <c r="W23" s="122"/>
    </row>
    <row r="24" spans="1:23" s="10" customFormat="1" ht="30" customHeight="1" x14ac:dyDescent="0.25">
      <c r="A24" s="241" t="s">
        <v>675</v>
      </c>
      <c r="B24" s="241"/>
      <c r="C24" s="241"/>
      <c r="D24" s="241"/>
      <c r="E24" s="125"/>
      <c r="F24" s="125">
        <v>6097.0073570000004</v>
      </c>
      <c r="G24" s="125"/>
      <c r="H24" s="125">
        <v>4993.3600270000006</v>
      </c>
      <c r="I24" s="125"/>
      <c r="J24" s="126">
        <f>F24-H24</f>
        <v>1103.6473299999998</v>
      </c>
      <c r="K24" s="126"/>
      <c r="L24" s="127">
        <f>F24/H24*100-100</f>
        <v>22.102298332833598</v>
      </c>
      <c r="M24" s="128"/>
      <c r="N24" s="125">
        <v>18478.323749999996</v>
      </c>
      <c r="O24" s="125"/>
      <c r="P24" s="125">
        <v>14451.440449000002</v>
      </c>
      <c r="Q24" s="125"/>
      <c r="R24" s="126">
        <f>N24-P24</f>
        <v>4026.8833009999944</v>
      </c>
      <c r="S24" s="126"/>
      <c r="T24" s="127">
        <f>N24/P24*100-100</f>
        <v>27.864926788517081</v>
      </c>
      <c r="U24" s="129"/>
      <c r="V24" s="130"/>
      <c r="W24" s="130"/>
    </row>
    <row r="25" spans="1:23" ht="30" customHeight="1" x14ac:dyDescent="0.3">
      <c r="A25" s="243" t="s">
        <v>676</v>
      </c>
      <c r="B25" s="243"/>
      <c r="C25" s="243"/>
      <c r="D25" s="243"/>
      <c r="E25" s="210"/>
      <c r="F25" s="115">
        <v>6186.8085849999998</v>
      </c>
      <c r="G25" s="115"/>
      <c r="H25" s="115">
        <v>5062.2843170000006</v>
      </c>
      <c r="I25" s="115"/>
      <c r="J25" s="116">
        <f>F25-H25</f>
        <v>1124.5242679999992</v>
      </c>
      <c r="K25" s="124"/>
      <c r="L25" s="117">
        <f>F25/H25*100-100</f>
        <v>22.213771443529112</v>
      </c>
      <c r="M25" s="118"/>
      <c r="N25" s="115">
        <v>18744.653231999997</v>
      </c>
      <c r="O25" s="115"/>
      <c r="P25" s="115">
        <v>14724.372666000003</v>
      </c>
      <c r="Q25" s="115"/>
      <c r="R25" s="116">
        <f>N25-P25</f>
        <v>4020.280565999994</v>
      </c>
      <c r="S25" s="124"/>
      <c r="T25" s="117">
        <f>N25/P25*100-100</f>
        <v>27.303577932954724</v>
      </c>
      <c r="U25" s="20"/>
      <c r="V25" s="122"/>
      <c r="W25" s="122"/>
    </row>
    <row r="26" spans="1:23" ht="30" customHeight="1" x14ac:dyDescent="0.3">
      <c r="A26" s="241" t="s">
        <v>677</v>
      </c>
      <c r="B26" s="241"/>
      <c r="C26" s="241"/>
      <c r="D26" s="241"/>
      <c r="E26" s="125"/>
      <c r="F26" s="125">
        <v>2594.204991999999</v>
      </c>
      <c r="G26" s="125"/>
      <c r="H26" s="125">
        <v>1735.3300560000005</v>
      </c>
      <c r="I26" s="72"/>
      <c r="J26" s="126">
        <f>F26-H26</f>
        <v>858.87493599999857</v>
      </c>
      <c r="K26" s="91"/>
      <c r="L26" s="127">
        <f>F26/H26*100-100</f>
        <v>49.493462815928893</v>
      </c>
      <c r="M26" s="131"/>
      <c r="N26" s="125">
        <v>7480.2461229999981</v>
      </c>
      <c r="O26" s="125"/>
      <c r="P26" s="125">
        <v>4936.8507300000001</v>
      </c>
      <c r="Q26" s="72"/>
      <c r="R26" s="126">
        <f>N26-P26</f>
        <v>2543.395392999998</v>
      </c>
      <c r="S26" s="126"/>
      <c r="T26" s="127">
        <f>N26/P26*100-100</f>
        <v>51.518580003734428</v>
      </c>
      <c r="U26" s="20"/>
      <c r="V26" s="122"/>
      <c r="W26" s="122"/>
    </row>
    <row r="27" spans="1:23" ht="30" customHeight="1" x14ac:dyDescent="0.3">
      <c r="A27" s="242" t="s">
        <v>678</v>
      </c>
      <c r="B27" s="242"/>
      <c r="C27" s="242"/>
      <c r="D27" s="242"/>
      <c r="E27" s="123"/>
      <c r="F27" s="115">
        <v>2504.4037639999992</v>
      </c>
      <c r="G27" s="115"/>
      <c r="H27" s="115">
        <v>1666.4057660000005</v>
      </c>
      <c r="I27" s="115"/>
      <c r="J27" s="116">
        <f>F27-H27</f>
        <v>837.99799799999869</v>
      </c>
      <c r="K27" s="124"/>
      <c r="L27" s="117">
        <f>F27/H27*100-100</f>
        <v>50.287751944804427</v>
      </c>
      <c r="M27" s="118"/>
      <c r="N27" s="115">
        <v>7213.916640999998</v>
      </c>
      <c r="O27" s="115"/>
      <c r="P27" s="115">
        <v>4663.9185130000005</v>
      </c>
      <c r="Q27" s="115"/>
      <c r="R27" s="116">
        <f>N27-P27</f>
        <v>2549.9981279999975</v>
      </c>
      <c r="S27" s="124"/>
      <c r="T27" s="117">
        <f>N27/P27*100-100</f>
        <v>54.675014601825609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50" t="s">
        <v>634</v>
      </c>
      <c r="B34" s="250"/>
      <c r="C34" s="250"/>
      <c r="D34" s="250"/>
      <c r="E34" s="135"/>
      <c r="F34" s="251" t="s">
        <v>635</v>
      </c>
      <c r="G34" s="251"/>
      <c r="H34" s="251"/>
      <c r="I34" s="251"/>
      <c r="J34" s="251"/>
      <c r="K34" s="251"/>
      <c r="L34" s="251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52" t="s">
        <v>636</v>
      </c>
      <c r="B35" s="252"/>
      <c r="C35" s="252"/>
      <c r="D35" s="252"/>
      <c r="E35" s="135"/>
      <c r="F35" s="249" t="s">
        <v>637</v>
      </c>
      <c r="G35" s="249"/>
      <c r="H35" s="249"/>
      <c r="I35" s="249"/>
      <c r="J35" s="249"/>
      <c r="K35" s="249"/>
      <c r="L35" s="249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50" t="s">
        <v>638</v>
      </c>
      <c r="B36" s="250"/>
      <c r="C36" s="250"/>
      <c r="D36" s="250"/>
      <c r="E36" s="135"/>
      <c r="F36" s="251" t="s">
        <v>637</v>
      </c>
      <c r="G36" s="251"/>
      <c r="H36" s="251"/>
      <c r="I36" s="251"/>
      <c r="J36" s="251"/>
      <c r="K36" s="251"/>
      <c r="L36" s="251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8" t="s">
        <v>639</v>
      </c>
      <c r="B37" s="248"/>
      <c r="C37" s="248"/>
      <c r="D37" s="248"/>
      <c r="E37" s="135"/>
      <c r="F37" s="249" t="s">
        <v>635</v>
      </c>
      <c r="G37" s="249"/>
      <c r="H37" s="249"/>
      <c r="I37" s="249"/>
      <c r="J37" s="249"/>
      <c r="K37" s="249"/>
      <c r="L37" s="249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26" t="s">
        <v>679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1"/>
    </row>
    <row r="3" spans="1:21" s="98" customFormat="1" ht="6.75" customHeight="1" thickBot="1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21" ht="12" customHeight="1" thickBot="1" x14ac:dyDescent="0.35">
      <c r="A4" s="228" t="s">
        <v>162</v>
      </c>
      <c r="B4" s="228" t="s">
        <v>163</v>
      </c>
      <c r="C4" s="230" t="s">
        <v>668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28" t="s">
        <v>536</v>
      </c>
      <c r="S4" s="228" t="s">
        <v>523</v>
      </c>
      <c r="U4" s="31"/>
    </row>
    <row r="5" spans="1:21" ht="21.75" customHeight="1" thickBot="1" x14ac:dyDescent="0.25">
      <c r="A5" s="229"/>
      <c r="B5" s="229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9"/>
      <c r="S5" s="229"/>
    </row>
    <row r="6" spans="1:21" ht="13.8" x14ac:dyDescent="0.3">
      <c r="A6" s="100">
        <v>2021</v>
      </c>
      <c r="B6" s="97" t="s">
        <v>339</v>
      </c>
      <c r="C6" s="101">
        <v>513.23488299999997</v>
      </c>
      <c r="D6" s="101">
        <v>32.146053000000002</v>
      </c>
      <c r="E6" s="101">
        <v>123.916901</v>
      </c>
      <c r="F6" s="101">
        <v>8.2143390000000007</v>
      </c>
      <c r="G6" s="101">
        <v>2.7178429999999998</v>
      </c>
      <c r="H6" s="101">
        <v>3.8899409999999999</v>
      </c>
      <c r="I6" s="101">
        <v>43.450330999999998</v>
      </c>
      <c r="J6" s="101">
        <v>34.372978000000003</v>
      </c>
      <c r="K6" s="101">
        <v>5.7879199999999997</v>
      </c>
      <c r="L6" s="101">
        <v>1253.9545189999999</v>
      </c>
      <c r="M6" s="101">
        <v>3.44103</v>
      </c>
      <c r="N6" s="101">
        <v>24.844335999999998</v>
      </c>
      <c r="O6" s="101">
        <v>648.00145299999997</v>
      </c>
      <c r="P6" s="101">
        <v>15.001582000000001</v>
      </c>
      <c r="Q6" s="101">
        <v>26.241228</v>
      </c>
      <c r="R6" s="100">
        <v>2021</v>
      </c>
      <c r="S6" s="97" t="s">
        <v>539</v>
      </c>
      <c r="U6" s="31"/>
    </row>
    <row r="7" spans="1:21" x14ac:dyDescent="0.2">
      <c r="B7" s="97" t="s">
        <v>340</v>
      </c>
      <c r="C7" s="101">
        <v>545.008017</v>
      </c>
      <c r="D7" s="101">
        <v>28.692126999999999</v>
      </c>
      <c r="E7" s="101">
        <v>108.40648400000001</v>
      </c>
      <c r="F7" s="101">
        <v>6.9315990000000003</v>
      </c>
      <c r="G7" s="101">
        <v>4.0894560000000002</v>
      </c>
      <c r="H7" s="101">
        <v>4.2976049999999999</v>
      </c>
      <c r="I7" s="101">
        <v>47.949255000000001</v>
      </c>
      <c r="J7" s="101">
        <v>35.629503999999997</v>
      </c>
      <c r="K7" s="101">
        <v>6.9322340000000002</v>
      </c>
      <c r="L7" s="101">
        <v>1326.5188270000001</v>
      </c>
      <c r="M7" s="101">
        <v>3.807458</v>
      </c>
      <c r="N7" s="101">
        <v>27.470154999999998</v>
      </c>
      <c r="O7" s="101">
        <v>676.08657100000005</v>
      </c>
      <c r="P7" s="101">
        <v>14.082811</v>
      </c>
      <c r="Q7" s="101">
        <v>31.156116999999998</v>
      </c>
      <c r="R7" s="96"/>
      <c r="S7" s="97" t="s">
        <v>540</v>
      </c>
    </row>
    <row r="8" spans="1:21" x14ac:dyDescent="0.2">
      <c r="B8" s="97" t="s">
        <v>341</v>
      </c>
      <c r="C8" s="101">
        <v>643.79157699999996</v>
      </c>
      <c r="D8" s="101">
        <v>37.344062000000001</v>
      </c>
      <c r="E8" s="101">
        <v>147.87835699999999</v>
      </c>
      <c r="F8" s="101">
        <v>10.097956</v>
      </c>
      <c r="G8" s="101">
        <v>4.2534190000000001</v>
      </c>
      <c r="H8" s="101">
        <v>4.8359129999999997</v>
      </c>
      <c r="I8" s="101">
        <v>47.317352999999997</v>
      </c>
      <c r="J8" s="101">
        <v>39.257621999999998</v>
      </c>
      <c r="K8" s="101">
        <v>7.9797760000000002</v>
      </c>
      <c r="L8" s="101">
        <v>1432.100441</v>
      </c>
      <c r="M8" s="101">
        <v>3.7741030000000002</v>
      </c>
      <c r="N8" s="101">
        <v>38.981675000000003</v>
      </c>
      <c r="O8" s="101">
        <v>796.04682200000002</v>
      </c>
      <c r="P8" s="101">
        <v>28.457082</v>
      </c>
      <c r="Q8" s="101">
        <v>37.073897000000002</v>
      </c>
      <c r="R8" s="96"/>
      <c r="S8" s="97" t="s">
        <v>541</v>
      </c>
    </row>
    <row r="9" spans="1:21" x14ac:dyDescent="0.2">
      <c r="B9" s="97" t="s">
        <v>342</v>
      </c>
      <c r="C9" s="101">
        <v>581.07546600000001</v>
      </c>
      <c r="D9" s="101">
        <v>32.018793000000002</v>
      </c>
      <c r="E9" s="101">
        <v>134.190099</v>
      </c>
      <c r="F9" s="101">
        <v>7.3388739999999997</v>
      </c>
      <c r="G9" s="101">
        <v>3.8187530000000001</v>
      </c>
      <c r="H9" s="101">
        <v>5.5617000000000001</v>
      </c>
      <c r="I9" s="101">
        <v>36.459581</v>
      </c>
      <c r="J9" s="101">
        <v>29.358908</v>
      </c>
      <c r="K9" s="101">
        <v>7.1104690000000002</v>
      </c>
      <c r="L9" s="101">
        <v>1392.5237010000001</v>
      </c>
      <c r="M9" s="101">
        <v>2.4268900000000002</v>
      </c>
      <c r="N9" s="101">
        <v>34.308869000000001</v>
      </c>
      <c r="O9" s="101">
        <v>709.30199200000004</v>
      </c>
      <c r="P9" s="101">
        <v>13.047707000000001</v>
      </c>
      <c r="Q9" s="101">
        <v>31.419315999999998</v>
      </c>
      <c r="R9" s="96"/>
      <c r="S9" s="97" t="s">
        <v>542</v>
      </c>
    </row>
    <row r="10" spans="1:21" x14ac:dyDescent="0.2">
      <c r="B10" s="97" t="s">
        <v>343</v>
      </c>
      <c r="C10" s="101">
        <v>576.65001700000005</v>
      </c>
      <c r="D10" s="101">
        <v>30.001560999999999</v>
      </c>
      <c r="E10" s="101">
        <v>147.015265</v>
      </c>
      <c r="F10" s="101">
        <v>18.912655000000001</v>
      </c>
      <c r="G10" s="101">
        <v>2.7526079999999999</v>
      </c>
      <c r="H10" s="101">
        <v>3.866276</v>
      </c>
      <c r="I10" s="101">
        <v>42.953631999999999</v>
      </c>
      <c r="J10" s="101">
        <v>31.210014000000001</v>
      </c>
      <c r="K10" s="101">
        <v>7.0455860000000001</v>
      </c>
      <c r="L10" s="101">
        <v>1393.801522</v>
      </c>
      <c r="M10" s="101">
        <v>2.9512839999999998</v>
      </c>
      <c r="N10" s="101">
        <v>29.367872999999999</v>
      </c>
      <c r="O10" s="101">
        <v>706.73162600000001</v>
      </c>
      <c r="P10" s="101">
        <v>12.696115000000001</v>
      </c>
      <c r="Q10" s="101">
        <v>32.654221999999997</v>
      </c>
      <c r="R10" s="96"/>
      <c r="S10" s="97" t="s">
        <v>543</v>
      </c>
    </row>
    <row r="11" spans="1:21" x14ac:dyDescent="0.2">
      <c r="B11" s="97" t="s">
        <v>344</v>
      </c>
      <c r="C11" s="101">
        <v>588.21448399999997</v>
      </c>
      <c r="D11" s="101">
        <v>33.795915000000001</v>
      </c>
      <c r="E11" s="101">
        <v>134.93586199999999</v>
      </c>
      <c r="F11" s="101">
        <v>6.3332290000000002</v>
      </c>
      <c r="G11" s="101">
        <v>2.8900860000000002</v>
      </c>
      <c r="H11" s="101">
        <v>3.3893680000000002</v>
      </c>
      <c r="I11" s="101">
        <v>41.919559</v>
      </c>
      <c r="J11" s="101">
        <v>30.530581000000002</v>
      </c>
      <c r="K11" s="101">
        <v>5.5685830000000003</v>
      </c>
      <c r="L11" s="101">
        <v>1380.6635140000001</v>
      </c>
      <c r="M11" s="101">
        <v>3.9169749999999999</v>
      </c>
      <c r="N11" s="101">
        <v>49.166102000000002</v>
      </c>
      <c r="O11" s="101">
        <v>678.18102199999998</v>
      </c>
      <c r="P11" s="101">
        <v>12.585101</v>
      </c>
      <c r="Q11" s="101">
        <v>35.819128999999997</v>
      </c>
      <c r="R11" s="96"/>
      <c r="S11" s="97" t="s">
        <v>544</v>
      </c>
    </row>
    <row r="12" spans="1:21" x14ac:dyDescent="0.2">
      <c r="B12" s="97" t="s">
        <v>345</v>
      </c>
      <c r="C12" s="101">
        <v>629.28086699999994</v>
      </c>
      <c r="D12" s="101">
        <v>30.184683</v>
      </c>
      <c r="E12" s="101">
        <v>125.936149</v>
      </c>
      <c r="F12" s="101">
        <v>7.9775650000000002</v>
      </c>
      <c r="G12" s="101">
        <v>2.9336419999999999</v>
      </c>
      <c r="H12" s="101">
        <v>4.5766920000000004</v>
      </c>
      <c r="I12" s="101">
        <v>43.311481999999998</v>
      </c>
      <c r="J12" s="101">
        <v>30.204606999999999</v>
      </c>
      <c r="K12" s="101">
        <v>5.9319889999999997</v>
      </c>
      <c r="L12" s="101">
        <v>1462.4767919999999</v>
      </c>
      <c r="M12" s="101">
        <v>4.5170830000000004</v>
      </c>
      <c r="N12" s="101">
        <v>49.288801999999997</v>
      </c>
      <c r="O12" s="101">
        <v>737.73145299999999</v>
      </c>
      <c r="P12" s="101">
        <v>14.872059999999999</v>
      </c>
      <c r="Q12" s="101">
        <v>35.343747</v>
      </c>
      <c r="R12" s="96"/>
      <c r="S12" s="97" t="s">
        <v>545</v>
      </c>
    </row>
    <row r="13" spans="1:21" x14ac:dyDescent="0.2">
      <c r="B13" s="97" t="s">
        <v>346</v>
      </c>
      <c r="C13" s="101">
        <v>438.68497000000002</v>
      </c>
      <c r="D13" s="101">
        <v>21.088698999999998</v>
      </c>
      <c r="E13" s="101">
        <v>119.00738200000001</v>
      </c>
      <c r="F13" s="101">
        <v>5.9344159999999997</v>
      </c>
      <c r="G13" s="101">
        <v>2.8601489999999998</v>
      </c>
      <c r="H13" s="101">
        <v>2.985147</v>
      </c>
      <c r="I13" s="101">
        <v>29.018964</v>
      </c>
      <c r="J13" s="101">
        <v>21.181854000000001</v>
      </c>
      <c r="K13" s="101">
        <v>4.5048849999999998</v>
      </c>
      <c r="L13" s="101">
        <v>1118.032181</v>
      </c>
      <c r="M13" s="101">
        <v>3.047469</v>
      </c>
      <c r="N13" s="101">
        <v>13.278442</v>
      </c>
      <c r="O13" s="101">
        <v>490.31468799999999</v>
      </c>
      <c r="P13" s="101">
        <v>11.448884</v>
      </c>
      <c r="Q13" s="101">
        <v>20.425775000000002</v>
      </c>
      <c r="R13" s="96"/>
      <c r="S13" s="97" t="s">
        <v>546</v>
      </c>
    </row>
    <row r="14" spans="1:21" x14ac:dyDescent="0.2">
      <c r="B14" s="97" t="s">
        <v>347</v>
      </c>
      <c r="C14" s="101">
        <v>615.38533199999995</v>
      </c>
      <c r="D14" s="101">
        <v>30.813148999999999</v>
      </c>
      <c r="E14" s="101">
        <v>129.45300800000001</v>
      </c>
      <c r="F14" s="101">
        <v>15.978539</v>
      </c>
      <c r="G14" s="101">
        <v>3.206188</v>
      </c>
      <c r="H14" s="101">
        <v>4.2370850000000004</v>
      </c>
      <c r="I14" s="101">
        <v>43.554800999999998</v>
      </c>
      <c r="J14" s="101">
        <v>31.288993000000001</v>
      </c>
      <c r="K14" s="101">
        <v>5.6651930000000004</v>
      </c>
      <c r="L14" s="101">
        <v>1524.623411</v>
      </c>
      <c r="M14" s="101">
        <v>3.9298410000000001</v>
      </c>
      <c r="N14" s="101">
        <v>38.418312</v>
      </c>
      <c r="O14" s="101">
        <v>703.99261999999999</v>
      </c>
      <c r="P14" s="101">
        <v>17.001633000000002</v>
      </c>
      <c r="Q14" s="101">
        <v>31.248073000000002</v>
      </c>
      <c r="R14" s="96"/>
      <c r="S14" s="97" t="s">
        <v>547</v>
      </c>
    </row>
    <row r="15" spans="1:21" x14ac:dyDescent="0.2">
      <c r="B15" s="97" t="s">
        <v>348</v>
      </c>
      <c r="C15" s="101">
        <v>621.47995700000001</v>
      </c>
      <c r="D15" s="101">
        <v>31.123622999999998</v>
      </c>
      <c r="E15" s="101">
        <v>130.98406900000001</v>
      </c>
      <c r="F15" s="101">
        <v>8.7613020000000006</v>
      </c>
      <c r="G15" s="101">
        <v>3.1759729999999999</v>
      </c>
      <c r="H15" s="101">
        <v>3.9713910000000001</v>
      </c>
      <c r="I15" s="101">
        <v>46.065904000000003</v>
      </c>
      <c r="J15" s="101">
        <v>31.281666000000001</v>
      </c>
      <c r="K15" s="101">
        <v>7.5734310000000002</v>
      </c>
      <c r="L15" s="101">
        <v>1490.5640880000001</v>
      </c>
      <c r="M15" s="101">
        <v>3.8653300000000002</v>
      </c>
      <c r="N15" s="101">
        <v>34.606572999999997</v>
      </c>
      <c r="O15" s="101">
        <v>744.00636099999997</v>
      </c>
      <c r="P15" s="101">
        <v>16.047936</v>
      </c>
      <c r="Q15" s="101">
        <v>29.559912000000001</v>
      </c>
      <c r="R15" s="96"/>
      <c r="S15" s="97" t="s">
        <v>548</v>
      </c>
    </row>
    <row r="16" spans="1:21" x14ac:dyDescent="0.2">
      <c r="B16" s="97" t="s">
        <v>349</v>
      </c>
      <c r="C16" s="101">
        <v>719.23242700000003</v>
      </c>
      <c r="D16" s="101">
        <v>37.966279</v>
      </c>
      <c r="E16" s="101">
        <v>150.34165200000001</v>
      </c>
      <c r="F16" s="101">
        <v>9.8559149999999995</v>
      </c>
      <c r="G16" s="101">
        <v>6.4148560000000003</v>
      </c>
      <c r="H16" s="101">
        <v>5.1026790000000002</v>
      </c>
      <c r="I16" s="101">
        <v>45.076602000000001</v>
      </c>
      <c r="J16" s="101">
        <v>44.180683999999999</v>
      </c>
      <c r="K16" s="101">
        <v>9.3224680000000006</v>
      </c>
      <c r="L16" s="101">
        <v>1694.369279</v>
      </c>
      <c r="M16" s="101">
        <v>5.4982699999999998</v>
      </c>
      <c r="N16" s="101">
        <v>41.293095999999998</v>
      </c>
      <c r="O16" s="101">
        <v>780.77475900000002</v>
      </c>
      <c r="P16" s="101">
        <v>19.599837000000001</v>
      </c>
      <c r="Q16" s="101">
        <v>36.329999000000001</v>
      </c>
      <c r="R16" s="96"/>
      <c r="S16" s="97" t="s">
        <v>549</v>
      </c>
    </row>
    <row r="17" spans="1:19" x14ac:dyDescent="0.2">
      <c r="B17" s="97" t="s">
        <v>350</v>
      </c>
      <c r="C17" s="101">
        <v>551.83093799999995</v>
      </c>
      <c r="D17" s="101">
        <v>22.028547</v>
      </c>
      <c r="E17" s="101">
        <v>153.770994</v>
      </c>
      <c r="F17" s="101">
        <v>18.861139999999999</v>
      </c>
      <c r="G17" s="101">
        <v>4.1184909999999997</v>
      </c>
      <c r="H17" s="101">
        <v>3.5060190000000002</v>
      </c>
      <c r="I17" s="101">
        <v>41.875467</v>
      </c>
      <c r="J17" s="101">
        <v>28.702569</v>
      </c>
      <c r="K17" s="101">
        <v>7.3732309999999996</v>
      </c>
      <c r="L17" s="101">
        <v>1509.538346</v>
      </c>
      <c r="M17" s="101">
        <v>5.4755140000000004</v>
      </c>
      <c r="N17" s="101">
        <v>53.877200000000002</v>
      </c>
      <c r="O17" s="101">
        <v>667.747072</v>
      </c>
      <c r="P17" s="101">
        <v>20.339739000000002</v>
      </c>
      <c r="Q17" s="101">
        <v>31.309435000000001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2022</v>
      </c>
      <c r="B19" s="97" t="s">
        <v>339</v>
      </c>
      <c r="C19" s="101">
        <v>610.49275599999999</v>
      </c>
      <c r="D19" s="101">
        <v>35.262709000000001</v>
      </c>
      <c r="E19" s="101">
        <v>141.74202600000001</v>
      </c>
      <c r="F19" s="101">
        <v>8.0271120000000007</v>
      </c>
      <c r="G19" s="101">
        <v>2.4233229999999999</v>
      </c>
      <c r="H19" s="101">
        <v>4.7845060000000004</v>
      </c>
      <c r="I19" s="101">
        <v>50.168067000000001</v>
      </c>
      <c r="J19" s="101">
        <v>40.683790000000002</v>
      </c>
      <c r="K19" s="101">
        <v>6.9039720000000004</v>
      </c>
      <c r="L19" s="101">
        <v>1565.8439940000001</v>
      </c>
      <c r="M19" s="101">
        <v>3.308986</v>
      </c>
      <c r="N19" s="101">
        <v>30.186214</v>
      </c>
      <c r="O19" s="101">
        <v>774.97054900000001</v>
      </c>
      <c r="P19" s="101">
        <v>20.554138999999999</v>
      </c>
      <c r="Q19" s="101">
        <v>26.535496999999999</v>
      </c>
      <c r="R19" s="100">
        <v>2022</v>
      </c>
      <c r="S19" s="97" t="s">
        <v>539</v>
      </c>
    </row>
    <row r="20" spans="1:19" x14ac:dyDescent="0.2">
      <c r="B20" s="97" t="s">
        <v>340</v>
      </c>
      <c r="C20" s="101">
        <v>637.59288000000004</v>
      </c>
      <c r="D20" s="101">
        <v>35.288674999999998</v>
      </c>
      <c r="E20" s="101">
        <v>148.83156</v>
      </c>
      <c r="F20" s="101">
        <v>10.926819999999999</v>
      </c>
      <c r="G20" s="101">
        <v>2.4561190000000002</v>
      </c>
      <c r="H20" s="101">
        <v>6.1621980000000001</v>
      </c>
      <c r="I20" s="101">
        <v>45.771203999999997</v>
      </c>
      <c r="J20" s="101">
        <v>40.730325000000001</v>
      </c>
      <c r="K20" s="101">
        <v>6.4873900000000004</v>
      </c>
      <c r="L20" s="101">
        <v>1576.7783589999999</v>
      </c>
      <c r="M20" s="101">
        <v>5.4166109999999996</v>
      </c>
      <c r="N20" s="101">
        <v>27.395869000000001</v>
      </c>
      <c r="O20" s="101">
        <v>848.39486299999999</v>
      </c>
      <c r="P20" s="101">
        <v>22.704606999999999</v>
      </c>
      <c r="Q20" s="101">
        <v>33.378152</v>
      </c>
      <c r="R20" s="96"/>
      <c r="S20" s="97" t="s">
        <v>540</v>
      </c>
    </row>
    <row r="21" spans="1:19" x14ac:dyDescent="0.2">
      <c r="B21" s="97" t="s">
        <v>341</v>
      </c>
      <c r="C21" s="101">
        <v>770.01856199999997</v>
      </c>
      <c r="D21" s="101">
        <v>55.005453000000003</v>
      </c>
      <c r="E21" s="101">
        <v>156.136697</v>
      </c>
      <c r="F21" s="101">
        <v>10.582376</v>
      </c>
      <c r="G21" s="101">
        <v>3.427683</v>
      </c>
      <c r="H21" s="101">
        <v>7.6797630000000003</v>
      </c>
      <c r="I21" s="101">
        <v>45.180923999999997</v>
      </c>
      <c r="J21" s="101">
        <v>41.462744000000001</v>
      </c>
      <c r="K21" s="101">
        <v>6.9719670000000002</v>
      </c>
      <c r="L21" s="101">
        <v>1732.3262070000001</v>
      </c>
      <c r="M21" s="101">
        <v>5.8272599999999999</v>
      </c>
      <c r="N21" s="101">
        <v>84.561592000000005</v>
      </c>
      <c r="O21" s="101">
        <v>832.01091599999995</v>
      </c>
      <c r="P21" s="101">
        <v>24.911527</v>
      </c>
      <c r="Q21" s="101">
        <v>33.699744000000003</v>
      </c>
      <c r="R21" s="96"/>
      <c r="S21" s="97" t="s">
        <v>541</v>
      </c>
    </row>
    <row r="22" spans="1:19" x14ac:dyDescent="0.2">
      <c r="B22" s="97" t="s">
        <v>342</v>
      </c>
      <c r="C22" s="101">
        <v>701.265175</v>
      </c>
      <c r="D22" s="101">
        <v>39.287982999999997</v>
      </c>
      <c r="E22" s="101">
        <v>155.603117</v>
      </c>
      <c r="F22" s="101">
        <v>20.566500000000001</v>
      </c>
      <c r="G22" s="101">
        <v>3.6561840000000001</v>
      </c>
      <c r="H22" s="101">
        <v>6.7745829999999998</v>
      </c>
      <c r="I22" s="101">
        <v>50.035105999999999</v>
      </c>
      <c r="J22" s="101">
        <v>38.941329000000003</v>
      </c>
      <c r="K22" s="101">
        <v>7.3749349999999998</v>
      </c>
      <c r="L22" s="101">
        <v>1631.9880169999999</v>
      </c>
      <c r="M22" s="101">
        <v>6.9271520000000004</v>
      </c>
      <c r="N22" s="101">
        <v>49.966897000000003</v>
      </c>
      <c r="O22" s="101">
        <v>776.32448199999999</v>
      </c>
      <c r="P22" s="101">
        <v>21.287358999999999</v>
      </c>
      <c r="Q22" s="101">
        <v>30.123517</v>
      </c>
      <c r="R22" s="96"/>
      <c r="S22" s="97" t="s">
        <v>542</v>
      </c>
    </row>
    <row r="23" spans="1:19" x14ac:dyDescent="0.2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 x14ac:dyDescent="0.2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 x14ac:dyDescent="0.2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 x14ac:dyDescent="0.2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 x14ac:dyDescent="0.2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 x14ac:dyDescent="0.2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 x14ac:dyDescent="0.2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28" t="s">
        <v>162</v>
      </c>
      <c r="B31" s="228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8" t="s">
        <v>536</v>
      </c>
      <c r="S31" s="228" t="s">
        <v>523</v>
      </c>
    </row>
    <row r="32" spans="1:19" ht="12" customHeight="1" thickBot="1" x14ac:dyDescent="0.25">
      <c r="A32" s="229"/>
      <c r="B32" s="229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229"/>
      <c r="S32" s="229"/>
    </row>
    <row r="33" spans="1:19" ht="18.75" customHeight="1" thickBot="1" x14ac:dyDescent="0.25"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5"/>
    </row>
    <row r="34" spans="1:19" ht="6.75" customHeight="1" thickBot="1" x14ac:dyDescent="0.2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  <row r="35" spans="1:19" ht="12" customHeight="1" thickBot="1" x14ac:dyDescent="0.25">
      <c r="A35" s="228" t="s">
        <v>162</v>
      </c>
      <c r="B35" s="228" t="s">
        <v>163</v>
      </c>
      <c r="C35" s="230" t="s">
        <v>668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  <c r="R35" s="228" t="s">
        <v>536</v>
      </c>
      <c r="S35" s="228" t="s">
        <v>523</v>
      </c>
    </row>
    <row r="36" spans="1:19" ht="21.75" customHeight="1" thickBot="1" x14ac:dyDescent="0.25">
      <c r="A36" s="229"/>
      <c r="B36" s="229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704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29"/>
      <c r="S36" s="229"/>
    </row>
    <row r="37" spans="1:19" ht="9" customHeight="1" x14ac:dyDescent="0.2">
      <c r="A37" s="100">
        <v>2021</v>
      </c>
      <c r="B37" s="97" t="s">
        <v>339</v>
      </c>
      <c r="C37" s="101">
        <v>33.602176</v>
      </c>
      <c r="D37" s="101">
        <v>227.041224</v>
      </c>
      <c r="E37" s="101">
        <v>3.283131</v>
      </c>
      <c r="F37" s="101">
        <v>6.5952849999999996</v>
      </c>
      <c r="G37" s="101">
        <v>8.9741890000000009</v>
      </c>
      <c r="H37" s="101">
        <v>12.881524000000001</v>
      </c>
      <c r="I37" s="101">
        <v>174.31638699999999</v>
      </c>
      <c r="J37" s="101">
        <v>61.850973000000003</v>
      </c>
      <c r="K37" s="101">
        <v>0</v>
      </c>
      <c r="L37" s="101">
        <v>36.325665000000001</v>
      </c>
      <c r="M37" s="101">
        <v>38.470708999999999</v>
      </c>
      <c r="N37" s="101">
        <v>55.893098000000002</v>
      </c>
      <c r="O37" s="101">
        <v>14.077795999999999</v>
      </c>
      <c r="P37" s="102">
        <v>1192.0952860000002</v>
      </c>
      <c r="Q37" s="102">
        <v>937.75351100000023</v>
      </c>
      <c r="R37" s="100">
        <v>2021</v>
      </c>
      <c r="S37" s="97" t="s">
        <v>539</v>
      </c>
    </row>
    <row r="38" spans="1:19" ht="9" customHeight="1" x14ac:dyDescent="0.2">
      <c r="B38" s="97" t="s">
        <v>340</v>
      </c>
      <c r="C38" s="101">
        <v>27.768283</v>
      </c>
      <c r="D38" s="101">
        <v>245.42808099999999</v>
      </c>
      <c r="E38" s="101">
        <v>3.3268759999999999</v>
      </c>
      <c r="F38" s="101">
        <v>4.1098410000000003</v>
      </c>
      <c r="G38" s="101">
        <v>9.0187150000000003</v>
      </c>
      <c r="H38" s="101">
        <v>1.987017</v>
      </c>
      <c r="I38" s="101">
        <v>196.708643</v>
      </c>
      <c r="J38" s="101">
        <v>70.109539999999996</v>
      </c>
      <c r="K38" s="101">
        <v>0</v>
      </c>
      <c r="L38" s="101">
        <v>39.734645</v>
      </c>
      <c r="M38" s="101">
        <v>38.228903000000003</v>
      </c>
      <c r="N38" s="101">
        <v>52.793849000000002</v>
      </c>
      <c r="O38" s="101">
        <v>7.1216520000000001</v>
      </c>
      <c r="P38" s="102">
        <v>1415.3053579999996</v>
      </c>
      <c r="Q38" s="102">
        <v>1169.7050489999995</v>
      </c>
      <c r="R38" s="96"/>
      <c r="S38" s="97" t="s">
        <v>540</v>
      </c>
    </row>
    <row r="39" spans="1:19" ht="9" customHeight="1" x14ac:dyDescent="0.2">
      <c r="B39" s="97" t="s">
        <v>341</v>
      </c>
      <c r="C39" s="101">
        <v>45.978357000000003</v>
      </c>
      <c r="D39" s="101">
        <v>259.52088900000001</v>
      </c>
      <c r="E39" s="101">
        <v>5.2438880000000001</v>
      </c>
      <c r="F39" s="101">
        <v>8.7285970000000006</v>
      </c>
      <c r="G39" s="101">
        <v>10.406504999999999</v>
      </c>
      <c r="H39" s="101">
        <v>1.689036</v>
      </c>
      <c r="I39" s="101">
        <v>223.54946000000001</v>
      </c>
      <c r="J39" s="101">
        <v>84.371971000000002</v>
      </c>
      <c r="K39" s="101">
        <v>0</v>
      </c>
      <c r="L39" s="101">
        <v>41.939264000000001</v>
      </c>
      <c r="M39" s="101">
        <v>65.073363999999998</v>
      </c>
      <c r="N39" s="101">
        <v>57.431077999999999</v>
      </c>
      <c r="O39" s="101">
        <v>9.1657100000000007</v>
      </c>
      <c r="P39" s="102">
        <v>1721.2563149999996</v>
      </c>
      <c r="Q39" s="102">
        <v>1408.2809089999996</v>
      </c>
      <c r="R39" s="96"/>
      <c r="S39" s="97" t="s">
        <v>541</v>
      </c>
    </row>
    <row r="40" spans="1:19" ht="9" customHeight="1" x14ac:dyDescent="0.2">
      <c r="B40" s="97" t="s">
        <v>342</v>
      </c>
      <c r="C40" s="101">
        <v>34.767653000000003</v>
      </c>
      <c r="D40" s="101">
        <v>245.53099399999999</v>
      </c>
      <c r="E40" s="101">
        <v>6.1769730000000003</v>
      </c>
      <c r="F40" s="101">
        <v>8.2099620000000009</v>
      </c>
      <c r="G40" s="101">
        <v>10.044858</v>
      </c>
      <c r="H40" s="101">
        <v>1.7582770000000001</v>
      </c>
      <c r="I40" s="101">
        <v>206.98580799999999</v>
      </c>
      <c r="J40" s="101">
        <v>81.046705000000003</v>
      </c>
      <c r="K40" s="101">
        <v>0</v>
      </c>
      <c r="L40" s="101">
        <v>40.919898000000003</v>
      </c>
      <c r="M40" s="101">
        <v>35.682591000000002</v>
      </c>
      <c r="N40" s="101">
        <v>65.183691999999994</v>
      </c>
      <c r="O40" s="101">
        <v>8.4408189999999994</v>
      </c>
      <c r="P40" s="102">
        <v>1558.4019579999997</v>
      </c>
      <c r="Q40" s="102">
        <v>1263.9258709999997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33.807386999999999</v>
      </c>
      <c r="D41" s="101">
        <v>233.43943300000001</v>
      </c>
      <c r="E41" s="101">
        <v>4.1584339999999997</v>
      </c>
      <c r="F41" s="101">
        <v>7.1327579999999999</v>
      </c>
      <c r="G41" s="101">
        <v>9.1350049999999996</v>
      </c>
      <c r="H41" s="101">
        <v>1.841863</v>
      </c>
      <c r="I41" s="101">
        <v>228.775184</v>
      </c>
      <c r="J41" s="101">
        <v>76.275639999999996</v>
      </c>
      <c r="K41" s="101">
        <v>0</v>
      </c>
      <c r="L41" s="101">
        <v>47.036459999999998</v>
      </c>
      <c r="M41" s="101">
        <v>38.186146000000001</v>
      </c>
      <c r="N41" s="101">
        <v>57.904631999999999</v>
      </c>
      <c r="O41" s="101">
        <v>9.2910210000000006</v>
      </c>
      <c r="P41" s="102">
        <v>1515.409613</v>
      </c>
      <c r="Q41" s="102">
        <v>1258.973109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34.668534000000001</v>
      </c>
      <c r="D42" s="101">
        <v>215.35209800000001</v>
      </c>
      <c r="E42" s="101">
        <v>3.673565</v>
      </c>
      <c r="F42" s="101">
        <v>5.6126310000000004</v>
      </c>
      <c r="G42" s="101">
        <v>9.3804780000000001</v>
      </c>
      <c r="H42" s="101">
        <v>2.4782660000000001</v>
      </c>
      <c r="I42" s="101">
        <v>196.098353</v>
      </c>
      <c r="J42" s="101">
        <v>73.874986000000007</v>
      </c>
      <c r="K42" s="101">
        <v>0</v>
      </c>
      <c r="L42" s="101">
        <v>41.481867999999999</v>
      </c>
      <c r="M42" s="101">
        <v>34.318249999999999</v>
      </c>
      <c r="N42" s="101">
        <v>69.428533000000002</v>
      </c>
      <c r="O42" s="101">
        <v>13.573591</v>
      </c>
      <c r="P42" s="102">
        <v>1440.2582710000004</v>
      </c>
      <c r="Q42" s="102">
        <v>1187.4709640000005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31.512015999999999</v>
      </c>
      <c r="D43" s="101">
        <v>273.63402000000002</v>
      </c>
      <c r="E43" s="101">
        <v>3.3109980000000001</v>
      </c>
      <c r="F43" s="101">
        <v>9.5088349999999995</v>
      </c>
      <c r="G43" s="101">
        <v>9.9023040000000009</v>
      </c>
      <c r="H43" s="101">
        <v>2.655977</v>
      </c>
      <c r="I43" s="101">
        <v>235.50984800000001</v>
      </c>
      <c r="J43" s="101">
        <v>78.499067999999994</v>
      </c>
      <c r="K43" s="101">
        <v>0</v>
      </c>
      <c r="L43" s="101">
        <v>40.779429</v>
      </c>
      <c r="M43" s="101">
        <v>35.570798000000003</v>
      </c>
      <c r="N43" s="101">
        <v>65.953843000000006</v>
      </c>
      <c r="O43" s="101">
        <v>14.917516000000001</v>
      </c>
      <c r="P43" s="102">
        <v>1597.8686040000005</v>
      </c>
      <c r="Q43" s="102">
        <v>1301.0527030000005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43.19079</v>
      </c>
      <c r="D44" s="101">
        <v>151.331367</v>
      </c>
      <c r="E44" s="101">
        <v>3.0491259999999998</v>
      </c>
      <c r="F44" s="101">
        <v>10.343367000000001</v>
      </c>
      <c r="G44" s="101">
        <v>5.9985390000000001</v>
      </c>
      <c r="H44" s="101">
        <v>1.280267</v>
      </c>
      <c r="I44" s="101">
        <v>172.13421399999999</v>
      </c>
      <c r="J44" s="101">
        <v>63.162002000000001</v>
      </c>
      <c r="K44" s="101">
        <v>0</v>
      </c>
      <c r="L44" s="101">
        <v>29.39058</v>
      </c>
      <c r="M44" s="101">
        <v>24.227848000000002</v>
      </c>
      <c r="N44" s="101">
        <v>58.082805999999998</v>
      </c>
      <c r="O44" s="101">
        <v>23.400466999999999</v>
      </c>
      <c r="P44" s="102">
        <v>1472.2103310000009</v>
      </c>
      <c r="Q44" s="102">
        <v>1238.1771810000009</v>
      </c>
      <c r="R44" s="96"/>
      <c r="S44" s="97" t="s">
        <v>546</v>
      </c>
    </row>
    <row r="45" spans="1:19" ht="9" customHeight="1" x14ac:dyDescent="0.2">
      <c r="B45" s="97" t="s">
        <v>347</v>
      </c>
      <c r="C45" s="101">
        <v>21.780708000000001</v>
      </c>
      <c r="D45" s="101">
        <v>235.457762</v>
      </c>
      <c r="E45" s="101">
        <v>3.055415</v>
      </c>
      <c r="F45" s="101">
        <v>12.04185</v>
      </c>
      <c r="G45" s="101">
        <v>9.5075699999999994</v>
      </c>
      <c r="H45" s="101">
        <v>2.325615</v>
      </c>
      <c r="I45" s="101">
        <v>197.39633900000001</v>
      </c>
      <c r="J45" s="101">
        <v>75.826329000000001</v>
      </c>
      <c r="K45" s="101">
        <v>0</v>
      </c>
      <c r="L45" s="101">
        <v>42.029409000000001</v>
      </c>
      <c r="M45" s="101">
        <v>32.732702000000003</v>
      </c>
      <c r="N45" s="101">
        <v>62.177942000000002</v>
      </c>
      <c r="O45" s="101">
        <v>28.123315999999999</v>
      </c>
      <c r="P45" s="102">
        <v>1575.8250340000004</v>
      </c>
      <c r="Q45" s="102">
        <v>1291.9014880000004</v>
      </c>
      <c r="R45" s="96"/>
      <c r="S45" s="97" t="s">
        <v>547</v>
      </c>
    </row>
    <row r="46" spans="1:19" ht="9" customHeight="1" x14ac:dyDescent="0.2">
      <c r="B46" s="97" t="s">
        <v>348</v>
      </c>
      <c r="C46" s="101">
        <v>34.615518999999999</v>
      </c>
      <c r="D46" s="101">
        <v>258.60019</v>
      </c>
      <c r="E46" s="101">
        <v>4.3627539999999998</v>
      </c>
      <c r="F46" s="101">
        <v>9.7794129999999999</v>
      </c>
      <c r="G46" s="101">
        <v>10.133073</v>
      </c>
      <c r="H46" s="101">
        <v>1.976731</v>
      </c>
      <c r="I46" s="101">
        <v>218.02821599999999</v>
      </c>
      <c r="J46" s="101">
        <v>83.928809999999999</v>
      </c>
      <c r="K46" s="101">
        <v>0</v>
      </c>
      <c r="L46" s="101">
        <v>38.543255000000002</v>
      </c>
      <c r="M46" s="101">
        <v>31.537907000000001</v>
      </c>
      <c r="N46" s="101">
        <v>64.710552000000007</v>
      </c>
      <c r="O46" s="101">
        <v>46.629348999999998</v>
      </c>
      <c r="P46" s="102">
        <v>1581.6690059999989</v>
      </c>
      <c r="Q46" s="102">
        <v>1268.7213419999991</v>
      </c>
      <c r="R46" s="96"/>
      <c r="S46" s="97" t="s">
        <v>548</v>
      </c>
    </row>
    <row r="47" spans="1:19" ht="9" customHeight="1" x14ac:dyDescent="0.2">
      <c r="B47" s="97" t="s">
        <v>349</v>
      </c>
      <c r="C47" s="101">
        <v>37.111263000000001</v>
      </c>
      <c r="D47" s="101">
        <v>293.70410600000002</v>
      </c>
      <c r="E47" s="101">
        <v>3.868433</v>
      </c>
      <c r="F47" s="101">
        <v>12.67313</v>
      </c>
      <c r="G47" s="101">
        <v>11.647157</v>
      </c>
      <c r="H47" s="101">
        <v>2.4376699999999998</v>
      </c>
      <c r="I47" s="101">
        <v>228.864529</v>
      </c>
      <c r="J47" s="101">
        <v>97.539935999999997</v>
      </c>
      <c r="K47" s="101">
        <v>0</v>
      </c>
      <c r="L47" s="101">
        <v>44.072347000000001</v>
      </c>
      <c r="M47" s="101">
        <v>39.344417</v>
      </c>
      <c r="N47" s="101">
        <v>85.431731999999997</v>
      </c>
      <c r="O47" s="101">
        <v>35.788297</v>
      </c>
      <c r="P47" s="102">
        <v>1572.7243269999997</v>
      </c>
      <c r="Q47" s="102">
        <v>1271.0993209999997</v>
      </c>
      <c r="R47" s="96"/>
      <c r="S47" s="97" t="s">
        <v>549</v>
      </c>
    </row>
    <row r="48" spans="1:19" ht="9" customHeight="1" x14ac:dyDescent="0.2">
      <c r="B48" s="97" t="s">
        <v>350</v>
      </c>
      <c r="C48" s="101">
        <v>34.790472999999999</v>
      </c>
      <c r="D48" s="101">
        <v>229.35685899999999</v>
      </c>
      <c r="E48" s="101">
        <v>3.2035230000000001</v>
      </c>
      <c r="F48" s="101">
        <v>14.824769999999999</v>
      </c>
      <c r="G48" s="101">
        <v>11.955692000000001</v>
      </c>
      <c r="H48" s="101">
        <v>2.6795249999999999</v>
      </c>
      <c r="I48" s="101">
        <v>206.12517199999999</v>
      </c>
      <c r="J48" s="101">
        <v>70.925736999999998</v>
      </c>
      <c r="K48" s="101">
        <v>0</v>
      </c>
      <c r="L48" s="101">
        <v>37.586060000000003</v>
      </c>
      <c r="M48" s="101">
        <v>26.837391</v>
      </c>
      <c r="N48" s="101">
        <v>51.635384000000002</v>
      </c>
      <c r="O48" s="101">
        <v>24.986416999999999</v>
      </c>
      <c r="P48" s="102">
        <v>1476.1522580000001</v>
      </c>
      <c r="Q48" s="102">
        <v>1213.6080750000001</v>
      </c>
      <c r="R48" s="96"/>
      <c r="S48" s="97" t="s">
        <v>550</v>
      </c>
    </row>
    <row r="49" spans="1:19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 x14ac:dyDescent="0.2">
      <c r="A50" s="100">
        <v>2022</v>
      </c>
      <c r="B50" s="97" t="s">
        <v>339</v>
      </c>
      <c r="C50" s="101">
        <v>47.158931000000003</v>
      </c>
      <c r="D50" s="101">
        <v>250.440866</v>
      </c>
      <c r="E50" s="101">
        <v>4.8788580000000001</v>
      </c>
      <c r="F50" s="101">
        <v>5.9734629999999997</v>
      </c>
      <c r="G50" s="101">
        <v>9.2057710000000004</v>
      </c>
      <c r="H50" s="101">
        <v>1.54789</v>
      </c>
      <c r="I50" s="101">
        <v>251.18258800000001</v>
      </c>
      <c r="J50" s="101">
        <v>77.144356999999999</v>
      </c>
      <c r="K50" s="101">
        <v>0</v>
      </c>
      <c r="L50" s="101">
        <v>42.930954</v>
      </c>
      <c r="M50" s="101">
        <v>39.442669000000002</v>
      </c>
      <c r="N50" s="101">
        <v>62.443584000000001</v>
      </c>
      <c r="O50" s="101">
        <v>28.527089</v>
      </c>
      <c r="P50" s="102">
        <v>1475.5618969999982</v>
      </c>
      <c r="Q50" s="102">
        <v>1215.6748229999982</v>
      </c>
      <c r="R50" s="100">
        <v>2022</v>
      </c>
      <c r="S50" s="97" t="s">
        <v>539</v>
      </c>
    </row>
    <row r="51" spans="1:19" x14ac:dyDescent="0.2">
      <c r="B51" s="97" t="s">
        <v>340</v>
      </c>
      <c r="C51" s="101">
        <v>38.288017000000004</v>
      </c>
      <c r="D51" s="101">
        <v>279.64121399999999</v>
      </c>
      <c r="E51" s="101">
        <v>6.613226</v>
      </c>
      <c r="F51" s="101">
        <v>13.314970000000001</v>
      </c>
      <c r="G51" s="101">
        <v>9.4225110000000001</v>
      </c>
      <c r="H51" s="101">
        <v>2.331804</v>
      </c>
      <c r="I51" s="101">
        <v>271.32029699999998</v>
      </c>
      <c r="J51" s="101">
        <v>85.108618000000007</v>
      </c>
      <c r="K51" s="101">
        <v>0</v>
      </c>
      <c r="L51" s="101">
        <v>44.866264000000001</v>
      </c>
      <c r="M51" s="101">
        <v>45.288908999999997</v>
      </c>
      <c r="N51" s="101">
        <v>82.894219000000007</v>
      </c>
      <c r="O51" s="101">
        <v>29.606445000000001</v>
      </c>
      <c r="P51" s="102">
        <v>1616.6907739999995</v>
      </c>
      <c r="Q51" s="102">
        <v>1372.0826829999996</v>
      </c>
      <c r="R51" s="96"/>
      <c r="S51" s="97" t="s">
        <v>540</v>
      </c>
    </row>
    <row r="52" spans="1:19" x14ac:dyDescent="0.2">
      <c r="B52" s="97" t="s">
        <v>341</v>
      </c>
      <c r="C52" s="101">
        <v>47.171756999999999</v>
      </c>
      <c r="D52" s="101">
        <v>323.78290800000002</v>
      </c>
      <c r="E52" s="101">
        <v>5.566808</v>
      </c>
      <c r="F52" s="101">
        <v>14.453575000000001</v>
      </c>
      <c r="G52" s="101">
        <v>12.254051</v>
      </c>
      <c r="H52" s="101">
        <v>1.8042720000000001</v>
      </c>
      <c r="I52" s="101">
        <v>271.40577200000001</v>
      </c>
      <c r="J52" s="101">
        <v>105.284847</v>
      </c>
      <c r="K52" s="101">
        <v>0</v>
      </c>
      <c r="L52" s="101">
        <v>49.70279</v>
      </c>
      <c r="M52" s="101">
        <v>55.139380000000003</v>
      </c>
      <c r="N52" s="101">
        <v>74.613305999999994</v>
      </c>
      <c r="O52" s="101">
        <v>33.242381000000002</v>
      </c>
      <c r="P52" s="102">
        <v>1808.2700100000002</v>
      </c>
      <c r="Q52" s="102">
        <v>1522.7707590000002</v>
      </c>
      <c r="R52" s="96"/>
      <c r="S52" s="97" t="s">
        <v>541</v>
      </c>
    </row>
    <row r="53" spans="1:19" x14ac:dyDescent="0.2">
      <c r="B53" s="97" t="s">
        <v>342</v>
      </c>
      <c r="C53" s="101">
        <v>67.447515999999993</v>
      </c>
      <c r="D53" s="101">
        <v>312.59044899999998</v>
      </c>
      <c r="E53" s="101">
        <v>5.7236409999999998</v>
      </c>
      <c r="F53" s="101">
        <v>15.978579</v>
      </c>
      <c r="G53" s="101">
        <v>11.873643</v>
      </c>
      <c r="H53" s="101">
        <v>2.6226929999999999</v>
      </c>
      <c r="I53" s="101">
        <v>245.84788699999999</v>
      </c>
      <c r="J53" s="101">
        <v>84.451514000000003</v>
      </c>
      <c r="K53" s="101">
        <v>0</v>
      </c>
      <c r="L53" s="101">
        <v>42.056671999999999</v>
      </c>
      <c r="M53" s="101">
        <v>52.279001999999998</v>
      </c>
      <c r="N53" s="101">
        <v>75.237224999999995</v>
      </c>
      <c r="O53" s="101">
        <v>46.459927999999998</v>
      </c>
      <c r="P53" s="102">
        <v>1743.4892790000006</v>
      </c>
      <c r="Q53" s="102">
        <v>1487.5043910000004</v>
      </c>
      <c r="R53" s="96"/>
      <c r="S53" s="97" t="s">
        <v>542</v>
      </c>
    </row>
    <row r="54" spans="1:19" x14ac:dyDescent="0.2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19" x14ac:dyDescent="0.2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19" x14ac:dyDescent="0.2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19" x14ac:dyDescent="0.2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19" x14ac:dyDescent="0.2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19" x14ac:dyDescent="0.2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19" x14ac:dyDescent="0.2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19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 x14ac:dyDescent="0.25">
      <c r="A62" s="228" t="s">
        <v>162</v>
      </c>
      <c r="B62" s="228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705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8" t="s">
        <v>536</v>
      </c>
      <c r="S62" s="228" t="s">
        <v>523</v>
      </c>
    </row>
    <row r="63" spans="1:19" ht="12" customHeight="1" thickBot="1" x14ac:dyDescent="0.25">
      <c r="A63" s="229"/>
      <c r="B63" s="229"/>
      <c r="C63" s="233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5"/>
      <c r="R63" s="229"/>
      <c r="S63" s="229"/>
    </row>
    <row r="67" spans="1:9" ht="21" customHeight="1" x14ac:dyDescent="0.2">
      <c r="A67" s="237" t="s">
        <v>640</v>
      </c>
      <c r="B67" s="238"/>
      <c r="C67" s="239" t="s">
        <v>641</v>
      </c>
      <c r="D67" s="239"/>
      <c r="G67" s="240" t="s">
        <v>706</v>
      </c>
      <c r="H67" s="240"/>
      <c r="I67" s="240"/>
    </row>
    <row r="68" spans="1:9" ht="21" customHeight="1" x14ac:dyDescent="0.2">
      <c r="A68" s="237" t="s">
        <v>642</v>
      </c>
      <c r="B68" s="238"/>
      <c r="C68" s="239" t="s">
        <v>643</v>
      </c>
      <c r="D68" s="239"/>
    </row>
  </sheetData>
  <mergeCells count="29">
    <mergeCell ref="G67:I67"/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0"/>
  <sheetViews>
    <sheetView showGridLines="0" zoomScale="90" zoomScaleNormal="90" workbookViewId="0">
      <selection sqref="A1:T1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4" ht="29.25" customHeight="1" x14ac:dyDescent="0.3">
      <c r="A2" s="213" t="s">
        <v>680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6" t="s">
        <v>670</v>
      </c>
      <c r="B5" s="216"/>
      <c r="C5" s="216"/>
      <c r="D5" s="216"/>
      <c r="E5" s="63"/>
      <c r="F5" s="247" t="s">
        <v>671</v>
      </c>
      <c r="G5" s="218"/>
      <c r="H5" s="218"/>
      <c r="I5" s="218"/>
      <c r="J5" s="218"/>
      <c r="K5" s="218"/>
      <c r="L5" s="218"/>
      <c r="M5" s="105"/>
      <c r="N5" s="216" t="s">
        <v>672</v>
      </c>
      <c r="O5" s="216"/>
      <c r="P5" s="216"/>
      <c r="Q5" s="216"/>
      <c r="R5" s="216"/>
      <c r="S5" s="216"/>
      <c r="T5" s="216"/>
      <c r="W5" s="31"/>
      <c r="X5" s="31"/>
    </row>
    <row r="6" spans="1:24" ht="2.25" customHeight="1" x14ac:dyDescent="0.3">
      <c r="A6" s="216"/>
      <c r="B6" s="216"/>
      <c r="C6" s="216"/>
      <c r="D6" s="216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6"/>
      <c r="B7" s="216"/>
      <c r="C7" s="216"/>
      <c r="D7" s="216"/>
      <c r="E7" s="108"/>
      <c r="F7" s="217" t="s">
        <v>648</v>
      </c>
      <c r="G7" s="217"/>
      <c r="H7" s="217"/>
      <c r="I7" s="217"/>
      <c r="J7" s="217"/>
      <c r="K7" s="109"/>
      <c r="L7" s="30" t="s">
        <v>656</v>
      </c>
      <c r="M7" s="110"/>
      <c r="N7" s="217" t="s">
        <v>648</v>
      </c>
      <c r="O7" s="217"/>
      <c r="P7" s="217"/>
      <c r="Q7" s="217"/>
      <c r="R7" s="217"/>
      <c r="S7" s="109"/>
      <c r="T7" s="30" t="s">
        <v>656</v>
      </c>
      <c r="U7" s="20"/>
    </row>
    <row r="8" spans="1:24" ht="2.25" customHeight="1" x14ac:dyDescent="0.3">
      <c r="A8" s="216"/>
      <c r="B8" s="216"/>
      <c r="C8" s="216"/>
      <c r="D8" s="216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6"/>
      <c r="B9" s="216"/>
      <c r="C9" s="216"/>
      <c r="D9" s="216"/>
      <c r="E9" s="63"/>
      <c r="F9" s="112" t="s">
        <v>1123</v>
      </c>
      <c r="G9" s="106"/>
      <c r="H9" s="112" t="s">
        <v>1124</v>
      </c>
      <c r="I9" s="106"/>
      <c r="J9" s="30" t="s">
        <v>673</v>
      </c>
      <c r="K9" s="106"/>
      <c r="L9" s="30" t="s">
        <v>296</v>
      </c>
      <c r="M9" s="105"/>
      <c r="N9" s="112" t="s">
        <v>1123</v>
      </c>
      <c r="O9" s="106"/>
      <c r="P9" s="112" t="s">
        <v>1124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56" t="s">
        <v>708</v>
      </c>
      <c r="B11" s="256"/>
      <c r="C11" s="256"/>
      <c r="D11" s="256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1631.9880169999999</v>
      </c>
      <c r="G12" s="72"/>
      <c r="H12" s="72">
        <v>1392.5237010000001</v>
      </c>
      <c r="I12" s="72"/>
      <c r="J12" s="119">
        <f t="shared" ref="J12:J21" si="0">F12-H12</f>
        <v>239.46431599999983</v>
      </c>
      <c r="K12" s="72"/>
      <c r="L12" s="120">
        <f t="shared" ref="L12:L21" si="1">F12/H12*100-100</f>
        <v>17.196426590659499</v>
      </c>
      <c r="M12" s="113"/>
      <c r="N12" s="72">
        <v>4941.0925829999996</v>
      </c>
      <c r="O12" s="72"/>
      <c r="P12" s="72">
        <v>4151.1429690000004</v>
      </c>
      <c r="Q12" s="72"/>
      <c r="R12" s="119">
        <f>N12-P12</f>
        <v>789.9496139999992</v>
      </c>
      <c r="S12" s="72"/>
      <c r="T12" s="120">
        <f t="shared" ref="T12:T21" si="2">N12/P12*100-100</f>
        <v>19.029689410824986</v>
      </c>
      <c r="U12" s="20"/>
    </row>
    <row r="13" spans="1:24" ht="12.75" customHeight="1" x14ac:dyDescent="0.3">
      <c r="A13" s="20"/>
      <c r="B13" s="72" t="s">
        <v>368</v>
      </c>
      <c r="C13" s="72" t="s">
        <v>620</v>
      </c>
      <c r="D13" s="121"/>
      <c r="E13" s="20"/>
      <c r="F13" s="72">
        <v>776.32448199999999</v>
      </c>
      <c r="G13" s="72"/>
      <c r="H13" s="72">
        <v>709.30199200000004</v>
      </c>
      <c r="I13" s="72"/>
      <c r="J13" s="119">
        <f t="shared" si="0"/>
        <v>67.022489999999948</v>
      </c>
      <c r="K13" s="72"/>
      <c r="L13" s="120">
        <f t="shared" si="1"/>
        <v>9.449076804510085</v>
      </c>
      <c r="M13" s="113"/>
      <c r="N13" s="72">
        <v>2456.7302609999997</v>
      </c>
      <c r="O13" s="20"/>
      <c r="P13" s="72">
        <v>2181.4353849999998</v>
      </c>
      <c r="Q13" s="72"/>
      <c r="R13" s="119">
        <f>N13-P13</f>
        <v>275.29487599999993</v>
      </c>
      <c r="S13" s="72"/>
      <c r="T13" s="120">
        <f t="shared" si="2"/>
        <v>12.619895959008659</v>
      </c>
      <c r="U13" s="20"/>
    </row>
    <row r="14" spans="1:24" ht="12.75" customHeight="1" x14ac:dyDescent="0.3">
      <c r="A14" s="72"/>
      <c r="B14" s="72" t="s">
        <v>367</v>
      </c>
      <c r="C14" s="72" t="s">
        <v>619</v>
      </c>
      <c r="D14" s="72"/>
      <c r="E14" s="72"/>
      <c r="F14" s="72">
        <v>701.265175</v>
      </c>
      <c r="G14" s="72"/>
      <c r="H14" s="72">
        <v>581.07546600000001</v>
      </c>
      <c r="I14" s="72"/>
      <c r="J14" s="119">
        <f t="shared" si="0"/>
        <v>120.18970899999999</v>
      </c>
      <c r="K14" s="72"/>
      <c r="L14" s="120">
        <f t="shared" si="1"/>
        <v>20.684010259004822</v>
      </c>
      <c r="M14" s="113"/>
      <c r="N14" s="72">
        <v>2108.8766169999999</v>
      </c>
      <c r="O14" s="72"/>
      <c r="P14" s="72">
        <v>1769.8750599999998</v>
      </c>
      <c r="Q14" s="72"/>
      <c r="R14" s="119">
        <f t="shared" ref="R14:R21" si="3">N14-P14</f>
        <v>339.00155700000005</v>
      </c>
      <c r="S14" s="72"/>
      <c r="T14" s="120">
        <f t="shared" si="2"/>
        <v>19.153982372066423</v>
      </c>
      <c r="U14" s="20"/>
      <c r="V14" s="122"/>
      <c r="W14" s="122"/>
    </row>
    <row r="15" spans="1:24" ht="12.75" customHeight="1" x14ac:dyDescent="0.3">
      <c r="A15" s="20"/>
      <c r="B15" s="72" t="s">
        <v>374</v>
      </c>
      <c r="C15" s="72" t="s">
        <v>626</v>
      </c>
      <c r="D15" s="121"/>
      <c r="E15" s="20"/>
      <c r="F15" s="72">
        <v>415.32283899999999</v>
      </c>
      <c r="G15" s="72"/>
      <c r="H15" s="72">
        <v>288.35259400000001</v>
      </c>
      <c r="I15" s="72"/>
      <c r="J15" s="119">
        <f t="shared" si="0"/>
        <v>126.97024499999998</v>
      </c>
      <c r="K15" s="72"/>
      <c r="L15" s="120">
        <f t="shared" si="1"/>
        <v>44.032981718208504</v>
      </c>
      <c r="M15" s="113"/>
      <c r="N15" s="72">
        <v>1183.6838480000001</v>
      </c>
      <c r="O15" s="20"/>
      <c r="P15" s="72">
        <v>838.98652500000003</v>
      </c>
      <c r="Q15" s="72"/>
      <c r="R15" s="119">
        <f t="shared" si="3"/>
        <v>344.6973230000001</v>
      </c>
      <c r="S15" s="72"/>
      <c r="T15" s="120">
        <f t="shared" si="2"/>
        <v>41.084965339580407</v>
      </c>
      <c r="U15" s="20"/>
      <c r="V15" s="122"/>
      <c r="W15" s="72"/>
      <c r="X15" s="72"/>
    </row>
    <row r="16" spans="1:24" ht="12.75" customHeight="1" x14ac:dyDescent="0.3">
      <c r="A16" s="20"/>
      <c r="B16" s="72" t="s">
        <v>373</v>
      </c>
      <c r="C16" s="72" t="s">
        <v>625</v>
      </c>
      <c r="D16" s="121"/>
      <c r="E16" s="20"/>
      <c r="F16" s="72">
        <v>255.98488800000001</v>
      </c>
      <c r="G16" s="72"/>
      <c r="H16" s="72">
        <v>294.47608700000001</v>
      </c>
      <c r="I16" s="72"/>
      <c r="J16" s="119">
        <f t="shared" si="0"/>
        <v>-38.491198999999995</v>
      </c>
      <c r="K16" s="72"/>
      <c r="L16" s="120">
        <f t="shared" si="1"/>
        <v>-13.071077992149498</v>
      </c>
      <c r="M16" s="113"/>
      <c r="N16" s="72">
        <v>786.09222999999986</v>
      </c>
      <c r="O16" s="20"/>
      <c r="P16" s="72">
        <v>853.05180199999995</v>
      </c>
      <c r="Q16" s="72"/>
      <c r="R16" s="119">
        <f t="shared" si="3"/>
        <v>-66.959572000000094</v>
      </c>
      <c r="S16" s="72"/>
      <c r="T16" s="120">
        <f t="shared" si="2"/>
        <v>-7.8494145189086879</v>
      </c>
      <c r="U16" s="20"/>
      <c r="V16" s="122"/>
      <c r="W16" s="122"/>
    </row>
    <row r="17" spans="1:23" ht="12.75" customHeight="1" x14ac:dyDescent="0.3">
      <c r="A17" s="20"/>
      <c r="B17" s="72" t="s">
        <v>369</v>
      </c>
      <c r="C17" s="72" t="s">
        <v>621</v>
      </c>
      <c r="D17" s="121"/>
      <c r="E17" s="20"/>
      <c r="F17" s="72">
        <v>312.59044899999998</v>
      </c>
      <c r="G17" s="72"/>
      <c r="H17" s="72">
        <v>245.53099399999999</v>
      </c>
      <c r="I17" s="72"/>
      <c r="J17" s="119">
        <f t="shared" si="0"/>
        <v>67.059454999999986</v>
      </c>
      <c r="K17" s="72"/>
      <c r="L17" s="120">
        <f t="shared" si="1"/>
        <v>27.312012185312938</v>
      </c>
      <c r="M17" s="113"/>
      <c r="N17" s="72">
        <v>916.01457099999993</v>
      </c>
      <c r="O17" s="20"/>
      <c r="P17" s="72">
        <v>750.479964</v>
      </c>
      <c r="Q17" s="72"/>
      <c r="R17" s="119">
        <f t="shared" si="3"/>
        <v>165.53460699999994</v>
      </c>
      <c r="S17" s="72"/>
      <c r="T17" s="120">
        <f t="shared" si="2"/>
        <v>22.057165406217294</v>
      </c>
      <c r="U17" s="20"/>
      <c r="V17" s="122"/>
      <c r="W17" s="122"/>
    </row>
    <row r="18" spans="1:23" ht="12.75" customHeight="1" x14ac:dyDescent="0.3">
      <c r="A18" s="20"/>
      <c r="B18" s="72" t="s">
        <v>370</v>
      </c>
      <c r="C18" s="72" t="s">
        <v>622</v>
      </c>
      <c r="D18" s="121"/>
      <c r="E18" s="20"/>
      <c r="F18" s="72">
        <v>245.84788699999999</v>
      </c>
      <c r="G18" s="72"/>
      <c r="H18" s="72">
        <v>206.98580799999999</v>
      </c>
      <c r="I18" s="72"/>
      <c r="J18" s="119">
        <f t="shared" si="0"/>
        <v>38.862078999999994</v>
      </c>
      <c r="K18" s="72"/>
      <c r="L18" s="120">
        <f t="shared" si="1"/>
        <v>18.775238445333414</v>
      </c>
      <c r="M18" s="113"/>
      <c r="N18" s="72">
        <v>788.57395600000007</v>
      </c>
      <c r="O18" s="20"/>
      <c r="P18" s="72">
        <v>627.24391100000003</v>
      </c>
      <c r="Q18" s="72"/>
      <c r="R18" s="119">
        <f t="shared" si="3"/>
        <v>161.33004500000004</v>
      </c>
      <c r="S18" s="72"/>
      <c r="T18" s="120">
        <f t="shared" si="2"/>
        <v>25.72046410825979</v>
      </c>
      <c r="U18" s="20"/>
      <c r="V18" s="122"/>
      <c r="W18" s="122"/>
    </row>
    <row r="19" spans="1:23" ht="12.75" customHeight="1" x14ac:dyDescent="0.3">
      <c r="A19" s="20"/>
      <c r="B19" s="72" t="s">
        <v>372</v>
      </c>
      <c r="C19" s="72" t="s">
        <v>624</v>
      </c>
      <c r="D19" s="121"/>
      <c r="E19" s="20"/>
      <c r="F19" s="72">
        <v>155.603117</v>
      </c>
      <c r="G19" s="72"/>
      <c r="H19" s="72">
        <v>134.190099</v>
      </c>
      <c r="I19" s="72"/>
      <c r="J19" s="119">
        <f t="shared" si="0"/>
        <v>21.413017999999994</v>
      </c>
      <c r="K19" s="72"/>
      <c r="L19" s="120">
        <f t="shared" si="1"/>
        <v>15.957226471678808</v>
      </c>
      <c r="M19" s="113"/>
      <c r="N19" s="72">
        <v>460.57137399999999</v>
      </c>
      <c r="O19" s="20"/>
      <c r="P19" s="72">
        <v>390.47494000000006</v>
      </c>
      <c r="Q19" s="72"/>
      <c r="R19" s="119">
        <f t="shared" si="3"/>
        <v>70.096433999999931</v>
      </c>
      <c r="S19" s="72"/>
      <c r="T19" s="120">
        <f t="shared" si="2"/>
        <v>17.951583269338585</v>
      </c>
      <c r="U19" s="20"/>
      <c r="V19" s="122"/>
      <c r="W19" s="122"/>
    </row>
    <row r="20" spans="1:23" ht="12.75" customHeight="1" x14ac:dyDescent="0.3">
      <c r="A20" s="20"/>
      <c r="B20" s="72" t="s">
        <v>375</v>
      </c>
      <c r="C20" s="72" t="s">
        <v>627</v>
      </c>
      <c r="D20" s="121"/>
      <c r="E20" s="20"/>
      <c r="F20" s="72">
        <v>95.335611</v>
      </c>
      <c r="G20" s="72"/>
      <c r="H20" s="72">
        <v>74.721451000000002</v>
      </c>
      <c r="I20" s="72"/>
      <c r="J20" s="119">
        <f t="shared" si="0"/>
        <v>20.614159999999998</v>
      </c>
      <c r="K20" s="72"/>
      <c r="L20" s="120">
        <f t="shared" si="1"/>
        <v>27.588008161137026</v>
      </c>
      <c r="M20" s="113"/>
      <c r="N20" s="72">
        <v>304.09754500000003</v>
      </c>
      <c r="O20" s="20"/>
      <c r="P20" s="72">
        <v>221.56440500000002</v>
      </c>
      <c r="Q20" s="72"/>
      <c r="R20" s="119">
        <f t="shared" si="3"/>
        <v>82.533140000000003</v>
      </c>
      <c r="S20" s="72"/>
      <c r="T20" s="120">
        <f t="shared" si="2"/>
        <v>37.250180145136568</v>
      </c>
      <c r="U20" s="20"/>
      <c r="V20" s="122"/>
      <c r="W20" s="122"/>
    </row>
    <row r="21" spans="1:23" ht="12.75" customHeight="1" x14ac:dyDescent="0.3">
      <c r="A21" s="20"/>
      <c r="B21" s="72" t="s">
        <v>632</v>
      </c>
      <c r="C21" s="72" t="s">
        <v>633</v>
      </c>
      <c r="D21" s="121"/>
      <c r="E21" s="20"/>
      <c r="F21" s="72">
        <v>84.451514000000003</v>
      </c>
      <c r="G21" s="72"/>
      <c r="H21" s="72">
        <v>81.046705000000003</v>
      </c>
      <c r="I21" s="72"/>
      <c r="J21" s="119">
        <f t="shared" si="0"/>
        <v>3.4048090000000002</v>
      </c>
      <c r="K21" s="72"/>
      <c r="L21" s="120">
        <f t="shared" si="1"/>
        <v>4.2010455576201338</v>
      </c>
      <c r="M21" s="113"/>
      <c r="N21" s="72">
        <v>274.84497899999997</v>
      </c>
      <c r="O21" s="20"/>
      <c r="P21" s="72">
        <v>235.52821599999999</v>
      </c>
      <c r="Q21" s="72"/>
      <c r="R21" s="119">
        <f t="shared" si="3"/>
        <v>39.31676299999998</v>
      </c>
      <c r="S21" s="72"/>
      <c r="T21" s="120">
        <f t="shared" si="2"/>
        <v>16.693016092814972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43" t="s">
        <v>674</v>
      </c>
      <c r="B23" s="243"/>
      <c r="C23" s="243"/>
      <c r="D23" s="243"/>
      <c r="E23" s="123"/>
      <c r="F23" s="115">
        <v>4141.1669659999998</v>
      </c>
      <c r="G23" s="115"/>
      <c r="H23" s="115">
        <v>3461.0969910000085</v>
      </c>
      <c r="I23" s="115"/>
      <c r="J23" s="116">
        <f>F23-H23</f>
        <v>680.06997499999125</v>
      </c>
      <c r="K23" s="124"/>
      <c r="L23" s="117">
        <f>F23/H23*100-100</f>
        <v>19.648971894413748</v>
      </c>
      <c r="M23" s="118"/>
      <c r="N23" s="115">
        <v>12566.124840000004</v>
      </c>
      <c r="O23" s="115"/>
      <c r="P23" s="115">
        <v>10477.437121000017</v>
      </c>
      <c r="Q23" s="115"/>
      <c r="R23" s="116">
        <f>N23-P23</f>
        <v>2088.6877189999868</v>
      </c>
      <c r="S23" s="124"/>
      <c r="T23" s="117">
        <f>N23/P23*100-100</f>
        <v>19.935101445883291</v>
      </c>
      <c r="U23" s="20"/>
      <c r="V23" s="122"/>
      <c r="W23" s="122"/>
    </row>
    <row r="24" spans="1:23" s="10" customFormat="1" ht="30" customHeight="1" x14ac:dyDescent="0.25">
      <c r="A24" s="241" t="s">
        <v>675</v>
      </c>
      <c r="B24" s="241"/>
      <c r="C24" s="241"/>
      <c r="D24" s="241"/>
      <c r="E24" s="125"/>
      <c r="F24" s="125">
        <v>4502.6910850000004</v>
      </c>
      <c r="G24" s="125"/>
      <c r="H24" s="125">
        <v>3764.7093480000008</v>
      </c>
      <c r="I24" s="125"/>
      <c r="J24" s="126">
        <f>F24-H24</f>
        <v>737.98173699999961</v>
      </c>
      <c r="K24" s="126"/>
      <c r="L24" s="127">
        <f>F24/H24*100-100</f>
        <v>19.602621843623908</v>
      </c>
      <c r="M24" s="128"/>
      <c r="N24" s="125">
        <v>13663.928472999998</v>
      </c>
      <c r="O24" s="125"/>
      <c r="P24" s="125">
        <v>11420.391787</v>
      </c>
      <c r="Q24" s="125"/>
      <c r="R24" s="126">
        <f>N24-P24</f>
        <v>2243.5366859999976</v>
      </c>
      <c r="S24" s="126"/>
      <c r="T24" s="127">
        <f>N24/P24*100-100</f>
        <v>19.645006299642432</v>
      </c>
      <c r="U24" s="129"/>
      <c r="V24" s="130"/>
      <c r="W24" s="130"/>
    </row>
    <row r="25" spans="1:23" ht="30" customHeight="1" x14ac:dyDescent="0.3">
      <c r="A25" s="243" t="s">
        <v>676</v>
      </c>
      <c r="B25" s="243"/>
      <c r="C25" s="243"/>
      <c r="D25" s="243"/>
      <c r="E25" s="210"/>
      <c r="F25" s="115">
        <v>4758.6759730000003</v>
      </c>
      <c r="G25" s="115"/>
      <c r="H25" s="115">
        <v>4059.1854350000008</v>
      </c>
      <c r="I25" s="115"/>
      <c r="J25" s="116">
        <f>F25-H25</f>
        <v>699.49053799999956</v>
      </c>
      <c r="K25" s="124"/>
      <c r="L25" s="117">
        <f>F25/H25*100-100</f>
        <v>17.232288329788986</v>
      </c>
      <c r="M25" s="118"/>
      <c r="N25" s="115">
        <v>14450.020702999998</v>
      </c>
      <c r="O25" s="115"/>
      <c r="P25" s="115">
        <v>12273.443589</v>
      </c>
      <c r="Q25" s="115"/>
      <c r="R25" s="116">
        <f>N25-P25</f>
        <v>2176.5771139999979</v>
      </c>
      <c r="S25" s="124"/>
      <c r="T25" s="117">
        <f>N25/P25*100-100</f>
        <v>17.734037706831856</v>
      </c>
      <c r="U25" s="20"/>
      <c r="V25" s="122"/>
      <c r="W25" s="122"/>
    </row>
    <row r="26" spans="1:23" ht="30" customHeight="1" x14ac:dyDescent="0.3">
      <c r="A26" s="241" t="s">
        <v>677</v>
      </c>
      <c r="B26" s="241"/>
      <c r="C26" s="241"/>
      <c r="D26" s="241"/>
      <c r="E26" s="125"/>
      <c r="F26" s="125">
        <v>1743.4892790000006</v>
      </c>
      <c r="G26" s="125"/>
      <c r="H26" s="125">
        <v>1558.4019579999997</v>
      </c>
      <c r="I26" s="125"/>
      <c r="J26" s="126">
        <f>F26-H26</f>
        <v>185.08732100000088</v>
      </c>
      <c r="K26" s="126"/>
      <c r="L26" s="127">
        <f>F26/H26*100-100</f>
        <v>11.8767382221167</v>
      </c>
      <c r="M26" s="131"/>
      <c r="N26" s="125">
        <v>5168.4500630000002</v>
      </c>
      <c r="O26" s="125"/>
      <c r="P26" s="125">
        <v>4694.9636309999987</v>
      </c>
      <c r="Q26" s="72"/>
      <c r="R26" s="126">
        <f>N26-P26</f>
        <v>473.48643200000151</v>
      </c>
      <c r="S26" s="126"/>
      <c r="T26" s="127">
        <f>N26/P26*100-100</f>
        <v>10.084986151408202</v>
      </c>
      <c r="U26" s="20"/>
      <c r="V26" s="122"/>
      <c r="W26" s="122"/>
    </row>
    <row r="27" spans="1:23" ht="30" customHeight="1" x14ac:dyDescent="0.3">
      <c r="A27" s="242" t="s">
        <v>678</v>
      </c>
      <c r="B27" s="242"/>
      <c r="C27" s="242"/>
      <c r="D27" s="242"/>
      <c r="E27" s="123"/>
      <c r="F27" s="115">
        <v>1487.5043910000004</v>
      </c>
      <c r="G27" s="115"/>
      <c r="H27" s="115">
        <v>1263.9258709999997</v>
      </c>
      <c r="I27" s="115"/>
      <c r="J27" s="116">
        <f>F27-H27</f>
        <v>223.57852000000071</v>
      </c>
      <c r="K27" s="124"/>
      <c r="L27" s="117">
        <f>F27/H27*100-100</f>
        <v>17.689211458509718</v>
      </c>
      <c r="M27" s="118"/>
      <c r="N27" s="115">
        <v>4382.357833</v>
      </c>
      <c r="O27" s="115"/>
      <c r="P27" s="115">
        <v>3841.9118289999988</v>
      </c>
      <c r="Q27" s="115"/>
      <c r="R27" s="116">
        <f>N27-P27</f>
        <v>540.44600400000127</v>
      </c>
      <c r="S27" s="124"/>
      <c r="T27" s="117">
        <f>N27/P27*100-100</f>
        <v>14.067111064875021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50" t="s">
        <v>634</v>
      </c>
      <c r="B34" s="250"/>
      <c r="C34" s="250"/>
      <c r="D34" s="250"/>
      <c r="E34" s="135"/>
      <c r="F34" s="251" t="s">
        <v>635</v>
      </c>
      <c r="G34" s="251"/>
      <c r="H34" s="251"/>
      <c r="I34" s="251"/>
      <c r="J34" s="251"/>
      <c r="K34" s="251"/>
      <c r="L34" s="251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52" t="s">
        <v>636</v>
      </c>
      <c r="B35" s="252"/>
      <c r="C35" s="252"/>
      <c r="D35" s="252"/>
      <c r="E35" s="135"/>
      <c r="F35" s="249" t="s">
        <v>637</v>
      </c>
      <c r="G35" s="249"/>
      <c r="H35" s="249"/>
      <c r="I35" s="249"/>
      <c r="J35" s="249"/>
      <c r="K35" s="249"/>
      <c r="L35" s="249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50" t="s">
        <v>638</v>
      </c>
      <c r="B36" s="250"/>
      <c r="C36" s="250"/>
      <c r="D36" s="250"/>
      <c r="E36" s="135"/>
      <c r="F36" s="251" t="s">
        <v>637</v>
      </c>
      <c r="G36" s="251"/>
      <c r="H36" s="251"/>
      <c r="I36" s="251"/>
      <c r="J36" s="251"/>
      <c r="K36" s="251"/>
      <c r="L36" s="251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8" t="s">
        <v>639</v>
      </c>
      <c r="B37" s="248"/>
      <c r="C37" s="248"/>
      <c r="D37" s="248"/>
      <c r="E37" s="135"/>
      <c r="F37" s="249" t="s">
        <v>635</v>
      </c>
      <c r="G37" s="249"/>
      <c r="H37" s="249"/>
      <c r="I37" s="249"/>
      <c r="J37" s="249"/>
      <c r="K37" s="249"/>
      <c r="L37" s="249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27" t="s">
        <v>351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8" customHeight="1" thickBot="1" x14ac:dyDescent="0.35">
      <c r="A3" s="263" t="s">
        <v>574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1:23" ht="11.25" customHeight="1" thickBot="1" x14ac:dyDescent="0.35">
      <c r="A4" s="264" t="s">
        <v>162</v>
      </c>
      <c r="B4" s="264" t="s">
        <v>163</v>
      </c>
      <c r="C4" s="230" t="s">
        <v>681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  <c r="V4" s="264" t="s">
        <v>536</v>
      </c>
      <c r="W4" s="264" t="s">
        <v>523</v>
      </c>
    </row>
    <row r="5" spans="1:23" ht="21" customHeight="1" thickBot="1" x14ac:dyDescent="0.35">
      <c r="A5" s="265"/>
      <c r="B5" s="265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5"/>
      <c r="W5" s="265"/>
    </row>
    <row r="6" spans="1:23" ht="9" customHeight="1" x14ac:dyDescent="0.3">
      <c r="A6" s="100">
        <v>2021</v>
      </c>
      <c r="B6" s="97" t="s">
        <v>339</v>
      </c>
      <c r="C6" s="141">
        <v>120.99494999999999</v>
      </c>
      <c r="D6" s="141">
        <v>191.09462500000001</v>
      </c>
      <c r="E6" s="141">
        <v>43.443919999999999</v>
      </c>
      <c r="F6" s="141">
        <v>351.37246699999997</v>
      </c>
      <c r="G6" s="141">
        <v>143.71978899999996</v>
      </c>
      <c r="H6" s="141">
        <v>1598.1028369999999</v>
      </c>
      <c r="I6" s="141">
        <v>243.008916</v>
      </c>
      <c r="J6" s="141">
        <v>11.043122</v>
      </c>
      <c r="K6" s="141">
        <v>234.27211200000005</v>
      </c>
      <c r="L6" s="141">
        <v>578.45356299999992</v>
      </c>
      <c r="M6" s="141">
        <v>441.91396700000007</v>
      </c>
      <c r="N6" s="141">
        <v>267.84500400000002</v>
      </c>
      <c r="O6" s="141">
        <v>52.023161999999999</v>
      </c>
      <c r="P6" s="141">
        <v>12.390427000000001</v>
      </c>
      <c r="Q6" s="141">
        <v>427.70157199999994</v>
      </c>
      <c r="R6" s="141">
        <v>148.82557600000001</v>
      </c>
      <c r="S6" s="141">
        <v>274.25994600000007</v>
      </c>
      <c r="T6" s="141">
        <v>361.04899599999999</v>
      </c>
      <c r="U6" s="141">
        <v>1.4855700000000001</v>
      </c>
      <c r="V6" s="100">
        <v>2021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82.327725999999998</v>
      </c>
      <c r="D7" s="141">
        <v>174.90400599999998</v>
      </c>
      <c r="E7" s="141">
        <v>42.007455</v>
      </c>
      <c r="F7" s="141">
        <v>355.65984900000007</v>
      </c>
      <c r="G7" s="141">
        <v>157.82932499999998</v>
      </c>
      <c r="H7" s="141">
        <v>1656.9688359999996</v>
      </c>
      <c r="I7" s="141">
        <v>386.46869100000004</v>
      </c>
      <c r="J7" s="141">
        <v>8.6102109999999996</v>
      </c>
      <c r="K7" s="141">
        <v>205.49982699999993</v>
      </c>
      <c r="L7" s="141">
        <v>613.4908039999998</v>
      </c>
      <c r="M7" s="141">
        <v>445.51487300000019</v>
      </c>
      <c r="N7" s="141">
        <v>299.133284</v>
      </c>
      <c r="O7" s="141">
        <v>80.766478000000006</v>
      </c>
      <c r="P7" s="141">
        <v>16.711508000000002</v>
      </c>
      <c r="Q7" s="141">
        <v>425.79409700000002</v>
      </c>
      <c r="R7" s="141">
        <v>142.633442</v>
      </c>
      <c r="S7" s="141">
        <v>251.69259599999995</v>
      </c>
      <c r="T7" s="141">
        <v>373.43636200000003</v>
      </c>
      <c r="U7" s="141">
        <v>1.010281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141.420715</v>
      </c>
      <c r="D8" s="141">
        <v>242.41669100000001</v>
      </c>
      <c r="E8" s="141">
        <v>42.454619999999998</v>
      </c>
      <c r="F8" s="141">
        <v>427.98615999999993</v>
      </c>
      <c r="G8" s="141">
        <v>222.98049200000003</v>
      </c>
      <c r="H8" s="141">
        <v>2021.9081970000011</v>
      </c>
      <c r="I8" s="141">
        <v>371.89734899999996</v>
      </c>
      <c r="J8" s="141">
        <v>3.2193080000000003</v>
      </c>
      <c r="K8" s="141">
        <v>229.62984500000005</v>
      </c>
      <c r="L8" s="141">
        <v>738.05654099999992</v>
      </c>
      <c r="M8" s="141">
        <v>544.25122900000019</v>
      </c>
      <c r="N8" s="141">
        <v>335.54169200000001</v>
      </c>
      <c r="O8" s="141">
        <v>173.70533500000002</v>
      </c>
      <c r="P8" s="141">
        <v>23.328149</v>
      </c>
      <c r="Q8" s="141">
        <v>490.68164899999999</v>
      </c>
      <c r="R8" s="141">
        <v>170.65179000000001</v>
      </c>
      <c r="S8" s="141">
        <v>313.29641399999991</v>
      </c>
      <c r="T8" s="141">
        <v>433.22876300000007</v>
      </c>
      <c r="U8" s="141">
        <v>12.155338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122.86751000000001</v>
      </c>
      <c r="D9" s="141">
        <v>237.37796200000003</v>
      </c>
      <c r="E9" s="141">
        <v>58.911464000000002</v>
      </c>
      <c r="F9" s="141">
        <v>413.44856600000003</v>
      </c>
      <c r="G9" s="141">
        <v>184.96643600000002</v>
      </c>
      <c r="H9" s="141">
        <v>2005.9789530000007</v>
      </c>
      <c r="I9" s="141">
        <v>368.79710599999999</v>
      </c>
      <c r="J9" s="141">
        <v>8.485498999999999</v>
      </c>
      <c r="K9" s="141">
        <v>273.49205000000006</v>
      </c>
      <c r="L9" s="141">
        <v>651.25620899999979</v>
      </c>
      <c r="M9" s="141">
        <v>511.02826300000004</v>
      </c>
      <c r="N9" s="141">
        <v>282.24982700000004</v>
      </c>
      <c r="O9" s="141">
        <v>200.62682699999999</v>
      </c>
      <c r="P9" s="141">
        <v>23.237432000000002</v>
      </c>
      <c r="Q9" s="141">
        <v>444.95241399999992</v>
      </c>
      <c r="R9" s="141">
        <v>182.77315100000007</v>
      </c>
      <c r="S9" s="141">
        <v>346.81255199999993</v>
      </c>
      <c r="T9" s="141">
        <v>409.40937999999994</v>
      </c>
      <c r="U9" s="141">
        <v>1.8759490000000001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144.56879900000001</v>
      </c>
      <c r="D10" s="141">
        <v>235.74553100000003</v>
      </c>
      <c r="E10" s="141">
        <v>41.466673999999998</v>
      </c>
      <c r="F10" s="141">
        <v>443.83712300000002</v>
      </c>
      <c r="G10" s="141">
        <v>198.460724</v>
      </c>
      <c r="H10" s="141">
        <v>2070.6365489999989</v>
      </c>
      <c r="I10" s="141">
        <v>369.10680200000002</v>
      </c>
      <c r="J10" s="141">
        <v>18.123064999999997</v>
      </c>
      <c r="K10" s="141">
        <v>327.84030799999999</v>
      </c>
      <c r="L10" s="141">
        <v>655.04067199999963</v>
      </c>
      <c r="M10" s="141">
        <v>486.33883900000001</v>
      </c>
      <c r="N10" s="141">
        <v>272.97530499999999</v>
      </c>
      <c r="O10" s="141">
        <v>96.682931999999994</v>
      </c>
      <c r="P10" s="141">
        <v>27.964409999999997</v>
      </c>
      <c r="Q10" s="141">
        <v>437.667486</v>
      </c>
      <c r="R10" s="141">
        <v>186.87906399999997</v>
      </c>
      <c r="S10" s="141">
        <v>335.92165599999998</v>
      </c>
      <c r="T10" s="141">
        <v>391.70566699999995</v>
      </c>
      <c r="U10" s="141">
        <v>5.687926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157.38093499999999</v>
      </c>
      <c r="D11" s="141">
        <v>231.08820500000004</v>
      </c>
      <c r="E11" s="141">
        <v>42.571753000000001</v>
      </c>
      <c r="F11" s="141">
        <v>458.51871500000004</v>
      </c>
      <c r="G11" s="141">
        <v>192.26135300000004</v>
      </c>
      <c r="H11" s="141">
        <v>2121.7296790000005</v>
      </c>
      <c r="I11" s="141">
        <v>293.57749699999999</v>
      </c>
      <c r="J11" s="141">
        <v>10.981633</v>
      </c>
      <c r="K11" s="141">
        <v>318.38601199999999</v>
      </c>
      <c r="L11" s="141">
        <v>719.13192000000004</v>
      </c>
      <c r="M11" s="141">
        <v>478.03806900000001</v>
      </c>
      <c r="N11" s="141">
        <v>315.83243900000002</v>
      </c>
      <c r="O11" s="141">
        <v>76.051556999999988</v>
      </c>
      <c r="P11" s="141">
        <v>27.667369000000001</v>
      </c>
      <c r="Q11" s="141">
        <v>365.05077999999997</v>
      </c>
      <c r="R11" s="141">
        <v>190.883016</v>
      </c>
      <c r="S11" s="141">
        <v>333.52836600000018</v>
      </c>
      <c r="T11" s="141">
        <v>407.50299999999999</v>
      </c>
      <c r="U11" s="141">
        <v>1.5050140000000001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98.711253999999983</v>
      </c>
      <c r="D12" s="141">
        <v>228.83236799999997</v>
      </c>
      <c r="E12" s="141">
        <v>47.796515999999997</v>
      </c>
      <c r="F12" s="141">
        <v>467.79318699999999</v>
      </c>
      <c r="G12" s="141">
        <v>206.265635</v>
      </c>
      <c r="H12" s="141">
        <v>2185.1764340000009</v>
      </c>
      <c r="I12" s="141">
        <v>501.34071099999994</v>
      </c>
      <c r="J12" s="141">
        <v>9.9558719999999994</v>
      </c>
      <c r="K12" s="141">
        <v>331.50984799999998</v>
      </c>
      <c r="L12" s="141">
        <v>658.90423400000009</v>
      </c>
      <c r="M12" s="141">
        <v>494.43834699999979</v>
      </c>
      <c r="N12" s="141">
        <v>289.21991199999997</v>
      </c>
      <c r="O12" s="141">
        <v>157.23194999999998</v>
      </c>
      <c r="P12" s="141">
        <v>24.876128999999999</v>
      </c>
      <c r="Q12" s="141">
        <v>456.434887</v>
      </c>
      <c r="R12" s="141">
        <v>188.03430399999996</v>
      </c>
      <c r="S12" s="141">
        <v>367.88474900000006</v>
      </c>
      <c r="T12" s="141">
        <v>435.08740499999993</v>
      </c>
      <c r="U12" s="141">
        <v>0.62917299999999998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118.85385600000001</v>
      </c>
      <c r="D13" s="141">
        <v>230.03212500000006</v>
      </c>
      <c r="E13" s="141">
        <v>45.871240999999998</v>
      </c>
      <c r="F13" s="141">
        <v>450.88452500000005</v>
      </c>
      <c r="G13" s="141">
        <v>166.43993700000004</v>
      </c>
      <c r="H13" s="141">
        <v>1778.870521999999</v>
      </c>
      <c r="I13" s="141">
        <v>389.84568799999994</v>
      </c>
      <c r="J13" s="141">
        <v>19.622654000000001</v>
      </c>
      <c r="K13" s="141">
        <v>433.09426700000006</v>
      </c>
      <c r="L13" s="141">
        <v>553.7821019999999</v>
      </c>
      <c r="M13" s="141">
        <v>443.139544</v>
      </c>
      <c r="N13" s="141">
        <v>210.77639699999997</v>
      </c>
      <c r="O13" s="141">
        <v>113.26763800000001</v>
      </c>
      <c r="P13" s="141">
        <v>20.997911999999999</v>
      </c>
      <c r="Q13" s="141">
        <v>237.42522700000001</v>
      </c>
      <c r="R13" s="141">
        <v>158.31082499999999</v>
      </c>
      <c r="S13" s="141">
        <v>371.08582300000012</v>
      </c>
      <c r="T13" s="141">
        <v>371.82446700000003</v>
      </c>
      <c r="U13" s="141">
        <v>0.29913699999999999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98.902594999999991</v>
      </c>
      <c r="D14" s="141">
        <v>254.45697000000001</v>
      </c>
      <c r="E14" s="141">
        <v>50.018318000000008</v>
      </c>
      <c r="F14" s="141">
        <v>472.23957400000006</v>
      </c>
      <c r="G14" s="141">
        <v>198.10787599999998</v>
      </c>
      <c r="H14" s="141">
        <v>2209.084832999999</v>
      </c>
      <c r="I14" s="141">
        <v>502.943106</v>
      </c>
      <c r="J14" s="141">
        <v>8.2026540000000008</v>
      </c>
      <c r="K14" s="141">
        <v>492.26550399999996</v>
      </c>
      <c r="L14" s="141">
        <v>680.30806599999971</v>
      </c>
      <c r="M14" s="141">
        <v>549.13198700000032</v>
      </c>
      <c r="N14" s="141">
        <v>254.185348</v>
      </c>
      <c r="O14" s="141">
        <v>112.125062</v>
      </c>
      <c r="P14" s="141">
        <v>21.178372</v>
      </c>
      <c r="Q14" s="141">
        <v>398.57140799999996</v>
      </c>
      <c r="R14" s="141">
        <v>196.05579099999997</v>
      </c>
      <c r="S14" s="141">
        <v>422.69840499999981</v>
      </c>
      <c r="T14" s="141">
        <v>423.48306500000001</v>
      </c>
      <c r="U14" s="141">
        <v>0.98747799999999997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120.00754900000001</v>
      </c>
      <c r="D15" s="141">
        <v>287.97845900000004</v>
      </c>
      <c r="E15" s="141">
        <v>55.424431999999996</v>
      </c>
      <c r="F15" s="141">
        <v>477.821729</v>
      </c>
      <c r="G15" s="141">
        <v>182.887542</v>
      </c>
      <c r="H15" s="141">
        <v>2343.571313999998</v>
      </c>
      <c r="I15" s="141">
        <v>309.303382</v>
      </c>
      <c r="J15" s="141">
        <v>31.952708000000001</v>
      </c>
      <c r="K15" s="141">
        <v>681.19620299999997</v>
      </c>
      <c r="L15" s="141">
        <v>689.16127899999981</v>
      </c>
      <c r="M15" s="141">
        <v>506.15186700000027</v>
      </c>
      <c r="N15" s="141">
        <v>261.806061</v>
      </c>
      <c r="O15" s="141">
        <v>106.071693</v>
      </c>
      <c r="P15" s="141">
        <v>19.793765999999998</v>
      </c>
      <c r="Q15" s="141">
        <v>430.56287299999991</v>
      </c>
      <c r="R15" s="141">
        <v>201.51278600000003</v>
      </c>
      <c r="S15" s="141">
        <v>430.84622899999994</v>
      </c>
      <c r="T15" s="141">
        <v>468.748289</v>
      </c>
      <c r="U15" s="141">
        <v>6.3338639999999993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134.374008</v>
      </c>
      <c r="D16" s="141">
        <v>261.10120599999999</v>
      </c>
      <c r="E16" s="141">
        <v>52.360634000000005</v>
      </c>
      <c r="F16" s="141">
        <v>502.46302000000003</v>
      </c>
      <c r="G16" s="141">
        <v>249.05902999999995</v>
      </c>
      <c r="H16" s="141">
        <v>2526.2501220000008</v>
      </c>
      <c r="I16" s="141">
        <v>205.39244500000001</v>
      </c>
      <c r="J16" s="141">
        <v>37.792397000000001</v>
      </c>
      <c r="K16" s="141">
        <v>749.46720400000004</v>
      </c>
      <c r="L16" s="141">
        <v>855.0655280000002</v>
      </c>
      <c r="M16" s="141">
        <v>580.21030900000005</v>
      </c>
      <c r="N16" s="141">
        <v>352.41553399999998</v>
      </c>
      <c r="O16" s="141">
        <v>92.884021000000004</v>
      </c>
      <c r="P16" s="141">
        <v>23.217731000000001</v>
      </c>
      <c r="Q16" s="141">
        <v>541.95766199999991</v>
      </c>
      <c r="R16" s="141">
        <v>234.12666200000001</v>
      </c>
      <c r="S16" s="141">
        <v>484.48703100000029</v>
      </c>
      <c r="T16" s="141">
        <v>434.20874499999996</v>
      </c>
      <c r="U16" s="141">
        <v>0.98740499999999998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168.16766500000003</v>
      </c>
      <c r="D17" s="141">
        <v>257.92072899999999</v>
      </c>
      <c r="E17" s="141">
        <v>59.564174000000001</v>
      </c>
      <c r="F17" s="141">
        <v>475.527331</v>
      </c>
      <c r="G17" s="141">
        <v>221.08635099999992</v>
      </c>
      <c r="H17" s="141">
        <v>2269.1458720000001</v>
      </c>
      <c r="I17" s="141">
        <v>256.44512900000001</v>
      </c>
      <c r="J17" s="141">
        <v>16.352962999999999</v>
      </c>
      <c r="K17" s="141">
        <v>659.01141699999994</v>
      </c>
      <c r="L17" s="141">
        <v>917.75789699999928</v>
      </c>
      <c r="M17" s="141">
        <v>566.36275399999977</v>
      </c>
      <c r="N17" s="141">
        <v>319.11827900000003</v>
      </c>
      <c r="O17" s="141">
        <v>102.437921</v>
      </c>
      <c r="P17" s="141">
        <v>22.348920999999997</v>
      </c>
      <c r="Q17" s="141">
        <v>419.28835300000003</v>
      </c>
      <c r="R17" s="141">
        <v>206.73316299999996</v>
      </c>
      <c r="S17" s="141">
        <v>453.26140299999997</v>
      </c>
      <c r="T17" s="141">
        <v>429.28597799999994</v>
      </c>
      <c r="U17" s="141">
        <v>0.23561200000000002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2022</v>
      </c>
      <c r="B19" s="97" t="s">
        <v>339</v>
      </c>
      <c r="C19" s="141">
        <v>132.779708</v>
      </c>
      <c r="D19" s="141">
        <v>213.91062599999998</v>
      </c>
      <c r="E19" s="141">
        <v>54.470807000000008</v>
      </c>
      <c r="F19" s="141">
        <v>419.51993099999981</v>
      </c>
      <c r="G19" s="141">
        <v>211.11663900000011</v>
      </c>
      <c r="H19" s="141">
        <v>2415.9727620000012</v>
      </c>
      <c r="I19" s="141">
        <v>368.37023599999998</v>
      </c>
      <c r="J19" s="141">
        <v>9.0607550000000003</v>
      </c>
      <c r="K19" s="141">
        <v>674.72983999999997</v>
      </c>
      <c r="L19" s="141">
        <v>739.08969500000012</v>
      </c>
      <c r="M19" s="141">
        <v>527.43436999999983</v>
      </c>
      <c r="N19" s="141">
        <v>276.10978700000004</v>
      </c>
      <c r="O19" s="141">
        <v>102.50144900000001</v>
      </c>
      <c r="P19" s="141">
        <v>20.550461000000002</v>
      </c>
      <c r="Q19" s="141">
        <v>452.599042</v>
      </c>
      <c r="R19" s="141">
        <v>187.66111900000001</v>
      </c>
      <c r="S19" s="141">
        <v>391.10636999999986</v>
      </c>
      <c r="T19" s="141">
        <v>411.76629400000007</v>
      </c>
      <c r="U19" s="141">
        <v>2.1462559999999997</v>
      </c>
      <c r="V19" s="100">
        <v>2022</v>
      </c>
      <c r="W19" s="97" t="s">
        <v>539</v>
      </c>
    </row>
    <row r="20" spans="1:23" ht="9" customHeight="1" x14ac:dyDescent="0.3">
      <c r="A20" s="96"/>
      <c r="B20" s="97" t="s">
        <v>340</v>
      </c>
      <c r="C20" s="141">
        <v>165.04603700000001</v>
      </c>
      <c r="D20" s="141">
        <v>220.40878100000003</v>
      </c>
      <c r="E20" s="141">
        <v>46.835681999999998</v>
      </c>
      <c r="F20" s="141">
        <v>450.00341600000002</v>
      </c>
      <c r="G20" s="141">
        <v>236.09512599999994</v>
      </c>
      <c r="H20" s="141">
        <v>2418.349038999997</v>
      </c>
      <c r="I20" s="141">
        <v>636.97457600000007</v>
      </c>
      <c r="J20" s="141">
        <v>9.7296860000000009</v>
      </c>
      <c r="K20" s="141">
        <v>758.55248499999993</v>
      </c>
      <c r="L20" s="141">
        <v>692.26827000000037</v>
      </c>
      <c r="M20" s="141">
        <v>549.45890099999997</v>
      </c>
      <c r="N20" s="141">
        <v>344.25417900000002</v>
      </c>
      <c r="O20" s="141">
        <v>100.89790600000001</v>
      </c>
      <c r="P20" s="141">
        <v>23.887369</v>
      </c>
      <c r="Q20" s="141">
        <v>491.35413500000004</v>
      </c>
      <c r="R20" s="141">
        <v>182.342533</v>
      </c>
      <c r="S20" s="141">
        <v>400.42336200000011</v>
      </c>
      <c r="T20" s="141">
        <v>466.71917299999996</v>
      </c>
      <c r="U20" s="141">
        <v>0.37114400000000003</v>
      </c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>
        <v>189.42591399999998</v>
      </c>
      <c r="D21" s="141">
        <v>279.64469800000001</v>
      </c>
      <c r="E21" s="141">
        <v>64.290212999999994</v>
      </c>
      <c r="F21" s="141">
        <v>525.31868700000007</v>
      </c>
      <c r="G21" s="141">
        <v>226.89159900000004</v>
      </c>
      <c r="H21" s="141">
        <v>2617.8096009999999</v>
      </c>
      <c r="I21" s="141">
        <v>573.75734800000009</v>
      </c>
      <c r="J21" s="141">
        <v>18.538157999999999</v>
      </c>
      <c r="K21" s="141">
        <v>815.04761099999996</v>
      </c>
      <c r="L21" s="141">
        <v>803.20080999999971</v>
      </c>
      <c r="M21" s="141">
        <v>620.41833799999995</v>
      </c>
      <c r="N21" s="141">
        <v>356.59518100000003</v>
      </c>
      <c r="O21" s="141">
        <v>209.30076600000001</v>
      </c>
      <c r="P21" s="141">
        <v>24.680546</v>
      </c>
      <c r="Q21" s="141">
        <v>571.110321</v>
      </c>
      <c r="R21" s="141">
        <v>205.259466</v>
      </c>
      <c r="S21" s="141">
        <v>441.52075100000008</v>
      </c>
      <c r="T21" s="141">
        <v>529.56692700000008</v>
      </c>
      <c r="U21" s="141">
        <v>0.47523000000000004</v>
      </c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>
        <v>131.796899</v>
      </c>
      <c r="D22" s="141">
        <v>279.28986300000003</v>
      </c>
      <c r="E22" s="141">
        <v>63.597545999999994</v>
      </c>
      <c r="F22" s="141">
        <v>521.11521200000004</v>
      </c>
      <c r="G22" s="141">
        <v>249.91447199999999</v>
      </c>
      <c r="H22" s="141">
        <v>2592.0188000000007</v>
      </c>
      <c r="I22" s="141">
        <v>683.808222</v>
      </c>
      <c r="J22" s="141">
        <v>15.807141</v>
      </c>
      <c r="K22" s="141">
        <v>786.87033899999983</v>
      </c>
      <c r="L22" s="141">
        <v>732.20792800000027</v>
      </c>
      <c r="M22" s="141">
        <v>551.57784200000015</v>
      </c>
      <c r="N22" s="141">
        <v>336.67762200000004</v>
      </c>
      <c r="O22" s="141">
        <v>173.36225499999998</v>
      </c>
      <c r="P22" s="141">
        <v>24.714613</v>
      </c>
      <c r="Q22" s="141">
        <v>476.54236299999997</v>
      </c>
      <c r="R22" s="141">
        <v>188.122716</v>
      </c>
      <c r="S22" s="141">
        <v>414.66556400000036</v>
      </c>
      <c r="T22" s="141">
        <v>468.73465599999997</v>
      </c>
      <c r="U22" s="141">
        <v>0.24340200000000001</v>
      </c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60" t="s">
        <v>4</v>
      </c>
      <c r="D34" s="261"/>
      <c r="E34" s="261"/>
      <c r="F34" s="261"/>
      <c r="G34" s="262"/>
      <c r="H34" s="143"/>
      <c r="I34" s="144"/>
      <c r="J34" s="145"/>
      <c r="K34" s="142" t="s">
        <v>575</v>
      </c>
      <c r="L34" s="260" t="s">
        <v>416</v>
      </c>
      <c r="M34" s="261"/>
      <c r="N34" s="261"/>
      <c r="O34" s="261"/>
      <c r="P34" s="262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9" t="s">
        <v>324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</row>
    <row r="70" spans="1:21" ht="29.25" customHeight="1" x14ac:dyDescent="0.3">
      <c r="A70" s="258" t="s">
        <v>516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2" spans="1:21" x14ac:dyDescent="0.3">
      <c r="L72" s="141"/>
    </row>
    <row r="73" spans="1:21" x14ac:dyDescent="0.3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27" t="s">
        <v>352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8" customHeight="1" thickBot="1" x14ac:dyDescent="0.35">
      <c r="A3" s="263" t="s">
        <v>598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1:23" ht="11.25" customHeight="1" thickBot="1" x14ac:dyDescent="0.35">
      <c r="A4" s="264" t="s">
        <v>162</v>
      </c>
      <c r="B4" s="264" t="s">
        <v>163</v>
      </c>
      <c r="C4" s="230" t="s">
        <v>681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  <c r="V4" s="264" t="s">
        <v>536</v>
      </c>
      <c r="W4" s="264" t="s">
        <v>523</v>
      </c>
    </row>
    <row r="5" spans="1:23" ht="21" customHeight="1" thickBot="1" x14ac:dyDescent="0.35">
      <c r="A5" s="265"/>
      <c r="B5" s="265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5"/>
      <c r="W5" s="265"/>
    </row>
    <row r="6" spans="1:23" ht="9" customHeight="1" x14ac:dyDescent="0.3">
      <c r="A6" s="100">
        <v>2021</v>
      </c>
      <c r="B6" s="97" t="s">
        <v>339</v>
      </c>
      <c r="C6" s="141">
        <v>18.466968000000001</v>
      </c>
      <c r="D6" s="141">
        <v>105.08550799999998</v>
      </c>
      <c r="E6" s="141">
        <v>29.785698999999994</v>
      </c>
      <c r="F6" s="141">
        <v>298.808491</v>
      </c>
      <c r="G6" s="141">
        <v>120.20468600000001</v>
      </c>
      <c r="H6" s="141">
        <v>1345.9026909999991</v>
      </c>
      <c r="I6" s="141">
        <v>6.8788599999999995</v>
      </c>
      <c r="J6" s="141">
        <v>61.488799000000007</v>
      </c>
      <c r="K6" s="141">
        <v>180.16462499999997</v>
      </c>
      <c r="L6" s="141">
        <v>423.16158100000024</v>
      </c>
      <c r="M6" s="141">
        <v>223.92307500000004</v>
      </c>
      <c r="N6" s="141">
        <v>293.78140299999995</v>
      </c>
      <c r="O6" s="141">
        <v>96.556779000000006</v>
      </c>
      <c r="P6" s="141">
        <v>29.236125000000001</v>
      </c>
      <c r="Q6" s="141">
        <v>489.89672000000013</v>
      </c>
      <c r="R6" s="141">
        <v>115.83497800000004</v>
      </c>
      <c r="S6" s="141">
        <v>457.76151699999991</v>
      </c>
      <c r="T6" s="141">
        <v>305.66120900000004</v>
      </c>
      <c r="U6" s="141">
        <v>1.6830259999999997</v>
      </c>
      <c r="V6" s="100">
        <v>2021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35.497880000000009</v>
      </c>
      <c r="D7" s="141">
        <v>109.59461000000003</v>
      </c>
      <c r="E7" s="141">
        <v>36.242291999999999</v>
      </c>
      <c r="F7" s="141">
        <v>328.90395699999993</v>
      </c>
      <c r="G7" s="141">
        <v>139.140851</v>
      </c>
      <c r="H7" s="141">
        <v>1413.2912120000001</v>
      </c>
      <c r="I7" s="141">
        <v>1.0056289999999999</v>
      </c>
      <c r="J7" s="141">
        <v>32.573890000000006</v>
      </c>
      <c r="K7" s="141">
        <v>293.35493999999994</v>
      </c>
      <c r="L7" s="141">
        <v>471.32569200000034</v>
      </c>
      <c r="M7" s="141">
        <v>261.49876900000015</v>
      </c>
      <c r="N7" s="141">
        <v>334.15499</v>
      </c>
      <c r="O7" s="141">
        <v>90.896644000000009</v>
      </c>
      <c r="P7" s="141">
        <v>36.661580000000001</v>
      </c>
      <c r="Q7" s="141">
        <v>506.59903400000013</v>
      </c>
      <c r="R7" s="141">
        <v>118.965011</v>
      </c>
      <c r="S7" s="141">
        <v>459.86678899999987</v>
      </c>
      <c r="T7" s="141">
        <v>306.52413700000005</v>
      </c>
      <c r="U7" s="141">
        <v>2.5241230000000003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36.026193000000028</v>
      </c>
      <c r="D8" s="141">
        <v>130.94941399999999</v>
      </c>
      <c r="E8" s="141">
        <v>29.102187999999998</v>
      </c>
      <c r="F8" s="141">
        <v>397.56443799999965</v>
      </c>
      <c r="G8" s="141">
        <v>168.21911900000001</v>
      </c>
      <c r="H8" s="141">
        <v>1724.169331000001</v>
      </c>
      <c r="I8" s="141">
        <v>8.7228429999999992</v>
      </c>
      <c r="J8" s="141">
        <v>81.850738000000007</v>
      </c>
      <c r="K8" s="141">
        <v>236.65815000000003</v>
      </c>
      <c r="L8" s="141">
        <v>541.7907889999999</v>
      </c>
      <c r="M8" s="141">
        <v>288.58049499999998</v>
      </c>
      <c r="N8" s="141">
        <v>391.87686200000007</v>
      </c>
      <c r="O8" s="141">
        <v>119.967614</v>
      </c>
      <c r="P8" s="141">
        <v>52.538254999999999</v>
      </c>
      <c r="Q8" s="141">
        <v>573.92609100000004</v>
      </c>
      <c r="R8" s="141">
        <v>149.46187199999994</v>
      </c>
      <c r="S8" s="141">
        <v>518.90870599999994</v>
      </c>
      <c r="T8" s="141">
        <v>360.12643800000012</v>
      </c>
      <c r="U8" s="141">
        <v>3.0830849999999996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37.374213000000012</v>
      </c>
      <c r="D9" s="141">
        <v>128.43400400000002</v>
      </c>
      <c r="E9" s="141">
        <v>35.546779999999998</v>
      </c>
      <c r="F9" s="141">
        <v>348.6521089999996</v>
      </c>
      <c r="G9" s="141">
        <v>172.92470600000004</v>
      </c>
      <c r="H9" s="141">
        <v>1631.4809669999993</v>
      </c>
      <c r="I9" s="141">
        <v>2.3207360000000001</v>
      </c>
      <c r="J9" s="141">
        <v>68.883947000000006</v>
      </c>
      <c r="K9" s="141">
        <v>201.95963100000003</v>
      </c>
      <c r="L9" s="141">
        <v>472.9674289999997</v>
      </c>
      <c r="M9" s="141">
        <v>275.30153499999994</v>
      </c>
      <c r="N9" s="141">
        <v>336.758759</v>
      </c>
      <c r="O9" s="141">
        <v>101.98405399999999</v>
      </c>
      <c r="P9" s="141">
        <v>52.514990000000004</v>
      </c>
      <c r="Q9" s="141">
        <v>520.28678100000002</v>
      </c>
      <c r="R9" s="141">
        <v>135.40003700000005</v>
      </c>
      <c r="S9" s="141">
        <v>472.46429799999999</v>
      </c>
      <c r="T9" s="141">
        <v>325.05064300000009</v>
      </c>
      <c r="U9" s="141">
        <v>2.731179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38.768940000000015</v>
      </c>
      <c r="D10" s="141">
        <v>143.96020400000003</v>
      </c>
      <c r="E10" s="141">
        <v>38.561519000000004</v>
      </c>
      <c r="F10" s="141">
        <v>362.2172599999999</v>
      </c>
      <c r="G10" s="141">
        <v>174.58151100000001</v>
      </c>
      <c r="H10" s="141">
        <v>1644.4582089999985</v>
      </c>
      <c r="I10" s="141">
        <v>1.105459</v>
      </c>
      <c r="J10" s="141">
        <v>90.507863999999998</v>
      </c>
      <c r="K10" s="141">
        <v>181.41520400000007</v>
      </c>
      <c r="L10" s="141">
        <v>468.81756800000056</v>
      </c>
      <c r="M10" s="141">
        <v>279.94710099999992</v>
      </c>
      <c r="N10" s="141">
        <v>303.48560300000003</v>
      </c>
      <c r="O10" s="141">
        <v>112.068945</v>
      </c>
      <c r="P10" s="141">
        <v>54.519258000000001</v>
      </c>
      <c r="Q10" s="141">
        <v>456.85802799999993</v>
      </c>
      <c r="R10" s="141">
        <v>138.40149699999998</v>
      </c>
      <c r="S10" s="141">
        <v>471.72866100000056</v>
      </c>
      <c r="T10" s="141">
        <v>335.86025399999994</v>
      </c>
      <c r="U10" s="141">
        <v>3.551009000000001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35.198232000000004</v>
      </c>
      <c r="D11" s="141">
        <v>150.69960900000004</v>
      </c>
      <c r="E11" s="141">
        <v>31.889069999999997</v>
      </c>
      <c r="F11" s="141">
        <v>350.97922099999994</v>
      </c>
      <c r="G11" s="141">
        <v>167.07022000000001</v>
      </c>
      <c r="H11" s="141">
        <v>1644.0559539999974</v>
      </c>
      <c r="I11" s="141">
        <v>0.10799600000000001</v>
      </c>
      <c r="J11" s="141">
        <v>60.798187000000006</v>
      </c>
      <c r="K11" s="141">
        <v>228.31081999999998</v>
      </c>
      <c r="L11" s="141">
        <v>464.30044800000007</v>
      </c>
      <c r="M11" s="141">
        <v>279.94999200000018</v>
      </c>
      <c r="N11" s="141">
        <v>172.44754799999998</v>
      </c>
      <c r="O11" s="141">
        <v>81.823126000000002</v>
      </c>
      <c r="P11" s="141">
        <v>53.676979000000003</v>
      </c>
      <c r="Q11" s="141">
        <v>463.22561000000002</v>
      </c>
      <c r="R11" s="141">
        <v>130.38773200000003</v>
      </c>
      <c r="S11" s="141">
        <v>510.6606980000002</v>
      </c>
      <c r="T11" s="141">
        <v>319.11825799999991</v>
      </c>
      <c r="U11" s="141">
        <v>3.2463269999999995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32.191229</v>
      </c>
      <c r="D12" s="141">
        <v>150.48556300000001</v>
      </c>
      <c r="E12" s="141">
        <v>41.462150999999992</v>
      </c>
      <c r="F12" s="141">
        <v>369.06515300000024</v>
      </c>
      <c r="G12" s="141">
        <v>162.274564</v>
      </c>
      <c r="H12" s="141">
        <v>1707.5980989999978</v>
      </c>
      <c r="I12" s="141">
        <v>1.778629</v>
      </c>
      <c r="J12" s="141">
        <v>87.197629000000006</v>
      </c>
      <c r="K12" s="141">
        <v>199.72665600000002</v>
      </c>
      <c r="L12" s="141">
        <v>477.12108700000022</v>
      </c>
      <c r="M12" s="141">
        <v>267.8263330000002</v>
      </c>
      <c r="N12" s="141">
        <v>269.75496899999996</v>
      </c>
      <c r="O12" s="141">
        <v>88.798676999999998</v>
      </c>
      <c r="P12" s="141">
        <v>59.308825999999996</v>
      </c>
      <c r="Q12" s="141">
        <v>471.79227399999996</v>
      </c>
      <c r="R12" s="141">
        <v>152.81273199999998</v>
      </c>
      <c r="S12" s="141">
        <v>673.51917799999899</v>
      </c>
      <c r="T12" s="141">
        <v>368.18553799999995</v>
      </c>
      <c r="U12" s="141">
        <v>3.0008009999999992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24.420573999999981</v>
      </c>
      <c r="D13" s="141">
        <v>155.640512</v>
      </c>
      <c r="E13" s="141">
        <v>30.148934000000001</v>
      </c>
      <c r="F13" s="141">
        <v>326.37752600000056</v>
      </c>
      <c r="G13" s="141">
        <v>130.281868</v>
      </c>
      <c r="H13" s="141">
        <v>1417.5504039999989</v>
      </c>
      <c r="I13" s="141">
        <v>20.735961</v>
      </c>
      <c r="J13" s="141">
        <v>111.69247900000001</v>
      </c>
      <c r="K13" s="141">
        <v>208.86313899999999</v>
      </c>
      <c r="L13" s="141">
        <v>366.91884699999969</v>
      </c>
      <c r="M13" s="141">
        <v>201.64403100000007</v>
      </c>
      <c r="N13" s="141">
        <v>52.225288999999997</v>
      </c>
      <c r="O13" s="141">
        <v>51.373379000000007</v>
      </c>
      <c r="P13" s="141">
        <v>34.466197000000001</v>
      </c>
      <c r="Q13" s="141">
        <v>329.16518200000007</v>
      </c>
      <c r="R13" s="141">
        <v>105.72377800000007</v>
      </c>
      <c r="S13" s="141">
        <v>503.4314720000001</v>
      </c>
      <c r="T13" s="141">
        <v>286.68405899999993</v>
      </c>
      <c r="U13" s="141">
        <v>2.2184709999999992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25.875111999999998</v>
      </c>
      <c r="D14" s="141">
        <v>202.88711099999998</v>
      </c>
      <c r="E14" s="141">
        <v>40.958174999999997</v>
      </c>
      <c r="F14" s="141">
        <v>395.91418600000009</v>
      </c>
      <c r="G14" s="141">
        <v>173.62055999999998</v>
      </c>
      <c r="H14" s="141">
        <v>1698.0440899999987</v>
      </c>
      <c r="I14" s="141">
        <v>32.496571000000003</v>
      </c>
      <c r="J14" s="141">
        <v>105.332679</v>
      </c>
      <c r="K14" s="141">
        <v>190.51883000000001</v>
      </c>
      <c r="L14" s="141">
        <v>485.73204900000002</v>
      </c>
      <c r="M14" s="141">
        <v>303.1175810000002</v>
      </c>
      <c r="N14" s="141">
        <v>247.74874700000001</v>
      </c>
      <c r="O14" s="141">
        <v>105.015742</v>
      </c>
      <c r="P14" s="141">
        <v>49.704063000000005</v>
      </c>
      <c r="Q14" s="141">
        <v>487.80481000000032</v>
      </c>
      <c r="R14" s="141">
        <v>142.70778100000001</v>
      </c>
      <c r="S14" s="141">
        <v>497.49014400000044</v>
      </c>
      <c r="T14" s="141">
        <v>309.57615700000019</v>
      </c>
      <c r="U14" s="141">
        <v>2.4930210000000002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25.115257999999997</v>
      </c>
      <c r="D15" s="141">
        <v>198.83345699999995</v>
      </c>
      <c r="E15" s="141">
        <v>36.388230000000007</v>
      </c>
      <c r="F15" s="141">
        <v>397.72631900000016</v>
      </c>
      <c r="G15" s="141">
        <v>170.846341</v>
      </c>
      <c r="H15" s="141">
        <v>1735.0851529999973</v>
      </c>
      <c r="I15" s="141">
        <v>6.4748970000000003</v>
      </c>
      <c r="J15" s="141">
        <v>40.020505999999997</v>
      </c>
      <c r="K15" s="141">
        <v>255.78225900000001</v>
      </c>
      <c r="L15" s="141">
        <v>462.6710539999998</v>
      </c>
      <c r="M15" s="141">
        <v>274.21500999999989</v>
      </c>
      <c r="N15" s="141">
        <v>296.01660800000002</v>
      </c>
      <c r="O15" s="141">
        <v>105.73308</v>
      </c>
      <c r="P15" s="141">
        <v>52.398523000000004</v>
      </c>
      <c r="Q15" s="141">
        <v>478.40846500000009</v>
      </c>
      <c r="R15" s="141">
        <v>142.93960099999995</v>
      </c>
      <c r="S15" s="141">
        <v>570.05743499999926</v>
      </c>
      <c r="T15" s="141">
        <v>329.85319700000002</v>
      </c>
      <c r="U15" s="141">
        <v>8.9958269999999985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32.120335999999995</v>
      </c>
      <c r="D16" s="141">
        <v>179.59442900000005</v>
      </c>
      <c r="E16" s="141">
        <v>35.069846999999996</v>
      </c>
      <c r="F16" s="141">
        <v>476.70368000000042</v>
      </c>
      <c r="G16" s="141">
        <v>181.06032100000002</v>
      </c>
      <c r="H16" s="141">
        <v>1864.7114089999991</v>
      </c>
      <c r="I16" s="141">
        <v>26.964831</v>
      </c>
      <c r="J16" s="141">
        <v>44.016433000000006</v>
      </c>
      <c r="K16" s="141">
        <v>168.282758</v>
      </c>
      <c r="L16" s="141">
        <v>518.40930300000002</v>
      </c>
      <c r="M16" s="141">
        <v>306.77275500000019</v>
      </c>
      <c r="N16" s="141">
        <v>426.56135699999999</v>
      </c>
      <c r="O16" s="141">
        <v>134.511652</v>
      </c>
      <c r="P16" s="141">
        <v>49.924431999999996</v>
      </c>
      <c r="Q16" s="141">
        <v>542.48365199999989</v>
      </c>
      <c r="R16" s="141">
        <v>155.27416800000003</v>
      </c>
      <c r="S16" s="141">
        <v>573.21311999999944</v>
      </c>
      <c r="T16" s="141">
        <v>350.80699700000002</v>
      </c>
      <c r="U16" s="141">
        <v>4.0583770000000019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23.315392999999993</v>
      </c>
      <c r="D17" s="141">
        <v>179.04610400000001</v>
      </c>
      <c r="E17" s="141">
        <v>33.378072000000003</v>
      </c>
      <c r="F17" s="141">
        <v>443.63281100000029</v>
      </c>
      <c r="G17" s="141">
        <v>192.48242900000002</v>
      </c>
      <c r="H17" s="141">
        <v>1635.4302899999973</v>
      </c>
      <c r="I17" s="141">
        <v>16.056380999999998</v>
      </c>
      <c r="J17" s="141">
        <v>78.504154</v>
      </c>
      <c r="K17" s="141">
        <v>210.75180499999996</v>
      </c>
      <c r="L17" s="141">
        <v>446.36139099999991</v>
      </c>
      <c r="M17" s="141">
        <v>259.23097900000005</v>
      </c>
      <c r="N17" s="141">
        <v>325.68540300000001</v>
      </c>
      <c r="O17" s="141">
        <v>103.967243</v>
      </c>
      <c r="P17" s="141">
        <v>41.730681000000004</v>
      </c>
      <c r="Q17" s="141">
        <v>380.42234299999996</v>
      </c>
      <c r="R17" s="141">
        <v>130.96755099999996</v>
      </c>
      <c r="S17" s="141">
        <v>507.6771660000004</v>
      </c>
      <c r="T17" s="141">
        <v>299.10580199999981</v>
      </c>
      <c r="U17" s="141">
        <v>3.5888660000000003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2022</v>
      </c>
      <c r="B19" s="97" t="s">
        <v>339</v>
      </c>
      <c r="C19" s="141">
        <v>39.950297999999989</v>
      </c>
      <c r="D19" s="141">
        <v>128.829544</v>
      </c>
      <c r="E19" s="141">
        <v>39.337615000000007</v>
      </c>
      <c r="F19" s="141">
        <v>385.90731799999958</v>
      </c>
      <c r="G19" s="141">
        <v>158.452102</v>
      </c>
      <c r="H19" s="141">
        <v>1804.8036589999977</v>
      </c>
      <c r="I19" s="141">
        <v>29.382950999999998</v>
      </c>
      <c r="J19" s="141">
        <v>94.815798000000001</v>
      </c>
      <c r="K19" s="141">
        <v>299.61960599999998</v>
      </c>
      <c r="L19" s="141">
        <v>447.53826200000009</v>
      </c>
      <c r="M19" s="141">
        <v>301.47114600000003</v>
      </c>
      <c r="N19" s="141">
        <v>176.06643700000001</v>
      </c>
      <c r="O19" s="141">
        <v>126.786995</v>
      </c>
      <c r="P19" s="141">
        <v>44.640833999999998</v>
      </c>
      <c r="Q19" s="141">
        <v>552.38078599999994</v>
      </c>
      <c r="R19" s="141">
        <v>134.612799</v>
      </c>
      <c r="S19" s="141">
        <v>538.0916749999999</v>
      </c>
      <c r="T19" s="141">
        <v>312.43374400000005</v>
      </c>
      <c r="U19" s="141">
        <v>3.157651</v>
      </c>
      <c r="V19" s="100">
        <v>2022</v>
      </c>
      <c r="W19" s="97" t="s">
        <v>539</v>
      </c>
    </row>
    <row r="20" spans="1:23" ht="9" customHeight="1" x14ac:dyDescent="0.3">
      <c r="A20" s="96"/>
      <c r="B20" s="97" t="s">
        <v>340</v>
      </c>
      <c r="C20" s="141">
        <v>42.392443</v>
      </c>
      <c r="D20" s="141">
        <v>143.93137100000004</v>
      </c>
      <c r="E20" s="141">
        <v>40.280740999999999</v>
      </c>
      <c r="F20" s="141">
        <v>405.97944599999948</v>
      </c>
      <c r="G20" s="141">
        <v>164.867356</v>
      </c>
      <c r="H20" s="141">
        <v>1861.9699639999978</v>
      </c>
      <c r="I20" s="141">
        <v>55.061781000000003</v>
      </c>
      <c r="J20" s="141">
        <v>123.08842300000001</v>
      </c>
      <c r="K20" s="141">
        <v>347.12240800000006</v>
      </c>
      <c r="L20" s="141">
        <v>453.7999640000001</v>
      </c>
      <c r="M20" s="141">
        <v>293.93505700000003</v>
      </c>
      <c r="N20" s="141">
        <v>257.04770000000002</v>
      </c>
      <c r="O20" s="141">
        <v>106.201864</v>
      </c>
      <c r="P20" s="141">
        <v>54.108191999999995</v>
      </c>
      <c r="Q20" s="141">
        <v>561.08770500000003</v>
      </c>
      <c r="R20" s="141">
        <v>146.78258199999999</v>
      </c>
      <c r="S20" s="141">
        <v>577.494461</v>
      </c>
      <c r="T20" s="141">
        <v>335.75137099999989</v>
      </c>
      <c r="U20" s="141">
        <v>2.72248</v>
      </c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>
        <v>42.000201999999987</v>
      </c>
      <c r="D21" s="141">
        <v>159.44789400000002</v>
      </c>
      <c r="E21" s="141">
        <v>45.358716999999999</v>
      </c>
      <c r="F21" s="141">
        <v>442.46063200000066</v>
      </c>
      <c r="G21" s="141">
        <v>257.79799499999996</v>
      </c>
      <c r="H21" s="141">
        <v>2101.5070309999955</v>
      </c>
      <c r="I21" s="141">
        <v>65.266413</v>
      </c>
      <c r="J21" s="141">
        <v>85.183754999999991</v>
      </c>
      <c r="K21" s="141">
        <v>300.99999800000001</v>
      </c>
      <c r="L21" s="141">
        <v>556.01360300000022</v>
      </c>
      <c r="M21" s="141">
        <v>328.49956099999986</v>
      </c>
      <c r="N21" s="141">
        <v>351.01446800000002</v>
      </c>
      <c r="O21" s="141">
        <v>121.82059300000002</v>
      </c>
      <c r="P21" s="141">
        <v>59.884905000000003</v>
      </c>
      <c r="Q21" s="141">
        <v>527.07807000000003</v>
      </c>
      <c r="R21" s="141">
        <v>170.422123</v>
      </c>
      <c r="S21" s="141">
        <v>618.34095900000011</v>
      </c>
      <c r="T21" s="141">
        <v>374.18083900000022</v>
      </c>
      <c r="U21" s="141">
        <v>5.0337729999999965</v>
      </c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>
        <v>41.80564600000001</v>
      </c>
      <c r="D22" s="141">
        <v>155.395702</v>
      </c>
      <c r="E22" s="141">
        <v>41.067959999999999</v>
      </c>
      <c r="F22" s="141">
        <v>412.43625199999985</v>
      </c>
      <c r="G22" s="141">
        <v>192.86931799999999</v>
      </c>
      <c r="H22" s="141">
        <v>2093.5939629999993</v>
      </c>
      <c r="I22" s="141">
        <v>49.963281000000002</v>
      </c>
      <c r="J22" s="141">
        <v>134.45687800000002</v>
      </c>
      <c r="K22" s="141">
        <v>349.71708799999999</v>
      </c>
      <c r="L22" s="141">
        <v>493.64667800000052</v>
      </c>
      <c r="M22" s="141">
        <v>286.92642200000012</v>
      </c>
      <c r="N22" s="141">
        <v>284.44011</v>
      </c>
      <c r="O22" s="141">
        <v>117.07353999999999</v>
      </c>
      <c r="P22" s="141">
        <v>60.742524000000003</v>
      </c>
      <c r="Q22" s="141">
        <v>466.55350399999986</v>
      </c>
      <c r="R22" s="141">
        <v>153.04055399999999</v>
      </c>
      <c r="S22" s="141">
        <v>547.55247500000041</v>
      </c>
      <c r="T22" s="141">
        <v>355.37102900000014</v>
      </c>
      <c r="U22" s="141">
        <v>9.4913559999999997</v>
      </c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60" t="s">
        <v>4</v>
      </c>
      <c r="D34" s="261"/>
      <c r="E34" s="261"/>
      <c r="F34" s="261"/>
      <c r="G34" s="262"/>
      <c r="H34" s="143"/>
      <c r="I34" s="144"/>
      <c r="J34" s="145"/>
      <c r="K34" s="142" t="s">
        <v>575</v>
      </c>
      <c r="L34" s="260" t="s">
        <v>416</v>
      </c>
      <c r="M34" s="261"/>
      <c r="N34" s="261"/>
      <c r="O34" s="261"/>
      <c r="P34" s="262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9" t="s">
        <v>324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</row>
    <row r="70" spans="1:21" ht="29.25" customHeight="1" x14ac:dyDescent="0.3">
      <c r="A70" s="258" t="s">
        <v>516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2" spans="1:21" x14ac:dyDescent="0.3">
      <c r="L72" s="141"/>
    </row>
    <row r="73" spans="1:21" x14ac:dyDescent="0.3">
      <c r="L73" s="141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103" customFormat="1" ht="27" customHeight="1" thickBot="1" x14ac:dyDescent="0.3">
      <c r="A3" s="269" t="s">
        <v>682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98" customFormat="1" ht="11.25" customHeight="1" thickBot="1" x14ac:dyDescent="0.3">
      <c r="A4" s="228" t="s">
        <v>162</v>
      </c>
      <c r="B4" s="228" t="s">
        <v>163</v>
      </c>
      <c r="C4" s="266" t="s">
        <v>681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  <c r="T4" s="228" t="s">
        <v>536</v>
      </c>
      <c r="U4" s="228" t="s">
        <v>523</v>
      </c>
    </row>
    <row r="5" spans="1:21" ht="20.25" customHeight="1" thickBot="1" x14ac:dyDescent="0.25">
      <c r="A5" s="229"/>
      <c r="B5" s="229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9"/>
      <c r="U5" s="229"/>
    </row>
    <row r="6" spans="1:21" x14ac:dyDescent="0.2">
      <c r="A6" s="100">
        <v>2021</v>
      </c>
      <c r="B6" s="159" t="s">
        <v>339</v>
      </c>
      <c r="C6" s="101">
        <v>13.837844</v>
      </c>
      <c r="D6" s="101">
        <v>76.340007</v>
      </c>
      <c r="E6" s="101">
        <v>108.54967600000003</v>
      </c>
      <c r="F6" s="101">
        <v>41.037958000000003</v>
      </c>
      <c r="G6" s="101">
        <v>6.2027429999999999</v>
      </c>
      <c r="H6" s="101">
        <v>9.0973869999999994</v>
      </c>
      <c r="I6" s="101">
        <v>46.142474999999997</v>
      </c>
      <c r="J6" s="101">
        <v>50.119777999999997</v>
      </c>
      <c r="K6" s="101">
        <v>22.705871000000002</v>
      </c>
      <c r="L6" s="101">
        <v>71.335808999999998</v>
      </c>
      <c r="M6" s="101">
        <v>9.3028019999999998</v>
      </c>
      <c r="N6" s="101">
        <v>66.081739999999996</v>
      </c>
      <c r="O6" s="101">
        <v>2.3801190000000005</v>
      </c>
      <c r="P6" s="101">
        <v>0.39221200000000001</v>
      </c>
      <c r="Q6" s="101">
        <v>57.006700000000002</v>
      </c>
      <c r="R6" s="101">
        <v>33.888327999999994</v>
      </c>
      <c r="S6" s="101">
        <v>16.482109999999999</v>
      </c>
      <c r="T6" s="100">
        <v>2021</v>
      </c>
      <c r="U6" s="159" t="s">
        <v>539</v>
      </c>
    </row>
    <row r="7" spans="1:21" x14ac:dyDescent="0.2">
      <c r="B7" s="159" t="s">
        <v>340</v>
      </c>
      <c r="C7" s="101">
        <v>13.863816</v>
      </c>
      <c r="D7" s="101">
        <v>67.041944999999998</v>
      </c>
      <c r="E7" s="101">
        <v>103.160465</v>
      </c>
      <c r="F7" s="101">
        <v>41.171025</v>
      </c>
      <c r="G7" s="101">
        <v>6.8845640000000001</v>
      </c>
      <c r="H7" s="101">
        <v>10.574953000000001</v>
      </c>
      <c r="I7" s="101">
        <v>36.436160000000001</v>
      </c>
      <c r="J7" s="101">
        <v>56.954931999999999</v>
      </c>
      <c r="K7" s="101">
        <v>21.149439999999998</v>
      </c>
      <c r="L7" s="101">
        <v>61.186686000000002</v>
      </c>
      <c r="M7" s="101">
        <v>8.2719190000000005</v>
      </c>
      <c r="N7" s="101">
        <v>54.605846999999997</v>
      </c>
      <c r="O7" s="101">
        <v>2.880951</v>
      </c>
      <c r="P7" s="101">
        <v>0.44686800000000004</v>
      </c>
      <c r="Q7" s="101">
        <v>63.688327999999998</v>
      </c>
      <c r="R7" s="101">
        <v>22.923940999999999</v>
      </c>
      <c r="S7" s="101">
        <v>10.972276000000001</v>
      </c>
      <c r="U7" s="159" t="s">
        <v>540</v>
      </c>
    </row>
    <row r="8" spans="1:21" x14ac:dyDescent="0.2">
      <c r="B8" s="159" t="s">
        <v>341</v>
      </c>
      <c r="C8" s="101">
        <v>18.795918</v>
      </c>
      <c r="D8" s="101">
        <v>90.564177000000001</v>
      </c>
      <c r="E8" s="101">
        <v>142.90159400000002</v>
      </c>
      <c r="F8" s="101">
        <v>52.166190999999998</v>
      </c>
      <c r="G8" s="101">
        <v>7.2852779999999999</v>
      </c>
      <c r="H8" s="101">
        <v>17.079287999999998</v>
      </c>
      <c r="I8" s="101">
        <v>48.573529000000001</v>
      </c>
      <c r="J8" s="101">
        <v>70.939504999999997</v>
      </c>
      <c r="K8" s="101">
        <v>25.319429</v>
      </c>
      <c r="L8" s="101">
        <v>91.256804000000002</v>
      </c>
      <c r="M8" s="101">
        <v>9.5787370000000003</v>
      </c>
      <c r="N8" s="101">
        <v>93.728175000000022</v>
      </c>
      <c r="O8" s="101">
        <v>4.2373479999999999</v>
      </c>
      <c r="P8" s="101">
        <v>0.33067800000000003</v>
      </c>
      <c r="Q8" s="101">
        <v>57.706294</v>
      </c>
      <c r="R8" s="101">
        <v>29.964100000000002</v>
      </c>
      <c r="S8" s="101">
        <v>17.772212</v>
      </c>
      <c r="U8" s="159" t="s">
        <v>541</v>
      </c>
    </row>
    <row r="9" spans="1:21" x14ac:dyDescent="0.2">
      <c r="B9" s="159" t="s">
        <v>342</v>
      </c>
      <c r="C9" s="101">
        <v>15.516891000000001</v>
      </c>
      <c r="D9" s="101">
        <v>82.484141000000008</v>
      </c>
      <c r="E9" s="101">
        <v>142.58854099999999</v>
      </c>
      <c r="F9" s="101">
        <v>49.379355000000004</v>
      </c>
      <c r="G9" s="101">
        <v>7.4276970000000002</v>
      </c>
      <c r="H9" s="101">
        <v>14.431715000000001</v>
      </c>
      <c r="I9" s="101">
        <v>44.976693000000004</v>
      </c>
      <c r="J9" s="101">
        <v>72.04534799999999</v>
      </c>
      <c r="K9" s="101">
        <v>27.954407999999997</v>
      </c>
      <c r="L9" s="101">
        <v>58.883704999999999</v>
      </c>
      <c r="M9" s="101">
        <v>9.755611</v>
      </c>
      <c r="N9" s="101">
        <v>78.364471000000009</v>
      </c>
      <c r="O9" s="101">
        <v>4.8935589999999998</v>
      </c>
      <c r="P9" s="101">
        <v>0.44192500000000001</v>
      </c>
      <c r="Q9" s="101">
        <v>70.311946000000006</v>
      </c>
      <c r="R9" s="101">
        <v>30.889472999999999</v>
      </c>
      <c r="S9" s="101">
        <v>22.020851999999998</v>
      </c>
      <c r="U9" s="159" t="s">
        <v>542</v>
      </c>
    </row>
    <row r="10" spans="1:21" x14ac:dyDescent="0.2">
      <c r="B10" s="159" t="s">
        <v>343</v>
      </c>
      <c r="C10" s="101">
        <v>16.347164999999997</v>
      </c>
      <c r="D10" s="101">
        <v>89.926907</v>
      </c>
      <c r="E10" s="101">
        <v>149.27770600000002</v>
      </c>
      <c r="F10" s="101">
        <v>50.505293000000002</v>
      </c>
      <c r="G10" s="101">
        <v>6.4029440000000006</v>
      </c>
      <c r="H10" s="101">
        <v>12.462002999999999</v>
      </c>
      <c r="I10" s="101">
        <v>32.570698</v>
      </c>
      <c r="J10" s="101">
        <v>77.751361999999986</v>
      </c>
      <c r="K10" s="101">
        <v>25.292743000000002</v>
      </c>
      <c r="L10" s="101">
        <v>101.45196800000001</v>
      </c>
      <c r="M10" s="101">
        <v>9.9060900000000007</v>
      </c>
      <c r="N10" s="101">
        <v>81.530172999999976</v>
      </c>
      <c r="O10" s="101">
        <v>5.2081060000000008</v>
      </c>
      <c r="P10" s="101">
        <v>0.74238099999999996</v>
      </c>
      <c r="Q10" s="101">
        <v>80.129241000000007</v>
      </c>
      <c r="R10" s="101">
        <v>32.328442000000003</v>
      </c>
      <c r="S10" s="101">
        <v>14.727122</v>
      </c>
      <c r="U10" s="159" t="s">
        <v>543</v>
      </c>
    </row>
    <row r="11" spans="1:21" x14ac:dyDescent="0.2">
      <c r="B11" s="159" t="s">
        <v>344</v>
      </c>
      <c r="C11" s="101">
        <v>14.470293999999999</v>
      </c>
      <c r="D11" s="101">
        <v>93.65760499999999</v>
      </c>
      <c r="E11" s="101">
        <v>162.064457</v>
      </c>
      <c r="F11" s="101">
        <v>50.299864999999997</v>
      </c>
      <c r="G11" s="101">
        <v>8.3384579999999993</v>
      </c>
      <c r="H11" s="101">
        <v>11.484289</v>
      </c>
      <c r="I11" s="101">
        <v>26.008796000000004</v>
      </c>
      <c r="J11" s="101">
        <v>78.989588999999995</v>
      </c>
      <c r="K11" s="101">
        <v>20.636157999999998</v>
      </c>
      <c r="L11" s="101">
        <v>65.117626999999999</v>
      </c>
      <c r="M11" s="101">
        <v>9.0749519999999997</v>
      </c>
      <c r="N11" s="101">
        <v>112.71600500000002</v>
      </c>
      <c r="O11" s="101">
        <v>3.3756539999999999</v>
      </c>
      <c r="P11" s="101">
        <v>0.74718799999999996</v>
      </c>
      <c r="Q11" s="101">
        <v>66.832897000000003</v>
      </c>
      <c r="R11" s="101">
        <v>31.549254999999999</v>
      </c>
      <c r="S11" s="101">
        <v>16.604922000000002</v>
      </c>
      <c r="U11" s="159" t="s">
        <v>544</v>
      </c>
    </row>
    <row r="12" spans="1:21" x14ac:dyDescent="0.2">
      <c r="B12" s="159" t="s">
        <v>345</v>
      </c>
      <c r="C12" s="101">
        <v>12.972255000000001</v>
      </c>
      <c r="D12" s="101">
        <v>93.614245999999994</v>
      </c>
      <c r="E12" s="101">
        <v>156.77808299999998</v>
      </c>
      <c r="F12" s="101">
        <v>51.174142000000003</v>
      </c>
      <c r="G12" s="101">
        <v>7.6781120000000005</v>
      </c>
      <c r="H12" s="101">
        <v>12.390988</v>
      </c>
      <c r="I12" s="101">
        <v>24.522372999999998</v>
      </c>
      <c r="J12" s="101">
        <v>80.434899000000001</v>
      </c>
      <c r="K12" s="101">
        <v>25.192343999999999</v>
      </c>
      <c r="L12" s="101">
        <v>72.944270000000017</v>
      </c>
      <c r="M12" s="101">
        <v>9.1428159999999998</v>
      </c>
      <c r="N12" s="101">
        <v>47.386547</v>
      </c>
      <c r="O12" s="101">
        <v>5.0266550000000008</v>
      </c>
      <c r="P12" s="101">
        <v>0.43631700000000007</v>
      </c>
      <c r="Q12" s="101">
        <v>65.413335000000004</v>
      </c>
      <c r="R12" s="101">
        <v>36.589072000000002</v>
      </c>
      <c r="S12" s="101">
        <v>21.912395000000004</v>
      </c>
      <c r="U12" s="159" t="s">
        <v>545</v>
      </c>
    </row>
    <row r="13" spans="1:21" x14ac:dyDescent="0.2">
      <c r="B13" s="159" t="s">
        <v>346</v>
      </c>
      <c r="C13" s="101">
        <v>14.571523000000001</v>
      </c>
      <c r="D13" s="101">
        <v>100.46834</v>
      </c>
      <c r="E13" s="101">
        <v>146.40391500000001</v>
      </c>
      <c r="F13" s="101">
        <v>52.618897000000004</v>
      </c>
      <c r="G13" s="101">
        <v>3.7014070000000001</v>
      </c>
      <c r="H13" s="101">
        <v>12.071695</v>
      </c>
      <c r="I13" s="101">
        <v>23.911512000000002</v>
      </c>
      <c r="J13" s="101">
        <v>80.540358999999995</v>
      </c>
      <c r="K13" s="101">
        <v>25.991355000000002</v>
      </c>
      <c r="L13" s="101">
        <v>79.246402000000018</v>
      </c>
      <c r="M13" s="101">
        <v>8.3557670000000002</v>
      </c>
      <c r="N13" s="101">
        <v>53.440899000000016</v>
      </c>
      <c r="O13" s="101">
        <v>4.7657169999999995</v>
      </c>
      <c r="P13" s="101">
        <v>0.66247400000000001</v>
      </c>
      <c r="Q13" s="101">
        <v>73.291495999999995</v>
      </c>
      <c r="R13" s="101">
        <v>36.591566999999998</v>
      </c>
      <c r="S13" s="101">
        <v>17.797795000000001</v>
      </c>
      <c r="U13" s="159" t="s">
        <v>546</v>
      </c>
    </row>
    <row r="14" spans="1:21" x14ac:dyDescent="0.2">
      <c r="B14" s="159" t="s">
        <v>347</v>
      </c>
      <c r="C14" s="101">
        <v>12.893189</v>
      </c>
      <c r="D14" s="101">
        <v>97.014341000000002</v>
      </c>
      <c r="E14" s="101">
        <v>158.23845399999999</v>
      </c>
      <c r="F14" s="101">
        <v>49.775672</v>
      </c>
      <c r="G14" s="101">
        <v>8.7502810000000011</v>
      </c>
      <c r="H14" s="101">
        <v>12.770171000000001</v>
      </c>
      <c r="I14" s="101">
        <v>28.890376</v>
      </c>
      <c r="J14" s="101">
        <v>93.605011000000019</v>
      </c>
      <c r="K14" s="101">
        <v>26.911202000000003</v>
      </c>
      <c r="L14" s="101">
        <v>82.480748000000006</v>
      </c>
      <c r="M14" s="101">
        <v>9.3473680000000012</v>
      </c>
      <c r="N14" s="101">
        <v>39.874814999999998</v>
      </c>
      <c r="O14" s="101">
        <v>2.9441860000000002</v>
      </c>
      <c r="P14" s="101">
        <v>0.70910200000000001</v>
      </c>
      <c r="Q14" s="101">
        <v>73.095763000000005</v>
      </c>
      <c r="R14" s="101">
        <v>35.934576</v>
      </c>
      <c r="S14" s="101">
        <v>21.877258000000005</v>
      </c>
      <c r="U14" s="159" t="s">
        <v>547</v>
      </c>
    </row>
    <row r="15" spans="1:21" x14ac:dyDescent="0.2">
      <c r="B15" s="159" t="s">
        <v>348</v>
      </c>
      <c r="C15" s="101">
        <v>11.6402</v>
      </c>
      <c r="D15" s="101">
        <v>98.115506000000011</v>
      </c>
      <c r="E15" s="101">
        <v>191.58008799999999</v>
      </c>
      <c r="F15" s="101">
        <v>53.336592000000003</v>
      </c>
      <c r="G15" s="101">
        <v>7.1873369999999994</v>
      </c>
      <c r="H15" s="101">
        <v>15.452826999999999</v>
      </c>
      <c r="I15" s="101">
        <v>37.316980999999998</v>
      </c>
      <c r="J15" s="101">
        <v>88.516103999999984</v>
      </c>
      <c r="K15" s="101">
        <v>27.148884999999996</v>
      </c>
      <c r="L15" s="101">
        <v>46.398885999999997</v>
      </c>
      <c r="M15" s="101">
        <v>11.794138999999999</v>
      </c>
      <c r="N15" s="101">
        <v>80.055357999999984</v>
      </c>
      <c r="O15" s="101">
        <v>3.4987199999999996</v>
      </c>
      <c r="P15" s="101">
        <v>0.435025</v>
      </c>
      <c r="Q15" s="101">
        <v>83.774684000000008</v>
      </c>
      <c r="R15" s="101">
        <v>33.057926999999999</v>
      </c>
      <c r="S15" s="101">
        <v>21.602963000000003</v>
      </c>
      <c r="U15" s="159" t="s">
        <v>548</v>
      </c>
    </row>
    <row r="16" spans="1:21" x14ac:dyDescent="0.2">
      <c r="B16" s="159" t="s">
        <v>349</v>
      </c>
      <c r="C16" s="101">
        <v>11.912149999999999</v>
      </c>
      <c r="D16" s="101">
        <v>110.41989400000001</v>
      </c>
      <c r="E16" s="101">
        <v>183.29846499999996</v>
      </c>
      <c r="F16" s="101">
        <v>54.039324000000001</v>
      </c>
      <c r="G16" s="101">
        <v>7.7584309999999999</v>
      </c>
      <c r="H16" s="101">
        <v>15.773931999999999</v>
      </c>
      <c r="I16" s="101">
        <v>39.260841999999997</v>
      </c>
      <c r="J16" s="101">
        <v>69.880153000000007</v>
      </c>
      <c r="K16" s="101">
        <v>36.478396000000004</v>
      </c>
      <c r="L16" s="101">
        <v>81.34383600000001</v>
      </c>
      <c r="M16" s="101">
        <v>10.280346000000002</v>
      </c>
      <c r="N16" s="101">
        <v>84.414937000000009</v>
      </c>
      <c r="O16" s="101">
        <v>5.7278070000000003</v>
      </c>
      <c r="P16" s="101">
        <v>0.89436599999999999</v>
      </c>
      <c r="Q16" s="101">
        <v>71.382182999999998</v>
      </c>
      <c r="R16" s="101">
        <v>35.310283999999996</v>
      </c>
      <c r="S16" s="101">
        <v>24.494837000000004</v>
      </c>
      <c r="U16" s="159" t="s">
        <v>549</v>
      </c>
    </row>
    <row r="17" spans="1:21" x14ac:dyDescent="0.2">
      <c r="B17" s="159" t="s">
        <v>350</v>
      </c>
      <c r="C17" s="101">
        <v>16.421464</v>
      </c>
      <c r="D17" s="101">
        <v>115.336598</v>
      </c>
      <c r="E17" s="101">
        <v>168.36020600000001</v>
      </c>
      <c r="F17" s="101">
        <v>52.000667</v>
      </c>
      <c r="G17" s="101">
        <v>9.1665789999999987</v>
      </c>
      <c r="H17" s="101">
        <v>18.112213000000001</v>
      </c>
      <c r="I17" s="101">
        <v>53.002769999999998</v>
      </c>
      <c r="J17" s="101">
        <v>63.685558</v>
      </c>
      <c r="K17" s="101">
        <v>37.895120000000006</v>
      </c>
      <c r="L17" s="101">
        <v>116.95478600000001</v>
      </c>
      <c r="M17" s="101">
        <v>10.663412000000001</v>
      </c>
      <c r="N17" s="101">
        <v>84.550677000000007</v>
      </c>
      <c r="O17" s="101">
        <v>5.4787689999999998</v>
      </c>
      <c r="P17" s="101">
        <v>0.82164000000000004</v>
      </c>
      <c r="Q17" s="101">
        <v>73.415587000000002</v>
      </c>
      <c r="R17" s="101">
        <v>35.827336000000003</v>
      </c>
      <c r="S17" s="101">
        <v>18.743780000000001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2022</v>
      </c>
      <c r="B19" s="159" t="s">
        <v>339</v>
      </c>
      <c r="C19" s="101">
        <v>11.143577000000001</v>
      </c>
      <c r="D19" s="101">
        <v>91.912453999999997</v>
      </c>
      <c r="E19" s="101">
        <v>129.46674200000001</v>
      </c>
      <c r="F19" s="101">
        <v>53.786383999999998</v>
      </c>
      <c r="G19" s="101">
        <v>6.5993279999999999</v>
      </c>
      <c r="H19" s="101">
        <v>12.537761</v>
      </c>
      <c r="I19" s="101">
        <v>46.883384</v>
      </c>
      <c r="J19" s="101">
        <v>54.312309000000006</v>
      </c>
      <c r="K19" s="101">
        <v>28.799155000000003</v>
      </c>
      <c r="L19" s="101">
        <v>92.932626999999997</v>
      </c>
      <c r="M19" s="101">
        <v>10.06161</v>
      </c>
      <c r="N19" s="101">
        <v>77.463058999999987</v>
      </c>
      <c r="O19" s="101">
        <v>5.1224689999999997</v>
      </c>
      <c r="P19" s="101">
        <v>0.99947199999999992</v>
      </c>
      <c r="Q19" s="101">
        <v>68.835290000000001</v>
      </c>
      <c r="R19" s="101">
        <v>46.172460000000001</v>
      </c>
      <c r="S19" s="101">
        <v>18.975239000000002</v>
      </c>
      <c r="T19" s="100">
        <v>2022</v>
      </c>
      <c r="U19" s="159" t="s">
        <v>539</v>
      </c>
    </row>
    <row r="20" spans="1:21" x14ac:dyDescent="0.2">
      <c r="B20" s="159" t="s">
        <v>340</v>
      </c>
      <c r="C20" s="101">
        <v>11.735627000000001</v>
      </c>
      <c r="D20" s="101">
        <v>100.02734600000001</v>
      </c>
      <c r="E20" s="101">
        <v>144.354083</v>
      </c>
      <c r="F20" s="101">
        <v>54.767682000000001</v>
      </c>
      <c r="G20" s="101">
        <v>6.2263400000000004</v>
      </c>
      <c r="H20" s="101">
        <v>16.258453999999997</v>
      </c>
      <c r="I20" s="101">
        <v>42.516123</v>
      </c>
      <c r="J20" s="101">
        <v>57.065460000000009</v>
      </c>
      <c r="K20" s="101">
        <v>24.711836999999999</v>
      </c>
      <c r="L20" s="101">
        <v>120.83344700000001</v>
      </c>
      <c r="M20" s="101">
        <v>10.954580000000002</v>
      </c>
      <c r="N20" s="101">
        <v>85.010629000000023</v>
      </c>
      <c r="O20" s="101">
        <v>5.9236150000000007</v>
      </c>
      <c r="P20" s="101">
        <v>0.81698599999999999</v>
      </c>
      <c r="Q20" s="101">
        <v>71.509768999999991</v>
      </c>
      <c r="R20" s="101">
        <v>31.543658999999998</v>
      </c>
      <c r="S20" s="101">
        <v>15.614159000000001</v>
      </c>
      <c r="U20" s="159" t="s">
        <v>540</v>
      </c>
    </row>
    <row r="21" spans="1:21" x14ac:dyDescent="0.2">
      <c r="B21" s="159" t="s">
        <v>341</v>
      </c>
      <c r="C21" s="101">
        <v>17.175682999999999</v>
      </c>
      <c r="D21" s="101">
        <v>120.573014</v>
      </c>
      <c r="E21" s="101">
        <v>201.30976100000001</v>
      </c>
      <c r="F21" s="101">
        <v>58.939151000000003</v>
      </c>
      <c r="G21" s="101">
        <v>7.9411420000000001</v>
      </c>
      <c r="H21" s="101">
        <v>15.356234000000001</v>
      </c>
      <c r="I21" s="101">
        <v>49.022635999999999</v>
      </c>
      <c r="J21" s="101">
        <v>65.16189</v>
      </c>
      <c r="K21" s="101">
        <v>32.194000000000003</v>
      </c>
      <c r="L21" s="101">
        <v>94.672396000000006</v>
      </c>
      <c r="M21" s="101">
        <v>12.669917</v>
      </c>
      <c r="N21" s="101">
        <v>116.73480000000001</v>
      </c>
      <c r="O21" s="101">
        <v>9.487445000000001</v>
      </c>
      <c r="P21" s="101">
        <v>0.80514900000000011</v>
      </c>
      <c r="Q21" s="101">
        <v>79.643770000000004</v>
      </c>
      <c r="R21" s="101">
        <v>39.004568000000006</v>
      </c>
      <c r="S21" s="101">
        <v>28.117886999999996</v>
      </c>
      <c r="U21" s="159" t="s">
        <v>541</v>
      </c>
    </row>
    <row r="22" spans="1:21" x14ac:dyDescent="0.2">
      <c r="B22" s="159" t="s">
        <v>342</v>
      </c>
      <c r="C22" s="101">
        <v>18.596679000000002</v>
      </c>
      <c r="D22" s="101">
        <v>123.32312999999999</v>
      </c>
      <c r="E22" s="101">
        <v>199.20700099999999</v>
      </c>
      <c r="F22" s="101">
        <v>62.577629000000002</v>
      </c>
      <c r="G22" s="101">
        <v>6.3070190000000004</v>
      </c>
      <c r="H22" s="101">
        <v>15.274817000000001</v>
      </c>
      <c r="I22" s="101">
        <v>44.772534999999998</v>
      </c>
      <c r="J22" s="101">
        <v>68.152798000000004</v>
      </c>
      <c r="K22" s="101">
        <v>27.704264999999999</v>
      </c>
      <c r="L22" s="101">
        <v>116.699018</v>
      </c>
      <c r="M22" s="101">
        <v>13.446018</v>
      </c>
      <c r="N22" s="101">
        <v>75.44931600000001</v>
      </c>
      <c r="O22" s="101">
        <v>9.3182919999999996</v>
      </c>
      <c r="P22" s="101">
        <v>1.1650659999999999</v>
      </c>
      <c r="Q22" s="101">
        <v>95.776379999999989</v>
      </c>
      <c r="R22" s="101">
        <v>35.46123</v>
      </c>
      <c r="S22" s="101">
        <v>19.119936000000003</v>
      </c>
      <c r="U22" s="159" t="s">
        <v>542</v>
      </c>
    </row>
    <row r="23" spans="1:21" x14ac:dyDescent="0.2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 x14ac:dyDescent="0.2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 x14ac:dyDescent="0.2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 x14ac:dyDescent="0.2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 x14ac:dyDescent="0.2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 x14ac:dyDescent="0.2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 x14ac:dyDescent="0.2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9" t="s">
        <v>682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s="98" customFormat="1" ht="11.25" customHeight="1" thickBot="1" x14ac:dyDescent="0.3">
      <c r="A35" s="228" t="s">
        <v>162</v>
      </c>
      <c r="B35" s="228" t="s">
        <v>163</v>
      </c>
      <c r="C35" s="266" t="s">
        <v>681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28" t="s">
        <v>536</v>
      </c>
      <c r="U35" s="228" t="s">
        <v>523</v>
      </c>
    </row>
    <row r="36" spans="1:21" ht="20.25" customHeight="1" thickBot="1" x14ac:dyDescent="0.25">
      <c r="A36" s="229"/>
      <c r="B36" s="229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9"/>
      <c r="U36" s="229"/>
    </row>
    <row r="37" spans="1:21" x14ac:dyDescent="0.2">
      <c r="A37" s="100">
        <v>2021</v>
      </c>
      <c r="B37" s="159" t="s">
        <v>339</v>
      </c>
      <c r="C37" s="101">
        <v>14.456792</v>
      </c>
      <c r="D37" s="101">
        <v>47.477936</v>
      </c>
      <c r="E37" s="101">
        <v>27.159079999999999</v>
      </c>
      <c r="F37" s="101">
        <v>26.568294000000002</v>
      </c>
      <c r="G37" s="101">
        <v>27.982248999999999</v>
      </c>
      <c r="H37" s="101">
        <v>33.627414000000002</v>
      </c>
      <c r="I37" s="101">
        <v>21.116723</v>
      </c>
      <c r="J37" s="101">
        <v>15.554273000000002</v>
      </c>
      <c r="K37" s="101">
        <v>1.610471</v>
      </c>
      <c r="L37" s="101">
        <v>489.47185899999999</v>
      </c>
      <c r="M37" s="101">
        <v>33.632657999999992</v>
      </c>
      <c r="N37" s="101">
        <v>125.409334</v>
      </c>
      <c r="O37" s="101">
        <v>213.68138200000001</v>
      </c>
      <c r="P37" s="101">
        <v>15.885222000000001</v>
      </c>
      <c r="Q37" s="101">
        <v>49.409618000000002</v>
      </c>
      <c r="R37" s="101">
        <v>41.976811999999995</v>
      </c>
      <c r="S37" s="101">
        <v>35.638866</v>
      </c>
      <c r="T37" s="100">
        <v>2021</v>
      </c>
      <c r="U37" s="159" t="s">
        <v>539</v>
      </c>
    </row>
    <row r="38" spans="1:21" x14ac:dyDescent="0.2">
      <c r="B38" s="159" t="s">
        <v>340</v>
      </c>
      <c r="C38" s="101">
        <v>19.343116000000002</v>
      </c>
      <c r="D38" s="101">
        <v>47.505108999999997</v>
      </c>
      <c r="E38" s="101">
        <v>27.927854</v>
      </c>
      <c r="F38" s="101">
        <v>31.895341000000002</v>
      </c>
      <c r="G38" s="101">
        <v>27.766659999999998</v>
      </c>
      <c r="H38" s="101">
        <v>32.658091999999996</v>
      </c>
      <c r="I38" s="101">
        <v>22.839917</v>
      </c>
      <c r="J38" s="101">
        <v>15.608449</v>
      </c>
      <c r="K38" s="101">
        <v>1.359569</v>
      </c>
      <c r="L38" s="101">
        <v>599.6816510000001</v>
      </c>
      <c r="M38" s="101">
        <v>43.063660999999996</v>
      </c>
      <c r="N38" s="101">
        <v>123.26820800000002</v>
      </c>
      <c r="O38" s="101">
        <v>239.840373</v>
      </c>
      <c r="P38" s="101">
        <v>16.083669</v>
      </c>
      <c r="Q38" s="101">
        <v>56.463754999999999</v>
      </c>
      <c r="R38" s="101">
        <v>38.988557999999998</v>
      </c>
      <c r="S38" s="101">
        <v>36.556287000000005</v>
      </c>
      <c r="U38" s="159" t="s">
        <v>540</v>
      </c>
    </row>
    <row r="39" spans="1:21" x14ac:dyDescent="0.2">
      <c r="B39" s="159" t="s">
        <v>341</v>
      </c>
      <c r="C39" s="101">
        <v>17.479892</v>
      </c>
      <c r="D39" s="101">
        <v>56.558034999999997</v>
      </c>
      <c r="E39" s="101">
        <v>34.421883999999999</v>
      </c>
      <c r="F39" s="101">
        <v>41.507789000000002</v>
      </c>
      <c r="G39" s="101">
        <v>39.367113999999994</v>
      </c>
      <c r="H39" s="101">
        <v>38.673926999999999</v>
      </c>
      <c r="I39" s="101">
        <v>28.198049000000001</v>
      </c>
      <c r="J39" s="101">
        <v>20.097014999999999</v>
      </c>
      <c r="K39" s="101">
        <v>2.070754</v>
      </c>
      <c r="L39" s="101">
        <v>606.03968800000007</v>
      </c>
      <c r="M39" s="101">
        <v>42.607830999999997</v>
      </c>
      <c r="N39" s="101">
        <v>166.004007</v>
      </c>
      <c r="O39" s="101">
        <v>285.191596</v>
      </c>
      <c r="P39" s="101">
        <v>37.199736000000001</v>
      </c>
      <c r="Q39" s="101">
        <v>62.703209000000001</v>
      </c>
      <c r="R39" s="101">
        <v>50.922975000000001</v>
      </c>
      <c r="S39" s="101">
        <v>45.474252000000007</v>
      </c>
      <c r="U39" s="159" t="s">
        <v>541</v>
      </c>
    </row>
    <row r="40" spans="1:21" x14ac:dyDescent="0.2">
      <c r="B40" s="159" t="s">
        <v>342</v>
      </c>
      <c r="C40" s="101">
        <v>16.818777000000001</v>
      </c>
      <c r="D40" s="101">
        <v>49.907896000000001</v>
      </c>
      <c r="E40" s="101">
        <v>32.813681000000003</v>
      </c>
      <c r="F40" s="101">
        <v>43.203766000000002</v>
      </c>
      <c r="G40" s="101">
        <v>38.342257000000004</v>
      </c>
      <c r="H40" s="101">
        <v>36.491720000000001</v>
      </c>
      <c r="I40" s="101">
        <v>18.692861000000001</v>
      </c>
      <c r="J40" s="101">
        <v>20.515889000000001</v>
      </c>
      <c r="K40" s="101">
        <v>1.8909630000000002</v>
      </c>
      <c r="L40" s="101">
        <v>656.92493799999988</v>
      </c>
      <c r="M40" s="101">
        <v>51.192037000000006</v>
      </c>
      <c r="N40" s="101">
        <v>151.60696799999994</v>
      </c>
      <c r="O40" s="101">
        <v>267.78169400000002</v>
      </c>
      <c r="P40" s="101">
        <v>23.992923000000001</v>
      </c>
      <c r="Q40" s="101">
        <v>61.093623000000008</v>
      </c>
      <c r="R40" s="101">
        <v>55.107837000000004</v>
      </c>
      <c r="S40" s="101">
        <v>41.071000999999995</v>
      </c>
      <c r="U40" s="159" t="s">
        <v>542</v>
      </c>
    </row>
    <row r="41" spans="1:21" x14ac:dyDescent="0.2">
      <c r="B41" s="159" t="s">
        <v>343</v>
      </c>
      <c r="C41" s="101">
        <v>13.687427000000001</v>
      </c>
      <c r="D41" s="101">
        <v>49.223725999999999</v>
      </c>
      <c r="E41" s="101">
        <v>33.047024999999998</v>
      </c>
      <c r="F41" s="101">
        <v>44.819946000000002</v>
      </c>
      <c r="G41" s="101">
        <v>41.451370999999995</v>
      </c>
      <c r="H41" s="101">
        <v>32.341861000000002</v>
      </c>
      <c r="I41" s="101">
        <v>22.097884000000001</v>
      </c>
      <c r="J41" s="101">
        <v>17.272784000000001</v>
      </c>
      <c r="K41" s="101">
        <v>2.5366580000000001</v>
      </c>
      <c r="L41" s="101">
        <v>724.27622099999996</v>
      </c>
      <c r="M41" s="101">
        <v>41.370238000000001</v>
      </c>
      <c r="N41" s="101">
        <v>171.04061199999995</v>
      </c>
      <c r="O41" s="101">
        <v>244.15634800000001</v>
      </c>
      <c r="P41" s="101">
        <v>19.354237999999999</v>
      </c>
      <c r="Q41" s="101">
        <v>62.096880999999996</v>
      </c>
      <c r="R41" s="101">
        <v>56.882527000000003</v>
      </c>
      <c r="S41" s="101">
        <v>37.819311999999996</v>
      </c>
      <c r="U41" s="159" t="s">
        <v>543</v>
      </c>
    </row>
    <row r="42" spans="1:21" x14ac:dyDescent="0.2">
      <c r="B42" s="159" t="s">
        <v>344</v>
      </c>
      <c r="C42" s="101">
        <v>14.570419999999999</v>
      </c>
      <c r="D42" s="101">
        <v>49.673455000000004</v>
      </c>
      <c r="E42" s="101">
        <v>37.741520999999999</v>
      </c>
      <c r="F42" s="101">
        <v>49.772972999999993</v>
      </c>
      <c r="G42" s="101">
        <v>49.536926000000001</v>
      </c>
      <c r="H42" s="101">
        <v>37.981079000000001</v>
      </c>
      <c r="I42" s="101">
        <v>25.219522999999999</v>
      </c>
      <c r="J42" s="101">
        <v>19.113976000000001</v>
      </c>
      <c r="K42" s="101">
        <v>2.108482</v>
      </c>
      <c r="L42" s="101">
        <v>634.15315299999997</v>
      </c>
      <c r="M42" s="101">
        <v>39.824796999999997</v>
      </c>
      <c r="N42" s="101">
        <v>151.94448599999998</v>
      </c>
      <c r="O42" s="101">
        <v>279.360525</v>
      </c>
      <c r="P42" s="101">
        <v>24.479508000000003</v>
      </c>
      <c r="Q42" s="101">
        <v>57.233584</v>
      </c>
      <c r="R42" s="101">
        <v>55.937810999999996</v>
      </c>
      <c r="S42" s="101">
        <v>38.759501</v>
      </c>
      <c r="U42" s="159" t="s">
        <v>544</v>
      </c>
    </row>
    <row r="43" spans="1:21" x14ac:dyDescent="0.2">
      <c r="B43" s="159" t="s">
        <v>345</v>
      </c>
      <c r="C43" s="101">
        <v>12.79139</v>
      </c>
      <c r="D43" s="101">
        <v>53.397228000000005</v>
      </c>
      <c r="E43" s="101">
        <v>38.216388999999999</v>
      </c>
      <c r="F43" s="101">
        <v>49.690178000000003</v>
      </c>
      <c r="G43" s="101">
        <v>51.298113999999998</v>
      </c>
      <c r="H43" s="101">
        <v>37.563375999999998</v>
      </c>
      <c r="I43" s="101">
        <v>27.472923999999999</v>
      </c>
      <c r="J43" s="101">
        <v>20.853475</v>
      </c>
      <c r="K43" s="101">
        <v>2.218083</v>
      </c>
      <c r="L43" s="101">
        <v>868.67884900000001</v>
      </c>
      <c r="M43" s="101">
        <v>42.393021000000005</v>
      </c>
      <c r="N43" s="101">
        <v>181.61300199999999</v>
      </c>
      <c r="O43" s="101">
        <v>310.07034900000002</v>
      </c>
      <c r="P43" s="101">
        <v>20.085626000000001</v>
      </c>
      <c r="Q43" s="101">
        <v>62.510129000000006</v>
      </c>
      <c r="R43" s="101">
        <v>55.118603999999998</v>
      </c>
      <c r="S43" s="101">
        <v>41.37941</v>
      </c>
      <c r="U43" s="159" t="s">
        <v>545</v>
      </c>
    </row>
    <row r="44" spans="1:21" x14ac:dyDescent="0.2">
      <c r="B44" s="159" t="s">
        <v>346</v>
      </c>
      <c r="C44" s="101">
        <v>14.021132999999999</v>
      </c>
      <c r="D44" s="101">
        <v>53.132722999999999</v>
      </c>
      <c r="E44" s="101">
        <v>34.836328999999992</v>
      </c>
      <c r="F44" s="101">
        <v>43.838248999999998</v>
      </c>
      <c r="G44" s="101">
        <v>44.686779000000001</v>
      </c>
      <c r="H44" s="101">
        <v>49.88353</v>
      </c>
      <c r="I44" s="101">
        <v>19.084467</v>
      </c>
      <c r="J44" s="101">
        <v>14.876416000000001</v>
      </c>
      <c r="K44" s="101">
        <v>1.113917</v>
      </c>
      <c r="L44" s="101">
        <v>880.51788199999999</v>
      </c>
      <c r="M44" s="101">
        <v>39.844613999999993</v>
      </c>
      <c r="N44" s="101">
        <v>165.97088199999996</v>
      </c>
      <c r="O44" s="101">
        <v>256.297798</v>
      </c>
      <c r="P44" s="101">
        <v>20.366398</v>
      </c>
      <c r="Q44" s="101">
        <v>47.132461000000006</v>
      </c>
      <c r="R44" s="101">
        <v>52.354421000000002</v>
      </c>
      <c r="S44" s="101">
        <v>37.645028000000003</v>
      </c>
      <c r="U44" s="159" t="s">
        <v>546</v>
      </c>
    </row>
    <row r="45" spans="1:21" x14ac:dyDescent="0.2">
      <c r="B45" s="159" t="s">
        <v>347</v>
      </c>
      <c r="C45" s="101">
        <v>29.941423</v>
      </c>
      <c r="D45" s="101">
        <v>55.074530000000003</v>
      </c>
      <c r="E45" s="101">
        <v>35.654741999999999</v>
      </c>
      <c r="F45" s="101">
        <v>43.794229000000001</v>
      </c>
      <c r="G45" s="101">
        <v>44.942943</v>
      </c>
      <c r="H45" s="101">
        <v>52.193219999999997</v>
      </c>
      <c r="I45" s="101">
        <v>21.379463000000001</v>
      </c>
      <c r="J45" s="101">
        <v>21.371532999999999</v>
      </c>
      <c r="K45" s="101">
        <v>1.6937849999999999</v>
      </c>
      <c r="L45" s="101">
        <v>1017.3610089999995</v>
      </c>
      <c r="M45" s="101">
        <v>43.347635000000004</v>
      </c>
      <c r="N45" s="101">
        <v>179.80392700000004</v>
      </c>
      <c r="O45" s="101">
        <v>246.992907</v>
      </c>
      <c r="P45" s="101">
        <v>25.138811000000004</v>
      </c>
      <c r="Q45" s="101">
        <v>61.010331000000001</v>
      </c>
      <c r="R45" s="101">
        <v>61.372940999999997</v>
      </c>
      <c r="S45" s="101">
        <v>49.462330000000001</v>
      </c>
      <c r="U45" s="159" t="s">
        <v>547</v>
      </c>
    </row>
    <row r="46" spans="1:21" x14ac:dyDescent="0.2">
      <c r="B46" s="159" t="s">
        <v>348</v>
      </c>
      <c r="C46" s="101">
        <v>35.744070999999998</v>
      </c>
      <c r="D46" s="101">
        <v>57.926178</v>
      </c>
      <c r="E46" s="101">
        <v>35.367255999999998</v>
      </c>
      <c r="F46" s="101">
        <v>37.596303999999996</v>
      </c>
      <c r="G46" s="101">
        <v>45.143895000000001</v>
      </c>
      <c r="H46" s="101">
        <v>38.525728000000001</v>
      </c>
      <c r="I46" s="101">
        <v>23.535283</v>
      </c>
      <c r="J46" s="101">
        <v>19.535719</v>
      </c>
      <c r="K46" s="101">
        <v>2.5440580000000002</v>
      </c>
      <c r="L46" s="101">
        <v>1089.9179249999997</v>
      </c>
      <c r="M46" s="101">
        <v>54.710558000000006</v>
      </c>
      <c r="N46" s="101">
        <v>159.44777099999999</v>
      </c>
      <c r="O46" s="101">
        <v>301.24837300000002</v>
      </c>
      <c r="P46" s="101">
        <v>18.567917999999999</v>
      </c>
      <c r="Q46" s="101">
        <v>57.385456999999995</v>
      </c>
      <c r="R46" s="101">
        <v>64.772089000000008</v>
      </c>
      <c r="S46" s="101">
        <v>43.744151000000002</v>
      </c>
      <c r="U46" s="159" t="s">
        <v>548</v>
      </c>
    </row>
    <row r="47" spans="1:21" x14ac:dyDescent="0.2">
      <c r="B47" s="159" t="s">
        <v>349</v>
      </c>
      <c r="C47" s="101">
        <v>27.909289999999999</v>
      </c>
      <c r="D47" s="101">
        <v>58.176645000000001</v>
      </c>
      <c r="E47" s="101">
        <v>39.862065000000001</v>
      </c>
      <c r="F47" s="101">
        <v>37.296973000000001</v>
      </c>
      <c r="G47" s="101">
        <v>50.835520000000002</v>
      </c>
      <c r="H47" s="101">
        <v>38.163508</v>
      </c>
      <c r="I47" s="101">
        <v>30.771698000000001</v>
      </c>
      <c r="J47" s="101">
        <v>20.348801999999999</v>
      </c>
      <c r="K47" s="101">
        <v>2.2811110000000001</v>
      </c>
      <c r="L47" s="101">
        <v>1036.258491</v>
      </c>
      <c r="M47" s="101">
        <v>52.553939000000014</v>
      </c>
      <c r="N47" s="101">
        <v>320.78073499999999</v>
      </c>
      <c r="O47" s="101">
        <v>268.76562699999999</v>
      </c>
      <c r="P47" s="101">
        <v>31.440545999999998</v>
      </c>
      <c r="Q47" s="101">
        <v>61.002368000000004</v>
      </c>
      <c r="R47" s="101">
        <v>68.170274000000006</v>
      </c>
      <c r="S47" s="101">
        <v>44.722594000000001</v>
      </c>
      <c r="U47" s="159" t="s">
        <v>549</v>
      </c>
    </row>
    <row r="48" spans="1:21" x14ac:dyDescent="0.2">
      <c r="B48" s="159" t="s">
        <v>350</v>
      </c>
      <c r="C48" s="101">
        <v>21.618565</v>
      </c>
      <c r="D48" s="101">
        <v>58.382877000000008</v>
      </c>
      <c r="E48" s="101">
        <v>37.537202000000001</v>
      </c>
      <c r="F48" s="101">
        <v>38.338244000000003</v>
      </c>
      <c r="G48" s="101">
        <v>44.698502999999995</v>
      </c>
      <c r="H48" s="101">
        <v>38.935662999999998</v>
      </c>
      <c r="I48" s="101">
        <v>23.878193</v>
      </c>
      <c r="J48" s="101">
        <v>19.048036</v>
      </c>
      <c r="K48" s="101">
        <v>1.668118</v>
      </c>
      <c r="L48" s="101">
        <v>955.21995200000026</v>
      </c>
      <c r="M48" s="101">
        <v>48.255408000000003</v>
      </c>
      <c r="N48" s="101">
        <v>327.82290699999993</v>
      </c>
      <c r="O48" s="101">
        <v>272.80614700000001</v>
      </c>
      <c r="P48" s="101">
        <v>40.828835999999995</v>
      </c>
      <c r="Q48" s="101">
        <v>52.278350999999994</v>
      </c>
      <c r="R48" s="101">
        <v>59.530155999999998</v>
      </c>
      <c r="S48" s="101">
        <v>40.351536000000003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2022</v>
      </c>
      <c r="B50" s="159" t="s">
        <v>339</v>
      </c>
      <c r="C50" s="101">
        <v>19.509840000000001</v>
      </c>
      <c r="D50" s="101">
        <v>52.634080999999995</v>
      </c>
      <c r="E50" s="101">
        <v>33.169536000000001</v>
      </c>
      <c r="F50" s="101">
        <v>32.364275999999997</v>
      </c>
      <c r="G50" s="101">
        <v>37.277563999999998</v>
      </c>
      <c r="H50" s="101">
        <v>37.429802000000002</v>
      </c>
      <c r="I50" s="101">
        <v>24.344857000000001</v>
      </c>
      <c r="J50" s="101">
        <v>16.637373999999998</v>
      </c>
      <c r="K50" s="101">
        <v>2.2816640000000001</v>
      </c>
      <c r="L50" s="101">
        <v>1058.8495629999998</v>
      </c>
      <c r="M50" s="101">
        <v>57.876452999999984</v>
      </c>
      <c r="N50" s="101">
        <v>175.05108899999999</v>
      </c>
      <c r="O50" s="101">
        <v>265.84691400000003</v>
      </c>
      <c r="P50" s="101">
        <v>36.664366999999999</v>
      </c>
      <c r="Q50" s="101">
        <v>62.266295</v>
      </c>
      <c r="R50" s="101">
        <v>55.001379999999997</v>
      </c>
      <c r="S50" s="101">
        <v>39.172992000000001</v>
      </c>
      <c r="T50" s="100">
        <v>2022</v>
      </c>
      <c r="U50" s="159" t="s">
        <v>539</v>
      </c>
    </row>
    <row r="51" spans="1:21" x14ac:dyDescent="0.2">
      <c r="B51" s="159" t="s">
        <v>340</v>
      </c>
      <c r="C51" s="101">
        <v>23.108271999999999</v>
      </c>
      <c r="D51" s="101">
        <v>57.839715999999996</v>
      </c>
      <c r="E51" s="101">
        <v>37.533161</v>
      </c>
      <c r="F51" s="101">
        <v>39.974603000000002</v>
      </c>
      <c r="G51" s="101">
        <v>41.042268</v>
      </c>
      <c r="H51" s="101">
        <v>38.341937000000001</v>
      </c>
      <c r="I51" s="101">
        <v>31.956437999999999</v>
      </c>
      <c r="J51" s="101">
        <v>20.488084000000001</v>
      </c>
      <c r="K51" s="101">
        <v>1.8874379999999999</v>
      </c>
      <c r="L51" s="101">
        <v>1417.707318</v>
      </c>
      <c r="M51" s="101">
        <v>66.62715</v>
      </c>
      <c r="N51" s="101">
        <v>192.32908700000002</v>
      </c>
      <c r="O51" s="101">
        <v>311.40324499999997</v>
      </c>
      <c r="P51" s="101">
        <v>39.554196000000005</v>
      </c>
      <c r="Q51" s="101">
        <v>62.261203000000009</v>
      </c>
      <c r="R51" s="101">
        <v>58.950918000000001</v>
      </c>
      <c r="S51" s="101">
        <v>44.131509999999999</v>
      </c>
      <c r="U51" s="159" t="s">
        <v>540</v>
      </c>
    </row>
    <row r="52" spans="1:21" x14ac:dyDescent="0.2">
      <c r="B52" s="159" t="s">
        <v>341</v>
      </c>
      <c r="C52" s="101">
        <v>21.049488999999998</v>
      </c>
      <c r="D52" s="101">
        <v>65.110579000000001</v>
      </c>
      <c r="E52" s="101">
        <v>39.866712</v>
      </c>
      <c r="F52" s="101">
        <v>47.245492999999996</v>
      </c>
      <c r="G52" s="101">
        <v>44.526527999999999</v>
      </c>
      <c r="H52" s="101">
        <v>46.995418999999998</v>
      </c>
      <c r="I52" s="101">
        <v>34.146638000000003</v>
      </c>
      <c r="J52" s="101">
        <v>22.882519000000002</v>
      </c>
      <c r="K52" s="101">
        <v>3.5363929999999999</v>
      </c>
      <c r="L52" s="101">
        <v>1412.565644</v>
      </c>
      <c r="M52" s="101">
        <v>68.824968999999996</v>
      </c>
      <c r="N52" s="101">
        <v>219.11600299999995</v>
      </c>
      <c r="O52" s="101">
        <v>319.62499500000001</v>
      </c>
      <c r="P52" s="101">
        <v>40.232152999999997</v>
      </c>
      <c r="Q52" s="101">
        <v>74.969893999999996</v>
      </c>
      <c r="R52" s="101">
        <v>68.351260000000011</v>
      </c>
      <c r="S52" s="101">
        <v>49.585217999999998</v>
      </c>
      <c r="U52" s="159" t="s">
        <v>541</v>
      </c>
    </row>
    <row r="53" spans="1:21" x14ac:dyDescent="0.2">
      <c r="B53" s="159" t="s">
        <v>342</v>
      </c>
      <c r="C53" s="101">
        <v>15.677401999999999</v>
      </c>
      <c r="D53" s="101">
        <v>62.657696000000001</v>
      </c>
      <c r="E53" s="101">
        <v>38.361244999999997</v>
      </c>
      <c r="F53" s="101">
        <v>47.463951999999999</v>
      </c>
      <c r="G53" s="101">
        <v>48.808126000000001</v>
      </c>
      <c r="H53" s="101">
        <v>42.173416000000003</v>
      </c>
      <c r="I53" s="101">
        <v>20.432561</v>
      </c>
      <c r="J53" s="101">
        <v>22.883420999999998</v>
      </c>
      <c r="K53" s="101">
        <v>1.6296850000000001</v>
      </c>
      <c r="L53" s="101">
        <v>1502.0380600000003</v>
      </c>
      <c r="M53" s="101">
        <v>72.179104000000009</v>
      </c>
      <c r="N53" s="101">
        <v>217.08192300000007</v>
      </c>
      <c r="O53" s="101">
        <v>285.64584400000001</v>
      </c>
      <c r="P53" s="101">
        <v>50.914712999999999</v>
      </c>
      <c r="Q53" s="101">
        <v>66.84366</v>
      </c>
      <c r="R53" s="101">
        <v>67.108966000000009</v>
      </c>
      <c r="S53" s="101">
        <v>46.079006999999997</v>
      </c>
      <c r="U53" s="159" t="s">
        <v>542</v>
      </c>
    </row>
    <row r="54" spans="1:21" x14ac:dyDescent="0.2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 x14ac:dyDescent="0.2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 x14ac:dyDescent="0.2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 x14ac:dyDescent="0.2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 x14ac:dyDescent="0.2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 x14ac:dyDescent="0.2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 x14ac:dyDescent="0.2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9" t="s">
        <v>682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</row>
    <row r="66" spans="1:21" s="98" customFormat="1" ht="11.25" customHeight="1" thickBot="1" x14ac:dyDescent="0.3">
      <c r="A66" s="228" t="s">
        <v>162</v>
      </c>
      <c r="B66" s="228" t="s">
        <v>163</v>
      </c>
      <c r="C66" s="266" t="s">
        <v>681</v>
      </c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8"/>
      <c r="T66" s="228" t="s">
        <v>536</v>
      </c>
      <c r="U66" s="228" t="s">
        <v>523</v>
      </c>
    </row>
    <row r="67" spans="1:21" ht="20.25" customHeight="1" thickBot="1" x14ac:dyDescent="0.25">
      <c r="A67" s="229"/>
      <c r="B67" s="229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9"/>
      <c r="U67" s="229"/>
    </row>
    <row r="68" spans="1:21" x14ac:dyDescent="0.2">
      <c r="A68" s="100">
        <v>2021</v>
      </c>
      <c r="B68" s="159" t="s">
        <v>339</v>
      </c>
      <c r="C68" s="101">
        <v>8.5398800000000001</v>
      </c>
      <c r="D68" s="101">
        <v>1.045814</v>
      </c>
      <c r="E68" s="101">
        <v>2.512518</v>
      </c>
      <c r="F68" s="101">
        <v>182.01464799999999</v>
      </c>
      <c r="G68" s="101">
        <v>283.90811099999996</v>
      </c>
      <c r="H68" s="101">
        <v>76.304541</v>
      </c>
      <c r="I68" s="101">
        <v>24.137752999999996</v>
      </c>
      <c r="J68" s="101">
        <v>17.891112000000003</v>
      </c>
      <c r="K68" s="101">
        <v>0.38736599999999999</v>
      </c>
      <c r="L68" s="101">
        <v>65.715126999999981</v>
      </c>
      <c r="M68" s="101">
        <v>10.171878</v>
      </c>
      <c r="N68" s="101">
        <v>0.63020200000000004</v>
      </c>
      <c r="O68" s="101">
        <v>5.4778519999999995</v>
      </c>
      <c r="P68" s="101">
        <v>78.106735999999998</v>
      </c>
      <c r="Q68" s="101">
        <v>14.943741999999999</v>
      </c>
      <c r="R68" s="101">
        <v>0.17633200000000002</v>
      </c>
      <c r="S68" s="101">
        <v>3.7400369999999996</v>
      </c>
      <c r="T68" s="100">
        <v>2021</v>
      </c>
      <c r="U68" s="159" t="s">
        <v>539</v>
      </c>
    </row>
    <row r="69" spans="1:21" x14ac:dyDescent="0.2">
      <c r="B69" s="159" t="s">
        <v>340</v>
      </c>
      <c r="C69" s="101">
        <v>9.1024729999999998</v>
      </c>
      <c r="D69" s="101">
        <v>1.5160439999999999</v>
      </c>
      <c r="E69" s="101">
        <v>2.3895370000000002</v>
      </c>
      <c r="F69" s="101">
        <v>166.046831</v>
      </c>
      <c r="G69" s="101">
        <v>313.41882600000002</v>
      </c>
      <c r="H69" s="101">
        <v>82.691355000000016</v>
      </c>
      <c r="I69" s="101">
        <v>20.399493999999997</v>
      </c>
      <c r="J69" s="101">
        <v>17.229892</v>
      </c>
      <c r="K69" s="101">
        <v>0.26928400000000002</v>
      </c>
      <c r="L69" s="101">
        <v>57.444203999999999</v>
      </c>
      <c r="M69" s="101">
        <v>12.131451</v>
      </c>
      <c r="N69" s="101">
        <v>0.46146100000000001</v>
      </c>
      <c r="O69" s="101">
        <v>6.9669850000000002</v>
      </c>
      <c r="P69" s="101">
        <v>86.089358000000004</v>
      </c>
      <c r="Q69" s="101">
        <v>9.0650479999999991</v>
      </c>
      <c r="R69" s="101">
        <v>0.28448699999999999</v>
      </c>
      <c r="S69" s="101">
        <v>4.1554149999999996</v>
      </c>
      <c r="U69" s="159" t="s">
        <v>540</v>
      </c>
    </row>
    <row r="70" spans="1:21" x14ac:dyDescent="0.2">
      <c r="B70" s="159" t="s">
        <v>341</v>
      </c>
      <c r="C70" s="101">
        <v>9.6836269999999995</v>
      </c>
      <c r="D70" s="101">
        <v>1.485706</v>
      </c>
      <c r="E70" s="101">
        <v>3.3456770000000002</v>
      </c>
      <c r="F70" s="101">
        <v>169.26098400000001</v>
      </c>
      <c r="G70" s="101">
        <v>373.08582300000006</v>
      </c>
      <c r="H70" s="101">
        <v>86.833859000000004</v>
      </c>
      <c r="I70" s="101">
        <v>28.332141</v>
      </c>
      <c r="J70" s="101">
        <v>22.464068000000001</v>
      </c>
      <c r="K70" s="101">
        <v>0.728931</v>
      </c>
      <c r="L70" s="101">
        <v>83.351252000000017</v>
      </c>
      <c r="M70" s="101">
        <v>16.712275999999999</v>
      </c>
      <c r="N70" s="101">
        <v>0.42377299999999996</v>
      </c>
      <c r="O70" s="101">
        <v>7.2108990000000004</v>
      </c>
      <c r="P70" s="101">
        <v>97.071714</v>
      </c>
      <c r="Q70" s="101">
        <v>11.559075</v>
      </c>
      <c r="R70" s="101">
        <v>0.38229400000000002</v>
      </c>
      <c r="S70" s="101">
        <v>6.3235640000000002</v>
      </c>
      <c r="U70" s="159" t="s">
        <v>541</v>
      </c>
    </row>
    <row r="71" spans="1:21" x14ac:dyDescent="0.2">
      <c r="B71" s="159" t="s">
        <v>342</v>
      </c>
      <c r="C71" s="101">
        <v>9.397082000000001</v>
      </c>
      <c r="D71" s="101">
        <v>0.98710500000000012</v>
      </c>
      <c r="E71" s="101">
        <v>2.6674990000000003</v>
      </c>
      <c r="F71" s="101">
        <v>171.85782800000001</v>
      </c>
      <c r="G71" s="101">
        <v>372.61140700000004</v>
      </c>
      <c r="H71" s="101">
        <v>87.056688000000037</v>
      </c>
      <c r="I71" s="101">
        <v>32.275801000000001</v>
      </c>
      <c r="J71" s="101">
        <v>18.659686000000001</v>
      </c>
      <c r="K71" s="101">
        <v>0.66934299999999991</v>
      </c>
      <c r="L71" s="101">
        <v>79.286928000000003</v>
      </c>
      <c r="M71" s="101">
        <v>13.703181000000001</v>
      </c>
      <c r="N71" s="101">
        <v>0.74769599999999992</v>
      </c>
      <c r="O71" s="101">
        <v>7.4901020000000003</v>
      </c>
      <c r="P71" s="101">
        <v>92.978082000000001</v>
      </c>
      <c r="Q71" s="101">
        <v>13.863485000000001</v>
      </c>
      <c r="R71" s="101">
        <v>0.42130400000000001</v>
      </c>
      <c r="S71" s="101">
        <v>6.7426310000000003</v>
      </c>
      <c r="U71" s="159" t="s">
        <v>542</v>
      </c>
    </row>
    <row r="72" spans="1:21" x14ac:dyDescent="0.2">
      <c r="B72" s="159" t="s">
        <v>343</v>
      </c>
      <c r="C72" s="101">
        <v>10.423216</v>
      </c>
      <c r="D72" s="101">
        <v>1.8043079999999998</v>
      </c>
      <c r="E72" s="101">
        <v>2.6592889999999998</v>
      </c>
      <c r="F72" s="101">
        <v>159.72618600000001</v>
      </c>
      <c r="G72" s="101">
        <v>372.86816300000004</v>
      </c>
      <c r="H72" s="101">
        <v>91.265180000000015</v>
      </c>
      <c r="I72" s="101">
        <v>32.993673000000001</v>
      </c>
      <c r="J72" s="101">
        <v>21.801707999999998</v>
      </c>
      <c r="K72" s="101">
        <v>0.94655</v>
      </c>
      <c r="L72" s="101">
        <v>75.003222000000008</v>
      </c>
      <c r="M72" s="101">
        <v>14.100118</v>
      </c>
      <c r="N72" s="101">
        <v>0.85512299999999997</v>
      </c>
      <c r="O72" s="101">
        <v>7.5174859999999999</v>
      </c>
      <c r="P72" s="101">
        <v>98.077229000000003</v>
      </c>
      <c r="Q72" s="101">
        <v>11.490337</v>
      </c>
      <c r="R72" s="101">
        <v>0.38819799999999999</v>
      </c>
      <c r="S72" s="101">
        <v>10.063611</v>
      </c>
      <c r="U72" s="159" t="s">
        <v>543</v>
      </c>
    </row>
    <row r="73" spans="1:21" x14ac:dyDescent="0.2">
      <c r="B73" s="159" t="s">
        <v>344</v>
      </c>
      <c r="C73" s="101">
        <v>11.022259</v>
      </c>
      <c r="D73" s="101">
        <v>1.530632</v>
      </c>
      <c r="E73" s="101">
        <v>2.9400049999999998</v>
      </c>
      <c r="F73" s="101">
        <v>171.64427799999999</v>
      </c>
      <c r="G73" s="101">
        <v>395.71582899999999</v>
      </c>
      <c r="H73" s="101">
        <v>88.107006000000027</v>
      </c>
      <c r="I73" s="101">
        <v>25.582326000000002</v>
      </c>
      <c r="J73" s="101">
        <v>21.994009999999999</v>
      </c>
      <c r="K73" s="101">
        <v>0.77162399999999998</v>
      </c>
      <c r="L73" s="101">
        <v>74.785464000000005</v>
      </c>
      <c r="M73" s="101">
        <v>16.432586000000001</v>
      </c>
      <c r="N73" s="101">
        <v>1.101912</v>
      </c>
      <c r="O73" s="101">
        <v>7.3122620000000005</v>
      </c>
      <c r="P73" s="101">
        <v>103.51231</v>
      </c>
      <c r="Q73" s="101">
        <v>11.381271999999999</v>
      </c>
      <c r="R73" s="101">
        <v>0.40281899999999993</v>
      </c>
      <c r="S73" s="101">
        <v>12.643719000000001</v>
      </c>
      <c r="U73" s="159" t="s">
        <v>544</v>
      </c>
    </row>
    <row r="74" spans="1:21" x14ac:dyDescent="0.2">
      <c r="B74" s="159" t="s">
        <v>345</v>
      </c>
      <c r="C74" s="101">
        <v>11.800056</v>
      </c>
      <c r="D74" s="101">
        <v>0.92138700000000007</v>
      </c>
      <c r="E74" s="101">
        <v>2.5667080000000002</v>
      </c>
      <c r="F74" s="101">
        <v>158.86000899999999</v>
      </c>
      <c r="G74" s="101">
        <v>393.55326700000001</v>
      </c>
      <c r="H74" s="101">
        <v>97.488721999999996</v>
      </c>
      <c r="I74" s="101">
        <v>24.338196999999994</v>
      </c>
      <c r="J74" s="101">
        <v>29.088772000000002</v>
      </c>
      <c r="K74" s="101">
        <v>0.83456600000000003</v>
      </c>
      <c r="L74" s="101">
        <v>90.076341999999983</v>
      </c>
      <c r="M74" s="101">
        <v>22.756982000000001</v>
      </c>
      <c r="N74" s="101">
        <v>0.8375220000000001</v>
      </c>
      <c r="O74" s="101">
        <v>7.6831629999999995</v>
      </c>
      <c r="P74" s="101">
        <v>107.27745300000001</v>
      </c>
      <c r="Q74" s="101">
        <v>13.919321</v>
      </c>
      <c r="R74" s="101">
        <v>0.47638900000000001</v>
      </c>
      <c r="S74" s="101">
        <v>11.784966000000001</v>
      </c>
      <c r="U74" s="159" t="s">
        <v>545</v>
      </c>
    </row>
    <row r="75" spans="1:21" x14ac:dyDescent="0.2">
      <c r="B75" s="159" t="s">
        <v>346</v>
      </c>
      <c r="C75" s="101">
        <v>8.8948660000000004</v>
      </c>
      <c r="D75" s="101">
        <v>0.96488200000000002</v>
      </c>
      <c r="E75" s="101">
        <v>2.2770459999999999</v>
      </c>
      <c r="F75" s="101">
        <v>125.32024099999998</v>
      </c>
      <c r="G75" s="101">
        <v>330.15055399999994</v>
      </c>
      <c r="H75" s="101">
        <v>73.123498999999995</v>
      </c>
      <c r="I75" s="101">
        <v>11.973600999999999</v>
      </c>
      <c r="J75" s="101">
        <v>28.030456000000001</v>
      </c>
      <c r="K75" s="101">
        <v>0.32156800000000002</v>
      </c>
      <c r="L75" s="101">
        <v>59.607325999999986</v>
      </c>
      <c r="M75" s="101">
        <v>20.239674000000001</v>
      </c>
      <c r="N75" s="101">
        <v>0.84974099999999997</v>
      </c>
      <c r="O75" s="101">
        <v>7.9408120000000002</v>
      </c>
      <c r="P75" s="101">
        <v>90.515534000000002</v>
      </c>
      <c r="Q75" s="101">
        <v>12.605074999999999</v>
      </c>
      <c r="R75" s="101">
        <v>0.39887600000000001</v>
      </c>
      <c r="S75" s="101">
        <v>6.7855699999999999</v>
      </c>
      <c r="U75" s="159" t="s">
        <v>546</v>
      </c>
    </row>
    <row r="76" spans="1:21" x14ac:dyDescent="0.2">
      <c r="B76" s="159" t="s">
        <v>347</v>
      </c>
      <c r="C76" s="101">
        <v>11.574014</v>
      </c>
      <c r="D76" s="101">
        <v>1.157219</v>
      </c>
      <c r="E76" s="101">
        <v>2.5670660000000001</v>
      </c>
      <c r="F76" s="101">
        <v>170.10436399999998</v>
      </c>
      <c r="G76" s="101">
        <v>392.41715200000004</v>
      </c>
      <c r="H76" s="101">
        <v>93.053517000000028</v>
      </c>
      <c r="I76" s="101">
        <v>27.042752999999998</v>
      </c>
      <c r="J76" s="101">
        <v>33.293357999999998</v>
      </c>
      <c r="K76" s="101">
        <v>0.88081500000000001</v>
      </c>
      <c r="L76" s="101">
        <v>89.056576999999976</v>
      </c>
      <c r="M76" s="101">
        <v>23.852640000000001</v>
      </c>
      <c r="N76" s="101">
        <v>0.96216299999999999</v>
      </c>
      <c r="O76" s="101">
        <v>12.693696000000001</v>
      </c>
      <c r="P76" s="101">
        <v>112.75572699999999</v>
      </c>
      <c r="Q76" s="101">
        <v>14.089615</v>
      </c>
      <c r="R76" s="101">
        <v>0.83975299999999997</v>
      </c>
      <c r="S76" s="101">
        <v>11.160544</v>
      </c>
      <c r="U76" s="159" t="s">
        <v>547</v>
      </c>
    </row>
    <row r="77" spans="1:21" x14ac:dyDescent="0.2">
      <c r="B77" s="159" t="s">
        <v>348</v>
      </c>
      <c r="C77" s="101">
        <v>10.407679</v>
      </c>
      <c r="D77" s="101">
        <v>2.0113720000000002</v>
      </c>
      <c r="E77" s="101">
        <v>2.6708810000000001</v>
      </c>
      <c r="F77" s="101">
        <v>150.62250699999998</v>
      </c>
      <c r="G77" s="101">
        <v>389.25175200000007</v>
      </c>
      <c r="H77" s="101">
        <v>93.195933000000025</v>
      </c>
      <c r="I77" s="101">
        <v>30.012819000000004</v>
      </c>
      <c r="J77" s="101">
        <v>29.845833999999996</v>
      </c>
      <c r="K77" s="101">
        <v>1.5781719999999999</v>
      </c>
      <c r="L77" s="101">
        <v>87.563419999999965</v>
      </c>
      <c r="M77" s="101">
        <v>19.099181999999999</v>
      </c>
      <c r="N77" s="101">
        <v>0.85784100000000008</v>
      </c>
      <c r="O77" s="101">
        <v>6.332395</v>
      </c>
      <c r="P77" s="101">
        <v>108.741709</v>
      </c>
      <c r="Q77" s="101">
        <v>15.136099</v>
      </c>
      <c r="R77" s="101">
        <v>0.39984900000000001</v>
      </c>
      <c r="S77" s="101">
        <v>7.8139459999999996</v>
      </c>
      <c r="U77" s="159" t="s">
        <v>548</v>
      </c>
    </row>
    <row r="78" spans="1:21" x14ac:dyDescent="0.2">
      <c r="B78" s="159" t="s">
        <v>349</v>
      </c>
      <c r="C78" s="101">
        <v>12.133431</v>
      </c>
      <c r="D78" s="101">
        <v>1.8584829999999999</v>
      </c>
      <c r="E78" s="101">
        <v>3.7035230000000001</v>
      </c>
      <c r="F78" s="101">
        <v>168.009289</v>
      </c>
      <c r="G78" s="101">
        <v>415.67804399999989</v>
      </c>
      <c r="H78" s="101">
        <v>98.071418999999992</v>
      </c>
      <c r="I78" s="101">
        <v>32.732606000000004</v>
      </c>
      <c r="J78" s="101">
        <v>40.02442700000001</v>
      </c>
      <c r="K78" s="101">
        <v>2.7351820000000004</v>
      </c>
      <c r="L78" s="101">
        <v>108.49650700000001</v>
      </c>
      <c r="M78" s="101">
        <v>17.894144000000001</v>
      </c>
      <c r="N78" s="101">
        <v>0.77622400000000003</v>
      </c>
      <c r="O78" s="101">
        <v>5.4797739999999999</v>
      </c>
      <c r="P78" s="101">
        <v>119.339259</v>
      </c>
      <c r="Q78" s="101">
        <v>14.984833999999999</v>
      </c>
      <c r="R78" s="101">
        <v>0.49181400000000008</v>
      </c>
      <c r="S78" s="101">
        <v>9.7656890000000001</v>
      </c>
      <c r="U78" s="159" t="s">
        <v>549</v>
      </c>
    </row>
    <row r="79" spans="1:21" x14ac:dyDescent="0.2">
      <c r="B79" s="159" t="s">
        <v>350</v>
      </c>
      <c r="C79" s="101">
        <v>9.7175309999999993</v>
      </c>
      <c r="D79" s="101">
        <v>1.7289779999999999</v>
      </c>
      <c r="E79" s="101">
        <v>2.8673070000000003</v>
      </c>
      <c r="F79" s="101">
        <v>186.74291399999998</v>
      </c>
      <c r="G79" s="101">
        <v>381.78221200000013</v>
      </c>
      <c r="H79" s="101">
        <v>86.619878000000043</v>
      </c>
      <c r="I79" s="101">
        <v>24.733172000000003</v>
      </c>
      <c r="J79" s="101">
        <v>40.066676999999999</v>
      </c>
      <c r="K79" s="101">
        <v>1.9348160000000001</v>
      </c>
      <c r="L79" s="101">
        <v>96.516663999999992</v>
      </c>
      <c r="M79" s="101">
        <v>13.014258</v>
      </c>
      <c r="N79" s="101">
        <v>0.80048699999999995</v>
      </c>
      <c r="O79" s="101">
        <v>11.410717</v>
      </c>
      <c r="P79" s="101">
        <v>112.62129800000001</v>
      </c>
      <c r="Q79" s="101">
        <v>15.360548</v>
      </c>
      <c r="R79" s="101">
        <v>0.28715499999999999</v>
      </c>
      <c r="S79" s="101">
        <v>6.8467609999999999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2022</v>
      </c>
      <c r="B81" s="159" t="s">
        <v>339</v>
      </c>
      <c r="C81" s="101">
        <v>11.174821</v>
      </c>
      <c r="D81" s="101">
        <v>1.8614410000000001</v>
      </c>
      <c r="E81" s="101">
        <v>2.3828010000000002</v>
      </c>
      <c r="F81" s="101">
        <v>173.85830600000003</v>
      </c>
      <c r="G81" s="101">
        <v>438.6834060000001</v>
      </c>
      <c r="H81" s="101">
        <v>93.407285999999985</v>
      </c>
      <c r="I81" s="101">
        <v>28.122048999999997</v>
      </c>
      <c r="J81" s="101">
        <v>31.363542000000002</v>
      </c>
      <c r="K81" s="101">
        <v>2.2812589999999999</v>
      </c>
      <c r="L81" s="101">
        <v>101.87025000000001</v>
      </c>
      <c r="M81" s="101">
        <v>14.910832000000001</v>
      </c>
      <c r="N81" s="101">
        <v>1.246246</v>
      </c>
      <c r="O81" s="101">
        <v>7.8116389999999996</v>
      </c>
      <c r="P81" s="101">
        <v>114.040583</v>
      </c>
      <c r="Q81" s="101">
        <v>13.366969000000001</v>
      </c>
      <c r="R81" s="101">
        <v>0.254361</v>
      </c>
      <c r="S81" s="101">
        <v>8.5772669999999991</v>
      </c>
      <c r="T81" s="100">
        <v>2022</v>
      </c>
      <c r="U81" s="159" t="s">
        <v>539</v>
      </c>
    </row>
    <row r="82" spans="1:21" x14ac:dyDescent="0.2">
      <c r="B82" s="159" t="s">
        <v>340</v>
      </c>
      <c r="C82" s="101">
        <v>11.216559</v>
      </c>
      <c r="D82" s="101">
        <v>1.8685080000000001</v>
      </c>
      <c r="E82" s="101">
        <v>2.2918419999999999</v>
      </c>
      <c r="F82" s="101">
        <v>190.72685399999997</v>
      </c>
      <c r="G82" s="101">
        <v>433.41331600000007</v>
      </c>
      <c r="H82" s="101">
        <v>92.298553999999982</v>
      </c>
      <c r="I82" s="101">
        <v>30.674027000000002</v>
      </c>
      <c r="J82" s="101">
        <v>38.621465000000001</v>
      </c>
      <c r="K82" s="101">
        <v>1.5119400000000001</v>
      </c>
      <c r="L82" s="101">
        <v>112.6601</v>
      </c>
      <c r="M82" s="101">
        <v>18.069580999999999</v>
      </c>
      <c r="N82" s="101">
        <v>1.1430980000000002</v>
      </c>
      <c r="O82" s="101">
        <v>10.185512000000001</v>
      </c>
      <c r="P82" s="101">
        <v>116.849614</v>
      </c>
      <c r="Q82" s="101">
        <v>12.747698999999999</v>
      </c>
      <c r="R82" s="101">
        <v>0.41666300000000001</v>
      </c>
      <c r="S82" s="101">
        <v>8.2920999999999996</v>
      </c>
      <c r="U82" s="159" t="s">
        <v>540</v>
      </c>
    </row>
    <row r="83" spans="1:21" x14ac:dyDescent="0.2">
      <c r="B83" s="159" t="s">
        <v>341</v>
      </c>
      <c r="C83" s="101">
        <v>12.772680000000001</v>
      </c>
      <c r="D83" s="101">
        <v>1.5272589999999999</v>
      </c>
      <c r="E83" s="101">
        <v>3.0995509999999999</v>
      </c>
      <c r="F83" s="101">
        <v>171.93579499999998</v>
      </c>
      <c r="G83" s="101">
        <v>485.62102400000015</v>
      </c>
      <c r="H83" s="101">
        <v>113.17796000000004</v>
      </c>
      <c r="I83" s="101">
        <v>35.443364000000003</v>
      </c>
      <c r="J83" s="101">
        <v>36.954177000000001</v>
      </c>
      <c r="K83" s="101">
        <v>3.075526</v>
      </c>
      <c r="L83" s="101">
        <v>112.545852</v>
      </c>
      <c r="M83" s="101">
        <v>18.645406000000001</v>
      </c>
      <c r="N83" s="101">
        <v>1.2124779999999999</v>
      </c>
      <c r="O83" s="101">
        <v>10.565913999999999</v>
      </c>
      <c r="P83" s="101">
        <v>137.382203</v>
      </c>
      <c r="Q83" s="101">
        <v>16.332896000000002</v>
      </c>
      <c r="R83" s="101">
        <v>0.56088899999999997</v>
      </c>
      <c r="S83" s="101">
        <v>9.7144879999999993</v>
      </c>
      <c r="U83" s="159" t="s">
        <v>541</v>
      </c>
    </row>
    <row r="84" spans="1:21" x14ac:dyDescent="0.2">
      <c r="B84" s="159" t="s">
        <v>342</v>
      </c>
      <c r="C84" s="101">
        <v>10.886317999999999</v>
      </c>
      <c r="D84" s="101">
        <v>1.8464210000000001</v>
      </c>
      <c r="E84" s="101">
        <v>2.7361149999999999</v>
      </c>
      <c r="F84" s="101">
        <v>174.48328100000001</v>
      </c>
      <c r="G84" s="101">
        <v>452.46478200000001</v>
      </c>
      <c r="H84" s="101">
        <v>103.656014</v>
      </c>
      <c r="I84" s="101">
        <v>38.111555000000003</v>
      </c>
      <c r="J84" s="101">
        <v>33.813887999999999</v>
      </c>
      <c r="K84" s="101">
        <v>1.994326</v>
      </c>
      <c r="L84" s="101">
        <v>101.65820500000001</v>
      </c>
      <c r="M84" s="101">
        <v>16.848980999999998</v>
      </c>
      <c r="N84" s="101">
        <v>0.97320799999999996</v>
      </c>
      <c r="O84" s="101">
        <v>9.0451039999999985</v>
      </c>
      <c r="P84" s="101">
        <v>133.03742</v>
      </c>
      <c r="Q84" s="101">
        <v>14.901237</v>
      </c>
      <c r="R84" s="101">
        <v>0.48811700000000002</v>
      </c>
      <c r="S84" s="101">
        <v>10.068152000000001</v>
      </c>
      <c r="U84" s="159" t="s">
        <v>542</v>
      </c>
    </row>
    <row r="85" spans="1:21" x14ac:dyDescent="0.2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 x14ac:dyDescent="0.2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 x14ac:dyDescent="0.2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 x14ac:dyDescent="0.2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 x14ac:dyDescent="0.2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 x14ac:dyDescent="0.2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 x14ac:dyDescent="0.2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9" t="s">
        <v>682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</row>
    <row r="97" spans="1:21" s="98" customFormat="1" ht="11.25" customHeight="1" thickBot="1" x14ac:dyDescent="0.3">
      <c r="A97" s="228" t="s">
        <v>162</v>
      </c>
      <c r="B97" s="228" t="s">
        <v>163</v>
      </c>
      <c r="C97" s="266" t="s">
        <v>681</v>
      </c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8"/>
      <c r="T97" s="228" t="s">
        <v>536</v>
      </c>
      <c r="U97" s="228" t="s">
        <v>523</v>
      </c>
    </row>
    <row r="98" spans="1:21" ht="20.25" customHeight="1" thickBot="1" x14ac:dyDescent="0.25">
      <c r="A98" s="229"/>
      <c r="B98" s="229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9"/>
      <c r="U98" s="229"/>
    </row>
    <row r="99" spans="1:21" x14ac:dyDescent="0.2">
      <c r="A99" s="100">
        <v>2021</v>
      </c>
      <c r="B99" s="159" t="s">
        <v>339</v>
      </c>
      <c r="C99" s="101">
        <v>31.519313000000022</v>
      </c>
      <c r="D99" s="101">
        <v>7.5379289999999983</v>
      </c>
      <c r="E99" s="101">
        <v>25.589290000000005</v>
      </c>
      <c r="F99" s="101">
        <v>16.773964999999997</v>
      </c>
      <c r="G99" s="101">
        <v>9.8972899999999999</v>
      </c>
      <c r="H99" s="101">
        <v>4.6778110000000002</v>
      </c>
      <c r="I99" s="101">
        <v>3.1509790000000004</v>
      </c>
      <c r="J99" s="101">
        <v>9.808193000000001</v>
      </c>
      <c r="K99" s="101">
        <v>6.2748579999999992</v>
      </c>
      <c r="L99" s="101">
        <v>61.594570999999988</v>
      </c>
      <c r="M99" s="101">
        <v>55.09845399999999</v>
      </c>
      <c r="N99" s="101">
        <v>21.331144000000002</v>
      </c>
      <c r="O99" s="101">
        <v>45.934104000000012</v>
      </c>
      <c r="P99" s="101">
        <v>2.372528</v>
      </c>
      <c r="Q99" s="101">
        <v>1.4725410000000001</v>
      </c>
      <c r="R99" s="101">
        <v>1.1301479999999999</v>
      </c>
      <c r="S99" s="101">
        <v>18.802087999999998</v>
      </c>
      <c r="T99" s="100">
        <v>2021</v>
      </c>
      <c r="U99" s="159" t="s">
        <v>539</v>
      </c>
    </row>
    <row r="100" spans="1:21" x14ac:dyDescent="0.2">
      <c r="B100" s="159" t="s">
        <v>340</v>
      </c>
      <c r="C100" s="101">
        <v>47.532296000000024</v>
      </c>
      <c r="D100" s="101">
        <v>5.4633240000000001</v>
      </c>
      <c r="E100" s="101">
        <v>23.933116000000002</v>
      </c>
      <c r="F100" s="101">
        <v>18.503487</v>
      </c>
      <c r="G100" s="101">
        <v>10.577446999999999</v>
      </c>
      <c r="H100" s="101">
        <v>4.3330739999999999</v>
      </c>
      <c r="I100" s="101">
        <v>3.578665</v>
      </c>
      <c r="J100" s="101">
        <v>9.7382070000000009</v>
      </c>
      <c r="K100" s="101">
        <v>7.7244590000000004</v>
      </c>
      <c r="L100" s="101">
        <v>49.844506999999972</v>
      </c>
      <c r="M100" s="101">
        <v>48.799525999999972</v>
      </c>
      <c r="N100" s="101">
        <v>24.751369999999994</v>
      </c>
      <c r="O100" s="101">
        <v>37.393040000000006</v>
      </c>
      <c r="P100" s="101">
        <v>2.8542479999999997</v>
      </c>
      <c r="Q100" s="101">
        <v>2.0318040000000006</v>
      </c>
      <c r="R100" s="101">
        <v>0.90256999999999987</v>
      </c>
      <c r="S100" s="101">
        <v>20.639838000000001</v>
      </c>
      <c r="U100" s="159" t="s">
        <v>540</v>
      </c>
    </row>
    <row r="101" spans="1:21" x14ac:dyDescent="0.2">
      <c r="B101" s="159" t="s">
        <v>341</v>
      </c>
      <c r="C101" s="101">
        <v>48.724751999999988</v>
      </c>
      <c r="D101" s="101">
        <v>9.847118</v>
      </c>
      <c r="E101" s="101">
        <v>30.003992999999987</v>
      </c>
      <c r="F101" s="101">
        <v>24.417722999999999</v>
      </c>
      <c r="G101" s="101">
        <v>12.120415999999999</v>
      </c>
      <c r="H101" s="101">
        <v>5.6946309999999993</v>
      </c>
      <c r="I101" s="101">
        <v>4.7230699999999999</v>
      </c>
      <c r="J101" s="101">
        <v>11.753043999999999</v>
      </c>
      <c r="K101" s="101">
        <v>8.092156000000001</v>
      </c>
      <c r="L101" s="101">
        <v>58.89807500000002</v>
      </c>
      <c r="M101" s="101">
        <v>61.298928000000004</v>
      </c>
      <c r="N101" s="101">
        <v>22.341842000000003</v>
      </c>
      <c r="O101" s="101">
        <v>52.282003999999986</v>
      </c>
      <c r="P101" s="101">
        <v>2.7061819999999996</v>
      </c>
      <c r="Q101" s="101">
        <v>1.7486989999999998</v>
      </c>
      <c r="R101" s="101">
        <v>0.95818800000000004</v>
      </c>
      <c r="S101" s="101">
        <v>24.415018</v>
      </c>
      <c r="U101" s="159" t="s">
        <v>541</v>
      </c>
    </row>
    <row r="102" spans="1:21" x14ac:dyDescent="0.2">
      <c r="B102" s="159" t="s">
        <v>342</v>
      </c>
      <c r="C102" s="101">
        <v>60.897064999999984</v>
      </c>
      <c r="D102" s="101">
        <v>7.1331769999999999</v>
      </c>
      <c r="E102" s="101">
        <v>28.336652999999995</v>
      </c>
      <c r="F102" s="101">
        <v>24.683678999999998</v>
      </c>
      <c r="G102" s="101">
        <v>11.499050999999998</v>
      </c>
      <c r="H102" s="101">
        <v>6.8900990000000002</v>
      </c>
      <c r="I102" s="101">
        <v>4.3696609999999998</v>
      </c>
      <c r="J102" s="101">
        <v>11.020902</v>
      </c>
      <c r="K102" s="101">
        <v>7.9878919999999987</v>
      </c>
      <c r="L102" s="101">
        <v>76.707809999999995</v>
      </c>
      <c r="M102" s="101">
        <v>84.016313000000025</v>
      </c>
      <c r="N102" s="101">
        <v>22.049727000000004</v>
      </c>
      <c r="O102" s="101">
        <v>61.948331999999994</v>
      </c>
      <c r="P102" s="101">
        <v>2.8575209999999998</v>
      </c>
      <c r="Q102" s="101">
        <v>3.1729509999999994</v>
      </c>
      <c r="R102" s="101">
        <v>1.355394</v>
      </c>
      <c r="S102" s="101">
        <v>22.921241000000002</v>
      </c>
      <c r="U102" s="159" t="s">
        <v>542</v>
      </c>
    </row>
    <row r="103" spans="1:21" x14ac:dyDescent="0.2">
      <c r="B103" s="159" t="s">
        <v>343</v>
      </c>
      <c r="C103" s="101">
        <v>66.153087000000014</v>
      </c>
      <c r="D103" s="101">
        <v>7.0240649999999993</v>
      </c>
      <c r="E103" s="101">
        <v>27.453441999999995</v>
      </c>
      <c r="F103" s="101">
        <v>23.426385999999997</v>
      </c>
      <c r="G103" s="101">
        <v>10.541745000000002</v>
      </c>
      <c r="H103" s="101">
        <v>6.5331180000000009</v>
      </c>
      <c r="I103" s="101">
        <v>6.2938160000000005</v>
      </c>
      <c r="J103" s="101">
        <v>10.723493999999999</v>
      </c>
      <c r="K103" s="101">
        <v>9.4120019999999993</v>
      </c>
      <c r="L103" s="101">
        <v>69.115825999999998</v>
      </c>
      <c r="M103" s="101">
        <v>78.020235999999997</v>
      </c>
      <c r="N103" s="101">
        <v>20.438292000000004</v>
      </c>
      <c r="O103" s="101">
        <v>64.093357999999981</v>
      </c>
      <c r="P103" s="101">
        <v>3.113899</v>
      </c>
      <c r="Q103" s="101">
        <v>2.164514</v>
      </c>
      <c r="R103" s="101">
        <v>1.4684969999999999</v>
      </c>
      <c r="S103" s="101">
        <v>23.694953999999999</v>
      </c>
      <c r="U103" s="159" t="s">
        <v>543</v>
      </c>
    </row>
    <row r="104" spans="1:21" x14ac:dyDescent="0.2">
      <c r="B104" s="159" t="s">
        <v>344</v>
      </c>
      <c r="C104" s="101">
        <v>68.088690999999969</v>
      </c>
      <c r="D104" s="101">
        <v>5.3150060000000012</v>
      </c>
      <c r="E104" s="101">
        <v>28.171566999999996</v>
      </c>
      <c r="F104" s="101">
        <v>23.380893999999991</v>
      </c>
      <c r="G104" s="101">
        <v>11.064214</v>
      </c>
      <c r="H104" s="101">
        <v>6.4754829999999988</v>
      </c>
      <c r="I104" s="101">
        <v>5.1509540000000005</v>
      </c>
      <c r="J104" s="101">
        <v>12.333889000000001</v>
      </c>
      <c r="K104" s="101">
        <v>9.9313700000000011</v>
      </c>
      <c r="L104" s="101">
        <v>76.454988000000014</v>
      </c>
      <c r="M104" s="101">
        <v>76.813198</v>
      </c>
      <c r="N104" s="101">
        <v>21.310072000000005</v>
      </c>
      <c r="O104" s="101">
        <v>52.441913999999997</v>
      </c>
      <c r="P104" s="101">
        <v>2.9588900000000007</v>
      </c>
      <c r="Q104" s="101">
        <v>2.0855830000000002</v>
      </c>
      <c r="R104" s="101">
        <v>1.8963190000000001</v>
      </c>
      <c r="S104" s="101">
        <v>26.455962000000003</v>
      </c>
      <c r="U104" s="159" t="s">
        <v>544</v>
      </c>
    </row>
    <row r="105" spans="1:21" x14ac:dyDescent="0.2">
      <c r="B105" s="159" t="s">
        <v>345</v>
      </c>
      <c r="C105" s="101">
        <v>58.353884000000008</v>
      </c>
      <c r="D105" s="101">
        <v>7.5065279999999976</v>
      </c>
      <c r="E105" s="101">
        <v>30.211588999999996</v>
      </c>
      <c r="F105" s="101">
        <v>25.555121000000003</v>
      </c>
      <c r="G105" s="101">
        <v>9.9780179999999987</v>
      </c>
      <c r="H105" s="101">
        <v>7.2237949999999991</v>
      </c>
      <c r="I105" s="101">
        <v>4.8728589999999992</v>
      </c>
      <c r="J105" s="101">
        <v>11.255423</v>
      </c>
      <c r="K105" s="101">
        <v>10.935447</v>
      </c>
      <c r="L105" s="101">
        <v>88.41086700000001</v>
      </c>
      <c r="M105" s="101">
        <v>82.148887000000002</v>
      </c>
      <c r="N105" s="101">
        <v>21.222954000000005</v>
      </c>
      <c r="O105" s="101">
        <v>67.011097000000007</v>
      </c>
      <c r="P105" s="101">
        <v>3.1111409999999999</v>
      </c>
      <c r="Q105" s="101">
        <v>2.053137</v>
      </c>
      <c r="R105" s="101">
        <v>1.6206930000000002</v>
      </c>
      <c r="S105" s="101">
        <v>25.514246999999997</v>
      </c>
      <c r="U105" s="159" t="s">
        <v>545</v>
      </c>
    </row>
    <row r="106" spans="1:21" x14ac:dyDescent="0.2">
      <c r="B106" s="159" t="s">
        <v>346</v>
      </c>
      <c r="C106" s="101">
        <v>32.746908999999995</v>
      </c>
      <c r="D106" s="101">
        <v>6.0796150000000022</v>
      </c>
      <c r="E106" s="101">
        <v>21.259431999999993</v>
      </c>
      <c r="F106" s="101">
        <v>15.185323999999998</v>
      </c>
      <c r="G106" s="101">
        <v>6.3625499999999997</v>
      </c>
      <c r="H106" s="101">
        <v>5.567183</v>
      </c>
      <c r="I106" s="101">
        <v>3.3466429999999994</v>
      </c>
      <c r="J106" s="101">
        <v>8.2360170000000004</v>
      </c>
      <c r="K106" s="101">
        <v>6.0003080000000004</v>
      </c>
      <c r="L106" s="101">
        <v>93.307091999999997</v>
      </c>
      <c r="M106" s="101">
        <v>89.781835999999998</v>
      </c>
      <c r="N106" s="101">
        <v>20.660209999999996</v>
      </c>
      <c r="O106" s="101">
        <v>64.804683999999995</v>
      </c>
      <c r="P106" s="101">
        <v>3.2155810000000002</v>
      </c>
      <c r="Q106" s="101">
        <v>1.3758049999999999</v>
      </c>
      <c r="R106" s="101">
        <v>2.5313820000000007</v>
      </c>
      <c r="S106" s="101">
        <v>19.937663000000001</v>
      </c>
      <c r="U106" s="159" t="s">
        <v>546</v>
      </c>
    </row>
    <row r="107" spans="1:21" x14ac:dyDescent="0.2">
      <c r="B107" s="159" t="s">
        <v>347</v>
      </c>
      <c r="C107" s="101">
        <v>66.34402900000002</v>
      </c>
      <c r="D107" s="101">
        <v>6.7251030000000007</v>
      </c>
      <c r="E107" s="101">
        <v>32.452292999999997</v>
      </c>
      <c r="F107" s="101">
        <v>25.866351000000009</v>
      </c>
      <c r="G107" s="101">
        <v>9.6042149999999982</v>
      </c>
      <c r="H107" s="101">
        <v>7.1644099999999993</v>
      </c>
      <c r="I107" s="101">
        <v>5.591632999999999</v>
      </c>
      <c r="J107" s="101">
        <v>13.128755999999999</v>
      </c>
      <c r="K107" s="101">
        <v>11.446092</v>
      </c>
      <c r="L107" s="101">
        <v>101.41834099999998</v>
      </c>
      <c r="M107" s="101">
        <v>95.059392000000017</v>
      </c>
      <c r="N107" s="101">
        <v>22.472416999999993</v>
      </c>
      <c r="O107" s="101">
        <v>65.107565000000022</v>
      </c>
      <c r="P107" s="101">
        <v>3.7176260000000001</v>
      </c>
      <c r="Q107" s="101">
        <v>1.4354899999999999</v>
      </c>
      <c r="R107" s="101">
        <v>2.9896270000000005</v>
      </c>
      <c r="S107" s="101">
        <v>23.664618000000001</v>
      </c>
      <c r="U107" s="159" t="s">
        <v>547</v>
      </c>
    </row>
    <row r="108" spans="1:21" x14ac:dyDescent="0.2">
      <c r="B108" s="159" t="s">
        <v>348</v>
      </c>
      <c r="C108" s="101">
        <v>68.010772999999986</v>
      </c>
      <c r="D108" s="101">
        <v>7.8590329999999984</v>
      </c>
      <c r="E108" s="101">
        <v>32.144324000000012</v>
      </c>
      <c r="F108" s="101">
        <v>24.434612000000001</v>
      </c>
      <c r="G108" s="101">
        <v>9.5315759999999994</v>
      </c>
      <c r="H108" s="101">
        <v>7.3284950000000011</v>
      </c>
      <c r="I108" s="101">
        <v>6.3685709999999975</v>
      </c>
      <c r="J108" s="101">
        <v>11.867642</v>
      </c>
      <c r="K108" s="101">
        <v>12.089193999999999</v>
      </c>
      <c r="L108" s="101">
        <v>103.10890299999997</v>
      </c>
      <c r="M108" s="101">
        <v>96.951949000000013</v>
      </c>
      <c r="N108" s="101">
        <v>20.941613999999994</v>
      </c>
      <c r="O108" s="101">
        <v>65.248846999999998</v>
      </c>
      <c r="P108" s="101">
        <v>3.805072</v>
      </c>
      <c r="Q108" s="101">
        <v>2.0715810000000001</v>
      </c>
      <c r="R108" s="101">
        <v>2.7960860000000003</v>
      </c>
      <c r="S108" s="101">
        <v>22.599345000000003</v>
      </c>
      <c r="U108" s="159" t="s">
        <v>548</v>
      </c>
    </row>
    <row r="109" spans="1:21" x14ac:dyDescent="0.2">
      <c r="B109" s="159" t="s">
        <v>349</v>
      </c>
      <c r="C109" s="101">
        <v>66.476409999999973</v>
      </c>
      <c r="D109" s="101">
        <v>12.572620000000001</v>
      </c>
      <c r="E109" s="101">
        <v>34.780099000000007</v>
      </c>
      <c r="F109" s="101">
        <v>28.728428999999998</v>
      </c>
      <c r="G109" s="101">
        <v>11.639381</v>
      </c>
      <c r="H109" s="101">
        <v>7.2536959999999997</v>
      </c>
      <c r="I109" s="101">
        <v>5.7400549999999999</v>
      </c>
      <c r="J109" s="101">
        <v>14.150804000000001</v>
      </c>
      <c r="K109" s="101">
        <v>12.400688000000001</v>
      </c>
      <c r="L109" s="101">
        <v>124.11572000000001</v>
      </c>
      <c r="M109" s="101">
        <v>102.34824500000001</v>
      </c>
      <c r="N109" s="101">
        <v>23.151084999999995</v>
      </c>
      <c r="O109" s="101">
        <v>72.515832000000017</v>
      </c>
      <c r="P109" s="101">
        <v>4.6686369999999995</v>
      </c>
      <c r="Q109" s="101">
        <v>3.1926469999999991</v>
      </c>
      <c r="R109" s="101">
        <v>3.5165889999999997</v>
      </c>
      <c r="S109" s="101">
        <v>26.839738000000004</v>
      </c>
      <c r="U109" s="159" t="s">
        <v>549</v>
      </c>
    </row>
    <row r="110" spans="1:21" x14ac:dyDescent="0.2">
      <c r="B110" s="159" t="s">
        <v>350</v>
      </c>
      <c r="C110" s="101">
        <v>57.066847999999986</v>
      </c>
      <c r="D110" s="101">
        <v>8.3994719999999994</v>
      </c>
      <c r="E110" s="101">
        <v>28.811196999999993</v>
      </c>
      <c r="F110" s="101">
        <v>23.927239999999991</v>
      </c>
      <c r="G110" s="101">
        <v>10.248149</v>
      </c>
      <c r="H110" s="101">
        <v>6.1606890000000005</v>
      </c>
      <c r="I110" s="101">
        <v>4.8314699999999995</v>
      </c>
      <c r="J110" s="101">
        <v>12.076113000000003</v>
      </c>
      <c r="K110" s="101">
        <v>9.7096769999999992</v>
      </c>
      <c r="L110" s="101">
        <v>132.19786699999997</v>
      </c>
      <c r="M110" s="101">
        <v>102.41262899999998</v>
      </c>
      <c r="N110" s="101">
        <v>24.035032000000001</v>
      </c>
      <c r="O110" s="101">
        <v>61.898982000000004</v>
      </c>
      <c r="P110" s="101">
        <v>4.4242319999999999</v>
      </c>
      <c r="Q110" s="101">
        <v>2.5321119999999997</v>
      </c>
      <c r="R110" s="101">
        <v>2.0245030000000002</v>
      </c>
      <c r="S110" s="101">
        <v>23.500886000000001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2022</v>
      </c>
      <c r="B112" s="159" t="s">
        <v>339</v>
      </c>
      <c r="C112" s="101">
        <v>74.695374999999999</v>
      </c>
      <c r="D112" s="101">
        <v>13.919336000000001</v>
      </c>
      <c r="E112" s="101">
        <v>33.060589999999998</v>
      </c>
      <c r="F112" s="101">
        <v>28.587462999999993</v>
      </c>
      <c r="G112" s="101">
        <v>10.669197</v>
      </c>
      <c r="H112" s="101">
        <v>5.7731709999999996</v>
      </c>
      <c r="I112" s="101">
        <v>4.7683470000000003</v>
      </c>
      <c r="J112" s="101">
        <v>11.069997000000001</v>
      </c>
      <c r="K112" s="101">
        <v>11.212235999999999</v>
      </c>
      <c r="L112" s="101">
        <v>98.349394000000004</v>
      </c>
      <c r="M112" s="101">
        <v>86.752284000000003</v>
      </c>
      <c r="N112" s="101">
        <v>20.578372000000005</v>
      </c>
      <c r="O112" s="101">
        <v>68.282131000000021</v>
      </c>
      <c r="P112" s="101">
        <v>5.0840430000000003</v>
      </c>
      <c r="Q112" s="101">
        <v>2.3155919999999997</v>
      </c>
      <c r="R112" s="101">
        <v>2.1339730000000001</v>
      </c>
      <c r="S112" s="101">
        <v>27.025005</v>
      </c>
      <c r="T112" s="100">
        <v>2022</v>
      </c>
      <c r="U112" s="159" t="s">
        <v>539</v>
      </c>
    </row>
    <row r="113" spans="1:21" x14ac:dyDescent="0.2">
      <c r="B113" s="159" t="s">
        <v>340</v>
      </c>
      <c r="C113" s="101">
        <v>71.167245000000037</v>
      </c>
      <c r="D113" s="101">
        <v>9.5523340000000019</v>
      </c>
      <c r="E113" s="101">
        <v>37.304927000000006</v>
      </c>
      <c r="F113" s="101">
        <v>27.536708000000004</v>
      </c>
      <c r="G113" s="101">
        <v>11.445525</v>
      </c>
      <c r="H113" s="101">
        <v>6.5415900000000011</v>
      </c>
      <c r="I113" s="101">
        <v>4.8781659999999993</v>
      </c>
      <c r="J113" s="101">
        <v>11.790225999999999</v>
      </c>
      <c r="K113" s="101">
        <v>10.560335</v>
      </c>
      <c r="L113" s="101">
        <v>87.635367999999985</v>
      </c>
      <c r="M113" s="101">
        <v>92.954006999999962</v>
      </c>
      <c r="N113" s="101">
        <v>20.933647999999994</v>
      </c>
      <c r="O113" s="101">
        <v>68.249344000000008</v>
      </c>
      <c r="P113" s="101">
        <v>4.5819590000000003</v>
      </c>
      <c r="Q113" s="101">
        <v>3.0546370000000005</v>
      </c>
      <c r="R113" s="101">
        <v>2.1554380000000002</v>
      </c>
      <c r="S113" s="101">
        <v>25.127897000000001</v>
      </c>
      <c r="U113" s="159" t="s">
        <v>540</v>
      </c>
    </row>
    <row r="114" spans="1:21" x14ac:dyDescent="0.2">
      <c r="B114" s="159" t="s">
        <v>341</v>
      </c>
      <c r="C114" s="101">
        <v>89.935600999999991</v>
      </c>
      <c r="D114" s="101">
        <v>8.8608699999999985</v>
      </c>
      <c r="E114" s="101">
        <v>43.509651000000005</v>
      </c>
      <c r="F114" s="101">
        <v>31.310648999999998</v>
      </c>
      <c r="G114" s="101">
        <v>13.254766</v>
      </c>
      <c r="H114" s="101">
        <v>9.1515879999999985</v>
      </c>
      <c r="I114" s="101">
        <v>6.6776300000000006</v>
      </c>
      <c r="J114" s="101">
        <v>12.240098</v>
      </c>
      <c r="K114" s="101">
        <v>13.166224999999999</v>
      </c>
      <c r="L114" s="101">
        <v>96.940344999999979</v>
      </c>
      <c r="M114" s="101">
        <v>102.41309800000008</v>
      </c>
      <c r="N114" s="101">
        <v>21.889416999999995</v>
      </c>
      <c r="O114" s="101">
        <v>76.927149000000014</v>
      </c>
      <c r="P114" s="101">
        <v>3.9885350000000002</v>
      </c>
      <c r="Q114" s="101">
        <v>2.8681380000000001</v>
      </c>
      <c r="R114" s="101">
        <v>3.0613070000000002</v>
      </c>
      <c r="S114" s="101">
        <v>28.500298000000001</v>
      </c>
      <c r="U114" s="159" t="s">
        <v>541</v>
      </c>
    </row>
    <row r="115" spans="1:21" x14ac:dyDescent="0.2">
      <c r="B115" s="159" t="s">
        <v>342</v>
      </c>
      <c r="C115" s="101">
        <v>61.112608000000023</v>
      </c>
      <c r="D115" s="101">
        <v>11.084516000000002</v>
      </c>
      <c r="E115" s="101">
        <v>36.736795000000008</v>
      </c>
      <c r="F115" s="101">
        <v>26.711826000000002</v>
      </c>
      <c r="G115" s="101">
        <v>10.938856999999999</v>
      </c>
      <c r="H115" s="101">
        <v>7.9855250000000009</v>
      </c>
      <c r="I115" s="101">
        <v>5.1790479999999999</v>
      </c>
      <c r="J115" s="101">
        <v>10.602290999999999</v>
      </c>
      <c r="K115" s="101">
        <v>10.808387</v>
      </c>
      <c r="L115" s="101">
        <v>87.357893000000018</v>
      </c>
      <c r="M115" s="101">
        <v>104.502253</v>
      </c>
      <c r="N115" s="101">
        <v>21.608189000000003</v>
      </c>
      <c r="O115" s="101">
        <v>75.093591000000004</v>
      </c>
      <c r="P115" s="101">
        <v>3.7938899999999998</v>
      </c>
      <c r="Q115" s="101">
        <v>2.4238970000000002</v>
      </c>
      <c r="R115" s="101">
        <v>2.9925799999999998</v>
      </c>
      <c r="S115" s="101">
        <v>23.875820999999998</v>
      </c>
      <c r="U115" s="159" t="s">
        <v>542</v>
      </c>
    </row>
    <row r="116" spans="1:21" x14ac:dyDescent="0.2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 x14ac:dyDescent="0.2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 x14ac:dyDescent="0.2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 x14ac:dyDescent="0.2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 x14ac:dyDescent="0.2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 x14ac:dyDescent="0.2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 x14ac:dyDescent="0.2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9" t="s">
        <v>682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</row>
    <row r="128" spans="1:21" s="98" customFormat="1" ht="11.25" customHeight="1" thickBot="1" x14ac:dyDescent="0.3">
      <c r="A128" s="228" t="s">
        <v>162</v>
      </c>
      <c r="B128" s="228" t="s">
        <v>163</v>
      </c>
      <c r="C128" s="266" t="s">
        <v>681</v>
      </c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8"/>
      <c r="T128" s="228" t="s">
        <v>536</v>
      </c>
      <c r="U128" s="228" t="s">
        <v>523</v>
      </c>
    </row>
    <row r="129" spans="1:21" ht="20.25" customHeight="1" thickBot="1" x14ac:dyDescent="0.25">
      <c r="A129" s="229"/>
      <c r="B129" s="229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9"/>
      <c r="U129" s="229"/>
    </row>
    <row r="130" spans="1:21" x14ac:dyDescent="0.2">
      <c r="A130" s="100">
        <v>2021</v>
      </c>
      <c r="B130" s="159" t="s">
        <v>339</v>
      </c>
      <c r="C130" s="101">
        <v>12.580306</v>
      </c>
      <c r="D130" s="101">
        <v>36.672310000000003</v>
      </c>
      <c r="E130" s="101">
        <v>11.700420999999999</v>
      </c>
      <c r="F130" s="101">
        <v>201.09655400000003</v>
      </c>
      <c r="G130" s="101">
        <v>96.819201000000007</v>
      </c>
      <c r="H130" s="101">
        <v>47.303192000000003</v>
      </c>
      <c r="I130" s="101">
        <v>1.283655</v>
      </c>
      <c r="J130" s="101">
        <v>64.018258000000003</v>
      </c>
      <c r="K130" s="101">
        <v>2.3857189999999999</v>
      </c>
      <c r="L130" s="101">
        <v>6.589321</v>
      </c>
      <c r="M130" s="101">
        <v>2.7885010000000001</v>
      </c>
      <c r="N130" s="101">
        <v>1.435867</v>
      </c>
      <c r="O130" s="101">
        <v>19.763404999999999</v>
      </c>
      <c r="P130" s="101">
        <v>37.929935999999998</v>
      </c>
      <c r="Q130" s="101">
        <v>509.74183199999987</v>
      </c>
      <c r="R130" s="101">
        <v>604.26116799999977</v>
      </c>
      <c r="S130" s="101">
        <v>1.4340809999999999</v>
      </c>
      <c r="T130" s="100">
        <v>2021</v>
      </c>
      <c r="U130" s="159" t="s">
        <v>539</v>
      </c>
    </row>
    <row r="131" spans="1:21" x14ac:dyDescent="0.2">
      <c r="B131" s="159" t="s">
        <v>340</v>
      </c>
      <c r="C131" s="101">
        <v>16.073807000000002</v>
      </c>
      <c r="D131" s="101">
        <v>40.197887000000001</v>
      </c>
      <c r="E131" s="101">
        <v>13.158473000000001</v>
      </c>
      <c r="F131" s="101">
        <v>177.322619</v>
      </c>
      <c r="G131" s="101">
        <v>99.105389000000002</v>
      </c>
      <c r="H131" s="101">
        <v>54.023792</v>
      </c>
      <c r="I131" s="101">
        <v>1.237984</v>
      </c>
      <c r="J131" s="101">
        <v>72.090254000000002</v>
      </c>
      <c r="K131" s="101">
        <v>3.7149579999999998</v>
      </c>
      <c r="L131" s="101">
        <v>5.94238</v>
      </c>
      <c r="M131" s="101">
        <v>2.4961880000000001</v>
      </c>
      <c r="N131" s="101">
        <v>1.3640240000000001</v>
      </c>
      <c r="O131" s="101">
        <v>21.292863999999994</v>
      </c>
      <c r="P131" s="101">
        <v>37.347255999999994</v>
      </c>
      <c r="Q131" s="101">
        <v>559.52117699999985</v>
      </c>
      <c r="R131" s="101">
        <v>565.79443999999978</v>
      </c>
      <c r="S131" s="101">
        <v>2.0587230000000001</v>
      </c>
      <c r="U131" s="159" t="s">
        <v>540</v>
      </c>
    </row>
    <row r="132" spans="1:21" x14ac:dyDescent="0.2">
      <c r="B132" s="159" t="s">
        <v>341</v>
      </c>
      <c r="C132" s="101">
        <v>17.935203000000001</v>
      </c>
      <c r="D132" s="101">
        <v>50.657395000000008</v>
      </c>
      <c r="E132" s="101">
        <v>15.612159999999999</v>
      </c>
      <c r="F132" s="101">
        <v>262.04376999999994</v>
      </c>
      <c r="G132" s="101">
        <v>116.17791299999996</v>
      </c>
      <c r="H132" s="101">
        <v>63.595440000000004</v>
      </c>
      <c r="I132" s="101">
        <v>1.6502780000000001</v>
      </c>
      <c r="J132" s="101">
        <v>85.265938000000006</v>
      </c>
      <c r="K132" s="101">
        <v>4.456315</v>
      </c>
      <c r="L132" s="101">
        <v>7.6438560000000004</v>
      </c>
      <c r="M132" s="101">
        <v>2.5896309999999998</v>
      </c>
      <c r="N132" s="101">
        <v>1.4851049999999999</v>
      </c>
      <c r="O132" s="101">
        <v>24.466597</v>
      </c>
      <c r="P132" s="101">
        <v>44.678134</v>
      </c>
      <c r="Q132" s="101">
        <v>685.95328200000006</v>
      </c>
      <c r="R132" s="101">
        <v>676.6487810000001</v>
      </c>
      <c r="S132" s="101">
        <v>5.7966540000000002</v>
      </c>
      <c r="U132" s="159" t="s">
        <v>541</v>
      </c>
    </row>
    <row r="133" spans="1:21" x14ac:dyDescent="0.2">
      <c r="B133" s="159" t="s">
        <v>342</v>
      </c>
      <c r="C133" s="101">
        <v>18.180405</v>
      </c>
      <c r="D133" s="101">
        <v>46.577299999999994</v>
      </c>
      <c r="E133" s="101">
        <v>12.679534</v>
      </c>
      <c r="F133" s="101">
        <v>273.90412400000002</v>
      </c>
      <c r="G133" s="101">
        <v>115.56504499999998</v>
      </c>
      <c r="H133" s="101">
        <v>57.502122999999997</v>
      </c>
      <c r="I133" s="101">
        <v>2.0071639999999999</v>
      </c>
      <c r="J133" s="101">
        <v>78.872523000000001</v>
      </c>
      <c r="K133" s="101">
        <v>2.1599300000000001</v>
      </c>
      <c r="L133" s="101">
        <v>8.1353999999999989</v>
      </c>
      <c r="M133" s="101">
        <v>2.4463749999999997</v>
      </c>
      <c r="N133" s="101">
        <v>1.4457820000000001</v>
      </c>
      <c r="O133" s="101">
        <v>22.051571999999997</v>
      </c>
      <c r="P133" s="101">
        <v>41.778156000000003</v>
      </c>
      <c r="Q133" s="101">
        <v>606.86607300000003</v>
      </c>
      <c r="R133" s="101">
        <v>644.47731099999987</v>
      </c>
      <c r="S133" s="101">
        <v>2.3293279999999998</v>
      </c>
      <c r="U133" s="159" t="s">
        <v>542</v>
      </c>
    </row>
    <row r="134" spans="1:21" x14ac:dyDescent="0.2">
      <c r="B134" s="159" t="s">
        <v>343</v>
      </c>
      <c r="C134" s="101">
        <v>18.285963999999996</v>
      </c>
      <c r="D134" s="101">
        <v>49.491357999999998</v>
      </c>
      <c r="E134" s="101">
        <v>19.294326999999999</v>
      </c>
      <c r="F134" s="101">
        <v>304.86422600000003</v>
      </c>
      <c r="G134" s="101">
        <v>123.46888099999998</v>
      </c>
      <c r="H134" s="101">
        <v>65.991984000000002</v>
      </c>
      <c r="I134" s="101">
        <v>1.543496</v>
      </c>
      <c r="J134" s="101">
        <v>85.955524999999994</v>
      </c>
      <c r="K134" s="101">
        <v>5.1062240000000001</v>
      </c>
      <c r="L134" s="101">
        <v>7.8799489999999999</v>
      </c>
      <c r="M134" s="101">
        <v>2.4558499999999999</v>
      </c>
      <c r="N134" s="101">
        <v>1.7084890000000001</v>
      </c>
      <c r="O134" s="101">
        <v>22.560068000000001</v>
      </c>
      <c r="P134" s="101">
        <v>38.696826999999999</v>
      </c>
      <c r="Q134" s="101">
        <v>593.64857600000016</v>
      </c>
      <c r="R134" s="101">
        <v>628.79296100000045</v>
      </c>
      <c r="S134" s="101">
        <v>5.7201390000000014</v>
      </c>
      <c r="U134" s="159" t="s">
        <v>543</v>
      </c>
    </row>
    <row r="135" spans="1:21" x14ac:dyDescent="0.2">
      <c r="B135" s="159" t="s">
        <v>344</v>
      </c>
      <c r="C135" s="101">
        <v>21.514679000000001</v>
      </c>
      <c r="D135" s="101">
        <v>45.538964999999997</v>
      </c>
      <c r="E135" s="101">
        <v>17.786102</v>
      </c>
      <c r="F135" s="101">
        <v>334.25559599999997</v>
      </c>
      <c r="G135" s="101">
        <v>116.323762</v>
      </c>
      <c r="H135" s="101">
        <v>58.426067000000003</v>
      </c>
      <c r="I135" s="101">
        <v>1.908258</v>
      </c>
      <c r="J135" s="101">
        <v>85.92543400000001</v>
      </c>
      <c r="K135" s="101">
        <v>4.6066250000000002</v>
      </c>
      <c r="L135" s="101">
        <v>8.3466640000000005</v>
      </c>
      <c r="M135" s="101">
        <v>1.492483</v>
      </c>
      <c r="N135" s="101">
        <v>2.417862</v>
      </c>
      <c r="O135" s="101">
        <v>23.230121</v>
      </c>
      <c r="P135" s="101">
        <v>43.448568999999999</v>
      </c>
      <c r="Q135" s="101">
        <v>642.83386100000018</v>
      </c>
      <c r="R135" s="101">
        <v>598.6347139999998</v>
      </c>
      <c r="S135" s="101">
        <v>1.727001</v>
      </c>
      <c r="U135" s="159" t="s">
        <v>544</v>
      </c>
    </row>
    <row r="136" spans="1:21" x14ac:dyDescent="0.2">
      <c r="B136" s="159" t="s">
        <v>345</v>
      </c>
      <c r="C136" s="101">
        <v>20.528229</v>
      </c>
      <c r="D136" s="101">
        <v>47.273935000000002</v>
      </c>
      <c r="E136" s="101">
        <v>22.129066999999999</v>
      </c>
      <c r="F136" s="101">
        <v>295.71172500000006</v>
      </c>
      <c r="G136" s="101">
        <v>121.43649199999999</v>
      </c>
      <c r="H136" s="101">
        <v>70.148381000000001</v>
      </c>
      <c r="I136" s="101">
        <v>1.3963169999999998</v>
      </c>
      <c r="J136" s="101">
        <v>91.194226999999998</v>
      </c>
      <c r="K136" s="101">
        <v>8.4866100000000007</v>
      </c>
      <c r="L136" s="101">
        <v>8.3721979999999991</v>
      </c>
      <c r="M136" s="101">
        <v>1.7876690000000002</v>
      </c>
      <c r="N136" s="101">
        <v>1.809307</v>
      </c>
      <c r="O136" s="101">
        <v>22.981421000000005</v>
      </c>
      <c r="P136" s="101">
        <v>52.065373000000001</v>
      </c>
      <c r="Q136" s="101">
        <v>597.39151499999991</v>
      </c>
      <c r="R136" s="101">
        <v>632.46256300000027</v>
      </c>
      <c r="S136" s="101">
        <v>4.9673870000000004</v>
      </c>
      <c r="U136" s="159" t="s">
        <v>545</v>
      </c>
    </row>
    <row r="137" spans="1:21" x14ac:dyDescent="0.2">
      <c r="B137" s="159" t="s">
        <v>346</v>
      </c>
      <c r="C137" s="101">
        <v>14.309869000000001</v>
      </c>
      <c r="D137" s="101">
        <v>38.046148999999993</v>
      </c>
      <c r="E137" s="101">
        <v>14.818305000000001</v>
      </c>
      <c r="F137" s="101">
        <v>263.51299499999999</v>
      </c>
      <c r="G137" s="101">
        <v>94.286227999999994</v>
      </c>
      <c r="H137" s="101">
        <v>44.362000999999999</v>
      </c>
      <c r="I137" s="101">
        <v>0.85502199999999995</v>
      </c>
      <c r="J137" s="101">
        <v>67.360147999999995</v>
      </c>
      <c r="K137" s="101">
        <v>5.4733150000000004</v>
      </c>
      <c r="L137" s="101">
        <v>5.2150560000000006</v>
      </c>
      <c r="M137" s="101">
        <v>3.3587359999999999</v>
      </c>
      <c r="N137" s="101">
        <v>2.1318090000000001</v>
      </c>
      <c r="O137" s="101">
        <v>18.373273000000001</v>
      </c>
      <c r="P137" s="101">
        <v>28.254390999999998</v>
      </c>
      <c r="Q137" s="101">
        <v>444.46606600000007</v>
      </c>
      <c r="R137" s="101">
        <v>573.69741900000031</v>
      </c>
      <c r="S137" s="101">
        <v>1.3276569999999999</v>
      </c>
      <c r="U137" s="159" t="s">
        <v>546</v>
      </c>
    </row>
    <row r="138" spans="1:21" x14ac:dyDescent="0.2">
      <c r="B138" s="159" t="s">
        <v>347</v>
      </c>
      <c r="C138" s="101">
        <v>21.314278000000002</v>
      </c>
      <c r="D138" s="101">
        <v>47.028463000000002</v>
      </c>
      <c r="E138" s="101">
        <v>23.014688999999997</v>
      </c>
      <c r="F138" s="101">
        <v>316.80379599999998</v>
      </c>
      <c r="G138" s="101">
        <v>120.28207499999999</v>
      </c>
      <c r="H138" s="101">
        <v>66.378162000000003</v>
      </c>
      <c r="I138" s="101">
        <v>1.135956</v>
      </c>
      <c r="J138" s="101">
        <v>102.646411</v>
      </c>
      <c r="K138" s="101">
        <v>4.9651510000000005</v>
      </c>
      <c r="L138" s="101">
        <v>8.7003400000000006</v>
      </c>
      <c r="M138" s="101">
        <v>1.2884040000000001</v>
      </c>
      <c r="N138" s="101">
        <v>2.076292</v>
      </c>
      <c r="O138" s="101">
        <v>24.857288999999994</v>
      </c>
      <c r="P138" s="101">
        <v>43.075088000000008</v>
      </c>
      <c r="Q138" s="101">
        <v>582.20795200000009</v>
      </c>
      <c r="R138" s="101">
        <v>703.39314800000022</v>
      </c>
      <c r="S138" s="101">
        <v>2.371038</v>
      </c>
      <c r="U138" s="159" t="s">
        <v>547</v>
      </c>
    </row>
    <row r="139" spans="1:21" x14ac:dyDescent="0.2">
      <c r="B139" s="159" t="s">
        <v>348</v>
      </c>
      <c r="C139" s="101">
        <v>20.519109999999998</v>
      </c>
      <c r="D139" s="101">
        <v>45.699499000000003</v>
      </c>
      <c r="E139" s="101">
        <v>19.786579999999997</v>
      </c>
      <c r="F139" s="101">
        <v>434.06470899999999</v>
      </c>
      <c r="G139" s="101">
        <v>128.53472400000001</v>
      </c>
      <c r="H139" s="101">
        <v>62.718389999999999</v>
      </c>
      <c r="I139" s="101">
        <v>1.6937289999999998</v>
      </c>
      <c r="J139" s="101">
        <v>103.339189</v>
      </c>
      <c r="K139" s="101">
        <v>5.3475429999999999</v>
      </c>
      <c r="L139" s="101">
        <v>16.702373999999999</v>
      </c>
      <c r="M139" s="101">
        <v>4.6297820000000005</v>
      </c>
      <c r="N139" s="101">
        <v>2.5948279999999997</v>
      </c>
      <c r="O139" s="101">
        <v>22.926145000000002</v>
      </c>
      <c r="P139" s="101">
        <v>43.687579999999997</v>
      </c>
      <c r="Q139" s="101">
        <v>611.28914599999962</v>
      </c>
      <c r="R139" s="101">
        <v>680.23111199999994</v>
      </c>
      <c r="S139" s="101">
        <v>2.5936850000000002</v>
      </c>
      <c r="U139" s="159" t="s">
        <v>548</v>
      </c>
    </row>
    <row r="140" spans="1:21" x14ac:dyDescent="0.2">
      <c r="B140" s="159" t="s">
        <v>349</v>
      </c>
      <c r="C140" s="101">
        <v>23.201466000000003</v>
      </c>
      <c r="D140" s="101">
        <v>50.732589000000011</v>
      </c>
      <c r="E140" s="101">
        <v>22.223877999999999</v>
      </c>
      <c r="F140" s="101">
        <v>347.2022800000002</v>
      </c>
      <c r="G140" s="101">
        <v>146.42990799999998</v>
      </c>
      <c r="H140" s="101">
        <v>60.327496000000004</v>
      </c>
      <c r="I140" s="101">
        <v>1.288565</v>
      </c>
      <c r="J140" s="101">
        <v>112.252078</v>
      </c>
      <c r="K140" s="101">
        <v>6.0066059999999997</v>
      </c>
      <c r="L140" s="101">
        <v>11.093887</v>
      </c>
      <c r="M140" s="101">
        <v>2.0494120000000002</v>
      </c>
      <c r="N140" s="101">
        <v>2.2659839999999996</v>
      </c>
      <c r="O140" s="101">
        <v>29.716772000000006</v>
      </c>
      <c r="P140" s="101">
        <v>46.511397000000002</v>
      </c>
      <c r="Q140" s="101">
        <v>752.27379199999996</v>
      </c>
      <c r="R140" s="101">
        <v>834.79422999999997</v>
      </c>
      <c r="S140" s="101">
        <v>2.2879430000000003</v>
      </c>
      <c r="U140" s="159" t="s">
        <v>549</v>
      </c>
    </row>
    <row r="141" spans="1:21" x14ac:dyDescent="0.2">
      <c r="B141" s="159" t="s">
        <v>350</v>
      </c>
      <c r="C141" s="101">
        <v>21.573023999999997</v>
      </c>
      <c r="D141" s="101">
        <v>45.265705000000004</v>
      </c>
      <c r="E141" s="101">
        <v>27.820859000000002</v>
      </c>
      <c r="F141" s="101">
        <v>249.19798900000004</v>
      </c>
      <c r="G141" s="101">
        <v>127.63337700000001</v>
      </c>
      <c r="H141" s="101">
        <v>50.225562000000004</v>
      </c>
      <c r="I141" s="101">
        <v>1.7549669999999999</v>
      </c>
      <c r="J141" s="101">
        <v>80.768741000000006</v>
      </c>
      <c r="K141" s="101">
        <v>4.6850320000000005</v>
      </c>
      <c r="L141" s="101">
        <v>9.646526999999999</v>
      </c>
      <c r="M141" s="101">
        <v>4.246804</v>
      </c>
      <c r="N141" s="101">
        <v>1.798006</v>
      </c>
      <c r="O141" s="101">
        <v>24.422542999999997</v>
      </c>
      <c r="P141" s="101">
        <v>38.180354000000001</v>
      </c>
      <c r="Q141" s="101">
        <v>768.45090699999957</v>
      </c>
      <c r="R141" s="101">
        <v>758.09464400000002</v>
      </c>
      <c r="S141" s="101">
        <v>2.188501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2022</v>
      </c>
      <c r="B143" s="159" t="s">
        <v>339</v>
      </c>
      <c r="C143" s="101">
        <v>19.692258000000002</v>
      </c>
      <c r="D143" s="101">
        <v>51.311109999999999</v>
      </c>
      <c r="E143" s="101">
        <v>20.505261000000001</v>
      </c>
      <c r="F143" s="101">
        <v>408.02142899999996</v>
      </c>
      <c r="G143" s="101">
        <v>136.03225399999999</v>
      </c>
      <c r="H143" s="101">
        <v>70.502051000000009</v>
      </c>
      <c r="I143" s="101">
        <v>1.114325</v>
      </c>
      <c r="J143" s="101">
        <v>100.45086300000001</v>
      </c>
      <c r="K143" s="101">
        <v>5.8136989999999988</v>
      </c>
      <c r="L143" s="101">
        <v>10.878439999999999</v>
      </c>
      <c r="M143" s="101">
        <v>6.3401309999999995</v>
      </c>
      <c r="N143" s="101">
        <v>1.67564</v>
      </c>
      <c r="O143" s="101">
        <v>23.219058000000004</v>
      </c>
      <c r="P143" s="101">
        <v>45.903691999999999</v>
      </c>
      <c r="Q143" s="101">
        <v>616.02499400000011</v>
      </c>
      <c r="R143" s="101">
        <v>737.92213600000059</v>
      </c>
      <c r="S143" s="101">
        <v>1.4322950000000001</v>
      </c>
      <c r="T143" s="100">
        <v>2022</v>
      </c>
      <c r="U143" s="159" t="s">
        <v>539</v>
      </c>
    </row>
    <row r="144" spans="1:21" x14ac:dyDescent="0.2">
      <c r="B144" s="159" t="s">
        <v>340</v>
      </c>
      <c r="C144" s="101">
        <v>22.682981999999999</v>
      </c>
      <c r="D144" s="101">
        <v>52.173933000000005</v>
      </c>
      <c r="E144" s="101">
        <v>21.197500999999999</v>
      </c>
      <c r="F144" s="101">
        <v>319.45450499999993</v>
      </c>
      <c r="G144" s="101">
        <v>137.12992199999999</v>
      </c>
      <c r="H144" s="101">
        <v>73.685044000000005</v>
      </c>
      <c r="I144" s="101">
        <v>1.892604</v>
      </c>
      <c r="J144" s="101">
        <v>117.80994099999999</v>
      </c>
      <c r="K144" s="101">
        <v>4.6636729999999993</v>
      </c>
      <c r="L144" s="101">
        <v>11.076085000000001</v>
      </c>
      <c r="M144" s="101">
        <v>7.1307510000000001</v>
      </c>
      <c r="N144" s="101">
        <v>1.7939650000000003</v>
      </c>
      <c r="O144" s="101">
        <v>23.443277999999999</v>
      </c>
      <c r="P144" s="101">
        <v>47.426651</v>
      </c>
      <c r="Q144" s="101">
        <v>570.58265900000026</v>
      </c>
      <c r="R144" s="101">
        <v>757.91100800000004</v>
      </c>
      <c r="S144" s="101">
        <v>1.4754180000000001</v>
      </c>
      <c r="U144" s="159" t="s">
        <v>540</v>
      </c>
    </row>
    <row r="145" spans="1:21" x14ac:dyDescent="0.2">
      <c r="B145" s="159" t="s">
        <v>341</v>
      </c>
      <c r="C145" s="101">
        <v>23.794082999999997</v>
      </c>
      <c r="D145" s="101">
        <v>54.729351000000001</v>
      </c>
      <c r="E145" s="101">
        <v>25.756715</v>
      </c>
      <c r="F145" s="101">
        <v>309.74914199999995</v>
      </c>
      <c r="G145" s="101">
        <v>162.98965600000002</v>
      </c>
      <c r="H145" s="101">
        <v>80.352336000000008</v>
      </c>
      <c r="I145" s="101">
        <v>2.0800640000000001</v>
      </c>
      <c r="J145" s="101">
        <v>137.77805599999999</v>
      </c>
      <c r="K145" s="101">
        <v>5.9146400000000003</v>
      </c>
      <c r="L145" s="101">
        <v>12.475506000000001</v>
      </c>
      <c r="M145" s="101">
        <v>3.2212939999999999</v>
      </c>
      <c r="N145" s="101">
        <v>2.9367920000000005</v>
      </c>
      <c r="O145" s="101">
        <v>28.427781000000003</v>
      </c>
      <c r="P145" s="101">
        <v>53.636422999999994</v>
      </c>
      <c r="Q145" s="101">
        <v>678.14520100000004</v>
      </c>
      <c r="R145" s="101">
        <v>851.94295499999964</v>
      </c>
      <c r="S145" s="101">
        <v>2.041388</v>
      </c>
      <c r="U145" s="159" t="s">
        <v>541</v>
      </c>
    </row>
    <row r="146" spans="1:21" x14ac:dyDescent="0.2">
      <c r="B146" s="159" t="s">
        <v>342</v>
      </c>
      <c r="C146" s="101">
        <v>20.300069000000001</v>
      </c>
      <c r="D146" s="101">
        <v>52.956630999999994</v>
      </c>
      <c r="E146" s="101">
        <v>26.890138999999998</v>
      </c>
      <c r="F146" s="101">
        <v>400.01672499999995</v>
      </c>
      <c r="G146" s="101">
        <v>144.19686299999998</v>
      </c>
      <c r="H146" s="101">
        <v>79.851163</v>
      </c>
      <c r="I146" s="101">
        <v>2.1074129999999998</v>
      </c>
      <c r="J146" s="101">
        <v>133.412012</v>
      </c>
      <c r="K146" s="101">
        <v>3.9901809999999998</v>
      </c>
      <c r="L146" s="101">
        <v>12.260192999999999</v>
      </c>
      <c r="M146" s="101">
        <v>6.449319</v>
      </c>
      <c r="N146" s="101">
        <v>2.7432989999999995</v>
      </c>
      <c r="O146" s="101">
        <v>23.466450999999999</v>
      </c>
      <c r="P146" s="101">
        <v>48.890777999999997</v>
      </c>
      <c r="Q146" s="101">
        <v>609.90719299999978</v>
      </c>
      <c r="R146" s="101">
        <v>756.59015800000043</v>
      </c>
      <c r="S146" s="101">
        <v>1.4758999999999998</v>
      </c>
      <c r="U146" s="159" t="s">
        <v>542</v>
      </c>
    </row>
    <row r="147" spans="1:21" x14ac:dyDescent="0.2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 x14ac:dyDescent="0.2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 x14ac:dyDescent="0.2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 x14ac:dyDescent="0.2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 x14ac:dyDescent="0.2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 x14ac:dyDescent="0.2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 x14ac:dyDescent="0.2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9" t="s">
        <v>682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163"/>
      <c r="S158" s="163"/>
      <c r="T158" s="163"/>
      <c r="U158" s="163"/>
    </row>
    <row r="159" spans="1:21" s="98" customFormat="1" ht="11.25" customHeight="1" thickBot="1" x14ac:dyDescent="0.3">
      <c r="A159" s="228" t="s">
        <v>162</v>
      </c>
      <c r="B159" s="228" t="s">
        <v>163</v>
      </c>
      <c r="C159" s="266" t="s">
        <v>681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8"/>
      <c r="P159" s="228" t="s">
        <v>536</v>
      </c>
      <c r="Q159" s="228" t="s">
        <v>523</v>
      </c>
    </row>
    <row r="160" spans="1:21" ht="20.25" customHeight="1" thickBot="1" x14ac:dyDescent="0.25">
      <c r="A160" s="229"/>
      <c r="B160" s="229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9"/>
      <c r="Q160" s="229"/>
      <c r="T160" s="159"/>
    </row>
    <row r="161" spans="1:17" x14ac:dyDescent="0.2">
      <c r="A161" s="100">
        <v>2021</v>
      </c>
      <c r="B161" s="159" t="s">
        <v>339</v>
      </c>
      <c r="C161" s="101">
        <v>612.73692099999994</v>
      </c>
      <c r="D161" s="101">
        <v>10.935393999999999</v>
      </c>
      <c r="E161" s="101">
        <v>0.58197500000000002</v>
      </c>
      <c r="F161" s="101">
        <v>121.12934700000001</v>
      </c>
      <c r="G161" s="101">
        <v>11.451450000000001</v>
      </c>
      <c r="H161" s="101">
        <v>2.7131240000000001</v>
      </c>
      <c r="I161" s="101">
        <v>3.8685070000000001</v>
      </c>
      <c r="J161" s="101">
        <v>89.603877000000011</v>
      </c>
      <c r="K161" s="101">
        <v>20.127369999999996</v>
      </c>
      <c r="L161" s="101">
        <v>21.348494000000002</v>
      </c>
      <c r="M161" s="101">
        <v>0.51139000000000001</v>
      </c>
      <c r="N161" s="101">
        <v>0</v>
      </c>
      <c r="O161" s="101">
        <v>0</v>
      </c>
      <c r="P161" s="100">
        <v>2021</v>
      </c>
      <c r="Q161" s="159" t="s">
        <v>539</v>
      </c>
    </row>
    <row r="162" spans="1:17" x14ac:dyDescent="0.2">
      <c r="B162" s="159" t="s">
        <v>340</v>
      </c>
      <c r="C162" s="101">
        <v>670.76634200000001</v>
      </c>
      <c r="D162" s="101">
        <v>21.907408999999991</v>
      </c>
      <c r="E162" s="101">
        <v>3.3429820000000001</v>
      </c>
      <c r="F162" s="101">
        <v>130.60541999999998</v>
      </c>
      <c r="G162" s="101">
        <v>8.5345530000000007</v>
      </c>
      <c r="H162" s="101">
        <v>2.8644430000000001</v>
      </c>
      <c r="I162" s="101">
        <v>2.3926720000000001</v>
      </c>
      <c r="J162" s="101">
        <v>92.072996000000003</v>
      </c>
      <c r="K162" s="101">
        <v>22.922367999999999</v>
      </c>
      <c r="L162" s="101">
        <v>18.7316</v>
      </c>
      <c r="M162" s="101">
        <v>2.396617</v>
      </c>
      <c r="N162" s="101">
        <v>0</v>
      </c>
      <c r="O162" s="101">
        <v>0</v>
      </c>
      <c r="P162" s="96"/>
      <c r="Q162" s="159" t="s">
        <v>540</v>
      </c>
    </row>
    <row r="163" spans="1:17" x14ac:dyDescent="0.2">
      <c r="B163" s="159" t="s">
        <v>341</v>
      </c>
      <c r="C163" s="101">
        <v>766.45427799999993</v>
      </c>
      <c r="D163" s="101">
        <v>99.628105000000005</v>
      </c>
      <c r="E163" s="101">
        <v>9.1362590000000008</v>
      </c>
      <c r="F163" s="101">
        <v>164.093671</v>
      </c>
      <c r="G163" s="101">
        <v>7.3878389999999996</v>
      </c>
      <c r="H163" s="101">
        <v>3.5794729999999997</v>
      </c>
      <c r="I163" s="101">
        <v>2.8014250000000001</v>
      </c>
      <c r="J163" s="101">
        <v>106.82365799999999</v>
      </c>
      <c r="K163" s="101">
        <v>32.455069000000002</v>
      </c>
      <c r="L163" s="101">
        <v>25.351029999999998</v>
      </c>
      <c r="M163" s="101">
        <v>3.6281999999999992</v>
      </c>
      <c r="N163" s="101">
        <v>0</v>
      </c>
      <c r="O163" s="101">
        <v>0</v>
      </c>
      <c r="P163" s="96"/>
      <c r="Q163" s="159" t="s">
        <v>541</v>
      </c>
    </row>
    <row r="164" spans="1:17" x14ac:dyDescent="0.2">
      <c r="B164" s="159" t="s">
        <v>342</v>
      </c>
      <c r="C164" s="101">
        <v>677.86049600000001</v>
      </c>
      <c r="D164" s="101">
        <v>128.54592599999998</v>
      </c>
      <c r="E164" s="101">
        <v>2.2020369999999998</v>
      </c>
      <c r="F164" s="101">
        <v>146.97187100000002</v>
      </c>
      <c r="G164" s="101">
        <v>16.351089999999999</v>
      </c>
      <c r="H164" s="101">
        <v>3.0194840000000003</v>
      </c>
      <c r="I164" s="101">
        <v>4.5344139999999999</v>
      </c>
      <c r="J164" s="101">
        <v>111.16131299999999</v>
      </c>
      <c r="K164" s="101">
        <v>28.902392000000006</v>
      </c>
      <c r="L164" s="101">
        <v>22.177888999999997</v>
      </c>
      <c r="M164" s="101">
        <v>0.90654800000000035</v>
      </c>
      <c r="N164" s="101">
        <v>0</v>
      </c>
      <c r="O164" s="101">
        <v>0</v>
      </c>
      <c r="P164" s="96"/>
      <c r="Q164" s="159" t="s">
        <v>542</v>
      </c>
    </row>
    <row r="165" spans="1:17" x14ac:dyDescent="0.2">
      <c r="B165" s="159" t="s">
        <v>343</v>
      </c>
      <c r="C165" s="101">
        <v>661.112481</v>
      </c>
      <c r="D165" s="101">
        <v>21.727039000000001</v>
      </c>
      <c r="E165" s="101">
        <v>2.8794409999999999</v>
      </c>
      <c r="F165" s="101">
        <v>152.31383100000002</v>
      </c>
      <c r="G165" s="101">
        <v>13.645356</v>
      </c>
      <c r="H165" s="101">
        <v>2.7668189999999999</v>
      </c>
      <c r="I165" s="101">
        <v>6.6187439999999995</v>
      </c>
      <c r="J165" s="101">
        <v>110.01873999999999</v>
      </c>
      <c r="K165" s="101">
        <v>33.525378000000003</v>
      </c>
      <c r="L165" s="101">
        <v>24.460101000000002</v>
      </c>
      <c r="M165" s="101">
        <v>0.74722699999999986</v>
      </c>
      <c r="N165" s="101">
        <v>0</v>
      </c>
      <c r="O165" s="101">
        <v>0</v>
      </c>
      <c r="P165" s="96"/>
      <c r="Q165" s="159" t="s">
        <v>543</v>
      </c>
    </row>
    <row r="166" spans="1:17" x14ac:dyDescent="0.2">
      <c r="B166" s="159" t="s">
        <v>344</v>
      </c>
      <c r="C166" s="101">
        <v>654.70725100000004</v>
      </c>
      <c r="D166" s="101">
        <v>10.402027</v>
      </c>
      <c r="E166" s="101">
        <v>5.6727369999999997</v>
      </c>
      <c r="F166" s="101">
        <v>156.54786899999999</v>
      </c>
      <c r="G166" s="101">
        <v>14.685746999999999</v>
      </c>
      <c r="H166" s="101">
        <v>3.303661</v>
      </c>
      <c r="I166" s="101">
        <v>3.8718260000000004</v>
      </c>
      <c r="J166" s="101">
        <v>105.71302000000001</v>
      </c>
      <c r="K166" s="101">
        <v>33.361167000000002</v>
      </c>
      <c r="L166" s="101">
        <v>26.027481999999999</v>
      </c>
      <c r="M166" s="101">
        <v>2.4934310000000002</v>
      </c>
      <c r="N166" s="101">
        <v>0</v>
      </c>
      <c r="O166" s="101">
        <v>0</v>
      </c>
      <c r="P166" s="96"/>
      <c r="Q166" s="159" t="s">
        <v>544</v>
      </c>
    </row>
    <row r="167" spans="1:17" x14ac:dyDescent="0.2">
      <c r="B167" s="159" t="s">
        <v>345</v>
      </c>
      <c r="C167" s="101">
        <v>680.3822990000001</v>
      </c>
      <c r="D167" s="101">
        <v>86.278093999999996</v>
      </c>
      <c r="E167" s="101">
        <v>5.3317889999999997</v>
      </c>
      <c r="F167" s="101">
        <v>157.99069400000002</v>
      </c>
      <c r="G167" s="101">
        <v>14.739418000000001</v>
      </c>
      <c r="H167" s="101">
        <v>3.3366479999999998</v>
      </c>
      <c r="I167" s="101">
        <v>3.2478879999999997</v>
      </c>
      <c r="J167" s="101">
        <v>109.23204099999998</v>
      </c>
      <c r="K167" s="101">
        <v>31.928934999999999</v>
      </c>
      <c r="L167" s="101">
        <v>26.331463000000003</v>
      </c>
      <c r="M167" s="101">
        <v>1.1467499999999999</v>
      </c>
      <c r="N167" s="101">
        <v>0</v>
      </c>
      <c r="O167" s="101">
        <v>0</v>
      </c>
      <c r="P167" s="96"/>
      <c r="Q167" s="159" t="s">
        <v>545</v>
      </c>
    </row>
    <row r="168" spans="1:17" x14ac:dyDescent="0.2">
      <c r="B168" s="159" t="s">
        <v>346</v>
      </c>
      <c r="C168" s="101">
        <v>443.12476599999997</v>
      </c>
      <c r="D168" s="101">
        <v>66.435378</v>
      </c>
      <c r="E168" s="101">
        <v>4.5951690000000003</v>
      </c>
      <c r="F168" s="101">
        <v>126.82669299999999</v>
      </c>
      <c r="G168" s="101">
        <v>10.576938</v>
      </c>
      <c r="H168" s="101">
        <v>3.2116280000000001</v>
      </c>
      <c r="I168" s="101">
        <v>2.2674159999999999</v>
      </c>
      <c r="J168" s="101">
        <v>91.047303000000014</v>
      </c>
      <c r="K168" s="101">
        <v>30.631883999999999</v>
      </c>
      <c r="L168" s="101">
        <v>24.623628999999998</v>
      </c>
      <c r="M168" s="101">
        <v>0.94030499999999995</v>
      </c>
      <c r="N168" s="101">
        <v>0</v>
      </c>
      <c r="O168" s="101">
        <v>0</v>
      </c>
      <c r="P168" s="96"/>
      <c r="Q168" s="159" t="s">
        <v>546</v>
      </c>
    </row>
    <row r="169" spans="1:17" x14ac:dyDescent="0.2">
      <c r="B169" s="159" t="s">
        <v>347</v>
      </c>
      <c r="C169" s="101">
        <v>620.46241299999997</v>
      </c>
      <c r="D169" s="101">
        <v>39.709072999999989</v>
      </c>
      <c r="E169" s="101">
        <v>1.4582310000000001</v>
      </c>
      <c r="F169" s="101">
        <v>154.96864899999997</v>
      </c>
      <c r="G169" s="101">
        <v>16.001652999999997</v>
      </c>
      <c r="H169" s="101">
        <v>3.7839519999999998</v>
      </c>
      <c r="I169" s="101">
        <v>3.4968219999999999</v>
      </c>
      <c r="J169" s="101">
        <v>117.04553900000002</v>
      </c>
      <c r="K169" s="101">
        <v>47.796160999999991</v>
      </c>
      <c r="L169" s="101">
        <v>25.958686</v>
      </c>
      <c r="M169" s="101">
        <v>5.5743890000000018</v>
      </c>
      <c r="N169" s="101">
        <v>0</v>
      </c>
      <c r="O169" s="101">
        <v>0</v>
      </c>
      <c r="P169" s="96"/>
      <c r="Q169" s="159" t="s">
        <v>547</v>
      </c>
    </row>
    <row r="170" spans="1:17" x14ac:dyDescent="0.2">
      <c r="B170" s="159" t="s">
        <v>348</v>
      </c>
      <c r="C170" s="101">
        <v>652.64035899999999</v>
      </c>
      <c r="D170" s="101">
        <v>18.591354999999997</v>
      </c>
      <c r="E170" s="101">
        <v>1.07874</v>
      </c>
      <c r="F170" s="101">
        <v>149.17668100000006</v>
      </c>
      <c r="G170" s="101">
        <v>15.669475</v>
      </c>
      <c r="H170" s="101">
        <v>4.05443</v>
      </c>
      <c r="I170" s="101">
        <v>5.6058890000000003</v>
      </c>
      <c r="J170" s="101">
        <v>117.97428299999999</v>
      </c>
      <c r="K170" s="101">
        <v>64.038401999999991</v>
      </c>
      <c r="L170" s="101">
        <v>25.782698</v>
      </c>
      <c r="M170" s="101">
        <v>1.0783529999999999</v>
      </c>
      <c r="N170" s="101">
        <v>0</v>
      </c>
      <c r="O170" s="101">
        <v>0</v>
      </c>
      <c r="P170" s="96"/>
      <c r="Q170" s="159" t="s">
        <v>548</v>
      </c>
    </row>
    <row r="171" spans="1:17" x14ac:dyDescent="0.2">
      <c r="B171" s="159" t="s">
        <v>349</v>
      </c>
      <c r="C171" s="101">
        <v>785.44417299999998</v>
      </c>
      <c r="D171" s="101">
        <v>23.746808999999999</v>
      </c>
      <c r="E171" s="101">
        <v>0.53954900000000006</v>
      </c>
      <c r="F171" s="101">
        <v>167.59418700000003</v>
      </c>
      <c r="G171" s="101">
        <v>20.377659000000001</v>
      </c>
      <c r="H171" s="101">
        <v>4.4566809999999997</v>
      </c>
      <c r="I171" s="101">
        <v>3.2361019999999998</v>
      </c>
      <c r="J171" s="101">
        <v>124.0359</v>
      </c>
      <c r="K171" s="101">
        <v>66.082303999999993</v>
      </c>
      <c r="L171" s="101">
        <v>29.485722000000003</v>
      </c>
      <c r="M171" s="101">
        <v>4.0775910000000009</v>
      </c>
      <c r="N171" s="101">
        <v>0</v>
      </c>
      <c r="O171" s="101">
        <v>0</v>
      </c>
      <c r="P171" s="96"/>
      <c r="Q171" s="159" t="s">
        <v>549</v>
      </c>
    </row>
    <row r="172" spans="1:17" x14ac:dyDescent="0.2">
      <c r="B172" s="159" t="s">
        <v>350</v>
      </c>
      <c r="C172" s="101">
        <v>704.13843599999996</v>
      </c>
      <c r="D172" s="101">
        <v>27.750150999999999</v>
      </c>
      <c r="E172" s="101">
        <v>4.6040620000000008</v>
      </c>
      <c r="F172" s="101">
        <v>178.47543999999996</v>
      </c>
      <c r="G172" s="101">
        <v>16.227029999999999</v>
      </c>
      <c r="H172" s="101">
        <v>4.6882360000000007</v>
      </c>
      <c r="I172" s="101">
        <v>3.3841099999999997</v>
      </c>
      <c r="J172" s="101">
        <v>117.216238</v>
      </c>
      <c r="K172" s="101">
        <v>47.501168000000007</v>
      </c>
      <c r="L172" s="101">
        <v>30.113313999999999</v>
      </c>
      <c r="M172" s="101">
        <v>1.4395459999999995</v>
      </c>
      <c r="N172" s="101">
        <v>0</v>
      </c>
      <c r="O172" s="101">
        <v>0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2022</v>
      </c>
      <c r="B174" s="159" t="s">
        <v>339</v>
      </c>
      <c r="C174" s="101">
        <v>658.41390599999988</v>
      </c>
      <c r="D174" s="101">
        <v>45.902854000000012</v>
      </c>
      <c r="E174" s="101">
        <v>2.5212329999999996</v>
      </c>
      <c r="F174" s="101">
        <v>144.44094300000003</v>
      </c>
      <c r="G174" s="101">
        <v>13.948886</v>
      </c>
      <c r="H174" s="101">
        <v>3.7578049999999998</v>
      </c>
      <c r="I174" s="101">
        <v>4.995088</v>
      </c>
      <c r="J174" s="101">
        <v>105.08636000000001</v>
      </c>
      <c r="K174" s="101">
        <v>30.780489000000003</v>
      </c>
      <c r="L174" s="101">
        <v>25.951284000000001</v>
      </c>
      <c r="M174" s="101">
        <v>6.460496</v>
      </c>
      <c r="N174" s="101">
        <v>0</v>
      </c>
      <c r="O174" s="101">
        <v>0</v>
      </c>
      <c r="P174" s="100">
        <v>2022</v>
      </c>
      <c r="Q174" s="159" t="s">
        <v>539</v>
      </c>
    </row>
    <row r="175" spans="1:17" x14ac:dyDescent="0.2">
      <c r="B175" s="159" t="s">
        <v>340</v>
      </c>
      <c r="C175" s="101">
        <v>788.15679300000011</v>
      </c>
      <c r="D175" s="101">
        <v>27.236853000000007</v>
      </c>
      <c r="E175" s="101">
        <v>2.2948469999999999</v>
      </c>
      <c r="F175" s="101">
        <v>153.17878900000002</v>
      </c>
      <c r="G175" s="101">
        <v>15.30805</v>
      </c>
      <c r="H175" s="101">
        <v>3.4921519999999999</v>
      </c>
      <c r="I175" s="101">
        <v>2.9579330000000001</v>
      </c>
      <c r="J175" s="101">
        <v>109.82075599999999</v>
      </c>
      <c r="K175" s="101">
        <v>29.898697000000002</v>
      </c>
      <c r="L175" s="101">
        <v>24.718766000000002</v>
      </c>
      <c r="M175" s="101">
        <v>1.9890329999999998</v>
      </c>
      <c r="N175" s="101">
        <v>0</v>
      </c>
      <c r="O175" s="101">
        <v>3.1949999999999999E-3</v>
      </c>
      <c r="P175" s="96"/>
      <c r="Q175" s="159" t="s">
        <v>540</v>
      </c>
    </row>
    <row r="176" spans="1:17" x14ac:dyDescent="0.2">
      <c r="B176" s="159" t="s">
        <v>341</v>
      </c>
      <c r="C176" s="101">
        <v>854.02739799999995</v>
      </c>
      <c r="D176" s="101">
        <v>123.88744299999999</v>
      </c>
      <c r="E176" s="101">
        <v>1.374293</v>
      </c>
      <c r="F176" s="101">
        <v>183.58943800000003</v>
      </c>
      <c r="G176" s="101">
        <v>14.229288</v>
      </c>
      <c r="H176" s="101">
        <v>4.2008469999999996</v>
      </c>
      <c r="I176" s="101">
        <v>3.3273650000000004</v>
      </c>
      <c r="J176" s="101">
        <v>119.21212799999999</v>
      </c>
      <c r="K176" s="101">
        <v>38.442429000000004</v>
      </c>
      <c r="L176" s="101">
        <v>29.925331</v>
      </c>
      <c r="M176" s="101">
        <v>2.419095</v>
      </c>
      <c r="N176" s="101">
        <v>0</v>
      </c>
      <c r="O176" s="101">
        <v>0</v>
      </c>
      <c r="P176" s="96"/>
      <c r="Q176" s="159" t="s">
        <v>541</v>
      </c>
    </row>
    <row r="177" spans="2:19" x14ac:dyDescent="0.2">
      <c r="B177" s="159" t="s">
        <v>342</v>
      </c>
      <c r="C177" s="101">
        <v>740.45584599999995</v>
      </c>
      <c r="D177" s="101">
        <v>114.758512</v>
      </c>
      <c r="E177" s="101">
        <v>2.3521170000000002</v>
      </c>
      <c r="F177" s="101">
        <v>159.91256099999998</v>
      </c>
      <c r="G177" s="101">
        <v>15.570001</v>
      </c>
      <c r="H177" s="101">
        <v>3.6198740000000003</v>
      </c>
      <c r="I177" s="101">
        <v>3.2576130000000001</v>
      </c>
      <c r="J177" s="101">
        <v>106.541623</v>
      </c>
      <c r="K177" s="101">
        <v>41.471679999999999</v>
      </c>
      <c r="L177" s="101">
        <v>26.375568000000001</v>
      </c>
      <c r="M177" s="101">
        <v>1.2414660000000002</v>
      </c>
      <c r="N177" s="101">
        <v>0</v>
      </c>
      <c r="O177" s="101">
        <v>0</v>
      </c>
      <c r="P177" s="96"/>
      <c r="Q177" s="159" t="s">
        <v>542</v>
      </c>
    </row>
    <row r="178" spans="2:19" x14ac:dyDescent="0.2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 x14ac:dyDescent="0.2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103" customFormat="1" ht="27" customHeight="1" thickBot="1" x14ac:dyDescent="0.3">
      <c r="A3" s="269" t="s">
        <v>683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98" customFormat="1" ht="11.25" customHeight="1" thickBot="1" x14ac:dyDescent="0.3">
      <c r="A4" s="228" t="s">
        <v>162</v>
      </c>
      <c r="B4" s="228" t="s">
        <v>163</v>
      </c>
      <c r="C4" s="266" t="s">
        <v>681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  <c r="T4" s="228" t="s">
        <v>536</v>
      </c>
      <c r="U4" s="228" t="s">
        <v>523</v>
      </c>
    </row>
    <row r="5" spans="1:21" ht="20.25" customHeight="1" thickBot="1" x14ac:dyDescent="0.25">
      <c r="A5" s="229"/>
      <c r="B5" s="229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9"/>
      <c r="U5" s="229"/>
    </row>
    <row r="6" spans="1:21" x14ac:dyDescent="0.2">
      <c r="A6" s="100">
        <v>2021</v>
      </c>
      <c r="B6" s="159" t="s">
        <v>339</v>
      </c>
      <c r="C6" s="101">
        <v>11.366828</v>
      </c>
      <c r="D6" s="101">
        <v>17.816502</v>
      </c>
      <c r="E6" s="101">
        <v>48.530211999999992</v>
      </c>
      <c r="F6" s="101">
        <v>22.156880000000001</v>
      </c>
      <c r="G6" s="101">
        <v>8.5033850000000015</v>
      </c>
      <c r="H6" s="101">
        <v>11.764063999999999</v>
      </c>
      <c r="I6" s="101">
        <v>21.981057999999997</v>
      </c>
      <c r="J6" s="101">
        <v>43.196333000000003</v>
      </c>
      <c r="K6" s="101">
        <v>8.7825879999999987</v>
      </c>
      <c r="L6" s="101">
        <v>4.0195759999999998</v>
      </c>
      <c r="M6" s="101">
        <v>5.016699</v>
      </c>
      <c r="N6" s="101">
        <v>10.367571</v>
      </c>
      <c r="O6" s="101">
        <v>0.10575000000000001</v>
      </c>
      <c r="P6" s="101">
        <v>0.36254899999999995</v>
      </c>
      <c r="Q6" s="101">
        <v>71.569820000000007</v>
      </c>
      <c r="R6" s="101">
        <v>22.841847999999999</v>
      </c>
      <c r="S6" s="101">
        <v>9.3605119999999999</v>
      </c>
      <c r="T6" s="100">
        <v>2021</v>
      </c>
      <c r="U6" s="159" t="s">
        <v>539</v>
      </c>
    </row>
    <row r="7" spans="1:21" x14ac:dyDescent="0.2">
      <c r="B7" s="159" t="s">
        <v>340</v>
      </c>
      <c r="C7" s="101">
        <v>28.970386000000005</v>
      </c>
      <c r="D7" s="101">
        <v>22.979529000000003</v>
      </c>
      <c r="E7" s="101">
        <v>48.853568000000003</v>
      </c>
      <c r="F7" s="101">
        <v>38.368391000000003</v>
      </c>
      <c r="G7" s="101">
        <v>6.9813130000000001</v>
      </c>
      <c r="H7" s="101">
        <v>14.435668</v>
      </c>
      <c r="I7" s="101">
        <v>22.789046999999997</v>
      </c>
      <c r="J7" s="101">
        <v>40.932940000000002</v>
      </c>
      <c r="K7" s="101">
        <v>8.7292069999999988</v>
      </c>
      <c r="L7" s="101">
        <v>5.0068540000000006</v>
      </c>
      <c r="M7" s="101">
        <v>4.2753589999999999</v>
      </c>
      <c r="N7" s="101">
        <v>12.30167</v>
      </c>
      <c r="O7" s="101">
        <v>0.23874200000000001</v>
      </c>
      <c r="P7" s="101">
        <v>0.45578000000000002</v>
      </c>
      <c r="Q7" s="101">
        <v>83.546968000000007</v>
      </c>
      <c r="R7" s="101">
        <v>24.786928000000003</v>
      </c>
      <c r="S7" s="101">
        <v>6.4234340000000003</v>
      </c>
      <c r="U7" s="159" t="s">
        <v>540</v>
      </c>
    </row>
    <row r="8" spans="1:21" x14ac:dyDescent="0.2">
      <c r="B8" s="159" t="s">
        <v>341</v>
      </c>
      <c r="C8" s="101">
        <v>29.252883000000004</v>
      </c>
      <c r="D8" s="101">
        <v>25.594240999999997</v>
      </c>
      <c r="E8" s="101">
        <v>64.848553999999993</v>
      </c>
      <c r="F8" s="101">
        <v>32.882228999999995</v>
      </c>
      <c r="G8" s="101">
        <v>9.2153449999999992</v>
      </c>
      <c r="H8" s="101">
        <v>17.710265</v>
      </c>
      <c r="I8" s="101">
        <v>28.503246999999998</v>
      </c>
      <c r="J8" s="101">
        <v>50.075989999999997</v>
      </c>
      <c r="K8" s="101">
        <v>10.402482999999998</v>
      </c>
      <c r="L8" s="101">
        <v>6.8008439999999997</v>
      </c>
      <c r="M8" s="101">
        <v>5.021234999999999</v>
      </c>
      <c r="N8" s="101">
        <v>10.350112000000001</v>
      </c>
      <c r="O8" s="101">
        <v>0.20946499999999996</v>
      </c>
      <c r="P8" s="101">
        <v>0.43710100000000002</v>
      </c>
      <c r="Q8" s="101">
        <v>73.076120000000003</v>
      </c>
      <c r="R8" s="101">
        <v>31.507290999999995</v>
      </c>
      <c r="S8" s="101">
        <v>10.289887</v>
      </c>
      <c r="U8" s="159" t="s">
        <v>541</v>
      </c>
    </row>
    <row r="9" spans="1:21" x14ac:dyDescent="0.2">
      <c r="B9" s="159" t="s">
        <v>342</v>
      </c>
      <c r="C9" s="101">
        <v>30.769945000000003</v>
      </c>
      <c r="D9" s="101">
        <v>21.232877000000002</v>
      </c>
      <c r="E9" s="101">
        <v>51.993273999999992</v>
      </c>
      <c r="F9" s="101">
        <v>34.528264000000007</v>
      </c>
      <c r="G9" s="101">
        <v>7.0718050000000003</v>
      </c>
      <c r="H9" s="101">
        <v>20.199262000000001</v>
      </c>
      <c r="I9" s="101">
        <v>29.401232999999998</v>
      </c>
      <c r="J9" s="101">
        <v>52.524814999999997</v>
      </c>
      <c r="K9" s="101">
        <v>10.018555000000001</v>
      </c>
      <c r="L9" s="101">
        <v>6.2792939999999993</v>
      </c>
      <c r="M9" s="101">
        <v>6.7819449999999994</v>
      </c>
      <c r="N9" s="101">
        <v>9.2377660000000006</v>
      </c>
      <c r="O9" s="101">
        <v>0.42554400000000003</v>
      </c>
      <c r="P9" s="101">
        <v>0.53325099999999992</v>
      </c>
      <c r="Q9" s="101">
        <v>67.113268000000019</v>
      </c>
      <c r="R9" s="101">
        <v>27.930150999999999</v>
      </c>
      <c r="S9" s="101">
        <v>9.2571619999999992</v>
      </c>
      <c r="U9" s="159" t="s">
        <v>542</v>
      </c>
    </row>
    <row r="10" spans="1:21" x14ac:dyDescent="0.2">
      <c r="B10" s="159" t="s">
        <v>343</v>
      </c>
      <c r="C10" s="101">
        <v>30.363098000000008</v>
      </c>
      <c r="D10" s="101">
        <v>22.811387999999994</v>
      </c>
      <c r="E10" s="101">
        <v>55.321931000000006</v>
      </c>
      <c r="F10" s="101">
        <v>36.155897000000003</v>
      </c>
      <c r="G10" s="101">
        <v>8.9793060000000011</v>
      </c>
      <c r="H10" s="101">
        <v>14.710025999999999</v>
      </c>
      <c r="I10" s="101">
        <v>31.918108</v>
      </c>
      <c r="J10" s="101">
        <v>57.824912000000005</v>
      </c>
      <c r="K10" s="101">
        <v>9.9074930000000059</v>
      </c>
      <c r="L10" s="101">
        <v>5.3137350000000012</v>
      </c>
      <c r="M10" s="101">
        <v>3.8154230000000009</v>
      </c>
      <c r="N10" s="101">
        <v>10.920245</v>
      </c>
      <c r="O10" s="101">
        <v>6.3700000000000007E-2</v>
      </c>
      <c r="P10" s="101">
        <v>0.43356600000000001</v>
      </c>
      <c r="Q10" s="101">
        <v>80.453046999999998</v>
      </c>
      <c r="R10" s="101">
        <v>27.145126000000001</v>
      </c>
      <c r="S10" s="101">
        <v>10.423172000000001</v>
      </c>
      <c r="U10" s="159" t="s">
        <v>543</v>
      </c>
    </row>
    <row r="11" spans="1:21" x14ac:dyDescent="0.2">
      <c r="B11" s="159" t="s">
        <v>344</v>
      </c>
      <c r="C11" s="101">
        <v>26.223992999999997</v>
      </c>
      <c r="D11" s="101">
        <v>20.473147999999998</v>
      </c>
      <c r="E11" s="101">
        <v>60.646209000000006</v>
      </c>
      <c r="F11" s="101">
        <v>31.889896</v>
      </c>
      <c r="G11" s="101">
        <v>8.9834899999999998</v>
      </c>
      <c r="H11" s="101">
        <v>8.5479209999999988</v>
      </c>
      <c r="I11" s="101">
        <v>30.452511000000001</v>
      </c>
      <c r="J11" s="101">
        <v>70.472284999999999</v>
      </c>
      <c r="K11" s="101">
        <v>9.2179529999999996</v>
      </c>
      <c r="L11" s="101">
        <v>5.5697669999999997</v>
      </c>
      <c r="M11" s="101">
        <v>3.9526039999999996</v>
      </c>
      <c r="N11" s="101">
        <v>13.368805</v>
      </c>
      <c r="O11" s="101">
        <v>0.13275200000000001</v>
      </c>
      <c r="P11" s="101">
        <v>0.40121400000000002</v>
      </c>
      <c r="Q11" s="101">
        <v>66.654037999999986</v>
      </c>
      <c r="R11" s="101">
        <v>25.843342</v>
      </c>
      <c r="S11" s="101">
        <v>8.8765750000000008</v>
      </c>
      <c r="U11" s="159" t="s">
        <v>544</v>
      </c>
    </row>
    <row r="12" spans="1:21" x14ac:dyDescent="0.2">
      <c r="B12" s="159" t="s">
        <v>345</v>
      </c>
      <c r="C12" s="101">
        <v>24.656369999999999</v>
      </c>
      <c r="D12" s="101">
        <v>19.684754999999999</v>
      </c>
      <c r="E12" s="101">
        <v>70.532245999999986</v>
      </c>
      <c r="F12" s="101">
        <v>28.240079000000001</v>
      </c>
      <c r="G12" s="101">
        <v>7.9096050000000009</v>
      </c>
      <c r="H12" s="101">
        <v>4.9403300000000003</v>
      </c>
      <c r="I12" s="101">
        <v>23.955069000000002</v>
      </c>
      <c r="J12" s="101">
        <v>65.265727999999996</v>
      </c>
      <c r="K12" s="101">
        <v>9.6972490000000011</v>
      </c>
      <c r="L12" s="101">
        <v>5.8903239999999997</v>
      </c>
      <c r="M12" s="101">
        <v>3.2087750000000002</v>
      </c>
      <c r="N12" s="101">
        <v>9.5795830000000013</v>
      </c>
      <c r="O12" s="101">
        <v>0.19361</v>
      </c>
      <c r="P12" s="101">
        <v>0.37908000000000003</v>
      </c>
      <c r="Q12" s="101">
        <v>79.443006999999994</v>
      </c>
      <c r="R12" s="101">
        <v>29.849075000000003</v>
      </c>
      <c r="S12" s="101">
        <v>18.12998</v>
      </c>
      <c r="U12" s="159" t="s">
        <v>545</v>
      </c>
    </row>
    <row r="13" spans="1:21" x14ac:dyDescent="0.2">
      <c r="B13" s="159" t="s">
        <v>346</v>
      </c>
      <c r="C13" s="101">
        <v>23.294368999999996</v>
      </c>
      <c r="D13" s="101">
        <v>17.210785000000001</v>
      </c>
      <c r="E13" s="101">
        <v>73.497172999999989</v>
      </c>
      <c r="F13" s="101">
        <v>27.350614</v>
      </c>
      <c r="G13" s="101">
        <v>5.3414089999999996</v>
      </c>
      <c r="H13" s="101">
        <v>3.4570180000000001</v>
      </c>
      <c r="I13" s="101">
        <v>25.091203</v>
      </c>
      <c r="J13" s="101">
        <v>71.872793999999999</v>
      </c>
      <c r="K13" s="101">
        <v>9.9190250000000013</v>
      </c>
      <c r="L13" s="101">
        <v>6.5840290000000019</v>
      </c>
      <c r="M13" s="101">
        <v>3.9654559999999996</v>
      </c>
      <c r="N13" s="101">
        <v>4.7392599999999998</v>
      </c>
      <c r="O13" s="101">
        <v>6.5500000000000003E-2</v>
      </c>
      <c r="P13" s="101">
        <v>0.21936099999999997</v>
      </c>
      <c r="Q13" s="101">
        <v>63.999362000000019</v>
      </c>
      <c r="R13" s="101">
        <v>21.755251000000005</v>
      </c>
      <c r="S13" s="101">
        <v>13.365029</v>
      </c>
      <c r="U13" s="159" t="s">
        <v>546</v>
      </c>
    </row>
    <row r="14" spans="1:21" x14ac:dyDescent="0.2">
      <c r="B14" s="159" t="s">
        <v>347</v>
      </c>
      <c r="C14" s="101">
        <v>20.851277000000003</v>
      </c>
      <c r="D14" s="101">
        <v>18.928553999999998</v>
      </c>
      <c r="E14" s="101">
        <v>86.431047000000021</v>
      </c>
      <c r="F14" s="101">
        <v>46.796672999999998</v>
      </c>
      <c r="G14" s="101">
        <v>8.7467790000000001</v>
      </c>
      <c r="H14" s="101">
        <v>4.6325089999999998</v>
      </c>
      <c r="I14" s="101">
        <v>30.287858</v>
      </c>
      <c r="J14" s="101">
        <v>95.490917999999994</v>
      </c>
      <c r="K14" s="101">
        <v>9.9014469999999992</v>
      </c>
      <c r="L14" s="101">
        <v>8.4900100000000016</v>
      </c>
      <c r="M14" s="101">
        <v>4.1754100000000012</v>
      </c>
      <c r="N14" s="101">
        <v>9.3502179999999999</v>
      </c>
      <c r="O14" s="101">
        <v>0.21063200000000001</v>
      </c>
      <c r="P14" s="101">
        <v>0.34104800000000002</v>
      </c>
      <c r="Q14" s="101">
        <v>75.12448400000001</v>
      </c>
      <c r="R14" s="101">
        <v>29.568247000000007</v>
      </c>
      <c r="S14" s="101">
        <v>16.811384999999998</v>
      </c>
      <c r="U14" s="159" t="s">
        <v>547</v>
      </c>
    </row>
    <row r="15" spans="1:21" x14ac:dyDescent="0.2">
      <c r="B15" s="159" t="s">
        <v>348</v>
      </c>
      <c r="C15" s="101">
        <v>19.347376000000004</v>
      </c>
      <c r="D15" s="101">
        <v>17.411194999999999</v>
      </c>
      <c r="E15" s="101">
        <v>92.449010999999985</v>
      </c>
      <c r="F15" s="101">
        <v>35.939290000000007</v>
      </c>
      <c r="G15" s="101">
        <v>8.5472570000000001</v>
      </c>
      <c r="H15" s="101">
        <v>6.5261579999999997</v>
      </c>
      <c r="I15" s="101">
        <v>31.95617</v>
      </c>
      <c r="J15" s="101">
        <v>91.814919000000003</v>
      </c>
      <c r="K15" s="101">
        <v>9.8167589999999976</v>
      </c>
      <c r="L15" s="101">
        <v>10.636816</v>
      </c>
      <c r="M15" s="101">
        <v>3.3454660000000001</v>
      </c>
      <c r="N15" s="101">
        <v>10.432196000000001</v>
      </c>
      <c r="O15" s="101">
        <v>0.208734</v>
      </c>
      <c r="P15" s="101">
        <v>0.56432100000000007</v>
      </c>
      <c r="Q15" s="101">
        <v>81.797951000000012</v>
      </c>
      <c r="R15" s="101">
        <v>26.395970000000005</v>
      </c>
      <c r="S15" s="101">
        <v>12.711072</v>
      </c>
      <c r="U15" s="159" t="s">
        <v>548</v>
      </c>
    </row>
    <row r="16" spans="1:21" x14ac:dyDescent="0.2">
      <c r="B16" s="159" t="s">
        <v>349</v>
      </c>
      <c r="C16" s="101">
        <v>24.794229999999999</v>
      </c>
      <c r="D16" s="101">
        <v>22.070235999999994</v>
      </c>
      <c r="E16" s="101">
        <v>88.261837999999997</v>
      </c>
      <c r="F16" s="101">
        <v>40.224344000000009</v>
      </c>
      <c r="G16" s="101">
        <v>8.5115349999999985</v>
      </c>
      <c r="H16" s="101">
        <v>8.0667299999999997</v>
      </c>
      <c r="I16" s="101">
        <v>33.329031999999998</v>
      </c>
      <c r="J16" s="101">
        <v>72.815008999999989</v>
      </c>
      <c r="K16" s="101">
        <v>10.939667</v>
      </c>
      <c r="L16" s="101">
        <v>12.153959</v>
      </c>
      <c r="M16" s="101">
        <v>4.732219999999999</v>
      </c>
      <c r="N16" s="101">
        <v>9.3401959999999988</v>
      </c>
      <c r="O16" s="101">
        <v>0.12986799999999998</v>
      </c>
      <c r="P16" s="101">
        <v>0.51061400000000001</v>
      </c>
      <c r="Q16" s="101">
        <v>139.55645899999999</v>
      </c>
      <c r="R16" s="101">
        <v>27.618366999999999</v>
      </c>
      <c r="S16" s="101">
        <v>10.612880000000001</v>
      </c>
      <c r="U16" s="159" t="s">
        <v>549</v>
      </c>
    </row>
    <row r="17" spans="1:21" x14ac:dyDescent="0.2">
      <c r="B17" s="159" t="s">
        <v>350</v>
      </c>
      <c r="C17" s="101">
        <v>20.284165000000002</v>
      </c>
      <c r="D17" s="101">
        <v>20.991760000000006</v>
      </c>
      <c r="E17" s="101">
        <v>81.046129000000008</v>
      </c>
      <c r="F17" s="101">
        <v>33.821985999999995</v>
      </c>
      <c r="G17" s="101">
        <v>7.0151439999999994</v>
      </c>
      <c r="H17" s="101">
        <v>9.3871019999999987</v>
      </c>
      <c r="I17" s="101">
        <v>33.704268999999996</v>
      </c>
      <c r="J17" s="101">
        <v>78.753356000000011</v>
      </c>
      <c r="K17" s="101">
        <v>11.150761000000001</v>
      </c>
      <c r="L17" s="101">
        <v>11.300768000000001</v>
      </c>
      <c r="M17" s="101">
        <v>4.2570230000000002</v>
      </c>
      <c r="N17" s="101">
        <v>8.4996449999999992</v>
      </c>
      <c r="O17" s="101">
        <v>0.57145299999999999</v>
      </c>
      <c r="P17" s="101">
        <v>0.56559099999999995</v>
      </c>
      <c r="Q17" s="101">
        <v>163.31824699999999</v>
      </c>
      <c r="R17" s="101">
        <v>24.830575999999997</v>
      </c>
      <c r="S17" s="101">
        <v>9.4607680000000016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2022</v>
      </c>
      <c r="B19" s="159" t="s">
        <v>339</v>
      </c>
      <c r="C19" s="101">
        <v>25.815877999999991</v>
      </c>
      <c r="D19" s="101">
        <v>16.281709999999997</v>
      </c>
      <c r="E19" s="101">
        <v>60.546198999999994</v>
      </c>
      <c r="F19" s="101">
        <v>35.138859000000004</v>
      </c>
      <c r="G19" s="101">
        <v>7.6777680000000004</v>
      </c>
      <c r="H19" s="101">
        <v>12.220504</v>
      </c>
      <c r="I19" s="101">
        <v>25.266929999999999</v>
      </c>
      <c r="J19" s="101">
        <v>50.138348000000008</v>
      </c>
      <c r="K19" s="101">
        <v>10.755570000000001</v>
      </c>
      <c r="L19" s="101">
        <v>10.517965000000004</v>
      </c>
      <c r="M19" s="101">
        <v>6.6976249999999986</v>
      </c>
      <c r="N19" s="101">
        <v>18.420833000000002</v>
      </c>
      <c r="O19" s="101">
        <v>0.21238000000000001</v>
      </c>
      <c r="P19" s="101">
        <v>0.30322300000000002</v>
      </c>
      <c r="Q19" s="101">
        <v>125.34370700000002</v>
      </c>
      <c r="R19" s="101">
        <v>25.525260000000003</v>
      </c>
      <c r="S19" s="101">
        <v>12.349045999999996</v>
      </c>
      <c r="T19" s="100">
        <v>2022</v>
      </c>
      <c r="U19" s="159" t="s">
        <v>539</v>
      </c>
    </row>
    <row r="20" spans="1:21" x14ac:dyDescent="0.2">
      <c r="B20" s="159" t="s">
        <v>340</v>
      </c>
      <c r="C20" s="101">
        <v>23.948338999999997</v>
      </c>
      <c r="D20" s="101">
        <v>19.129678000000002</v>
      </c>
      <c r="E20" s="101">
        <v>70.332322999999988</v>
      </c>
      <c r="F20" s="101">
        <v>38.051574000000002</v>
      </c>
      <c r="G20" s="101">
        <v>7.6145550000000002</v>
      </c>
      <c r="H20" s="101">
        <v>15.413803</v>
      </c>
      <c r="I20" s="101">
        <v>26.841589000000003</v>
      </c>
      <c r="J20" s="101">
        <v>55.252108000000007</v>
      </c>
      <c r="K20" s="101">
        <v>10.128061000000002</v>
      </c>
      <c r="L20" s="101">
        <v>10.5062</v>
      </c>
      <c r="M20" s="101">
        <v>6.6456580000000001</v>
      </c>
      <c r="N20" s="101">
        <v>21.787565999999998</v>
      </c>
      <c r="O20" s="101">
        <v>1.0023249999999999</v>
      </c>
      <c r="P20" s="101">
        <v>0.33868600000000004</v>
      </c>
      <c r="Q20" s="101">
        <v>121.555364</v>
      </c>
      <c r="R20" s="101">
        <v>30.230957</v>
      </c>
      <c r="S20" s="101">
        <v>8.8171980000000012</v>
      </c>
      <c r="U20" s="159" t="s">
        <v>540</v>
      </c>
    </row>
    <row r="21" spans="1:21" x14ac:dyDescent="0.2">
      <c r="B21" s="159" t="s">
        <v>341</v>
      </c>
      <c r="C21" s="101">
        <v>32.394973</v>
      </c>
      <c r="D21" s="101">
        <v>23.615876</v>
      </c>
      <c r="E21" s="101">
        <v>74.545793000000003</v>
      </c>
      <c r="F21" s="101">
        <v>51.209120999999996</v>
      </c>
      <c r="G21" s="101">
        <v>8.1388990000000003</v>
      </c>
      <c r="H21" s="101">
        <v>17.844521</v>
      </c>
      <c r="I21" s="101">
        <v>30.909977000000001</v>
      </c>
      <c r="J21" s="101">
        <v>64.097537000000003</v>
      </c>
      <c r="K21" s="101">
        <v>10.913764999999998</v>
      </c>
      <c r="L21" s="101">
        <v>10.923351000000002</v>
      </c>
      <c r="M21" s="101">
        <v>5.7750999999999992</v>
      </c>
      <c r="N21" s="101">
        <v>12.541762</v>
      </c>
      <c r="O21" s="101">
        <v>0.17185299999999998</v>
      </c>
      <c r="P21" s="101">
        <v>0.55149999999999999</v>
      </c>
      <c r="Q21" s="101">
        <v>109.96897100000001</v>
      </c>
      <c r="R21" s="101">
        <v>33.450727999999991</v>
      </c>
      <c r="S21" s="101">
        <v>11.530664</v>
      </c>
      <c r="U21" s="159" t="s">
        <v>541</v>
      </c>
    </row>
    <row r="22" spans="1:21" x14ac:dyDescent="0.2">
      <c r="B22" s="159" t="s">
        <v>342</v>
      </c>
      <c r="C22" s="101">
        <v>32.237181999999997</v>
      </c>
      <c r="D22" s="101">
        <v>19.568616000000002</v>
      </c>
      <c r="E22" s="101">
        <v>70.880561</v>
      </c>
      <c r="F22" s="101">
        <v>39.808534000000002</v>
      </c>
      <c r="G22" s="101">
        <v>8.0110980000000005</v>
      </c>
      <c r="H22" s="101">
        <v>19.648387</v>
      </c>
      <c r="I22" s="101">
        <v>28.702639000000001</v>
      </c>
      <c r="J22" s="101">
        <v>68.167650999999992</v>
      </c>
      <c r="K22" s="101">
        <v>8.3444059999999993</v>
      </c>
      <c r="L22" s="101">
        <v>11.225614000000002</v>
      </c>
      <c r="M22" s="101">
        <v>5.0278499999999999</v>
      </c>
      <c r="N22" s="101">
        <v>16.343086000000003</v>
      </c>
      <c r="O22" s="101">
        <v>0.57978699999999994</v>
      </c>
      <c r="P22" s="101">
        <v>0.43059800000000004</v>
      </c>
      <c r="Q22" s="101">
        <v>113.074067</v>
      </c>
      <c r="R22" s="101">
        <v>31.182612000000006</v>
      </c>
      <c r="S22" s="101">
        <v>10.324718999999996</v>
      </c>
      <c r="U22" s="159" t="s">
        <v>542</v>
      </c>
    </row>
    <row r="23" spans="1:21" x14ac:dyDescent="0.2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 x14ac:dyDescent="0.2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 x14ac:dyDescent="0.2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 x14ac:dyDescent="0.2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 x14ac:dyDescent="0.2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 x14ac:dyDescent="0.2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 x14ac:dyDescent="0.2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9" t="s">
        <v>683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s="98" customFormat="1" ht="11.25" customHeight="1" thickBot="1" x14ac:dyDescent="0.3">
      <c r="A35" s="228" t="s">
        <v>162</v>
      </c>
      <c r="B35" s="228" t="s">
        <v>163</v>
      </c>
      <c r="C35" s="266" t="s">
        <v>681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28" t="s">
        <v>536</v>
      </c>
      <c r="U35" s="228" t="s">
        <v>523</v>
      </c>
    </row>
    <row r="36" spans="1:21" ht="20.25" customHeight="1" thickBot="1" x14ac:dyDescent="0.25">
      <c r="A36" s="229"/>
      <c r="B36" s="229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9"/>
      <c r="U36" s="229"/>
    </row>
    <row r="37" spans="1:21" x14ac:dyDescent="0.2">
      <c r="A37" s="100">
        <v>2021</v>
      </c>
      <c r="B37" s="159" t="s">
        <v>339</v>
      </c>
      <c r="C37" s="101">
        <v>2.5968919999999995</v>
      </c>
      <c r="D37" s="101">
        <v>28.579071999999996</v>
      </c>
      <c r="E37" s="101">
        <v>33.949385999999997</v>
      </c>
      <c r="F37" s="101">
        <v>16.411002</v>
      </c>
      <c r="G37" s="101">
        <v>81.372559000000052</v>
      </c>
      <c r="H37" s="101">
        <v>19.048780000000001</v>
      </c>
      <c r="I37" s="101">
        <v>64.71545900000001</v>
      </c>
      <c r="J37" s="101">
        <v>21.715537000000001</v>
      </c>
      <c r="K37" s="101">
        <v>27.379650999999999</v>
      </c>
      <c r="L37" s="101">
        <v>262.56940500000002</v>
      </c>
      <c r="M37" s="101">
        <v>5.4507639999999995</v>
      </c>
      <c r="N37" s="101">
        <v>75.471877000000006</v>
      </c>
      <c r="O37" s="101">
        <v>94.375271999999995</v>
      </c>
      <c r="P37" s="101">
        <v>7.9103309999999993</v>
      </c>
      <c r="Q37" s="101">
        <v>16.089106000000001</v>
      </c>
      <c r="R37" s="101">
        <v>10.755554999999999</v>
      </c>
      <c r="S37" s="101">
        <v>11.563406000000001</v>
      </c>
      <c r="T37" s="100">
        <v>2021</v>
      </c>
      <c r="U37" s="159" t="s">
        <v>539</v>
      </c>
    </row>
    <row r="38" spans="1:21" x14ac:dyDescent="0.2">
      <c r="B38" s="159" t="s">
        <v>340</v>
      </c>
      <c r="C38" s="101">
        <v>3.1369899999999999</v>
      </c>
      <c r="D38" s="101">
        <v>29.909644999999998</v>
      </c>
      <c r="E38" s="101">
        <v>37.379186999999995</v>
      </c>
      <c r="F38" s="101">
        <v>18.241208</v>
      </c>
      <c r="G38" s="101">
        <v>84.585795000000047</v>
      </c>
      <c r="H38" s="101">
        <v>18.381996999999998</v>
      </c>
      <c r="I38" s="101">
        <v>56.989054999999993</v>
      </c>
      <c r="J38" s="101">
        <v>24.102650999999998</v>
      </c>
      <c r="K38" s="101">
        <v>38.956001999999998</v>
      </c>
      <c r="L38" s="101">
        <v>338.68476099999998</v>
      </c>
      <c r="M38" s="101">
        <v>6.2534899999999984</v>
      </c>
      <c r="N38" s="101">
        <v>82.885758999999993</v>
      </c>
      <c r="O38" s="101">
        <v>81.28428000000001</v>
      </c>
      <c r="P38" s="101">
        <v>10.213805000000001</v>
      </c>
      <c r="Q38" s="101">
        <v>16.163596000000005</v>
      </c>
      <c r="R38" s="101">
        <v>13.296996</v>
      </c>
      <c r="S38" s="101">
        <v>15.960825000000002</v>
      </c>
      <c r="U38" s="159" t="s">
        <v>540</v>
      </c>
    </row>
    <row r="39" spans="1:21" x14ac:dyDescent="0.2">
      <c r="B39" s="159" t="s">
        <v>341</v>
      </c>
      <c r="C39" s="101">
        <v>3.091755</v>
      </c>
      <c r="D39" s="101">
        <v>33.640112999999992</v>
      </c>
      <c r="E39" s="101">
        <v>46.321250999999997</v>
      </c>
      <c r="F39" s="101">
        <v>25.904206000000002</v>
      </c>
      <c r="G39" s="101">
        <v>116.84445400000001</v>
      </c>
      <c r="H39" s="101">
        <v>16.660305000000001</v>
      </c>
      <c r="I39" s="101">
        <v>52.496963000000001</v>
      </c>
      <c r="J39" s="101">
        <v>29.563741999999998</v>
      </c>
      <c r="K39" s="101">
        <v>47.084083</v>
      </c>
      <c r="L39" s="101">
        <v>342.517968</v>
      </c>
      <c r="M39" s="101">
        <v>18.625053999999999</v>
      </c>
      <c r="N39" s="101">
        <v>109.44724299999999</v>
      </c>
      <c r="O39" s="101">
        <v>125.099256</v>
      </c>
      <c r="P39" s="101">
        <v>10.770349</v>
      </c>
      <c r="Q39" s="101">
        <v>20.987818999999995</v>
      </c>
      <c r="R39" s="101">
        <v>14.706927</v>
      </c>
      <c r="S39" s="101">
        <v>18.325153999999998</v>
      </c>
      <c r="U39" s="159" t="s">
        <v>541</v>
      </c>
    </row>
    <row r="40" spans="1:21" x14ac:dyDescent="0.2">
      <c r="B40" s="159" t="s">
        <v>342</v>
      </c>
      <c r="C40" s="101">
        <v>3.0893700000000002</v>
      </c>
      <c r="D40" s="101">
        <v>33.373349000000005</v>
      </c>
      <c r="E40" s="101">
        <v>36.911985000000001</v>
      </c>
      <c r="F40" s="101">
        <v>20.669524000000003</v>
      </c>
      <c r="G40" s="101">
        <v>106.74416300000001</v>
      </c>
      <c r="H40" s="101">
        <v>15.168308000000001</v>
      </c>
      <c r="I40" s="101">
        <v>49.784731999999998</v>
      </c>
      <c r="J40" s="101">
        <v>25.876239999999996</v>
      </c>
      <c r="K40" s="101">
        <v>55.911426999999996</v>
      </c>
      <c r="L40" s="101">
        <v>284.38748700000002</v>
      </c>
      <c r="M40" s="101">
        <v>8.4682209999999998</v>
      </c>
      <c r="N40" s="101">
        <v>93.993700000000004</v>
      </c>
      <c r="O40" s="101">
        <v>103.59810299999999</v>
      </c>
      <c r="P40" s="101">
        <v>5.9231619999999996</v>
      </c>
      <c r="Q40" s="101">
        <v>18.400096999999995</v>
      </c>
      <c r="R40" s="101">
        <v>15.451632000000004</v>
      </c>
      <c r="S40" s="101">
        <v>17.168812000000003</v>
      </c>
      <c r="U40" s="159" t="s">
        <v>542</v>
      </c>
    </row>
    <row r="41" spans="1:21" x14ac:dyDescent="0.2">
      <c r="B41" s="159" t="s">
        <v>343</v>
      </c>
      <c r="C41" s="101">
        <v>3.0141420000000001</v>
      </c>
      <c r="D41" s="101">
        <v>32.827097999999999</v>
      </c>
      <c r="E41" s="101">
        <v>38.892850000000003</v>
      </c>
      <c r="F41" s="101">
        <v>23.518166000000001</v>
      </c>
      <c r="G41" s="101">
        <v>111.25495799999992</v>
      </c>
      <c r="H41" s="101">
        <v>17.020033000000002</v>
      </c>
      <c r="I41" s="101">
        <v>55.125620999999995</v>
      </c>
      <c r="J41" s="101">
        <v>26.528758999999994</v>
      </c>
      <c r="K41" s="101">
        <v>62.491515999999997</v>
      </c>
      <c r="L41" s="101">
        <v>284.81024700000006</v>
      </c>
      <c r="M41" s="101">
        <v>7.1876449999999998</v>
      </c>
      <c r="N41" s="101">
        <v>97.660054000000002</v>
      </c>
      <c r="O41" s="101">
        <v>114.35306299999999</v>
      </c>
      <c r="P41" s="101">
        <v>9.1346240000000005</v>
      </c>
      <c r="Q41" s="101">
        <v>22.572949999999999</v>
      </c>
      <c r="R41" s="101">
        <v>15.729807000000001</v>
      </c>
      <c r="S41" s="101">
        <v>16.901682000000001</v>
      </c>
      <c r="U41" s="159" t="s">
        <v>543</v>
      </c>
    </row>
    <row r="42" spans="1:21" x14ac:dyDescent="0.2">
      <c r="B42" s="159" t="s">
        <v>344</v>
      </c>
      <c r="C42" s="101">
        <v>2.5873349999999999</v>
      </c>
      <c r="D42" s="101">
        <v>33.050859000000003</v>
      </c>
      <c r="E42" s="101">
        <v>41.077870000000004</v>
      </c>
      <c r="F42" s="101">
        <v>21.718015000000001</v>
      </c>
      <c r="G42" s="101">
        <v>109.46401700000004</v>
      </c>
      <c r="H42" s="101">
        <v>18.472955999999996</v>
      </c>
      <c r="I42" s="101">
        <v>51.871036000000004</v>
      </c>
      <c r="J42" s="101">
        <v>27.441915999999999</v>
      </c>
      <c r="K42" s="101">
        <v>60.643269000000004</v>
      </c>
      <c r="L42" s="101">
        <v>290.518416</v>
      </c>
      <c r="M42" s="101">
        <v>13.152782000000002</v>
      </c>
      <c r="N42" s="101">
        <v>101.63365899999999</v>
      </c>
      <c r="O42" s="101">
        <v>100.15789700000002</v>
      </c>
      <c r="P42" s="101">
        <v>13.844512</v>
      </c>
      <c r="Q42" s="101">
        <v>21.513836000000008</v>
      </c>
      <c r="R42" s="101">
        <v>15.067020999999993</v>
      </c>
      <c r="S42" s="101">
        <v>15.945347999999997</v>
      </c>
      <c r="U42" s="159" t="s">
        <v>544</v>
      </c>
    </row>
    <row r="43" spans="1:21" x14ac:dyDescent="0.2">
      <c r="B43" s="159" t="s">
        <v>345</v>
      </c>
      <c r="C43" s="101">
        <v>2.4004099999999999</v>
      </c>
      <c r="D43" s="101">
        <v>37.780105000000006</v>
      </c>
      <c r="E43" s="101">
        <v>38.298324999999998</v>
      </c>
      <c r="F43" s="101">
        <v>24.463893999999996</v>
      </c>
      <c r="G43" s="101">
        <v>115.71409200000008</v>
      </c>
      <c r="H43" s="101">
        <v>18.100895999999999</v>
      </c>
      <c r="I43" s="101">
        <v>73.147809999999993</v>
      </c>
      <c r="J43" s="101">
        <v>28.986446000000001</v>
      </c>
      <c r="K43" s="101">
        <v>49.484840999999996</v>
      </c>
      <c r="L43" s="101">
        <v>296.62569299999996</v>
      </c>
      <c r="M43" s="101">
        <v>9.9077310000000018</v>
      </c>
      <c r="N43" s="101">
        <v>77.265912000000014</v>
      </c>
      <c r="O43" s="101">
        <v>101.00936100000001</v>
      </c>
      <c r="P43" s="101">
        <v>11.615051000000001</v>
      </c>
      <c r="Q43" s="101">
        <v>22.738790000000002</v>
      </c>
      <c r="R43" s="101">
        <v>17.279207999999997</v>
      </c>
      <c r="S43" s="101">
        <v>16.909365999999999</v>
      </c>
      <c r="U43" s="159" t="s">
        <v>545</v>
      </c>
    </row>
    <row r="44" spans="1:21" x14ac:dyDescent="0.2">
      <c r="B44" s="159" t="s">
        <v>346</v>
      </c>
      <c r="C44" s="101">
        <v>3.4285219999999992</v>
      </c>
      <c r="D44" s="101">
        <v>37.016363000000005</v>
      </c>
      <c r="E44" s="101">
        <v>37.565438000000526</v>
      </c>
      <c r="F44" s="101">
        <v>21.765651000000002</v>
      </c>
      <c r="G44" s="101">
        <v>92.456635000000006</v>
      </c>
      <c r="H44" s="101">
        <v>15.333795000000002</v>
      </c>
      <c r="I44" s="101">
        <v>70.349857999999998</v>
      </c>
      <c r="J44" s="101">
        <v>24.645094999999998</v>
      </c>
      <c r="K44" s="101">
        <v>47.991855999999999</v>
      </c>
      <c r="L44" s="101">
        <v>345.73985000000005</v>
      </c>
      <c r="M44" s="101">
        <v>15.937663000000001</v>
      </c>
      <c r="N44" s="101">
        <v>111.26220899999998</v>
      </c>
      <c r="O44" s="101">
        <v>102.69930100000002</v>
      </c>
      <c r="P44" s="101">
        <v>9.5278089999999995</v>
      </c>
      <c r="Q44" s="101">
        <v>15.267827999999998</v>
      </c>
      <c r="R44" s="101">
        <v>16.032874</v>
      </c>
      <c r="S44" s="101">
        <v>15.501071</v>
      </c>
      <c r="U44" s="159" t="s">
        <v>546</v>
      </c>
    </row>
    <row r="45" spans="1:21" x14ac:dyDescent="0.2">
      <c r="B45" s="159" t="s">
        <v>347</v>
      </c>
      <c r="C45" s="101">
        <v>3.1693990000000003</v>
      </c>
      <c r="D45" s="101">
        <v>38.348811000000005</v>
      </c>
      <c r="E45" s="101">
        <v>39.399403000000333</v>
      </c>
      <c r="F45" s="101">
        <v>22.997745999999999</v>
      </c>
      <c r="G45" s="101">
        <v>124.14324999999995</v>
      </c>
      <c r="H45" s="101">
        <v>21.602387999999998</v>
      </c>
      <c r="I45" s="101">
        <v>68.971213000000006</v>
      </c>
      <c r="J45" s="101">
        <v>27.667346000000002</v>
      </c>
      <c r="K45" s="101">
        <v>56.958030000000001</v>
      </c>
      <c r="L45" s="101">
        <v>336.011979</v>
      </c>
      <c r="M45" s="101">
        <v>8.7116759999999989</v>
      </c>
      <c r="N45" s="101">
        <v>111.89563700000001</v>
      </c>
      <c r="O45" s="101">
        <v>100.01691</v>
      </c>
      <c r="P45" s="101">
        <v>13.921365</v>
      </c>
      <c r="Q45" s="101">
        <v>18.002413000000001</v>
      </c>
      <c r="R45" s="101">
        <v>17.558340000000005</v>
      </c>
      <c r="S45" s="101">
        <v>19.024571999999999</v>
      </c>
      <c r="U45" s="159" t="s">
        <v>547</v>
      </c>
    </row>
    <row r="46" spans="1:21" x14ac:dyDescent="0.2">
      <c r="B46" s="159" t="s">
        <v>348</v>
      </c>
      <c r="C46" s="101">
        <v>4.5893410000000001</v>
      </c>
      <c r="D46" s="101">
        <v>32.998876000000003</v>
      </c>
      <c r="E46" s="101">
        <v>46.362926000000073</v>
      </c>
      <c r="F46" s="101">
        <v>23.52861</v>
      </c>
      <c r="G46" s="101">
        <v>123.73037599999994</v>
      </c>
      <c r="H46" s="101">
        <v>16.879833999999999</v>
      </c>
      <c r="I46" s="101">
        <v>59.185521000000001</v>
      </c>
      <c r="J46" s="101">
        <v>24.209946999999993</v>
      </c>
      <c r="K46" s="101">
        <v>48.148385999999995</v>
      </c>
      <c r="L46" s="101">
        <v>318.600863</v>
      </c>
      <c r="M46" s="101">
        <v>9.1171510000000016</v>
      </c>
      <c r="N46" s="101">
        <v>110.87890299999998</v>
      </c>
      <c r="O46" s="101">
        <v>96.894461999999976</v>
      </c>
      <c r="P46" s="101">
        <v>15.606771999999999</v>
      </c>
      <c r="Q46" s="101">
        <v>20.292171000000003</v>
      </c>
      <c r="R46" s="101">
        <v>19.512184999999995</v>
      </c>
      <c r="S46" s="101">
        <v>16.952206</v>
      </c>
      <c r="U46" s="159" t="s">
        <v>548</v>
      </c>
    </row>
    <row r="47" spans="1:21" x14ac:dyDescent="0.2">
      <c r="B47" s="159" t="s">
        <v>349</v>
      </c>
      <c r="C47" s="101">
        <v>4.214639</v>
      </c>
      <c r="D47" s="101">
        <v>38.529639000000003</v>
      </c>
      <c r="E47" s="101">
        <v>51.492538000000096</v>
      </c>
      <c r="F47" s="101">
        <v>25.455449999999999</v>
      </c>
      <c r="G47" s="101">
        <v>132.11789599999992</v>
      </c>
      <c r="H47" s="101">
        <v>27.971112999999999</v>
      </c>
      <c r="I47" s="101">
        <v>71.783349000000001</v>
      </c>
      <c r="J47" s="101">
        <v>26.639211000000003</v>
      </c>
      <c r="K47" s="101">
        <v>58.834656000000003</v>
      </c>
      <c r="L47" s="101">
        <v>242.86372499999999</v>
      </c>
      <c r="M47" s="101">
        <v>13.594246</v>
      </c>
      <c r="N47" s="101">
        <v>107.32881399999997</v>
      </c>
      <c r="O47" s="101">
        <v>93.674533999999994</v>
      </c>
      <c r="P47" s="101">
        <v>19.555510000000002</v>
      </c>
      <c r="Q47" s="101">
        <v>21.970680999999995</v>
      </c>
      <c r="R47" s="101">
        <v>22.682155000000009</v>
      </c>
      <c r="S47" s="101">
        <v>19.435839999999995</v>
      </c>
      <c r="U47" s="159" t="s">
        <v>549</v>
      </c>
    </row>
    <row r="48" spans="1:21" x14ac:dyDescent="0.2">
      <c r="B48" s="159" t="s">
        <v>350</v>
      </c>
      <c r="C48" s="101">
        <v>3.2585869999999995</v>
      </c>
      <c r="D48" s="101">
        <v>35.85708099999998</v>
      </c>
      <c r="E48" s="101">
        <v>41.051403000000285</v>
      </c>
      <c r="F48" s="101">
        <v>24.191630000000028</v>
      </c>
      <c r="G48" s="101">
        <v>97.891461999999962</v>
      </c>
      <c r="H48" s="101">
        <v>15.279914</v>
      </c>
      <c r="I48" s="101">
        <v>44.173310999999998</v>
      </c>
      <c r="J48" s="101">
        <v>22.214120000000001</v>
      </c>
      <c r="K48" s="101">
        <v>85.317898999999997</v>
      </c>
      <c r="L48" s="101">
        <v>312.65294999999998</v>
      </c>
      <c r="M48" s="101">
        <v>9.9984099999999998</v>
      </c>
      <c r="N48" s="101">
        <v>126.84812699999998</v>
      </c>
      <c r="O48" s="101">
        <v>115.45635200000001</v>
      </c>
      <c r="P48" s="101">
        <v>23.390096</v>
      </c>
      <c r="Q48" s="101">
        <v>16.284050000000001</v>
      </c>
      <c r="R48" s="101">
        <v>18.066932999999985</v>
      </c>
      <c r="S48" s="101">
        <v>14.643260999999999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2022</v>
      </c>
      <c r="B50" s="159" t="s">
        <v>339</v>
      </c>
      <c r="C50" s="101">
        <v>3.2078629999999992</v>
      </c>
      <c r="D50" s="101">
        <v>30.096923000000004</v>
      </c>
      <c r="E50" s="101">
        <v>46.514542999998888</v>
      </c>
      <c r="F50" s="101">
        <v>23.941626000000241</v>
      </c>
      <c r="G50" s="101">
        <v>92.679883999999987</v>
      </c>
      <c r="H50" s="101">
        <v>23.175654999999999</v>
      </c>
      <c r="I50" s="101">
        <v>53.412358999999995</v>
      </c>
      <c r="J50" s="101">
        <v>29.576582999999999</v>
      </c>
      <c r="K50" s="101">
        <v>42.329046000000005</v>
      </c>
      <c r="L50" s="101">
        <v>429.57014199999998</v>
      </c>
      <c r="M50" s="101">
        <v>8.6120250000000009</v>
      </c>
      <c r="N50" s="101">
        <v>105.893475</v>
      </c>
      <c r="O50" s="101">
        <v>103.287963</v>
      </c>
      <c r="P50" s="101">
        <v>25.957022000000002</v>
      </c>
      <c r="Q50" s="101">
        <v>19.106981000000001</v>
      </c>
      <c r="R50" s="101">
        <v>14.704506000000004</v>
      </c>
      <c r="S50" s="101">
        <v>13.478743999999999</v>
      </c>
      <c r="T50" s="100">
        <v>2022</v>
      </c>
      <c r="U50" s="159" t="s">
        <v>539</v>
      </c>
    </row>
    <row r="51" spans="1:21" x14ac:dyDescent="0.2">
      <c r="B51" s="159" t="s">
        <v>340</v>
      </c>
      <c r="C51" s="101">
        <v>3.4936440000000006</v>
      </c>
      <c r="D51" s="101">
        <v>33.779209000000002</v>
      </c>
      <c r="E51" s="101">
        <v>46.694558999999686</v>
      </c>
      <c r="F51" s="101">
        <v>22.124199000000161</v>
      </c>
      <c r="G51" s="101">
        <v>98.984358000000043</v>
      </c>
      <c r="H51" s="101">
        <v>18.878022999999999</v>
      </c>
      <c r="I51" s="101">
        <v>60.748632000000001</v>
      </c>
      <c r="J51" s="101">
        <v>25.409698000000002</v>
      </c>
      <c r="K51" s="101">
        <v>40.136876999999998</v>
      </c>
      <c r="L51" s="101">
        <v>534.90935599999989</v>
      </c>
      <c r="M51" s="101">
        <v>9.2571820000000002</v>
      </c>
      <c r="N51" s="101">
        <v>102.16928899999999</v>
      </c>
      <c r="O51" s="101">
        <v>90.032942999999989</v>
      </c>
      <c r="P51" s="101">
        <v>17.145676000000002</v>
      </c>
      <c r="Q51" s="101">
        <v>24.164985000000001</v>
      </c>
      <c r="R51" s="101">
        <v>18.653810999999987</v>
      </c>
      <c r="S51" s="101">
        <v>17.717436000000003</v>
      </c>
      <c r="U51" s="159" t="s">
        <v>540</v>
      </c>
    </row>
    <row r="52" spans="1:21" x14ac:dyDescent="0.2">
      <c r="B52" s="159" t="s">
        <v>341</v>
      </c>
      <c r="C52" s="101">
        <v>4.2896919999999987</v>
      </c>
      <c r="D52" s="101">
        <v>38.561911000000002</v>
      </c>
      <c r="E52" s="101">
        <v>48.564328000000415</v>
      </c>
      <c r="F52" s="101">
        <v>27.897420000000114</v>
      </c>
      <c r="G52" s="101">
        <v>113.09751399999996</v>
      </c>
      <c r="H52" s="101">
        <v>31.320570000000004</v>
      </c>
      <c r="I52" s="101">
        <v>63.604056999999997</v>
      </c>
      <c r="J52" s="101">
        <v>35.921269000000002</v>
      </c>
      <c r="K52" s="101">
        <v>106.79123300000001</v>
      </c>
      <c r="L52" s="101">
        <v>455.89188900000005</v>
      </c>
      <c r="M52" s="101">
        <v>25.592283999999999</v>
      </c>
      <c r="N52" s="101">
        <v>111.78815300000001</v>
      </c>
      <c r="O52" s="101">
        <v>114.18408500000001</v>
      </c>
      <c r="P52" s="101">
        <v>16.922803000000002</v>
      </c>
      <c r="Q52" s="101">
        <v>27.248223999999997</v>
      </c>
      <c r="R52" s="101">
        <v>21.838825999999997</v>
      </c>
      <c r="S52" s="101">
        <v>19.042720000000006</v>
      </c>
      <c r="U52" s="159" t="s">
        <v>541</v>
      </c>
    </row>
    <row r="53" spans="1:21" x14ac:dyDescent="0.2">
      <c r="B53" s="159" t="s">
        <v>342</v>
      </c>
      <c r="C53" s="101">
        <v>3.7397450000000005</v>
      </c>
      <c r="D53" s="101">
        <v>36.987065000000001</v>
      </c>
      <c r="E53" s="101">
        <v>40.873488999999999</v>
      </c>
      <c r="F53" s="101">
        <v>25.57842999999998</v>
      </c>
      <c r="G53" s="101">
        <v>108.47700399999997</v>
      </c>
      <c r="H53" s="101">
        <v>19.343639</v>
      </c>
      <c r="I53" s="101">
        <v>61.861495999999995</v>
      </c>
      <c r="J53" s="101">
        <v>30.446583000000008</v>
      </c>
      <c r="K53" s="101">
        <v>51.335436000000001</v>
      </c>
      <c r="L53" s="101">
        <v>550.16954800000008</v>
      </c>
      <c r="M53" s="101">
        <v>9.7043620000000015</v>
      </c>
      <c r="N53" s="101">
        <v>164.33186800000001</v>
      </c>
      <c r="O53" s="101">
        <v>108.91977999999997</v>
      </c>
      <c r="P53" s="101">
        <v>31.536389</v>
      </c>
      <c r="Q53" s="101">
        <v>24.568442000000005</v>
      </c>
      <c r="R53" s="101">
        <v>20.370999999999992</v>
      </c>
      <c r="S53" s="101">
        <v>16.752471999999997</v>
      </c>
      <c r="U53" s="159" t="s">
        <v>542</v>
      </c>
    </row>
    <row r="54" spans="1:21" x14ac:dyDescent="0.2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 x14ac:dyDescent="0.2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 x14ac:dyDescent="0.2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 x14ac:dyDescent="0.2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 x14ac:dyDescent="0.2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 x14ac:dyDescent="0.2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 x14ac:dyDescent="0.2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9" t="s">
        <v>683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</row>
    <row r="66" spans="1:21" s="98" customFormat="1" ht="11.25" customHeight="1" thickBot="1" x14ac:dyDescent="0.3">
      <c r="A66" s="228" t="s">
        <v>162</v>
      </c>
      <c r="B66" s="228" t="s">
        <v>163</v>
      </c>
      <c r="C66" s="266" t="s">
        <v>681</v>
      </c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8"/>
      <c r="T66" s="228" t="s">
        <v>536</v>
      </c>
      <c r="U66" s="228" t="s">
        <v>523</v>
      </c>
    </row>
    <row r="67" spans="1:21" ht="20.25" customHeight="1" thickBot="1" x14ac:dyDescent="0.25">
      <c r="A67" s="229"/>
      <c r="B67" s="229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9"/>
      <c r="U67" s="229"/>
    </row>
    <row r="68" spans="1:21" x14ac:dyDescent="0.2">
      <c r="A68" s="100">
        <v>2021</v>
      </c>
      <c r="B68" s="159" t="s">
        <v>339</v>
      </c>
      <c r="C68" s="101">
        <v>9.2035589999999985</v>
      </c>
      <c r="D68" s="101">
        <v>0.45030599999999998</v>
      </c>
      <c r="E68" s="101">
        <v>0.138821</v>
      </c>
      <c r="F68" s="101">
        <v>29.848775000000003</v>
      </c>
      <c r="G68" s="101">
        <v>239.77939999999995</v>
      </c>
      <c r="H68" s="101">
        <v>100.72120699999999</v>
      </c>
      <c r="I68" s="101">
        <v>7.5161119999999997</v>
      </c>
      <c r="J68" s="101">
        <v>12.672071999999996</v>
      </c>
      <c r="K68" s="101">
        <v>0.359371</v>
      </c>
      <c r="L68" s="101">
        <v>56.359539000000005</v>
      </c>
      <c r="M68" s="101">
        <v>73.883265999999992</v>
      </c>
      <c r="N68" s="101">
        <v>3.2204999999999998E-2</v>
      </c>
      <c r="O68" s="101">
        <v>48.681137</v>
      </c>
      <c r="P68" s="101">
        <v>137.37063900000001</v>
      </c>
      <c r="Q68" s="101">
        <v>5.3117869999999989</v>
      </c>
      <c r="R68" s="101">
        <v>1.034E-2</v>
      </c>
      <c r="S68" s="101">
        <v>2.4777449999999996</v>
      </c>
      <c r="T68" s="100">
        <v>2021</v>
      </c>
      <c r="U68" s="159" t="s">
        <v>539</v>
      </c>
    </row>
    <row r="69" spans="1:21" x14ac:dyDescent="0.2">
      <c r="B69" s="159" t="s">
        <v>340</v>
      </c>
      <c r="C69" s="101">
        <v>8.5360059999999987</v>
      </c>
      <c r="D69" s="101">
        <v>0.57039699999999993</v>
      </c>
      <c r="E69" s="101">
        <v>0.30762200000000006</v>
      </c>
      <c r="F69" s="101">
        <v>37.593759999999996</v>
      </c>
      <c r="G69" s="101">
        <v>262.25679700000001</v>
      </c>
      <c r="H69" s="101">
        <v>107.65302000000003</v>
      </c>
      <c r="I69" s="101">
        <v>8.6343899999999998</v>
      </c>
      <c r="J69" s="101">
        <v>13.164269999999998</v>
      </c>
      <c r="K69" s="101">
        <v>0.59295200000000003</v>
      </c>
      <c r="L69" s="101">
        <v>59.423953000000012</v>
      </c>
      <c r="M69" s="101">
        <v>89.403741999999994</v>
      </c>
      <c r="N69" s="101">
        <v>3.8931E-2</v>
      </c>
      <c r="O69" s="101">
        <v>41.565242999999995</v>
      </c>
      <c r="P69" s="101">
        <v>141.34035600000001</v>
      </c>
      <c r="Q69" s="101">
        <v>3.250416</v>
      </c>
      <c r="R69" s="101">
        <v>1.0097999999999999E-2</v>
      </c>
      <c r="S69" s="101">
        <v>2.5339749999999999</v>
      </c>
      <c r="U69" s="159" t="s">
        <v>540</v>
      </c>
    </row>
    <row r="70" spans="1:21" x14ac:dyDescent="0.2">
      <c r="B70" s="159" t="s">
        <v>341</v>
      </c>
      <c r="C70" s="101">
        <v>9.6650829999999992</v>
      </c>
      <c r="D70" s="101">
        <v>0.49024600000000002</v>
      </c>
      <c r="E70" s="101">
        <v>0.40972000000000008</v>
      </c>
      <c r="F70" s="101">
        <v>47.397500000000001</v>
      </c>
      <c r="G70" s="101">
        <v>309.00677600000006</v>
      </c>
      <c r="H70" s="101">
        <v>120.14441699999999</v>
      </c>
      <c r="I70" s="101">
        <v>10.47153</v>
      </c>
      <c r="J70" s="101">
        <v>15.925984000000007</v>
      </c>
      <c r="K70" s="101">
        <v>0.94448299999999996</v>
      </c>
      <c r="L70" s="101">
        <v>68.902605999999992</v>
      </c>
      <c r="M70" s="101">
        <v>109.00686400000001</v>
      </c>
      <c r="N70" s="101">
        <v>3.7344999999999996E-2</v>
      </c>
      <c r="O70" s="101">
        <v>64.837205999999995</v>
      </c>
      <c r="P70" s="101">
        <v>154.53694800000008</v>
      </c>
      <c r="Q70" s="101">
        <v>3.8720259999999991</v>
      </c>
      <c r="R70" s="101">
        <v>1.3050000000000001E-2</v>
      </c>
      <c r="S70" s="101">
        <v>3.6815329999999999</v>
      </c>
      <c r="U70" s="159" t="s">
        <v>541</v>
      </c>
    </row>
    <row r="71" spans="1:21" x14ac:dyDescent="0.2">
      <c r="B71" s="159" t="s">
        <v>342</v>
      </c>
      <c r="C71" s="101">
        <v>8.8494400000000013</v>
      </c>
      <c r="D71" s="101">
        <v>0.56073000000000006</v>
      </c>
      <c r="E71" s="101">
        <v>0.39983299999999999</v>
      </c>
      <c r="F71" s="101">
        <v>40.858179999999997</v>
      </c>
      <c r="G71" s="101">
        <v>298.34213800000003</v>
      </c>
      <c r="H71" s="101">
        <v>114.33157300000002</v>
      </c>
      <c r="I71" s="101">
        <v>10.032836999999999</v>
      </c>
      <c r="J71" s="101">
        <v>14.878643000000002</v>
      </c>
      <c r="K71" s="101">
        <v>1.103226</v>
      </c>
      <c r="L71" s="101">
        <v>68.352349000000004</v>
      </c>
      <c r="M71" s="101">
        <v>102.58547600000001</v>
      </c>
      <c r="N71" s="101">
        <v>3.4110000000000001E-2</v>
      </c>
      <c r="O71" s="101">
        <v>70.216961999999995</v>
      </c>
      <c r="P71" s="101">
        <v>155.57768000000004</v>
      </c>
      <c r="Q71" s="101">
        <v>4.6250329999999993</v>
      </c>
      <c r="R71" s="101">
        <v>3.2617000000000007E-2</v>
      </c>
      <c r="S71" s="101">
        <v>4.2448829999999997</v>
      </c>
      <c r="U71" s="159" t="s">
        <v>542</v>
      </c>
    </row>
    <row r="72" spans="1:21" x14ac:dyDescent="0.2">
      <c r="B72" s="159" t="s">
        <v>343</v>
      </c>
      <c r="C72" s="101">
        <v>9.0837450000000004</v>
      </c>
      <c r="D72" s="101">
        <v>0.52698800000000001</v>
      </c>
      <c r="E72" s="101">
        <v>0.15162100000000001</v>
      </c>
      <c r="F72" s="101">
        <v>35.329009000000006</v>
      </c>
      <c r="G72" s="101">
        <v>304.2997949999999</v>
      </c>
      <c r="H72" s="101">
        <v>107.44244699999999</v>
      </c>
      <c r="I72" s="101">
        <v>9.9111049999999992</v>
      </c>
      <c r="J72" s="101">
        <v>13.721618999999999</v>
      </c>
      <c r="K72" s="101">
        <v>1.127699</v>
      </c>
      <c r="L72" s="101">
        <v>68.562634000000003</v>
      </c>
      <c r="M72" s="101">
        <v>103.45165799999999</v>
      </c>
      <c r="N72" s="101">
        <v>2.9306000000000002E-2</v>
      </c>
      <c r="O72" s="101">
        <v>64.669275999999996</v>
      </c>
      <c r="P72" s="101">
        <v>165.35058200000003</v>
      </c>
      <c r="Q72" s="101">
        <v>3.6299700000000001</v>
      </c>
      <c r="R72" s="101">
        <v>5.9329999999999999E-3</v>
      </c>
      <c r="S72" s="101">
        <v>4.4809690000000018</v>
      </c>
      <c r="U72" s="159" t="s">
        <v>543</v>
      </c>
    </row>
    <row r="73" spans="1:21" x14ac:dyDescent="0.2">
      <c r="B73" s="159" t="s">
        <v>344</v>
      </c>
      <c r="C73" s="101">
        <v>8.8181969999999996</v>
      </c>
      <c r="D73" s="101">
        <v>0.60252300000000003</v>
      </c>
      <c r="E73" s="101">
        <v>0.30532999999999999</v>
      </c>
      <c r="F73" s="101">
        <v>43.889739000000006</v>
      </c>
      <c r="G73" s="101">
        <v>283.202136</v>
      </c>
      <c r="H73" s="101">
        <v>127.85225399999999</v>
      </c>
      <c r="I73" s="101">
        <v>8.860398</v>
      </c>
      <c r="J73" s="101">
        <v>15.015198000000002</v>
      </c>
      <c r="K73" s="101">
        <v>0.82727299999999993</v>
      </c>
      <c r="L73" s="101">
        <v>62.133308</v>
      </c>
      <c r="M73" s="101">
        <v>99.403764000000024</v>
      </c>
      <c r="N73" s="101">
        <v>2.4113999999999997E-2</v>
      </c>
      <c r="O73" s="101">
        <v>69.206290999999993</v>
      </c>
      <c r="P73" s="101">
        <v>169.51800900000001</v>
      </c>
      <c r="Q73" s="101">
        <v>4.0607419999999994</v>
      </c>
      <c r="R73" s="101">
        <v>4.6219999999999994E-3</v>
      </c>
      <c r="S73" s="101">
        <v>3.3944849999999995</v>
      </c>
      <c r="U73" s="159" t="s">
        <v>544</v>
      </c>
    </row>
    <row r="74" spans="1:21" x14ac:dyDescent="0.2">
      <c r="B74" s="159" t="s">
        <v>345</v>
      </c>
      <c r="C74" s="101">
        <v>9.203106</v>
      </c>
      <c r="D74" s="101">
        <v>0.54472399999999999</v>
      </c>
      <c r="E74" s="101">
        <v>0.31494599999999995</v>
      </c>
      <c r="F74" s="101">
        <v>36.962335000000003</v>
      </c>
      <c r="G74" s="101">
        <v>321.970032</v>
      </c>
      <c r="H74" s="101">
        <v>127.92419699999996</v>
      </c>
      <c r="I74" s="101">
        <v>10.935998999999999</v>
      </c>
      <c r="J74" s="101">
        <v>19.256754000000001</v>
      </c>
      <c r="K74" s="101">
        <v>1.0852250000000001</v>
      </c>
      <c r="L74" s="101">
        <v>69.885483999999991</v>
      </c>
      <c r="M74" s="101">
        <v>117.93286500000005</v>
      </c>
      <c r="N74" s="101">
        <v>6.1943999999999999E-2</v>
      </c>
      <c r="O74" s="101">
        <v>62.940601999999998</v>
      </c>
      <c r="P74" s="101">
        <v>160.18990799999995</v>
      </c>
      <c r="Q74" s="101">
        <v>3.7778169999999989</v>
      </c>
      <c r="R74" s="101">
        <v>7.0589999999999993E-3</v>
      </c>
      <c r="S74" s="101">
        <v>5.2847080000000002</v>
      </c>
      <c r="U74" s="159" t="s">
        <v>545</v>
      </c>
    </row>
    <row r="75" spans="1:21" x14ac:dyDescent="0.2">
      <c r="B75" s="159" t="s">
        <v>346</v>
      </c>
      <c r="C75" s="101">
        <v>6.8634050000000002</v>
      </c>
      <c r="D75" s="101">
        <v>0.39721200000000001</v>
      </c>
      <c r="E75" s="101">
        <v>0.42186299999999999</v>
      </c>
      <c r="F75" s="101">
        <v>34.013598000000002</v>
      </c>
      <c r="G75" s="101">
        <v>233.21321300000005</v>
      </c>
      <c r="H75" s="101">
        <v>88.816405000000046</v>
      </c>
      <c r="I75" s="101">
        <v>5.4821550000000006</v>
      </c>
      <c r="J75" s="101">
        <v>16.711780000000001</v>
      </c>
      <c r="K75" s="101">
        <v>0.42516799999999999</v>
      </c>
      <c r="L75" s="101">
        <v>48.656168999999998</v>
      </c>
      <c r="M75" s="101">
        <v>56.528639999999996</v>
      </c>
      <c r="N75" s="101">
        <v>8.8253999999999999E-2</v>
      </c>
      <c r="O75" s="101">
        <v>71.90831</v>
      </c>
      <c r="P75" s="101">
        <v>176.91089100000002</v>
      </c>
      <c r="Q75" s="101">
        <v>5.3141099999999994</v>
      </c>
      <c r="R75" s="101">
        <v>2.9287999999999998E-2</v>
      </c>
      <c r="S75" s="101">
        <v>2.3816870000000003</v>
      </c>
      <c r="U75" s="159" t="s">
        <v>546</v>
      </c>
    </row>
    <row r="76" spans="1:21" x14ac:dyDescent="0.2">
      <c r="B76" s="159" t="s">
        <v>347</v>
      </c>
      <c r="C76" s="101">
        <v>8.8956160000000004</v>
      </c>
      <c r="D76" s="101">
        <v>0.45251799999999998</v>
      </c>
      <c r="E76" s="101">
        <v>0.36558599999999997</v>
      </c>
      <c r="F76" s="101">
        <v>41.093643</v>
      </c>
      <c r="G76" s="101">
        <v>313.54653300000007</v>
      </c>
      <c r="H76" s="101">
        <v>128.09562100000002</v>
      </c>
      <c r="I76" s="101">
        <v>8.4346320000000006</v>
      </c>
      <c r="J76" s="101">
        <v>21.610209000000001</v>
      </c>
      <c r="K76" s="101">
        <v>0.52364200000000005</v>
      </c>
      <c r="L76" s="101">
        <v>65.776721000000009</v>
      </c>
      <c r="M76" s="101">
        <v>94.095864000000006</v>
      </c>
      <c r="N76" s="101">
        <v>3.8857000000000003E-2</v>
      </c>
      <c r="O76" s="101">
        <v>60.369141000000006</v>
      </c>
      <c r="P76" s="101">
        <v>186.672776</v>
      </c>
      <c r="Q76" s="101">
        <v>4.9962280000000003</v>
      </c>
      <c r="R76" s="101">
        <v>1.4128999999999999E-2</v>
      </c>
      <c r="S76" s="101">
        <v>4.349812</v>
      </c>
      <c r="U76" s="159" t="s">
        <v>547</v>
      </c>
    </row>
    <row r="77" spans="1:21" x14ac:dyDescent="0.2">
      <c r="B77" s="159" t="s">
        <v>348</v>
      </c>
      <c r="C77" s="101">
        <v>9.3881210000000017</v>
      </c>
      <c r="D77" s="101">
        <v>0.75535299999999994</v>
      </c>
      <c r="E77" s="101">
        <v>0.23565899999999995</v>
      </c>
      <c r="F77" s="101">
        <v>33.304787000000005</v>
      </c>
      <c r="G77" s="101">
        <v>315.0931799999999</v>
      </c>
      <c r="H77" s="101">
        <v>118.66847200000002</v>
      </c>
      <c r="I77" s="101">
        <v>9.0194069999999993</v>
      </c>
      <c r="J77" s="101">
        <v>16.283437999999997</v>
      </c>
      <c r="K77" s="101">
        <v>0.628583</v>
      </c>
      <c r="L77" s="101">
        <v>70.262588999999991</v>
      </c>
      <c r="M77" s="101">
        <v>100.893483</v>
      </c>
      <c r="N77" s="101">
        <v>2.4030999999999997E-2</v>
      </c>
      <c r="O77" s="101">
        <v>63.340345999999997</v>
      </c>
      <c r="P77" s="101">
        <v>168.859534</v>
      </c>
      <c r="Q77" s="101">
        <v>4.6485119999999993</v>
      </c>
      <c r="R77" s="101">
        <v>1.4781000000000001E-2</v>
      </c>
      <c r="S77" s="101">
        <v>5.4206890000000003</v>
      </c>
      <c r="U77" s="159" t="s">
        <v>548</v>
      </c>
    </row>
    <row r="78" spans="1:21" x14ac:dyDescent="0.2">
      <c r="B78" s="159" t="s">
        <v>349</v>
      </c>
      <c r="C78" s="101">
        <v>10.458281999999999</v>
      </c>
      <c r="D78" s="101">
        <v>0.72338400000000003</v>
      </c>
      <c r="E78" s="101">
        <v>0.394119</v>
      </c>
      <c r="F78" s="101">
        <v>54.211658</v>
      </c>
      <c r="G78" s="101">
        <v>344.19682299999994</v>
      </c>
      <c r="H78" s="101">
        <v>126.23705199999998</v>
      </c>
      <c r="I78" s="101">
        <v>10.847415</v>
      </c>
      <c r="J78" s="101">
        <v>19.724299000000002</v>
      </c>
      <c r="K78" s="101">
        <v>0.35284000000000004</v>
      </c>
      <c r="L78" s="101">
        <v>76.762958999999995</v>
      </c>
      <c r="M78" s="101">
        <v>103.51102599999999</v>
      </c>
      <c r="N78" s="101">
        <v>4.5698999999999997E-2</v>
      </c>
      <c r="O78" s="101">
        <v>69.750437000000005</v>
      </c>
      <c r="P78" s="101">
        <v>194.736921</v>
      </c>
      <c r="Q78" s="101">
        <v>6.0004589999999993</v>
      </c>
      <c r="R78" s="101">
        <v>3.8889000000000007E-2</v>
      </c>
      <c r="S78" s="101">
        <v>4.872973</v>
      </c>
      <c r="U78" s="159" t="s">
        <v>549</v>
      </c>
    </row>
    <row r="79" spans="1:21" x14ac:dyDescent="0.2">
      <c r="B79" s="159" t="s">
        <v>350</v>
      </c>
      <c r="C79" s="101">
        <v>6.4814780000000001</v>
      </c>
      <c r="D79" s="101">
        <v>0.63309599999999999</v>
      </c>
      <c r="E79" s="101">
        <v>0.64082700000000004</v>
      </c>
      <c r="F79" s="101">
        <v>42.169612000000001</v>
      </c>
      <c r="G79" s="101">
        <v>291.28520099999997</v>
      </c>
      <c r="H79" s="101">
        <v>90.743130000000008</v>
      </c>
      <c r="I79" s="101">
        <v>9.7043620000000015</v>
      </c>
      <c r="J79" s="101">
        <v>22.629438000000004</v>
      </c>
      <c r="K79" s="101">
        <v>0.47584300000000002</v>
      </c>
      <c r="L79" s="101">
        <v>61.177734000000008</v>
      </c>
      <c r="M79" s="101">
        <v>80.680071000000012</v>
      </c>
      <c r="N79" s="101">
        <v>2.5874000000000001E-2</v>
      </c>
      <c r="O79" s="101">
        <v>79.323195999999996</v>
      </c>
      <c r="P79" s="101">
        <v>195.74077499999999</v>
      </c>
      <c r="Q79" s="101">
        <v>6.714906</v>
      </c>
      <c r="R79" s="101">
        <v>3.3760999999999999E-2</v>
      </c>
      <c r="S79" s="101">
        <v>4.1637810000000002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2022</v>
      </c>
      <c r="B81" s="159" t="s">
        <v>339</v>
      </c>
      <c r="C81" s="101">
        <v>12.067381000000001</v>
      </c>
      <c r="D81" s="101">
        <v>0.62457099999999999</v>
      </c>
      <c r="E81" s="101">
        <v>0.22878300000000004</v>
      </c>
      <c r="F81" s="101">
        <v>50.564836</v>
      </c>
      <c r="G81" s="101">
        <v>321.36281899999966</v>
      </c>
      <c r="H81" s="101">
        <v>117.26077699999999</v>
      </c>
      <c r="I81" s="101">
        <v>9.8194739999999996</v>
      </c>
      <c r="J81" s="101">
        <v>19.047443000000005</v>
      </c>
      <c r="K81" s="101">
        <v>0.410385</v>
      </c>
      <c r="L81" s="101">
        <v>75.110462999999996</v>
      </c>
      <c r="M81" s="101">
        <v>91.059758999999985</v>
      </c>
      <c r="N81" s="101">
        <v>2.2490999999999997E-2</v>
      </c>
      <c r="O81" s="101">
        <v>71.694423999999998</v>
      </c>
      <c r="P81" s="101">
        <v>185.93668000000002</v>
      </c>
      <c r="Q81" s="101">
        <v>5.2717049999999999</v>
      </c>
      <c r="R81" s="101">
        <v>3.3949E-2</v>
      </c>
      <c r="S81" s="101">
        <v>4.9153909999999996</v>
      </c>
      <c r="T81" s="100">
        <v>2022</v>
      </c>
      <c r="U81" s="159" t="s">
        <v>539</v>
      </c>
    </row>
    <row r="82" spans="1:21" x14ac:dyDescent="0.2">
      <c r="B82" s="159" t="s">
        <v>340</v>
      </c>
      <c r="C82" s="101">
        <v>11.341612</v>
      </c>
      <c r="D82" s="101">
        <v>0.73763299999999998</v>
      </c>
      <c r="E82" s="101">
        <v>0.47145200000000004</v>
      </c>
      <c r="F82" s="101">
        <v>51.633323999999988</v>
      </c>
      <c r="G82" s="101">
        <v>328.19775900000008</v>
      </c>
      <c r="H82" s="101">
        <v>118.81378499999997</v>
      </c>
      <c r="I82" s="101">
        <v>9.643497</v>
      </c>
      <c r="J82" s="101">
        <v>21.028932000000001</v>
      </c>
      <c r="K82" s="101">
        <v>0.52725</v>
      </c>
      <c r="L82" s="101">
        <v>80.578917999999987</v>
      </c>
      <c r="M82" s="101">
        <v>99.065411000000012</v>
      </c>
      <c r="N82" s="101">
        <v>5.0287999999999999E-2</v>
      </c>
      <c r="O82" s="101">
        <v>60.951141</v>
      </c>
      <c r="P82" s="101">
        <v>203.13321000000002</v>
      </c>
      <c r="Q82" s="101">
        <v>4.6231940000000007</v>
      </c>
      <c r="R82" s="101">
        <v>6.8333000000000005E-2</v>
      </c>
      <c r="S82" s="101">
        <v>5.6761540000000004</v>
      </c>
      <c r="U82" s="159" t="s">
        <v>540</v>
      </c>
    </row>
    <row r="83" spans="1:21" x14ac:dyDescent="0.2">
      <c r="B83" s="159" t="s">
        <v>341</v>
      </c>
      <c r="C83" s="101">
        <v>10.768020000000003</v>
      </c>
      <c r="D83" s="101">
        <v>1.0127980000000001</v>
      </c>
      <c r="E83" s="101">
        <v>0.4449439999999999</v>
      </c>
      <c r="F83" s="101">
        <v>53.379854999999999</v>
      </c>
      <c r="G83" s="101">
        <v>361.76944400000019</v>
      </c>
      <c r="H83" s="101">
        <v>128.93089800000001</v>
      </c>
      <c r="I83" s="101">
        <v>11.882673</v>
      </c>
      <c r="J83" s="101">
        <v>21.967131999999999</v>
      </c>
      <c r="K83" s="101">
        <v>0.76381700000000008</v>
      </c>
      <c r="L83" s="101">
        <v>88.235801999999978</v>
      </c>
      <c r="M83" s="101">
        <v>116.229716</v>
      </c>
      <c r="N83" s="101">
        <v>5.7141999999999998E-2</v>
      </c>
      <c r="O83" s="101">
        <v>85.181617000000003</v>
      </c>
      <c r="P83" s="101">
        <v>230.00277100000005</v>
      </c>
      <c r="Q83" s="101">
        <v>5.8064809999999998</v>
      </c>
      <c r="R83" s="101">
        <v>6.0780000000000001E-3</v>
      </c>
      <c r="S83" s="101">
        <v>5.5842220000000005</v>
      </c>
      <c r="U83" s="159" t="s">
        <v>541</v>
      </c>
    </row>
    <row r="84" spans="1:21" x14ac:dyDescent="0.2">
      <c r="B84" s="159" t="s">
        <v>342</v>
      </c>
      <c r="C84" s="101">
        <v>10.980120000000001</v>
      </c>
      <c r="D84" s="101">
        <v>0.94098100000000007</v>
      </c>
      <c r="E84" s="101">
        <v>0.40065600000000001</v>
      </c>
      <c r="F84" s="101">
        <v>41.450485999999998</v>
      </c>
      <c r="G84" s="101">
        <v>332.69498899999996</v>
      </c>
      <c r="H84" s="101">
        <v>120.91169399999998</v>
      </c>
      <c r="I84" s="101">
        <v>10.807461999999999</v>
      </c>
      <c r="J84" s="101">
        <v>18.721112999999999</v>
      </c>
      <c r="K84" s="101">
        <v>1.2956230000000002</v>
      </c>
      <c r="L84" s="101">
        <v>82.99540300000001</v>
      </c>
      <c r="M84" s="101">
        <v>107.50489400000004</v>
      </c>
      <c r="N84" s="101">
        <v>2.7820999999999999E-2</v>
      </c>
      <c r="O84" s="101">
        <v>72.757041000000001</v>
      </c>
      <c r="P84" s="101">
        <v>227.83528299999995</v>
      </c>
      <c r="Q84" s="101">
        <v>5.3711229999999981</v>
      </c>
      <c r="R84" s="101">
        <v>0.129166</v>
      </c>
      <c r="S84" s="101">
        <v>7.9379970000000002</v>
      </c>
      <c r="U84" s="159" t="s">
        <v>542</v>
      </c>
    </row>
    <row r="85" spans="1:21" x14ac:dyDescent="0.2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 x14ac:dyDescent="0.2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 x14ac:dyDescent="0.2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 x14ac:dyDescent="0.2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 x14ac:dyDescent="0.2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 x14ac:dyDescent="0.2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 x14ac:dyDescent="0.2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9" t="s">
        <v>683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</row>
    <row r="97" spans="1:21" s="98" customFormat="1" ht="11.25" customHeight="1" thickBot="1" x14ac:dyDescent="0.3">
      <c r="A97" s="228" t="s">
        <v>162</v>
      </c>
      <c r="B97" s="228" t="s">
        <v>163</v>
      </c>
      <c r="C97" s="266" t="s">
        <v>681</v>
      </c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8"/>
      <c r="T97" s="228" t="s">
        <v>536</v>
      </c>
      <c r="U97" s="228" t="s">
        <v>523</v>
      </c>
    </row>
    <row r="98" spans="1:21" ht="20.25" customHeight="1" thickBot="1" x14ac:dyDescent="0.25">
      <c r="A98" s="229"/>
      <c r="B98" s="229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9"/>
      <c r="U98" s="229"/>
    </row>
    <row r="99" spans="1:21" x14ac:dyDescent="0.2">
      <c r="A99" s="100">
        <v>2021</v>
      </c>
      <c r="B99" s="159" t="s">
        <v>339</v>
      </c>
      <c r="C99" s="101">
        <v>13.473559</v>
      </c>
      <c r="D99" s="101">
        <v>0.84353100000000003</v>
      </c>
      <c r="E99" s="101">
        <v>6.4070689999999999</v>
      </c>
      <c r="F99" s="101">
        <v>20.386954999999997</v>
      </c>
      <c r="G99" s="101">
        <v>21.959343000000001</v>
      </c>
      <c r="H99" s="101">
        <v>4.8695719999999998</v>
      </c>
      <c r="I99" s="101">
        <v>8.4547129999999999</v>
      </c>
      <c r="J99" s="101">
        <v>23.725589000000006</v>
      </c>
      <c r="K99" s="101">
        <v>10.860787</v>
      </c>
      <c r="L99" s="101">
        <v>176.48356999999999</v>
      </c>
      <c r="M99" s="101">
        <v>56.490324000000001</v>
      </c>
      <c r="N99" s="101">
        <v>59.706473000000017</v>
      </c>
      <c r="O99" s="101">
        <v>134.87685399999998</v>
      </c>
      <c r="P99" s="101">
        <v>4.6810650000000003</v>
      </c>
      <c r="Q99" s="101">
        <v>0.26846399999999998</v>
      </c>
      <c r="R99" s="101">
        <v>0.223632</v>
      </c>
      <c r="S99" s="101">
        <v>38.907412000000001</v>
      </c>
      <c r="T99" s="100">
        <v>2021</v>
      </c>
      <c r="U99" s="159" t="s">
        <v>539</v>
      </c>
    </row>
    <row r="100" spans="1:21" x14ac:dyDescent="0.2">
      <c r="B100" s="159" t="s">
        <v>340</v>
      </c>
      <c r="C100" s="101">
        <v>14.715507999999998</v>
      </c>
      <c r="D100" s="101">
        <v>0.7885120000000001</v>
      </c>
      <c r="E100" s="101">
        <v>6.1556260000000007</v>
      </c>
      <c r="F100" s="101">
        <v>17.972259000000001</v>
      </c>
      <c r="G100" s="101">
        <v>24.763901000000001</v>
      </c>
      <c r="H100" s="101">
        <v>4.4124590000000001</v>
      </c>
      <c r="I100" s="101">
        <v>9.3488910000000001</v>
      </c>
      <c r="J100" s="101">
        <v>24.449569999999994</v>
      </c>
      <c r="K100" s="101">
        <v>12.939343999999998</v>
      </c>
      <c r="L100" s="101">
        <v>174.61368199999998</v>
      </c>
      <c r="M100" s="101">
        <v>61.674576999999999</v>
      </c>
      <c r="N100" s="101">
        <v>61.033756000000011</v>
      </c>
      <c r="O100" s="101">
        <v>129.309529</v>
      </c>
      <c r="P100" s="101">
        <v>4.6873570000000004</v>
      </c>
      <c r="Q100" s="101">
        <v>0.43068299999999998</v>
      </c>
      <c r="R100" s="101">
        <v>0.27141199999999999</v>
      </c>
      <c r="S100" s="101">
        <v>39.431963999999979</v>
      </c>
      <c r="U100" s="159" t="s">
        <v>540</v>
      </c>
    </row>
    <row r="101" spans="1:21" x14ac:dyDescent="0.2">
      <c r="B101" s="159" t="s">
        <v>341</v>
      </c>
      <c r="C101" s="101">
        <v>18.116256999999997</v>
      </c>
      <c r="D101" s="101">
        <v>0.93359199999999998</v>
      </c>
      <c r="E101" s="101">
        <v>6.9696660000000001</v>
      </c>
      <c r="F101" s="101">
        <v>23.756303999999997</v>
      </c>
      <c r="G101" s="101">
        <v>30.472694000000004</v>
      </c>
      <c r="H101" s="101">
        <v>4.883991</v>
      </c>
      <c r="I101" s="101">
        <v>10.393433</v>
      </c>
      <c r="J101" s="101">
        <v>27.450335000000003</v>
      </c>
      <c r="K101" s="101">
        <v>14.757831000000003</v>
      </c>
      <c r="L101" s="101">
        <v>209.52371299999999</v>
      </c>
      <c r="M101" s="101">
        <v>68.661860000000004</v>
      </c>
      <c r="N101" s="101">
        <v>69.442315000000008</v>
      </c>
      <c r="O101" s="101">
        <v>138.37231199999999</v>
      </c>
      <c r="P101" s="101">
        <v>5.3969719999999999</v>
      </c>
      <c r="Q101" s="101">
        <v>0.75564699999999996</v>
      </c>
      <c r="R101" s="101">
        <v>0.32847199999999999</v>
      </c>
      <c r="S101" s="101">
        <v>50.315702000000009</v>
      </c>
      <c r="U101" s="159" t="s">
        <v>541</v>
      </c>
    </row>
    <row r="102" spans="1:21" x14ac:dyDescent="0.2">
      <c r="B102" s="159" t="s">
        <v>342</v>
      </c>
      <c r="C102" s="101">
        <v>16.840682999999999</v>
      </c>
      <c r="D102" s="101">
        <v>0.97153699999999998</v>
      </c>
      <c r="E102" s="101">
        <v>6.6541580000000007</v>
      </c>
      <c r="F102" s="101">
        <v>22.952811000000001</v>
      </c>
      <c r="G102" s="101">
        <v>29.491700000000002</v>
      </c>
      <c r="H102" s="101">
        <v>5.4468430000000003</v>
      </c>
      <c r="I102" s="101">
        <v>9.2083560000000002</v>
      </c>
      <c r="J102" s="101">
        <v>24.349060000000001</v>
      </c>
      <c r="K102" s="101">
        <v>13.366278999999999</v>
      </c>
      <c r="L102" s="101">
        <v>196.08099399999998</v>
      </c>
      <c r="M102" s="101">
        <v>56.694947000000013</v>
      </c>
      <c r="N102" s="101">
        <v>66.794574000000011</v>
      </c>
      <c r="O102" s="101">
        <v>106.049555</v>
      </c>
      <c r="P102" s="101">
        <v>5.5563859999999998</v>
      </c>
      <c r="Q102" s="101">
        <v>0.6734</v>
      </c>
      <c r="R102" s="101">
        <v>0.27150099999999999</v>
      </c>
      <c r="S102" s="101">
        <v>47.358004000000008</v>
      </c>
      <c r="U102" s="159" t="s">
        <v>542</v>
      </c>
    </row>
    <row r="103" spans="1:21" x14ac:dyDescent="0.2">
      <c r="B103" s="159" t="s">
        <v>343</v>
      </c>
      <c r="C103" s="101">
        <v>16.394608000000002</v>
      </c>
      <c r="D103" s="101">
        <v>0.65046599999999999</v>
      </c>
      <c r="E103" s="101">
        <v>6.5034040000000015</v>
      </c>
      <c r="F103" s="101">
        <v>20.701341999999997</v>
      </c>
      <c r="G103" s="101">
        <v>26.719416999999996</v>
      </c>
      <c r="H103" s="101">
        <v>6.088184</v>
      </c>
      <c r="I103" s="101">
        <v>9.6464569999999998</v>
      </c>
      <c r="J103" s="101">
        <v>23.805117000000003</v>
      </c>
      <c r="K103" s="101">
        <v>10.977088999999999</v>
      </c>
      <c r="L103" s="101">
        <v>185.72257500000001</v>
      </c>
      <c r="M103" s="101">
        <v>59.547048000000004</v>
      </c>
      <c r="N103" s="101">
        <v>64.948722000000004</v>
      </c>
      <c r="O103" s="101">
        <v>118.479859</v>
      </c>
      <c r="P103" s="101">
        <v>5.8998539999999995</v>
      </c>
      <c r="Q103" s="101">
        <v>0.84807500000000002</v>
      </c>
      <c r="R103" s="101">
        <v>0.308923</v>
      </c>
      <c r="S103" s="101">
        <v>47.40477099999999</v>
      </c>
      <c r="U103" s="159" t="s">
        <v>543</v>
      </c>
    </row>
    <row r="104" spans="1:21" x14ac:dyDescent="0.2">
      <c r="B104" s="159" t="s">
        <v>344</v>
      </c>
      <c r="C104" s="101">
        <v>17.593225999999998</v>
      </c>
      <c r="D104" s="101">
        <v>0.50888100000000003</v>
      </c>
      <c r="E104" s="101">
        <v>8.2028789999999976</v>
      </c>
      <c r="F104" s="101">
        <v>22.357690000000002</v>
      </c>
      <c r="G104" s="101">
        <v>26.163827999999999</v>
      </c>
      <c r="H104" s="101">
        <v>4.8335189999999999</v>
      </c>
      <c r="I104" s="101">
        <v>7.851678999999999</v>
      </c>
      <c r="J104" s="101">
        <v>23.154628000000002</v>
      </c>
      <c r="K104" s="101">
        <v>13.932428000000002</v>
      </c>
      <c r="L104" s="101">
        <v>188.84355000000002</v>
      </c>
      <c r="M104" s="101">
        <v>59.636041000000006</v>
      </c>
      <c r="N104" s="101">
        <v>64.459977999999992</v>
      </c>
      <c r="O104" s="101">
        <v>145.442847</v>
      </c>
      <c r="P104" s="101">
        <v>5.9784199999999998</v>
      </c>
      <c r="Q104" s="101">
        <v>1.246759</v>
      </c>
      <c r="R104" s="101">
        <v>0.28095999999999999</v>
      </c>
      <c r="S104" s="101">
        <v>47.274139000000005</v>
      </c>
      <c r="U104" s="159" t="s">
        <v>544</v>
      </c>
    </row>
    <row r="105" spans="1:21" x14ac:dyDescent="0.2">
      <c r="B105" s="159" t="s">
        <v>345</v>
      </c>
      <c r="C105" s="101">
        <v>18.048354999999997</v>
      </c>
      <c r="D105" s="101">
        <v>0.39530799999999999</v>
      </c>
      <c r="E105" s="101">
        <v>7.9773139999999998</v>
      </c>
      <c r="F105" s="101">
        <v>24.406379000000008</v>
      </c>
      <c r="G105" s="101">
        <v>27.618729999999999</v>
      </c>
      <c r="H105" s="101">
        <v>6.4685069999999998</v>
      </c>
      <c r="I105" s="101">
        <v>7.884291000000001</v>
      </c>
      <c r="J105" s="101">
        <v>25.750064999999999</v>
      </c>
      <c r="K105" s="101">
        <v>13.365943</v>
      </c>
      <c r="L105" s="101">
        <v>249.558156</v>
      </c>
      <c r="M105" s="101">
        <v>84.130189999999985</v>
      </c>
      <c r="N105" s="101">
        <v>82.793943000000013</v>
      </c>
      <c r="O105" s="101">
        <v>219.14355000000003</v>
      </c>
      <c r="P105" s="101">
        <v>6.8051050000000002</v>
      </c>
      <c r="Q105" s="101">
        <v>0.952677</v>
      </c>
      <c r="R105" s="101">
        <v>0.30564599999999997</v>
      </c>
      <c r="S105" s="101">
        <v>54.053805000000011</v>
      </c>
      <c r="U105" s="159" t="s">
        <v>545</v>
      </c>
    </row>
    <row r="106" spans="1:21" x14ac:dyDescent="0.2">
      <c r="B106" s="159" t="s">
        <v>346</v>
      </c>
      <c r="C106" s="101">
        <v>9.5090210000000006</v>
      </c>
      <c r="D106" s="101">
        <v>0.36850199999999994</v>
      </c>
      <c r="E106" s="101">
        <v>5.4728279999999998</v>
      </c>
      <c r="F106" s="101">
        <v>16.562856000000004</v>
      </c>
      <c r="G106" s="101">
        <v>13.75432</v>
      </c>
      <c r="H106" s="101">
        <v>3.2335470000000006</v>
      </c>
      <c r="I106" s="101">
        <v>4.9359859999999998</v>
      </c>
      <c r="J106" s="101">
        <v>18.717816999999997</v>
      </c>
      <c r="K106" s="101">
        <v>7.2851259999999982</v>
      </c>
      <c r="L106" s="101">
        <v>177.847477</v>
      </c>
      <c r="M106" s="101">
        <v>66.937900999999997</v>
      </c>
      <c r="N106" s="101">
        <v>61.311271000000019</v>
      </c>
      <c r="O106" s="101">
        <v>161.48309899999998</v>
      </c>
      <c r="P106" s="101">
        <v>3.957573</v>
      </c>
      <c r="Q106" s="101">
        <v>0.37723699999999999</v>
      </c>
      <c r="R106" s="101">
        <v>0.41830199999999995</v>
      </c>
      <c r="S106" s="101">
        <v>35.62018999999998</v>
      </c>
      <c r="U106" s="159" t="s">
        <v>546</v>
      </c>
    </row>
    <row r="107" spans="1:21" x14ac:dyDescent="0.2">
      <c r="B107" s="159" t="s">
        <v>347</v>
      </c>
      <c r="C107" s="101">
        <v>15.229203999999999</v>
      </c>
      <c r="D107" s="101">
        <v>1.036988</v>
      </c>
      <c r="E107" s="101">
        <v>6.5111729999999994</v>
      </c>
      <c r="F107" s="101">
        <v>23.440910000000002</v>
      </c>
      <c r="G107" s="101">
        <v>15.196687999999998</v>
      </c>
      <c r="H107" s="101">
        <v>5.6280299999999999</v>
      </c>
      <c r="I107" s="101">
        <v>7.8054809999999994</v>
      </c>
      <c r="J107" s="101">
        <v>25.318781000000008</v>
      </c>
      <c r="K107" s="101">
        <v>7.9998670000000001</v>
      </c>
      <c r="L107" s="101">
        <v>149.22726800000001</v>
      </c>
      <c r="M107" s="101">
        <v>65.19841799999999</v>
      </c>
      <c r="N107" s="101">
        <v>64.413230000000013</v>
      </c>
      <c r="O107" s="101">
        <v>138.47178199999999</v>
      </c>
      <c r="P107" s="101">
        <v>4.7572150000000004</v>
      </c>
      <c r="Q107" s="101">
        <v>0.62209700000000001</v>
      </c>
      <c r="R107" s="101">
        <v>0.450519</v>
      </c>
      <c r="S107" s="101">
        <v>48.33669900000001</v>
      </c>
      <c r="U107" s="159" t="s">
        <v>547</v>
      </c>
    </row>
    <row r="108" spans="1:21" x14ac:dyDescent="0.2">
      <c r="B108" s="159" t="s">
        <v>348</v>
      </c>
      <c r="C108" s="101">
        <v>19.103989999999996</v>
      </c>
      <c r="D108" s="101">
        <v>1.029536</v>
      </c>
      <c r="E108" s="101">
        <v>9.172028000000001</v>
      </c>
      <c r="F108" s="101">
        <v>24.734698000000002</v>
      </c>
      <c r="G108" s="101">
        <v>19.528403999999995</v>
      </c>
      <c r="H108" s="101">
        <v>6.3949269999999991</v>
      </c>
      <c r="I108" s="101">
        <v>7.6892490000000002</v>
      </c>
      <c r="J108" s="101">
        <v>25.215853000000003</v>
      </c>
      <c r="K108" s="101">
        <v>10.373621999999997</v>
      </c>
      <c r="L108" s="101">
        <v>219.13240000000002</v>
      </c>
      <c r="M108" s="101">
        <v>75.783378000000013</v>
      </c>
      <c r="N108" s="101">
        <v>74.867371999999989</v>
      </c>
      <c r="O108" s="101">
        <v>154.91326700000002</v>
      </c>
      <c r="P108" s="101">
        <v>5.459676</v>
      </c>
      <c r="Q108" s="101">
        <v>0.59155999999999997</v>
      </c>
      <c r="R108" s="101">
        <v>0.36404199999999998</v>
      </c>
      <c r="S108" s="101">
        <v>48.435300000000012</v>
      </c>
      <c r="U108" s="159" t="s">
        <v>548</v>
      </c>
    </row>
    <row r="109" spans="1:21" x14ac:dyDescent="0.2">
      <c r="B109" s="159" t="s">
        <v>349</v>
      </c>
      <c r="C109" s="101">
        <v>17.520897999999995</v>
      </c>
      <c r="D109" s="101">
        <v>1.1969449999999999</v>
      </c>
      <c r="E109" s="101">
        <v>8.9387200000000018</v>
      </c>
      <c r="F109" s="101">
        <v>27.145297999999997</v>
      </c>
      <c r="G109" s="101">
        <v>24.249722000000006</v>
      </c>
      <c r="H109" s="101">
        <v>7.0537790000000005</v>
      </c>
      <c r="I109" s="101">
        <v>10.344219999999998</v>
      </c>
      <c r="J109" s="101">
        <v>26.525672000000007</v>
      </c>
      <c r="K109" s="101">
        <v>13.022756000000001</v>
      </c>
      <c r="L109" s="101">
        <v>212.10446900000002</v>
      </c>
      <c r="M109" s="101">
        <v>72.260530000000003</v>
      </c>
      <c r="N109" s="101">
        <v>77.174306000000001</v>
      </c>
      <c r="O109" s="101">
        <v>147.84865500000001</v>
      </c>
      <c r="P109" s="101">
        <v>7.4365809999999986</v>
      </c>
      <c r="Q109" s="101">
        <v>0.63091399999999997</v>
      </c>
      <c r="R109" s="101">
        <v>0.23280699999999999</v>
      </c>
      <c r="S109" s="101">
        <v>49.484218000000013</v>
      </c>
      <c r="U109" s="159" t="s">
        <v>549</v>
      </c>
    </row>
    <row r="110" spans="1:21" x14ac:dyDescent="0.2">
      <c r="B110" s="159" t="s">
        <v>350</v>
      </c>
      <c r="C110" s="101">
        <v>14.483907000000002</v>
      </c>
      <c r="D110" s="101">
        <v>0.61093000000000008</v>
      </c>
      <c r="E110" s="101">
        <v>6.790102000000001</v>
      </c>
      <c r="F110" s="101">
        <v>20.785352000000003</v>
      </c>
      <c r="G110" s="101">
        <v>22.542160999999993</v>
      </c>
      <c r="H110" s="101">
        <v>5.3464910000000003</v>
      </c>
      <c r="I110" s="101">
        <v>7.0219579999999997</v>
      </c>
      <c r="J110" s="101">
        <v>21.149796000000002</v>
      </c>
      <c r="K110" s="101">
        <v>11.713461000000002</v>
      </c>
      <c r="L110" s="101">
        <v>192.570052</v>
      </c>
      <c r="M110" s="101">
        <v>70.310113000000001</v>
      </c>
      <c r="N110" s="101">
        <v>63.400770000000009</v>
      </c>
      <c r="O110" s="101">
        <v>130.42270000000002</v>
      </c>
      <c r="P110" s="101">
        <v>6.5516810000000012</v>
      </c>
      <c r="Q110" s="101">
        <v>0.94156299999999993</v>
      </c>
      <c r="R110" s="101">
        <v>0.207898</v>
      </c>
      <c r="S110" s="101">
        <v>44.706631999999999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2022</v>
      </c>
      <c r="B112" s="159" t="s">
        <v>339</v>
      </c>
      <c r="C112" s="101">
        <v>19.734885000000002</v>
      </c>
      <c r="D112" s="101">
        <v>1.4609369999999999</v>
      </c>
      <c r="E112" s="101">
        <v>8.3637529999999991</v>
      </c>
      <c r="F112" s="101">
        <v>22.879792000000002</v>
      </c>
      <c r="G112" s="101">
        <v>37.294058000000007</v>
      </c>
      <c r="H112" s="101">
        <v>5.7223630000000005</v>
      </c>
      <c r="I112" s="101">
        <v>6.9207369999999999</v>
      </c>
      <c r="J112" s="101">
        <v>27.050032999999999</v>
      </c>
      <c r="K112" s="101">
        <v>14.534288</v>
      </c>
      <c r="L112" s="101">
        <v>207.11458999999996</v>
      </c>
      <c r="M112" s="101">
        <v>70.824010999999985</v>
      </c>
      <c r="N112" s="101">
        <v>67.787775000000011</v>
      </c>
      <c r="O112" s="101">
        <v>154.589246</v>
      </c>
      <c r="P112" s="101">
        <v>5.9240069999999996</v>
      </c>
      <c r="Q112" s="101">
        <v>0.54891000000000001</v>
      </c>
      <c r="R112" s="101">
        <v>0.22758</v>
      </c>
      <c r="S112" s="101">
        <v>44.696952999999993</v>
      </c>
      <c r="T112" s="100">
        <v>2022</v>
      </c>
      <c r="U112" s="159" t="s">
        <v>539</v>
      </c>
    </row>
    <row r="113" spans="1:21" x14ac:dyDescent="0.2">
      <c r="B113" s="159" t="s">
        <v>340</v>
      </c>
      <c r="C113" s="101">
        <v>18.106721</v>
      </c>
      <c r="D113" s="101">
        <v>1.681605</v>
      </c>
      <c r="E113" s="101">
        <v>10.077103000000001</v>
      </c>
      <c r="F113" s="101">
        <v>24.732633</v>
      </c>
      <c r="G113" s="101">
        <v>32.227387000000007</v>
      </c>
      <c r="H113" s="101">
        <v>5.8750929999999997</v>
      </c>
      <c r="I113" s="101">
        <v>9.3871099999999998</v>
      </c>
      <c r="J113" s="101">
        <v>26.846878000000004</v>
      </c>
      <c r="K113" s="101">
        <v>15.565582999999997</v>
      </c>
      <c r="L113" s="101">
        <v>203.59941900000004</v>
      </c>
      <c r="M113" s="101">
        <v>82.182685000000006</v>
      </c>
      <c r="N113" s="101">
        <v>73.467016000000001</v>
      </c>
      <c r="O113" s="101">
        <v>170.23043799999996</v>
      </c>
      <c r="P113" s="101">
        <v>7.0527870000000004</v>
      </c>
      <c r="Q113" s="101">
        <v>0.710144</v>
      </c>
      <c r="R113" s="101">
        <v>0.28246300000000002</v>
      </c>
      <c r="S113" s="101">
        <v>53.741112999999999</v>
      </c>
      <c r="U113" s="159" t="s">
        <v>540</v>
      </c>
    </row>
    <row r="114" spans="1:21" x14ac:dyDescent="0.2">
      <c r="B114" s="159" t="s">
        <v>341</v>
      </c>
      <c r="C114" s="101">
        <v>20.311315000000004</v>
      </c>
      <c r="D114" s="101">
        <v>1.7727880000000003</v>
      </c>
      <c r="E114" s="101">
        <v>10.644152000000002</v>
      </c>
      <c r="F114" s="101">
        <v>30.109487999999995</v>
      </c>
      <c r="G114" s="101">
        <v>36.740609000000006</v>
      </c>
      <c r="H114" s="101">
        <v>7.2865870000000008</v>
      </c>
      <c r="I114" s="101">
        <v>7.0512709999999998</v>
      </c>
      <c r="J114" s="101">
        <v>28.706649000000006</v>
      </c>
      <c r="K114" s="101">
        <v>19.567085999999996</v>
      </c>
      <c r="L114" s="101">
        <v>227.48955500000002</v>
      </c>
      <c r="M114" s="101">
        <v>91.197932999999978</v>
      </c>
      <c r="N114" s="101">
        <v>73.186508000000003</v>
      </c>
      <c r="O114" s="101">
        <v>181.48579899999999</v>
      </c>
      <c r="P114" s="101">
        <v>7.9557899999999995</v>
      </c>
      <c r="Q114" s="101">
        <v>1.232972</v>
      </c>
      <c r="R114" s="101">
        <v>0.333895</v>
      </c>
      <c r="S114" s="101">
        <v>58.650400000000005</v>
      </c>
      <c r="U114" s="159" t="s">
        <v>541</v>
      </c>
    </row>
    <row r="115" spans="1:21" x14ac:dyDescent="0.2">
      <c r="B115" s="159" t="s">
        <v>342</v>
      </c>
      <c r="C115" s="101">
        <v>20.145466999999996</v>
      </c>
      <c r="D115" s="101">
        <v>0.84858200000000006</v>
      </c>
      <c r="E115" s="101">
        <v>9.9767350000000015</v>
      </c>
      <c r="F115" s="101">
        <v>28.193372000000004</v>
      </c>
      <c r="G115" s="101">
        <v>33.987353999999996</v>
      </c>
      <c r="H115" s="101">
        <v>5.6635840000000002</v>
      </c>
      <c r="I115" s="101">
        <v>7.3301889999999998</v>
      </c>
      <c r="J115" s="101">
        <v>27.106798999999999</v>
      </c>
      <c r="K115" s="101">
        <v>17.790279999999999</v>
      </c>
      <c r="L115" s="101">
        <v>218.72910200000001</v>
      </c>
      <c r="M115" s="101">
        <v>77.046249000000017</v>
      </c>
      <c r="N115" s="101">
        <v>62.9696</v>
      </c>
      <c r="O115" s="101">
        <v>150.77832100000001</v>
      </c>
      <c r="P115" s="101">
        <v>6.4848150000000011</v>
      </c>
      <c r="Q115" s="101">
        <v>0.91222499999999995</v>
      </c>
      <c r="R115" s="101">
        <v>0.31579600000000002</v>
      </c>
      <c r="S115" s="101">
        <v>53.349815999999976</v>
      </c>
      <c r="U115" s="159" t="s">
        <v>542</v>
      </c>
    </row>
    <row r="116" spans="1:21" x14ac:dyDescent="0.2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 x14ac:dyDescent="0.2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 x14ac:dyDescent="0.2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 x14ac:dyDescent="0.2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 x14ac:dyDescent="0.2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 x14ac:dyDescent="0.2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 x14ac:dyDescent="0.2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9" t="s">
        <v>683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</row>
    <row r="128" spans="1:21" s="98" customFormat="1" ht="11.25" customHeight="1" thickBot="1" x14ac:dyDescent="0.3">
      <c r="A128" s="228" t="s">
        <v>162</v>
      </c>
      <c r="B128" s="228" t="s">
        <v>163</v>
      </c>
      <c r="C128" s="266" t="s">
        <v>681</v>
      </c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8"/>
      <c r="T128" s="228" t="s">
        <v>536</v>
      </c>
      <c r="U128" s="228" t="s">
        <v>523</v>
      </c>
    </row>
    <row r="129" spans="1:21" ht="20.25" customHeight="1" thickBot="1" x14ac:dyDescent="0.25">
      <c r="A129" s="229"/>
      <c r="B129" s="229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9"/>
      <c r="U129" s="229"/>
    </row>
    <row r="130" spans="1:21" x14ac:dyDescent="0.2">
      <c r="A130" s="100">
        <v>2021</v>
      </c>
      <c r="B130" s="159" t="s">
        <v>339</v>
      </c>
      <c r="C130" s="101">
        <v>56.89063800000001</v>
      </c>
      <c r="D130" s="101">
        <v>42.282961000000007</v>
      </c>
      <c r="E130" s="101">
        <v>17.352487</v>
      </c>
      <c r="F130" s="101">
        <v>125.79396800000001</v>
      </c>
      <c r="G130" s="101">
        <v>133.400463</v>
      </c>
      <c r="H130" s="101">
        <v>22.669756999999997</v>
      </c>
      <c r="I130" s="101">
        <v>5.8237999999999998E-2</v>
      </c>
      <c r="J130" s="101">
        <v>52.591456999999998</v>
      </c>
      <c r="K130" s="101">
        <v>1.890317</v>
      </c>
      <c r="L130" s="101">
        <v>0.72230700000000003</v>
      </c>
      <c r="M130" s="101">
        <v>1.391338</v>
      </c>
      <c r="N130" s="101">
        <v>0.19477900000000001</v>
      </c>
      <c r="O130" s="101">
        <v>14.455854</v>
      </c>
      <c r="P130" s="101">
        <v>28.976768999999997</v>
      </c>
      <c r="Q130" s="101">
        <v>299.61797000000018</v>
      </c>
      <c r="R130" s="101">
        <v>369.14032000000014</v>
      </c>
      <c r="S130" s="101">
        <v>0.17766100000000004</v>
      </c>
      <c r="T130" s="100">
        <v>2021</v>
      </c>
      <c r="U130" s="159" t="s">
        <v>539</v>
      </c>
    </row>
    <row r="131" spans="1:21" x14ac:dyDescent="0.2">
      <c r="B131" s="159" t="s">
        <v>340</v>
      </c>
      <c r="C131" s="101">
        <v>60.580609999999993</v>
      </c>
      <c r="D131" s="101">
        <v>42.288153000000001</v>
      </c>
      <c r="E131" s="101">
        <v>10.375003999999999</v>
      </c>
      <c r="F131" s="101">
        <v>119.97424799999999</v>
      </c>
      <c r="G131" s="101">
        <v>146.01006799999996</v>
      </c>
      <c r="H131" s="101">
        <v>28.178721000000003</v>
      </c>
      <c r="I131" s="101">
        <v>0.21748000000000001</v>
      </c>
      <c r="J131" s="101">
        <v>62.365801000000005</v>
      </c>
      <c r="K131" s="101">
        <v>2.3719060000000001</v>
      </c>
      <c r="L131" s="101">
        <v>1.294246</v>
      </c>
      <c r="M131" s="101">
        <v>1.6497280000000001</v>
      </c>
      <c r="N131" s="101">
        <v>0.228022</v>
      </c>
      <c r="O131" s="101">
        <v>18.893505000000001</v>
      </c>
      <c r="P131" s="101">
        <v>32.198124000000007</v>
      </c>
      <c r="Q131" s="101">
        <v>318.09561800000023</v>
      </c>
      <c r="R131" s="101">
        <v>418.65798700000005</v>
      </c>
      <c r="S131" s="101">
        <v>0.35342300000000004</v>
      </c>
      <c r="U131" s="159" t="s">
        <v>540</v>
      </c>
    </row>
    <row r="132" spans="1:21" x14ac:dyDescent="0.2">
      <c r="B132" s="159" t="s">
        <v>341</v>
      </c>
      <c r="C132" s="101">
        <v>73.07154700000001</v>
      </c>
      <c r="D132" s="101">
        <v>49.789270000000009</v>
      </c>
      <c r="E132" s="101">
        <v>17.535178999999999</v>
      </c>
      <c r="F132" s="101">
        <v>148.36134000000004</v>
      </c>
      <c r="G132" s="101">
        <v>163.79502400000001</v>
      </c>
      <c r="H132" s="101">
        <v>34.005309999999994</v>
      </c>
      <c r="I132" s="101">
        <v>0.30496699999999999</v>
      </c>
      <c r="J132" s="101">
        <v>77.016654000000003</v>
      </c>
      <c r="K132" s="101">
        <v>2.528054</v>
      </c>
      <c r="L132" s="101">
        <v>1.138978</v>
      </c>
      <c r="M132" s="101">
        <v>2.3723339999999999</v>
      </c>
      <c r="N132" s="101">
        <v>0.23482799999999998</v>
      </c>
      <c r="O132" s="101">
        <v>19.844866000000007</v>
      </c>
      <c r="P132" s="101">
        <v>36.852615999999998</v>
      </c>
      <c r="Q132" s="101">
        <v>387.85565400000041</v>
      </c>
      <c r="R132" s="101">
        <v>456.83785100000023</v>
      </c>
      <c r="S132" s="101">
        <v>0.565724</v>
      </c>
      <c r="U132" s="159" t="s">
        <v>541</v>
      </c>
    </row>
    <row r="133" spans="1:21" x14ac:dyDescent="0.2">
      <c r="B133" s="159" t="s">
        <v>342</v>
      </c>
      <c r="C133" s="101">
        <v>71.035963999999993</v>
      </c>
      <c r="D133" s="101">
        <v>52.237153999999997</v>
      </c>
      <c r="E133" s="101">
        <v>22.262408000000001</v>
      </c>
      <c r="F133" s="101">
        <v>149.29488300000003</v>
      </c>
      <c r="G133" s="101">
        <v>159.05769400000003</v>
      </c>
      <c r="H133" s="101">
        <v>34.121873999999998</v>
      </c>
      <c r="I133" s="101">
        <v>0.12134399999999999</v>
      </c>
      <c r="J133" s="101">
        <v>73.339484999999996</v>
      </c>
      <c r="K133" s="101">
        <v>2.5498630000000002</v>
      </c>
      <c r="L133" s="101">
        <v>1.0020709999999999</v>
      </c>
      <c r="M133" s="101">
        <v>1.6670690000000001</v>
      </c>
      <c r="N133" s="101">
        <v>0.85186099999999998</v>
      </c>
      <c r="O133" s="101">
        <v>20.193235000000001</v>
      </c>
      <c r="P133" s="101">
        <v>35.257840999999999</v>
      </c>
      <c r="Q133" s="101">
        <v>352.14552299999986</v>
      </c>
      <c r="R133" s="101">
        <v>433.47228200000018</v>
      </c>
      <c r="S133" s="101">
        <v>0.49978600000000001</v>
      </c>
      <c r="U133" s="159" t="s">
        <v>542</v>
      </c>
    </row>
    <row r="134" spans="1:21" x14ac:dyDescent="0.2">
      <c r="B134" s="159" t="s">
        <v>343</v>
      </c>
      <c r="C134" s="101">
        <v>70.640565999999978</v>
      </c>
      <c r="D134" s="101">
        <v>51.431813999999989</v>
      </c>
      <c r="E134" s="101">
        <v>17.115171999999998</v>
      </c>
      <c r="F134" s="101">
        <v>152.75381500000006</v>
      </c>
      <c r="G134" s="101">
        <v>165.71352199999998</v>
      </c>
      <c r="H134" s="101">
        <v>34.821021999999999</v>
      </c>
      <c r="I134" s="101">
        <v>0.27234800000000003</v>
      </c>
      <c r="J134" s="101">
        <v>71.991346000000007</v>
      </c>
      <c r="K134" s="101">
        <v>2.89289</v>
      </c>
      <c r="L134" s="101">
        <v>1.3168839999999999</v>
      </c>
      <c r="M134" s="101">
        <v>2.0526239999999998</v>
      </c>
      <c r="N134" s="101">
        <v>0.81751699999999994</v>
      </c>
      <c r="O134" s="101">
        <v>19.352558000000002</v>
      </c>
      <c r="P134" s="101">
        <v>33.073840000000004</v>
      </c>
      <c r="Q134" s="101">
        <v>354.96882900000048</v>
      </c>
      <c r="R134" s="101">
        <v>421.69847100000004</v>
      </c>
      <c r="S134" s="101">
        <v>0.67515499999999995</v>
      </c>
      <c r="U134" s="159" t="s">
        <v>543</v>
      </c>
    </row>
    <row r="135" spans="1:21" x14ac:dyDescent="0.2">
      <c r="B135" s="159" t="s">
        <v>344</v>
      </c>
      <c r="C135" s="101">
        <v>72.771969000000013</v>
      </c>
      <c r="D135" s="101">
        <v>54.60116399999999</v>
      </c>
      <c r="E135" s="101">
        <v>19.847815999999998</v>
      </c>
      <c r="F135" s="101">
        <v>153.51396299999999</v>
      </c>
      <c r="G135" s="101">
        <v>168.03769700000001</v>
      </c>
      <c r="H135" s="101">
        <v>29.900314999999996</v>
      </c>
      <c r="I135" s="101">
        <v>0.198156</v>
      </c>
      <c r="J135" s="101">
        <v>69.40461599999999</v>
      </c>
      <c r="K135" s="101">
        <v>2.4167510000000001</v>
      </c>
      <c r="L135" s="101">
        <v>1.1879600000000001</v>
      </c>
      <c r="M135" s="101">
        <v>1.686874</v>
      </c>
      <c r="N135" s="101">
        <v>0.52356599999999998</v>
      </c>
      <c r="O135" s="101">
        <v>18.230936999999994</v>
      </c>
      <c r="P135" s="101">
        <v>32.888534</v>
      </c>
      <c r="Q135" s="101">
        <v>376.63688500000012</v>
      </c>
      <c r="R135" s="101">
        <v>390.9337220000001</v>
      </c>
      <c r="S135" s="101">
        <v>0.28024700000000002</v>
      </c>
      <c r="U135" s="159" t="s">
        <v>544</v>
      </c>
    </row>
    <row r="136" spans="1:21" x14ac:dyDescent="0.2">
      <c r="B136" s="159" t="s">
        <v>345</v>
      </c>
      <c r="C136" s="101">
        <v>77.608847000000026</v>
      </c>
      <c r="D136" s="101">
        <v>40.920532000000001</v>
      </c>
      <c r="E136" s="101">
        <v>20.133518000000002</v>
      </c>
      <c r="F136" s="101">
        <v>170.30816699999997</v>
      </c>
      <c r="G136" s="101">
        <v>189.34291499999998</v>
      </c>
      <c r="H136" s="101">
        <v>31.663162</v>
      </c>
      <c r="I136" s="101">
        <v>0.21015599999999998</v>
      </c>
      <c r="J136" s="101">
        <v>82.392189000000002</v>
      </c>
      <c r="K136" s="101">
        <v>2.4525429999999999</v>
      </c>
      <c r="L136" s="101">
        <v>1.3462400000000001</v>
      </c>
      <c r="M136" s="101">
        <v>1.65147</v>
      </c>
      <c r="N136" s="101">
        <v>0.52933799999999998</v>
      </c>
      <c r="O136" s="101">
        <v>20.430559000000009</v>
      </c>
      <c r="P136" s="101">
        <v>36.450143000000004</v>
      </c>
      <c r="Q136" s="101">
        <v>388.82454100000001</v>
      </c>
      <c r="R136" s="101">
        <v>378.39266700000013</v>
      </c>
      <c r="S136" s="101">
        <v>0.37813500000000005</v>
      </c>
      <c r="U136" s="159" t="s">
        <v>545</v>
      </c>
    </row>
    <row r="137" spans="1:21" x14ac:dyDescent="0.2">
      <c r="B137" s="159" t="s">
        <v>346</v>
      </c>
      <c r="C137" s="101">
        <v>50.605792999999998</v>
      </c>
      <c r="D137" s="101">
        <v>46.350401000000005</v>
      </c>
      <c r="E137" s="101">
        <v>13.307188999999999</v>
      </c>
      <c r="F137" s="101">
        <v>148.93619699999999</v>
      </c>
      <c r="G137" s="101">
        <v>138.90120100000001</v>
      </c>
      <c r="H137" s="101">
        <v>25.637980999999996</v>
      </c>
      <c r="I137" s="101">
        <v>0.16272299999999998</v>
      </c>
      <c r="J137" s="101">
        <v>45.114820999999999</v>
      </c>
      <c r="K137" s="101">
        <v>1.5731140000000001</v>
      </c>
      <c r="L137" s="101">
        <v>0.49877199999999999</v>
      </c>
      <c r="M137" s="101">
        <v>2.491387</v>
      </c>
      <c r="N137" s="101">
        <v>0.35336199999999995</v>
      </c>
      <c r="O137" s="101">
        <v>12.617594999999998</v>
      </c>
      <c r="P137" s="101">
        <v>25.271248999999997</v>
      </c>
      <c r="Q137" s="101">
        <v>270.72828700000014</v>
      </c>
      <c r="R137" s="101">
        <v>310.53212099999996</v>
      </c>
      <c r="S137" s="101">
        <v>0.66026600000000002</v>
      </c>
      <c r="U137" s="159" t="s">
        <v>546</v>
      </c>
    </row>
    <row r="138" spans="1:21" x14ac:dyDescent="0.2">
      <c r="B138" s="159" t="s">
        <v>347</v>
      </c>
      <c r="C138" s="101">
        <v>64.176933000000005</v>
      </c>
      <c r="D138" s="101">
        <v>50.317784999999986</v>
      </c>
      <c r="E138" s="101">
        <v>19.468907999999999</v>
      </c>
      <c r="F138" s="101">
        <v>171.26188300000001</v>
      </c>
      <c r="G138" s="101">
        <v>179.56371199999998</v>
      </c>
      <c r="H138" s="101">
        <v>30.005188999999994</v>
      </c>
      <c r="I138" s="101">
        <v>0.12052099999999999</v>
      </c>
      <c r="J138" s="101">
        <v>80.248453999999995</v>
      </c>
      <c r="K138" s="101">
        <v>1.8574090000000001</v>
      </c>
      <c r="L138" s="101">
        <v>1.305965</v>
      </c>
      <c r="M138" s="101">
        <v>3.4408509999999999</v>
      </c>
      <c r="N138" s="101">
        <v>0.31167800000000001</v>
      </c>
      <c r="O138" s="101">
        <v>17.990984000000001</v>
      </c>
      <c r="P138" s="101">
        <v>36.927284999999998</v>
      </c>
      <c r="Q138" s="101">
        <v>379.901228</v>
      </c>
      <c r="R138" s="101">
        <v>440.95795900000013</v>
      </c>
      <c r="S138" s="101">
        <v>0.23421500000000001</v>
      </c>
      <c r="U138" s="159" t="s">
        <v>547</v>
      </c>
    </row>
    <row r="139" spans="1:21" x14ac:dyDescent="0.2">
      <c r="B139" s="159" t="s">
        <v>348</v>
      </c>
      <c r="C139" s="101">
        <v>74.065164999999993</v>
      </c>
      <c r="D139" s="101">
        <v>48.867256999999995</v>
      </c>
      <c r="E139" s="101">
        <v>35.162443999999994</v>
      </c>
      <c r="F139" s="101">
        <v>175.82515699999999</v>
      </c>
      <c r="G139" s="101">
        <v>188.49422800000008</v>
      </c>
      <c r="H139" s="101">
        <v>28.929353999999996</v>
      </c>
      <c r="I139" s="101">
        <v>4.5626E-2</v>
      </c>
      <c r="J139" s="101">
        <v>82.171217000000013</v>
      </c>
      <c r="K139" s="101">
        <v>2.2055709999999999</v>
      </c>
      <c r="L139" s="101">
        <v>1.631737</v>
      </c>
      <c r="M139" s="101">
        <v>3.158277</v>
      </c>
      <c r="N139" s="101">
        <v>0.387077</v>
      </c>
      <c r="O139" s="101">
        <v>19.792483999999998</v>
      </c>
      <c r="P139" s="101">
        <v>37.60613</v>
      </c>
      <c r="Q139" s="101">
        <v>319.82123400000012</v>
      </c>
      <c r="R139" s="101">
        <v>438.64346499999982</v>
      </c>
      <c r="S139" s="101">
        <v>0.57859700000000003</v>
      </c>
      <c r="U139" s="159" t="s">
        <v>548</v>
      </c>
    </row>
    <row r="140" spans="1:21" x14ac:dyDescent="0.2">
      <c r="B140" s="159" t="s">
        <v>349</v>
      </c>
      <c r="C140" s="101">
        <v>78.672102999999993</v>
      </c>
      <c r="D140" s="101">
        <v>58.579657999999981</v>
      </c>
      <c r="E140" s="101">
        <v>31.598238000000002</v>
      </c>
      <c r="F140" s="101">
        <v>158.74505600000001</v>
      </c>
      <c r="G140" s="101">
        <v>201.47281200000003</v>
      </c>
      <c r="H140" s="101">
        <v>32.607646999999993</v>
      </c>
      <c r="I140" s="101">
        <v>7.0746000000000003E-2</v>
      </c>
      <c r="J140" s="101">
        <v>84.509641000000002</v>
      </c>
      <c r="K140" s="101">
        <v>2.7738229999999997</v>
      </c>
      <c r="L140" s="101">
        <v>1.3960669999999999</v>
      </c>
      <c r="M140" s="101">
        <v>1.736145</v>
      </c>
      <c r="N140" s="101">
        <v>0.36540700000000004</v>
      </c>
      <c r="O140" s="101">
        <v>19.745080000000002</v>
      </c>
      <c r="P140" s="101">
        <v>39.506222000000001</v>
      </c>
      <c r="Q140" s="101">
        <v>369.40570400000024</v>
      </c>
      <c r="R140" s="101">
        <v>473.04273199999994</v>
      </c>
      <c r="S140" s="101">
        <v>1.094041</v>
      </c>
      <c r="U140" s="159" t="s">
        <v>549</v>
      </c>
    </row>
    <row r="141" spans="1:21" x14ac:dyDescent="0.2">
      <c r="B141" s="159" t="s">
        <v>350</v>
      </c>
      <c r="C141" s="101">
        <v>61.266029999999986</v>
      </c>
      <c r="D141" s="101">
        <v>44.224418000000007</v>
      </c>
      <c r="E141" s="101">
        <v>29.786378999999997</v>
      </c>
      <c r="F141" s="101">
        <v>131.04031900000001</v>
      </c>
      <c r="G141" s="101">
        <v>158.80421099999998</v>
      </c>
      <c r="H141" s="101">
        <v>27.735475999999995</v>
      </c>
      <c r="I141" s="101">
        <v>4.1886E-2</v>
      </c>
      <c r="J141" s="101">
        <v>62.619029999999995</v>
      </c>
      <c r="K141" s="101">
        <v>1.3494740000000001</v>
      </c>
      <c r="L141" s="101">
        <v>1.141724</v>
      </c>
      <c r="M141" s="101">
        <v>2.2983000000000002</v>
      </c>
      <c r="N141" s="101">
        <v>0.26932800000000001</v>
      </c>
      <c r="O141" s="101">
        <v>18.497979999999998</v>
      </c>
      <c r="P141" s="101">
        <v>28.933852000000002</v>
      </c>
      <c r="Q141" s="101">
        <v>322.54583999999994</v>
      </c>
      <c r="R141" s="101">
        <v>403.89353700000004</v>
      </c>
      <c r="S141" s="101">
        <v>0.93270099999999989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2022</v>
      </c>
      <c r="B143" s="159" t="s">
        <v>339</v>
      </c>
      <c r="C143" s="101">
        <v>73.651308999999998</v>
      </c>
      <c r="D143" s="101">
        <v>49.864584000000001</v>
      </c>
      <c r="E143" s="101">
        <v>16.774639000000001</v>
      </c>
      <c r="F143" s="101">
        <v>157.96429799999999</v>
      </c>
      <c r="G143" s="101">
        <v>187.26760999999999</v>
      </c>
      <c r="H143" s="101">
        <v>33.213608999999998</v>
      </c>
      <c r="I143" s="101">
        <v>6.8748999999999991E-2</v>
      </c>
      <c r="J143" s="101">
        <v>72.812014999999988</v>
      </c>
      <c r="K143" s="101">
        <v>1.7607429999999999</v>
      </c>
      <c r="L143" s="101">
        <v>1.4773419999999999</v>
      </c>
      <c r="M143" s="101">
        <v>3.5514969999999999</v>
      </c>
      <c r="N143" s="101">
        <v>0.34671099999999999</v>
      </c>
      <c r="O143" s="101">
        <v>18.277034000000004</v>
      </c>
      <c r="P143" s="101">
        <v>38.684525000000001</v>
      </c>
      <c r="Q143" s="101">
        <v>303.2632210000001</v>
      </c>
      <c r="R143" s="101">
        <v>446.95066299999996</v>
      </c>
      <c r="S143" s="101">
        <v>0.35045399999999999</v>
      </c>
      <c r="T143" s="100">
        <v>2022</v>
      </c>
      <c r="U143" s="159" t="s">
        <v>539</v>
      </c>
    </row>
    <row r="144" spans="1:21" x14ac:dyDescent="0.2">
      <c r="B144" s="159" t="s">
        <v>340</v>
      </c>
      <c r="C144" s="101">
        <v>77.218975000000015</v>
      </c>
      <c r="D144" s="101">
        <v>50.858751999999996</v>
      </c>
      <c r="E144" s="101">
        <v>24.794551000000002</v>
      </c>
      <c r="F144" s="101">
        <v>169.816765</v>
      </c>
      <c r="G144" s="101">
        <v>192.12375999999995</v>
      </c>
      <c r="H144" s="101">
        <v>41.971529000000004</v>
      </c>
      <c r="I144" s="101">
        <v>0.19908799999999999</v>
      </c>
      <c r="J144" s="101">
        <v>92.007903999999996</v>
      </c>
      <c r="K144" s="101">
        <v>3.0609459999999999</v>
      </c>
      <c r="L144" s="101">
        <v>2.1600569999999997</v>
      </c>
      <c r="M144" s="101">
        <v>3.7885759999999999</v>
      </c>
      <c r="N144" s="101">
        <v>0.36178199999999999</v>
      </c>
      <c r="O144" s="101">
        <v>19.785422000000001</v>
      </c>
      <c r="P144" s="101">
        <v>39.968029000000008</v>
      </c>
      <c r="Q144" s="101">
        <v>312.81060100000013</v>
      </c>
      <c r="R144" s="101">
        <v>457.46399100000008</v>
      </c>
      <c r="S144" s="101">
        <v>0.65289900000000001</v>
      </c>
      <c r="U144" s="159" t="s">
        <v>540</v>
      </c>
    </row>
    <row r="145" spans="1:21" x14ac:dyDescent="0.2">
      <c r="B145" s="159" t="s">
        <v>341</v>
      </c>
      <c r="C145" s="101">
        <v>86.005370999999997</v>
      </c>
      <c r="D145" s="101">
        <v>49.364416000000006</v>
      </c>
      <c r="E145" s="101">
        <v>40.864305999999999</v>
      </c>
      <c r="F145" s="101">
        <v>170.820716</v>
      </c>
      <c r="G145" s="101">
        <v>234.43612999999991</v>
      </c>
      <c r="H145" s="101">
        <v>40.753486000000009</v>
      </c>
      <c r="I145" s="101">
        <v>2.6811000000000001E-2</v>
      </c>
      <c r="J145" s="101">
        <v>100.030224</v>
      </c>
      <c r="K145" s="101">
        <v>2.7448620000000004</v>
      </c>
      <c r="L145" s="101">
        <v>2.6070579999999999</v>
      </c>
      <c r="M145" s="101">
        <v>2.6025450000000001</v>
      </c>
      <c r="N145" s="101">
        <v>0.53968800000000006</v>
      </c>
      <c r="O145" s="101">
        <v>22.415643999999997</v>
      </c>
      <c r="P145" s="101">
        <v>43.18272300000001</v>
      </c>
      <c r="Q145" s="101">
        <v>367.98415000000011</v>
      </c>
      <c r="R145" s="101">
        <v>527.98864700000001</v>
      </c>
      <c r="S145" s="101">
        <v>0.213864</v>
      </c>
      <c r="U145" s="159" t="s">
        <v>541</v>
      </c>
    </row>
    <row r="146" spans="1:21" x14ac:dyDescent="0.2">
      <c r="B146" s="159" t="s">
        <v>342</v>
      </c>
      <c r="C146" s="101">
        <v>86.635777000000004</v>
      </c>
      <c r="D146" s="101">
        <v>60.003136999999995</v>
      </c>
      <c r="E146" s="101">
        <v>23.769485</v>
      </c>
      <c r="F146" s="101">
        <v>195.16746699999999</v>
      </c>
      <c r="G146" s="101">
        <v>239.39459799999997</v>
      </c>
      <c r="H146" s="101">
        <v>38.179850000000009</v>
      </c>
      <c r="I146" s="101">
        <v>0.54616700000000007</v>
      </c>
      <c r="J146" s="101">
        <v>98.468178999999992</v>
      </c>
      <c r="K146" s="101">
        <v>2.551212</v>
      </c>
      <c r="L146" s="101">
        <v>1.6942139999999999</v>
      </c>
      <c r="M146" s="101">
        <v>3.7197429999999998</v>
      </c>
      <c r="N146" s="101">
        <v>0.29420199999999996</v>
      </c>
      <c r="O146" s="101">
        <v>18.352429999999998</v>
      </c>
      <c r="P146" s="101">
        <v>40.172320000000006</v>
      </c>
      <c r="Q146" s="101">
        <v>354.38295999999974</v>
      </c>
      <c r="R146" s="101">
        <v>443.12408800000014</v>
      </c>
      <c r="S146" s="101">
        <v>0.287246</v>
      </c>
      <c r="U146" s="159" t="s">
        <v>542</v>
      </c>
    </row>
    <row r="147" spans="1:21" x14ac:dyDescent="0.2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 x14ac:dyDescent="0.2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 x14ac:dyDescent="0.2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 x14ac:dyDescent="0.2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 x14ac:dyDescent="0.2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 x14ac:dyDescent="0.2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 x14ac:dyDescent="0.2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9" t="s">
        <v>683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163"/>
      <c r="S158" s="163"/>
      <c r="T158" s="163"/>
      <c r="U158" s="163"/>
    </row>
    <row r="159" spans="1:21" s="98" customFormat="1" ht="11.25" customHeight="1" thickBot="1" x14ac:dyDescent="0.3">
      <c r="A159" s="228" t="s">
        <v>162</v>
      </c>
      <c r="B159" s="228" t="s">
        <v>163</v>
      </c>
      <c r="C159" s="266" t="s">
        <v>681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8"/>
      <c r="P159" s="228" t="s">
        <v>536</v>
      </c>
      <c r="Q159" s="228" t="s">
        <v>523</v>
      </c>
    </row>
    <row r="160" spans="1:21" ht="20.25" customHeight="1" thickBot="1" x14ac:dyDescent="0.25">
      <c r="A160" s="229"/>
      <c r="B160" s="229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9"/>
      <c r="Q160" s="229"/>
      <c r="T160" s="159"/>
    </row>
    <row r="161" spans="1:17" x14ac:dyDescent="0.2">
      <c r="A161" s="100">
        <v>2021</v>
      </c>
      <c r="B161" s="159" t="s">
        <v>339</v>
      </c>
      <c r="C161" s="101">
        <v>682.22926799999993</v>
      </c>
      <c r="D161" s="101">
        <v>33.519981999999999</v>
      </c>
      <c r="E161" s="101">
        <v>6.6510500000000006</v>
      </c>
      <c r="F161" s="101">
        <v>128.48985199999998</v>
      </c>
      <c r="G161" s="101">
        <v>11.492964999999996</v>
      </c>
      <c r="H161" s="101">
        <v>0.61246100000000003</v>
      </c>
      <c r="I161" s="101">
        <v>3.6947890000000001</v>
      </c>
      <c r="J161" s="101">
        <v>147.35902699999997</v>
      </c>
      <c r="K161" s="101">
        <v>5.581302</v>
      </c>
      <c r="L161" s="101">
        <v>8.104830999999999</v>
      </c>
      <c r="M161" s="101">
        <v>1.5217860000000001</v>
      </c>
      <c r="N161" s="101">
        <v>0</v>
      </c>
      <c r="O161" s="101">
        <v>2.6267609999999997</v>
      </c>
      <c r="P161" s="100">
        <v>2021</v>
      </c>
      <c r="Q161" s="159" t="s">
        <v>539</v>
      </c>
    </row>
    <row r="162" spans="1:17" x14ac:dyDescent="0.2">
      <c r="B162" s="159" t="s">
        <v>340</v>
      </c>
      <c r="C162" s="101">
        <v>751.45171200000016</v>
      </c>
      <c r="D162" s="101">
        <v>9.726033000000001</v>
      </c>
      <c r="E162" s="101">
        <v>5.6222580000000004</v>
      </c>
      <c r="F162" s="101">
        <v>147.85558999999998</v>
      </c>
      <c r="G162" s="101">
        <v>10.896081000000002</v>
      </c>
      <c r="H162" s="101">
        <v>0.51873800000000003</v>
      </c>
      <c r="I162" s="101">
        <v>4.4333660000000004</v>
      </c>
      <c r="J162" s="101">
        <v>155.98774</v>
      </c>
      <c r="K162" s="101">
        <v>5.5014700000000003</v>
      </c>
      <c r="L162" s="101">
        <v>8.747202999999999</v>
      </c>
      <c r="M162" s="101">
        <v>1.4623970000000002</v>
      </c>
      <c r="N162" s="101">
        <v>0</v>
      </c>
      <c r="O162" s="101">
        <v>2.387607</v>
      </c>
      <c r="P162" s="96"/>
      <c r="Q162" s="159" t="s">
        <v>540</v>
      </c>
    </row>
    <row r="163" spans="1:17" x14ac:dyDescent="0.2">
      <c r="B163" s="159" t="s">
        <v>341</v>
      </c>
      <c r="C163" s="101">
        <v>856.4073719999999</v>
      </c>
      <c r="D163" s="101">
        <v>39.177655000000001</v>
      </c>
      <c r="E163" s="101">
        <v>7.1997589999999994</v>
      </c>
      <c r="F163" s="101">
        <v>177.85204299999998</v>
      </c>
      <c r="G163" s="101">
        <v>9.9090439999999997</v>
      </c>
      <c r="H163" s="101">
        <v>0.99610500000000002</v>
      </c>
      <c r="I163" s="101">
        <v>5.9246340000000002</v>
      </c>
      <c r="J163" s="101">
        <v>184.46959100000004</v>
      </c>
      <c r="K163" s="101">
        <v>8.6414099999999987</v>
      </c>
      <c r="L163" s="101">
        <v>9.0161139999999982</v>
      </c>
      <c r="M163" s="101">
        <v>0.45623900000000012</v>
      </c>
      <c r="N163" s="101">
        <v>0</v>
      </c>
      <c r="O163" s="101">
        <v>3.2459799999999999</v>
      </c>
      <c r="P163" s="96"/>
      <c r="Q163" s="159" t="s">
        <v>541</v>
      </c>
    </row>
    <row r="164" spans="1:17" x14ac:dyDescent="0.2">
      <c r="B164" s="159" t="s">
        <v>342</v>
      </c>
      <c r="C164" s="101">
        <v>756.9315959999999</v>
      </c>
      <c r="D164" s="101">
        <v>28.059925000000007</v>
      </c>
      <c r="E164" s="101">
        <v>8.6819929999999985</v>
      </c>
      <c r="F164" s="101">
        <v>129.45121599999999</v>
      </c>
      <c r="G164" s="101">
        <v>10.434317999999998</v>
      </c>
      <c r="H164" s="101">
        <v>0.75020500000000001</v>
      </c>
      <c r="I164" s="101">
        <v>5.9355390000000003</v>
      </c>
      <c r="J164" s="101">
        <v>168.96257599999996</v>
      </c>
      <c r="K164" s="101">
        <v>7.7683980000000004</v>
      </c>
      <c r="L164" s="101">
        <v>8.481325</v>
      </c>
      <c r="M164" s="101">
        <v>0.81828099999999981</v>
      </c>
      <c r="N164" s="101">
        <v>0</v>
      </c>
      <c r="O164" s="101">
        <v>3.7203760000000008</v>
      </c>
      <c r="P164" s="96"/>
      <c r="Q164" s="159" t="s">
        <v>542</v>
      </c>
    </row>
    <row r="165" spans="1:17" x14ac:dyDescent="0.2">
      <c r="B165" s="159" t="s">
        <v>343</v>
      </c>
      <c r="C165" s="101">
        <v>680.62030200000004</v>
      </c>
      <c r="D165" s="101">
        <v>33.246106999999995</v>
      </c>
      <c r="E165" s="101">
        <v>8.7794489999999996</v>
      </c>
      <c r="F165" s="101">
        <v>139.645984</v>
      </c>
      <c r="G165" s="101">
        <v>10.104642</v>
      </c>
      <c r="H165" s="101">
        <v>0.79228699999999996</v>
      </c>
      <c r="I165" s="101">
        <v>4.8595410000000001</v>
      </c>
      <c r="J165" s="101">
        <v>157.757396</v>
      </c>
      <c r="K165" s="101">
        <v>7.5677960000000013</v>
      </c>
      <c r="L165" s="101">
        <v>8.2677239999999976</v>
      </c>
      <c r="M165" s="101">
        <v>0.82142999999999988</v>
      </c>
      <c r="N165" s="101">
        <v>0</v>
      </c>
      <c r="O165" s="101">
        <v>4.9491460000000007</v>
      </c>
      <c r="P165" s="96"/>
      <c r="Q165" s="159" t="s">
        <v>543</v>
      </c>
    </row>
    <row r="166" spans="1:17" x14ac:dyDescent="0.2">
      <c r="B166" s="159" t="s">
        <v>344</v>
      </c>
      <c r="C166" s="101">
        <v>523.47366099999999</v>
      </c>
      <c r="D166" s="101">
        <v>14.564878999999999</v>
      </c>
      <c r="E166" s="101">
        <v>10.334218</v>
      </c>
      <c r="F166" s="101">
        <v>145.346416</v>
      </c>
      <c r="G166" s="101">
        <v>8.1975079999999991</v>
      </c>
      <c r="H166" s="101">
        <v>0.71959799999999996</v>
      </c>
      <c r="I166" s="101">
        <v>2.9076430000000002</v>
      </c>
      <c r="J166" s="101">
        <v>162.32553000000001</v>
      </c>
      <c r="K166" s="101">
        <v>7.4433729999999994</v>
      </c>
      <c r="L166" s="101">
        <v>8.4200879999999998</v>
      </c>
      <c r="M166" s="101">
        <v>0.44014700000000001</v>
      </c>
      <c r="N166" s="101">
        <v>0</v>
      </c>
      <c r="O166" s="101">
        <v>6.1276189999999993</v>
      </c>
      <c r="P166" s="96"/>
      <c r="Q166" s="159" t="s">
        <v>544</v>
      </c>
    </row>
    <row r="167" spans="1:17" x14ac:dyDescent="0.2">
      <c r="B167" s="159" t="s">
        <v>345</v>
      </c>
      <c r="C167" s="101">
        <v>644.97736200000008</v>
      </c>
      <c r="D167" s="101">
        <v>18.133776999999998</v>
      </c>
      <c r="E167" s="101">
        <v>7.9689799999999993</v>
      </c>
      <c r="F167" s="101">
        <v>138.38738799999999</v>
      </c>
      <c r="G167" s="101">
        <v>10.451940000000002</v>
      </c>
      <c r="H167" s="101">
        <v>0.77395700000000001</v>
      </c>
      <c r="I167" s="101">
        <v>6.438059</v>
      </c>
      <c r="J167" s="101">
        <v>168.30471899999998</v>
      </c>
      <c r="K167" s="101">
        <v>8.8045629999999999</v>
      </c>
      <c r="L167" s="101">
        <v>9.7299949999999988</v>
      </c>
      <c r="M167" s="101">
        <v>0.57701599999999997</v>
      </c>
      <c r="N167" s="101">
        <v>0</v>
      </c>
      <c r="O167" s="101">
        <v>5.3895259999999992</v>
      </c>
      <c r="P167" s="96"/>
      <c r="Q167" s="159" t="s">
        <v>545</v>
      </c>
    </row>
    <row r="168" spans="1:17" x14ac:dyDescent="0.2">
      <c r="B168" s="159" t="s">
        <v>346</v>
      </c>
      <c r="C168" s="101">
        <v>304.07976000000002</v>
      </c>
      <c r="D168" s="101">
        <v>11.457501000000001</v>
      </c>
      <c r="E168" s="101">
        <v>4.0076499999999999</v>
      </c>
      <c r="F168" s="101">
        <v>103.53142899999999</v>
      </c>
      <c r="G168" s="101">
        <v>6.8125870000000033</v>
      </c>
      <c r="H168" s="101">
        <v>0.47114400000000001</v>
      </c>
      <c r="I168" s="101">
        <v>3.8330380000000002</v>
      </c>
      <c r="J168" s="101">
        <v>120.52725599999999</v>
      </c>
      <c r="K168" s="101">
        <v>6.4271600000000015</v>
      </c>
      <c r="L168" s="101">
        <v>7.5039809999999987</v>
      </c>
      <c r="M168" s="101">
        <v>1.4982599999999997</v>
      </c>
      <c r="N168" s="101">
        <v>0</v>
      </c>
      <c r="O168" s="101">
        <v>5.5187269999999993</v>
      </c>
      <c r="P168" s="96"/>
      <c r="Q168" s="159" t="s">
        <v>546</v>
      </c>
    </row>
    <row r="169" spans="1:17" x14ac:dyDescent="0.2">
      <c r="B169" s="159" t="s">
        <v>347</v>
      </c>
      <c r="C169" s="101">
        <v>626.30586600000015</v>
      </c>
      <c r="D169" s="101">
        <v>30.204915000000003</v>
      </c>
      <c r="E169" s="101">
        <v>6.2757959999999997</v>
      </c>
      <c r="F169" s="101">
        <v>147.662048</v>
      </c>
      <c r="G169" s="101">
        <v>9.6677470000000039</v>
      </c>
      <c r="H169" s="101">
        <v>0.69834600000000002</v>
      </c>
      <c r="I169" s="101">
        <v>2.8832570000000004</v>
      </c>
      <c r="J169" s="101">
        <v>156.02732400000002</v>
      </c>
      <c r="K169" s="101">
        <v>9.5491279999999996</v>
      </c>
      <c r="L169" s="101">
        <v>9.7214579999999984</v>
      </c>
      <c r="M169" s="101">
        <v>0.46004199999999995</v>
      </c>
      <c r="N169" s="101">
        <v>0</v>
      </c>
      <c r="O169" s="101">
        <v>6.0144310000000001</v>
      </c>
      <c r="P169" s="96"/>
      <c r="Q169" s="159" t="s">
        <v>547</v>
      </c>
    </row>
    <row r="170" spans="1:17" x14ac:dyDescent="0.2">
      <c r="B170" s="159" t="s">
        <v>348</v>
      </c>
      <c r="C170" s="101">
        <v>686.47476799999993</v>
      </c>
      <c r="D170" s="101">
        <v>12.633365999999999</v>
      </c>
      <c r="E170" s="101">
        <v>7.6280209999999986</v>
      </c>
      <c r="F170" s="101">
        <v>147.82577600000002</v>
      </c>
      <c r="G170" s="101">
        <v>9.3091160000000013</v>
      </c>
      <c r="H170" s="101">
        <v>0.66942299999999999</v>
      </c>
      <c r="I170" s="101">
        <v>5.2137130000000003</v>
      </c>
      <c r="J170" s="101">
        <v>160.15113799999997</v>
      </c>
      <c r="K170" s="101">
        <v>8.8629290000000012</v>
      </c>
      <c r="L170" s="101">
        <v>10.262786999999999</v>
      </c>
      <c r="M170" s="101">
        <v>1.182596</v>
      </c>
      <c r="N170" s="101">
        <v>0</v>
      </c>
      <c r="O170" s="101">
        <v>12.964179999999997</v>
      </c>
      <c r="P170" s="96"/>
      <c r="Q170" s="159" t="s">
        <v>548</v>
      </c>
    </row>
    <row r="171" spans="1:17" x14ac:dyDescent="0.2">
      <c r="B171" s="159" t="s">
        <v>349</v>
      </c>
      <c r="C171" s="101">
        <v>886.61656700000003</v>
      </c>
      <c r="D171" s="101">
        <v>17.244359000000003</v>
      </c>
      <c r="E171" s="101">
        <v>7.9116629999999999</v>
      </c>
      <c r="F171" s="101">
        <v>160.65524699999997</v>
      </c>
      <c r="G171" s="101">
        <v>9.9013369999999998</v>
      </c>
      <c r="H171" s="101">
        <v>0.54002099999999997</v>
      </c>
      <c r="I171" s="101">
        <v>5.895435</v>
      </c>
      <c r="J171" s="101">
        <v>180.58065600000003</v>
      </c>
      <c r="K171" s="101">
        <v>9.1087310000000006</v>
      </c>
      <c r="L171" s="101">
        <v>9.8911879999999979</v>
      </c>
      <c r="M171" s="101">
        <v>0.98009899999999983</v>
      </c>
      <c r="N171" s="101">
        <v>0</v>
      </c>
      <c r="O171" s="101">
        <v>8.0728160000000013</v>
      </c>
      <c r="P171" s="96"/>
      <c r="Q171" s="159" t="s">
        <v>549</v>
      </c>
    </row>
    <row r="172" spans="1:17" x14ac:dyDescent="0.2">
      <c r="B172" s="159" t="s">
        <v>350</v>
      </c>
      <c r="C172" s="101">
        <v>648.47464400000001</v>
      </c>
      <c r="D172" s="101">
        <v>9.7942490000000006</v>
      </c>
      <c r="E172" s="101">
        <v>6.3282989999999995</v>
      </c>
      <c r="F172" s="101">
        <v>118.43166800000002</v>
      </c>
      <c r="G172" s="101">
        <v>9.5993229999999983</v>
      </c>
      <c r="H172" s="101">
        <v>0.58281399999999994</v>
      </c>
      <c r="I172" s="101">
        <v>5.3882999999999992</v>
      </c>
      <c r="J172" s="101">
        <v>156.59742599999998</v>
      </c>
      <c r="K172" s="101">
        <v>7.5972640000000009</v>
      </c>
      <c r="L172" s="101">
        <v>7.6824499999999993</v>
      </c>
      <c r="M172" s="101">
        <v>0.88471999999999995</v>
      </c>
      <c r="N172" s="101">
        <v>0</v>
      </c>
      <c r="O172" s="101">
        <v>6.9593400000000001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2022</v>
      </c>
      <c r="B174" s="159" t="s">
        <v>339</v>
      </c>
      <c r="C174" s="101">
        <v>650.65753699999993</v>
      </c>
      <c r="D174" s="101">
        <v>25.684608000000001</v>
      </c>
      <c r="E174" s="101">
        <v>8.0287399999999991</v>
      </c>
      <c r="F174" s="101">
        <v>154.41499600000003</v>
      </c>
      <c r="G174" s="101">
        <v>9.3840729999999972</v>
      </c>
      <c r="H174" s="101">
        <v>0.56700899999999987</v>
      </c>
      <c r="I174" s="101">
        <v>4.433198</v>
      </c>
      <c r="J174" s="101">
        <v>166.04680199999999</v>
      </c>
      <c r="K174" s="101">
        <v>6.2883280000000008</v>
      </c>
      <c r="L174" s="101">
        <v>9.5897100000000002</v>
      </c>
      <c r="M174" s="101">
        <v>0.52621499999999999</v>
      </c>
      <c r="N174" s="101">
        <v>0</v>
      </c>
      <c r="O174" s="101">
        <v>6.5639439999999993</v>
      </c>
      <c r="P174" s="100">
        <v>2022</v>
      </c>
      <c r="Q174" s="159" t="s">
        <v>539</v>
      </c>
    </row>
    <row r="175" spans="1:17" x14ac:dyDescent="0.2">
      <c r="B175" s="159" t="s">
        <v>340</v>
      </c>
      <c r="C175" s="101">
        <v>721.09480599999995</v>
      </c>
      <c r="D175" s="101">
        <v>21.441783000000004</v>
      </c>
      <c r="E175" s="101">
        <v>8.4113240000000005</v>
      </c>
      <c r="F175" s="101">
        <v>155.69350900000001</v>
      </c>
      <c r="G175" s="101">
        <v>11.010850999999994</v>
      </c>
      <c r="H175" s="101">
        <v>0.56234899999999999</v>
      </c>
      <c r="I175" s="101">
        <v>6.6991969999999998</v>
      </c>
      <c r="J175" s="101">
        <v>171.48324400000001</v>
      </c>
      <c r="K175" s="101">
        <v>7.0706679999999986</v>
      </c>
      <c r="L175" s="101">
        <v>9.7894819999999978</v>
      </c>
      <c r="M175" s="101">
        <v>0.58644000000000007</v>
      </c>
      <c r="N175" s="101">
        <v>0</v>
      </c>
      <c r="O175" s="101">
        <v>6.6116879999999991</v>
      </c>
      <c r="P175" s="96"/>
      <c r="Q175" s="159" t="s">
        <v>540</v>
      </c>
    </row>
    <row r="176" spans="1:17" x14ac:dyDescent="0.2">
      <c r="B176" s="159" t="s">
        <v>341</v>
      </c>
      <c r="C176" s="101">
        <v>756.44399699999997</v>
      </c>
      <c r="D176" s="101">
        <v>43.859424000000004</v>
      </c>
      <c r="E176" s="101">
        <v>12.21566</v>
      </c>
      <c r="F176" s="101">
        <v>180.64735800000003</v>
      </c>
      <c r="G176" s="101">
        <v>13.325411000000003</v>
      </c>
      <c r="H176" s="101">
        <v>0.63916099999999998</v>
      </c>
      <c r="I176" s="101">
        <v>6.3231030000000006</v>
      </c>
      <c r="J176" s="101">
        <v>183.82564099999996</v>
      </c>
      <c r="K176" s="101">
        <v>7.7042970000000004</v>
      </c>
      <c r="L176" s="101">
        <v>11.398219999999998</v>
      </c>
      <c r="M176" s="101">
        <v>7.1014660000000003</v>
      </c>
      <c r="N176" s="101">
        <v>0</v>
      </c>
      <c r="O176" s="101">
        <v>9.5433169999999965</v>
      </c>
      <c r="P176" s="96"/>
      <c r="Q176" s="159" t="s">
        <v>541</v>
      </c>
    </row>
    <row r="177" spans="2:19" x14ac:dyDescent="0.2">
      <c r="B177" s="159" t="s">
        <v>342</v>
      </c>
      <c r="C177" s="101">
        <v>673.40280500000006</v>
      </c>
      <c r="D177" s="101">
        <v>32.082030000000003</v>
      </c>
      <c r="E177" s="101">
        <v>8.4478760000000008</v>
      </c>
      <c r="F177" s="101">
        <v>152.81933100000001</v>
      </c>
      <c r="G177" s="101">
        <v>11.351098999999996</v>
      </c>
      <c r="H177" s="101">
        <v>0.56317700000000004</v>
      </c>
      <c r="I177" s="101">
        <v>5.8690289999999994</v>
      </c>
      <c r="J177" s="101">
        <v>163.23383299999998</v>
      </c>
      <c r="K177" s="101">
        <v>9.9342070000000007</v>
      </c>
      <c r="L177" s="101">
        <v>10.560422000000003</v>
      </c>
      <c r="M177" s="101">
        <v>0.616568</v>
      </c>
      <c r="N177" s="101">
        <v>0</v>
      </c>
      <c r="O177" s="101">
        <v>17.612618999999999</v>
      </c>
      <c r="P177" s="96"/>
      <c r="Q177" s="159" t="s">
        <v>542</v>
      </c>
    </row>
    <row r="178" spans="2:19" x14ac:dyDescent="0.2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 x14ac:dyDescent="0.2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4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42.5546875" style="9" customWidth="1"/>
    <col min="2" max="2" width="12.33203125" style="9" customWidth="1"/>
    <col min="3" max="3" width="9.33203125" style="9" customWidth="1"/>
    <col min="4" max="4" width="12.33203125" style="9" customWidth="1"/>
    <col min="5" max="5" width="9.33203125" style="9" customWidth="1"/>
    <col min="6" max="6" width="11.6640625" style="9" customWidth="1"/>
    <col min="7" max="7" width="12.33203125" style="9" customWidth="1"/>
    <col min="8" max="8" width="9.33203125" style="9" customWidth="1"/>
    <col min="9" max="9" width="12.33203125" style="9" customWidth="1"/>
    <col min="10" max="10" width="9.33203125" style="9" customWidth="1"/>
    <col min="11" max="11" width="11.6640625" style="9" customWidth="1"/>
    <col min="12" max="12" width="2" style="9" customWidth="1"/>
    <col min="13" max="13" width="40.44140625" style="9" customWidth="1"/>
    <col min="14" max="16384" width="9.109375" style="9"/>
  </cols>
  <sheetData>
    <row r="1" spans="1:13" hidden="1" x14ac:dyDescent="0.3">
      <c r="A1" s="52"/>
    </row>
    <row r="2" spans="1:13" ht="25.5" customHeight="1" x14ac:dyDescent="0.3">
      <c r="A2" s="273" t="s">
        <v>684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x14ac:dyDescent="0.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918</v>
      </c>
    </row>
    <row r="4" spans="1:13" ht="26.25" customHeight="1" x14ac:dyDescent="0.3">
      <c r="A4" s="274" t="s">
        <v>308</v>
      </c>
      <c r="B4" s="277" t="s">
        <v>685</v>
      </c>
      <c r="C4" s="278"/>
      <c r="D4" s="278"/>
      <c r="E4" s="278"/>
      <c r="F4" s="279"/>
      <c r="G4" s="277" t="s">
        <v>686</v>
      </c>
      <c r="H4" s="278"/>
      <c r="I4" s="278"/>
      <c r="J4" s="278"/>
      <c r="K4" s="279"/>
      <c r="L4" s="167"/>
      <c r="M4" s="270" t="s">
        <v>599</v>
      </c>
    </row>
    <row r="5" spans="1:13" ht="56.25" customHeight="1" x14ac:dyDescent="0.3">
      <c r="A5" s="275"/>
      <c r="B5" s="280">
        <v>2021</v>
      </c>
      <c r="C5" s="281"/>
      <c r="D5" s="280">
        <v>2022</v>
      </c>
      <c r="E5" s="281"/>
      <c r="F5" s="168" t="s">
        <v>687</v>
      </c>
      <c r="G5" s="280">
        <v>2021</v>
      </c>
      <c r="H5" s="281"/>
      <c r="I5" s="280">
        <v>2022</v>
      </c>
      <c r="J5" s="281"/>
      <c r="K5" s="168" t="s">
        <v>687</v>
      </c>
      <c r="L5" s="169"/>
      <c r="M5" s="271"/>
    </row>
    <row r="6" spans="1:13" ht="24" customHeight="1" x14ac:dyDescent="0.3">
      <c r="A6" s="276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2" t="s">
        <v>296</v>
      </c>
      <c r="K6" s="283"/>
      <c r="L6" s="173"/>
      <c r="M6" s="272"/>
    </row>
    <row r="7" spans="1:13" x14ac:dyDescent="0.3">
      <c r="A7" s="174" t="s">
        <v>297</v>
      </c>
      <c r="B7" s="175">
        <f>SUM(B9:B25)</f>
        <v>24891.334152000003</v>
      </c>
      <c r="C7" s="175">
        <f>SUM(C9:C25)</f>
        <v>99.999999999999986</v>
      </c>
      <c r="D7" s="175">
        <f>SUM(D9:D25)</f>
        <v>33569.539784000001</v>
      </c>
      <c r="E7" s="175">
        <f>SUM(E9:E25)</f>
        <v>99.999999999999986</v>
      </c>
      <c r="F7" s="175">
        <f>D7/B7*100-100</f>
        <v>34.864365160204585</v>
      </c>
      <c r="G7" s="175">
        <f>SUM(G9:G25)</f>
        <v>20719.978197999993</v>
      </c>
      <c r="H7" s="175">
        <f>SUM(H9:H25)</f>
        <v>100.00000000000003</v>
      </c>
      <c r="I7" s="175">
        <f>SUM(I9:I25)</f>
        <v>24450.705093</v>
      </c>
      <c r="J7" s="175">
        <f>SUM(J9:J25)</f>
        <v>99.999999999999986</v>
      </c>
      <c r="K7" s="175">
        <f>I7/G7*100-100</f>
        <v>18.005457628136483</v>
      </c>
      <c r="L7" s="175"/>
      <c r="M7" s="174" t="s">
        <v>297</v>
      </c>
    </row>
    <row r="8" spans="1:13" x14ac:dyDescent="0.3">
      <c r="M8" s="176"/>
    </row>
    <row r="9" spans="1:13" x14ac:dyDescent="0.3">
      <c r="A9" s="177" t="s">
        <v>298</v>
      </c>
      <c r="B9" s="178">
        <v>2538.7699709999997</v>
      </c>
      <c r="C9" s="178">
        <f t="shared" ref="C9:C25" si="0">B9/$B$7*100</f>
        <v>10.19941299850338</v>
      </c>
      <c r="D9" s="178">
        <v>3203.0245499999992</v>
      </c>
      <c r="E9" s="178">
        <f>D9/$D$7*100</f>
        <v>9.5414610108138351</v>
      </c>
      <c r="F9" s="178">
        <f>D9/B9*100-100</f>
        <v>26.164425552046183</v>
      </c>
      <c r="G9" s="178">
        <v>1336.8964489999998</v>
      </c>
      <c r="H9" s="178">
        <f>G9/$G$7*100</f>
        <v>6.4522097283338091</v>
      </c>
      <c r="I9" s="178">
        <v>1729.538403</v>
      </c>
      <c r="J9" s="178">
        <f>I9/$I$7*100</f>
        <v>7.0735727105683752</v>
      </c>
      <c r="K9" s="178">
        <f>I9/G9*100-100</f>
        <v>29.369660925773047</v>
      </c>
      <c r="L9" s="178"/>
      <c r="M9" s="177" t="s">
        <v>600</v>
      </c>
    </row>
    <row r="10" spans="1:13" x14ac:dyDescent="0.3">
      <c r="A10" s="177" t="s">
        <v>299</v>
      </c>
      <c r="B10" s="178">
        <v>994.86796700000014</v>
      </c>
      <c r="C10" s="178">
        <f t="shared" si="0"/>
        <v>3.9968446886968616</v>
      </c>
      <c r="D10" s="178">
        <v>1204.170251</v>
      </c>
      <c r="E10" s="178">
        <f t="shared" ref="E10:E25" si="1">D10/$D$7*100</f>
        <v>3.5870919254422864</v>
      </c>
      <c r="F10" s="178">
        <f t="shared" ref="F10:F25" si="2">D10/B10*100-100</f>
        <v>21.038197121890036</v>
      </c>
      <c r="G10" s="178">
        <v>974.40850899999998</v>
      </c>
      <c r="H10" s="178">
        <f t="shared" ref="H10:H25" si="3">G10/$G$7*100</f>
        <v>4.7027487176316392</v>
      </c>
      <c r="I10" s="178">
        <v>1105.712477</v>
      </c>
      <c r="J10" s="178">
        <f t="shared" ref="J10:J25" si="4">I10/$I$7*100</f>
        <v>4.5222110069805508</v>
      </c>
      <c r="K10" s="178">
        <f t="shared" ref="K10:K25" si="5">I10/G10*100-100</f>
        <v>13.47524850072918</v>
      </c>
      <c r="L10" s="178"/>
      <c r="M10" s="177" t="s">
        <v>601</v>
      </c>
    </row>
    <row r="11" spans="1:13" x14ac:dyDescent="0.3">
      <c r="A11" s="177" t="s">
        <v>300</v>
      </c>
      <c r="B11" s="178">
        <v>2352.118136</v>
      </c>
      <c r="C11" s="178">
        <f t="shared" si="0"/>
        <v>9.4495462623123743</v>
      </c>
      <c r="D11" s="178">
        <v>5391.1605849999996</v>
      </c>
      <c r="E11" s="178">
        <f t="shared" si="1"/>
        <v>16.059679756377086</v>
      </c>
      <c r="F11" s="178">
        <f t="shared" si="2"/>
        <v>129.20449880838808</v>
      </c>
      <c r="G11" s="178">
        <v>1228.159621</v>
      </c>
      <c r="H11" s="178">
        <f t="shared" si="3"/>
        <v>5.9274175352102869</v>
      </c>
      <c r="I11" s="178">
        <v>1970.540935</v>
      </c>
      <c r="J11" s="178">
        <f t="shared" si="4"/>
        <v>8.0592397131489957</v>
      </c>
      <c r="K11" s="178">
        <f t="shared" si="5"/>
        <v>60.44664726849868</v>
      </c>
      <c r="L11" s="178"/>
      <c r="M11" s="177" t="s">
        <v>602</v>
      </c>
    </row>
    <row r="12" spans="1:13" x14ac:dyDescent="0.3">
      <c r="A12" s="177" t="s">
        <v>301</v>
      </c>
      <c r="B12" s="178">
        <v>3153.7013449999999</v>
      </c>
      <c r="C12" s="178">
        <f t="shared" si="0"/>
        <v>12.669876695808217</v>
      </c>
      <c r="D12" s="178">
        <v>3888.3630599999997</v>
      </c>
      <c r="E12" s="178">
        <f t="shared" si="1"/>
        <v>11.583009731498557</v>
      </c>
      <c r="F12" s="178">
        <f t="shared" si="2"/>
        <v>23.295221539121357</v>
      </c>
      <c r="G12" s="178">
        <v>1223.9205690000001</v>
      </c>
      <c r="H12" s="178">
        <f t="shared" si="3"/>
        <v>5.9069587685094165</v>
      </c>
      <c r="I12" s="178">
        <v>1530.0308980000002</v>
      </c>
      <c r="J12" s="178">
        <f t="shared" si="4"/>
        <v>6.2576146257558571</v>
      </c>
      <c r="K12" s="178">
        <f t="shared" si="5"/>
        <v>25.010636862660647</v>
      </c>
      <c r="L12" s="178"/>
      <c r="M12" s="177" t="s">
        <v>603</v>
      </c>
    </row>
    <row r="13" spans="1:13" x14ac:dyDescent="0.3">
      <c r="A13" s="177" t="s">
        <v>358</v>
      </c>
      <c r="B13" s="178">
        <v>1675.9106100000001</v>
      </c>
      <c r="C13" s="178">
        <f t="shared" si="0"/>
        <v>6.7329079259712623</v>
      </c>
      <c r="D13" s="178">
        <v>2212.722342</v>
      </c>
      <c r="E13" s="178">
        <f t="shared" si="1"/>
        <v>6.5914586742551444</v>
      </c>
      <c r="F13" s="178">
        <f t="shared" si="2"/>
        <v>32.031048004403999</v>
      </c>
      <c r="G13" s="178">
        <v>1552.2353280000002</v>
      </c>
      <c r="H13" s="178">
        <f t="shared" si="3"/>
        <v>7.4914911259406178</v>
      </c>
      <c r="I13" s="178">
        <v>1829.9421649999999</v>
      </c>
      <c r="J13" s="178">
        <f t="shared" si="4"/>
        <v>7.4842102018722336</v>
      </c>
      <c r="K13" s="178">
        <f t="shared" si="5"/>
        <v>17.890769008447634</v>
      </c>
      <c r="L13" s="178"/>
      <c r="M13" s="177" t="s">
        <v>604</v>
      </c>
    </row>
    <row r="14" spans="1:13" x14ac:dyDescent="0.3">
      <c r="A14" s="177" t="s">
        <v>359</v>
      </c>
      <c r="B14" s="178">
        <v>183.44487100000001</v>
      </c>
      <c r="C14" s="178">
        <f t="shared" si="0"/>
        <v>0.73698287877936153</v>
      </c>
      <c r="D14" s="178">
        <v>281.96711799999997</v>
      </c>
      <c r="E14" s="178">
        <f t="shared" si="1"/>
        <v>0.83994931063782963</v>
      </c>
      <c r="F14" s="178">
        <f t="shared" si="2"/>
        <v>53.706732961751754</v>
      </c>
      <c r="G14" s="178">
        <v>96.295870000000008</v>
      </c>
      <c r="H14" s="178">
        <f t="shared" si="3"/>
        <v>0.46474889635402711</v>
      </c>
      <c r="I14" s="178">
        <v>125.914801</v>
      </c>
      <c r="J14" s="178">
        <f t="shared" si="4"/>
        <v>0.51497411023966</v>
      </c>
      <c r="K14" s="178">
        <f t="shared" si="5"/>
        <v>30.758256818283058</v>
      </c>
      <c r="L14" s="178"/>
      <c r="M14" s="177" t="s">
        <v>605</v>
      </c>
    </row>
    <row r="15" spans="1:13" x14ac:dyDescent="0.3">
      <c r="A15" s="177" t="s">
        <v>360</v>
      </c>
      <c r="B15" s="178">
        <v>340.77942899999999</v>
      </c>
      <c r="C15" s="178">
        <f t="shared" si="0"/>
        <v>1.3690685558235478</v>
      </c>
      <c r="D15" s="178">
        <v>501.78423700000008</v>
      </c>
      <c r="E15" s="178">
        <f t="shared" si="1"/>
        <v>1.4947605484873574</v>
      </c>
      <c r="F15" s="178">
        <f t="shared" si="2"/>
        <v>47.246046650310006</v>
      </c>
      <c r="G15" s="178">
        <v>628.06038600000011</v>
      </c>
      <c r="H15" s="178">
        <f t="shared" si="3"/>
        <v>3.0311826585832216</v>
      </c>
      <c r="I15" s="178">
        <v>740.93810799999994</v>
      </c>
      <c r="J15" s="178">
        <f t="shared" si="4"/>
        <v>3.0303343203469555</v>
      </c>
      <c r="K15" s="178">
        <f t="shared" si="5"/>
        <v>17.972431396110977</v>
      </c>
      <c r="L15" s="178"/>
      <c r="M15" s="177" t="s">
        <v>606</v>
      </c>
    </row>
    <row r="16" spans="1:13" x14ac:dyDescent="0.3">
      <c r="A16" s="177" t="s">
        <v>361</v>
      </c>
      <c r="B16" s="178">
        <v>430.82307799999995</v>
      </c>
      <c r="C16" s="178">
        <f t="shared" si="0"/>
        <v>1.7308155335072049</v>
      </c>
      <c r="D16" s="178">
        <v>596.26679000000013</v>
      </c>
      <c r="E16" s="178">
        <f t="shared" si="1"/>
        <v>1.776213775454242</v>
      </c>
      <c r="F16" s="178">
        <f t="shared" si="2"/>
        <v>38.40177568203535</v>
      </c>
      <c r="G16" s="178">
        <v>831.18543299999999</v>
      </c>
      <c r="H16" s="178">
        <f t="shared" si="3"/>
        <v>4.0115169285276107</v>
      </c>
      <c r="I16" s="178">
        <v>1158.56467</v>
      </c>
      <c r="J16" s="178">
        <f t="shared" si="4"/>
        <v>4.7383691619252559</v>
      </c>
      <c r="K16" s="178">
        <f t="shared" si="5"/>
        <v>39.38702773199347</v>
      </c>
      <c r="L16" s="178"/>
      <c r="M16" s="177" t="s">
        <v>607</v>
      </c>
    </row>
    <row r="17" spans="1:13" x14ac:dyDescent="0.3">
      <c r="A17" s="177" t="s">
        <v>302</v>
      </c>
      <c r="B17" s="178">
        <v>677.50893199999996</v>
      </c>
      <c r="C17" s="178">
        <f t="shared" si="0"/>
        <v>2.7218666860633607</v>
      </c>
      <c r="D17" s="178">
        <v>917.18136200000015</v>
      </c>
      <c r="E17" s="178">
        <f t="shared" si="1"/>
        <v>2.7321833063590271</v>
      </c>
      <c r="F17" s="178">
        <f t="shared" si="2"/>
        <v>35.375538045305092</v>
      </c>
      <c r="G17" s="178">
        <v>763.52407699999992</v>
      </c>
      <c r="H17" s="178">
        <f t="shared" si="3"/>
        <v>3.6849656389778414</v>
      </c>
      <c r="I17" s="178">
        <v>903.45545500000003</v>
      </c>
      <c r="J17" s="178">
        <f t="shared" si="4"/>
        <v>3.6950077781546291</v>
      </c>
      <c r="K17" s="178">
        <f t="shared" si="5"/>
        <v>18.327041964388528</v>
      </c>
      <c r="L17" s="178"/>
      <c r="M17" s="177" t="s">
        <v>608</v>
      </c>
    </row>
    <row r="18" spans="1:13" x14ac:dyDescent="0.3">
      <c r="A18" s="177" t="s">
        <v>303</v>
      </c>
      <c r="B18" s="178">
        <v>496.25818399999997</v>
      </c>
      <c r="C18" s="178">
        <f t="shared" si="0"/>
        <v>1.9936986140219646</v>
      </c>
      <c r="D18" s="178">
        <v>756.90464199999997</v>
      </c>
      <c r="E18" s="178">
        <f t="shared" si="1"/>
        <v>2.2547364273392803</v>
      </c>
      <c r="F18" s="178">
        <f t="shared" si="2"/>
        <v>52.522349535700556</v>
      </c>
      <c r="G18" s="178">
        <v>1000.223667</v>
      </c>
      <c r="H18" s="178">
        <f t="shared" si="3"/>
        <v>4.8273393796164665</v>
      </c>
      <c r="I18" s="178">
        <v>1178.183544</v>
      </c>
      <c r="J18" s="178">
        <f t="shared" si="4"/>
        <v>4.8186076414512176</v>
      </c>
      <c r="K18" s="178">
        <f t="shared" si="5"/>
        <v>17.792008214898587</v>
      </c>
      <c r="L18" s="178"/>
      <c r="M18" s="177" t="s">
        <v>609</v>
      </c>
    </row>
    <row r="19" spans="1:13" x14ac:dyDescent="0.3">
      <c r="A19" s="177" t="s">
        <v>304</v>
      </c>
      <c r="B19" s="178">
        <v>197.55748</v>
      </c>
      <c r="C19" s="178">
        <f t="shared" si="0"/>
        <v>0.79367975534620494</v>
      </c>
      <c r="D19" s="178">
        <v>288.55221499999999</v>
      </c>
      <c r="E19" s="178">
        <f t="shared" si="1"/>
        <v>0.85956559683767386</v>
      </c>
      <c r="F19" s="178">
        <f t="shared" si="2"/>
        <v>46.059878370588649</v>
      </c>
      <c r="G19" s="178">
        <v>508.60825</v>
      </c>
      <c r="H19" s="178">
        <f t="shared" si="3"/>
        <v>2.4546756040944757</v>
      </c>
      <c r="I19" s="178">
        <v>657.08380399999999</v>
      </c>
      <c r="J19" s="178">
        <f t="shared" si="4"/>
        <v>2.6873818219177519</v>
      </c>
      <c r="K19" s="178">
        <f t="shared" si="5"/>
        <v>29.192517817003562</v>
      </c>
      <c r="L19" s="178"/>
      <c r="M19" s="177" t="s">
        <v>610</v>
      </c>
    </row>
    <row r="20" spans="1:13" x14ac:dyDescent="0.3">
      <c r="A20" s="177" t="s">
        <v>362</v>
      </c>
      <c r="B20" s="178">
        <v>404.36018100000001</v>
      </c>
      <c r="C20" s="178">
        <f t="shared" si="0"/>
        <v>1.6245018387956112</v>
      </c>
      <c r="D20" s="178">
        <v>494.39601600000003</v>
      </c>
      <c r="E20" s="178">
        <f t="shared" si="1"/>
        <v>1.4727518434305147</v>
      </c>
      <c r="F20" s="178">
        <f t="shared" si="2"/>
        <v>22.266246586728087</v>
      </c>
      <c r="G20" s="178">
        <v>894.77871199999981</v>
      </c>
      <c r="H20" s="178">
        <f t="shared" si="3"/>
        <v>4.3184346211636884</v>
      </c>
      <c r="I20" s="178">
        <v>1105.9873279999999</v>
      </c>
      <c r="J20" s="178">
        <f t="shared" si="4"/>
        <v>4.5233351095328267</v>
      </c>
      <c r="K20" s="178">
        <f t="shared" si="5"/>
        <v>23.604564253424059</v>
      </c>
      <c r="L20" s="178"/>
      <c r="M20" s="177" t="s">
        <v>611</v>
      </c>
    </row>
    <row r="21" spans="1:13" x14ac:dyDescent="0.3">
      <c r="A21" s="177" t="s">
        <v>305</v>
      </c>
      <c r="B21" s="178">
        <v>2177.2724879999996</v>
      </c>
      <c r="C21" s="178">
        <f t="shared" si="0"/>
        <v>8.7471104389358629</v>
      </c>
      <c r="D21" s="178">
        <v>3212.4040879999998</v>
      </c>
      <c r="E21" s="178">
        <f t="shared" si="1"/>
        <v>9.5694016321638813</v>
      </c>
      <c r="F21" s="178">
        <f t="shared" si="2"/>
        <v>47.542583930358319</v>
      </c>
      <c r="G21" s="178">
        <v>1759.4392869999997</v>
      </c>
      <c r="H21" s="178">
        <f t="shared" si="3"/>
        <v>8.4915112853247621</v>
      </c>
      <c r="I21" s="178">
        <v>2339.3682599999993</v>
      </c>
      <c r="J21" s="178">
        <f t="shared" si="4"/>
        <v>9.5676924289178782</v>
      </c>
      <c r="K21" s="178">
        <f t="shared" si="5"/>
        <v>32.961010776838464</v>
      </c>
      <c r="L21" s="178"/>
      <c r="M21" s="177" t="s">
        <v>612</v>
      </c>
    </row>
    <row r="22" spans="1:13" x14ac:dyDescent="0.3">
      <c r="A22" s="177" t="s">
        <v>363</v>
      </c>
      <c r="B22" s="178">
        <v>4853.264064</v>
      </c>
      <c r="C22" s="178">
        <f t="shared" si="0"/>
        <v>19.497806081278465</v>
      </c>
      <c r="D22" s="178">
        <v>5579.0263039999991</v>
      </c>
      <c r="E22" s="178">
        <f t="shared" si="1"/>
        <v>16.619311256268961</v>
      </c>
      <c r="F22" s="178">
        <f t="shared" si="2"/>
        <v>14.95410574057729</v>
      </c>
      <c r="G22" s="178">
        <v>3035.8232049999997</v>
      </c>
      <c r="H22" s="178">
        <f t="shared" si="3"/>
        <v>14.651671811570893</v>
      </c>
      <c r="I22" s="178">
        <v>3213.9683210000003</v>
      </c>
      <c r="J22" s="178">
        <f t="shared" si="4"/>
        <v>13.144685639025305</v>
      </c>
      <c r="K22" s="178">
        <f t="shared" si="5"/>
        <v>5.8680991602737578</v>
      </c>
      <c r="L22" s="178"/>
      <c r="M22" s="177" t="s">
        <v>613</v>
      </c>
    </row>
    <row r="23" spans="1:13" x14ac:dyDescent="0.3">
      <c r="A23" s="177" t="s">
        <v>364</v>
      </c>
      <c r="B23" s="178">
        <v>3015.7169100000001</v>
      </c>
      <c r="C23" s="178">
        <f t="shared" si="0"/>
        <v>12.115529411097031</v>
      </c>
      <c r="D23" s="178">
        <v>3367.807096</v>
      </c>
      <c r="E23" s="178">
        <f t="shared" si="1"/>
        <v>10.032330254361046</v>
      </c>
      <c r="F23" s="178">
        <f t="shared" si="2"/>
        <v>11.675173648842247</v>
      </c>
      <c r="G23" s="178">
        <v>3187.2551969999995</v>
      </c>
      <c r="H23" s="178">
        <f t="shared" si="3"/>
        <v>15.382521962825477</v>
      </c>
      <c r="I23" s="178">
        <v>2963.2750529999998</v>
      </c>
      <c r="J23" s="178">
        <f t="shared" si="4"/>
        <v>12.1193848673442</v>
      </c>
      <c r="K23" s="178">
        <f t="shared" si="5"/>
        <v>-7.0273677555164369</v>
      </c>
      <c r="L23" s="178"/>
      <c r="M23" s="177" t="s">
        <v>614</v>
      </c>
    </row>
    <row r="24" spans="1:13" x14ac:dyDescent="0.3">
      <c r="A24" s="177" t="s">
        <v>326</v>
      </c>
      <c r="B24" s="178">
        <v>618.70176499999991</v>
      </c>
      <c r="C24" s="178">
        <f t="shared" si="0"/>
        <v>2.4856111015258202</v>
      </c>
      <c r="D24" s="178">
        <v>715.24863400000004</v>
      </c>
      <c r="E24" s="178">
        <f t="shared" si="1"/>
        <v>2.130647719933604</v>
      </c>
      <c r="F24" s="178">
        <f t="shared" si="2"/>
        <v>15.60475086086106</v>
      </c>
      <c r="G24" s="178">
        <v>629.25861799999996</v>
      </c>
      <c r="H24" s="178">
        <f t="shared" si="3"/>
        <v>3.0369656376411607</v>
      </c>
      <c r="I24" s="178">
        <v>690.97832399999993</v>
      </c>
      <c r="J24" s="178">
        <f t="shared" si="4"/>
        <v>2.8260057179202587</v>
      </c>
      <c r="K24" s="178">
        <f t="shared" si="5"/>
        <v>9.8083211313285403</v>
      </c>
      <c r="L24" s="178"/>
      <c r="M24" s="177" t="s">
        <v>615</v>
      </c>
    </row>
    <row r="25" spans="1:13" x14ac:dyDescent="0.3">
      <c r="A25" s="177" t="s">
        <v>306</v>
      </c>
      <c r="B25" s="178">
        <v>780.27874100000008</v>
      </c>
      <c r="C25" s="178">
        <f t="shared" si="0"/>
        <v>3.1347405335334555</v>
      </c>
      <c r="D25" s="178">
        <v>958.56049399999995</v>
      </c>
      <c r="E25" s="178">
        <f t="shared" si="1"/>
        <v>2.855447230339665</v>
      </c>
      <c r="F25" s="178">
        <f t="shared" si="2"/>
        <v>22.848469864950459</v>
      </c>
      <c r="G25" s="178">
        <v>1069.9050199999997</v>
      </c>
      <c r="H25" s="178">
        <f t="shared" si="3"/>
        <v>5.1636396996946301</v>
      </c>
      <c r="I25" s="178">
        <v>1207.2225470000001</v>
      </c>
      <c r="J25" s="178">
        <f t="shared" si="4"/>
        <v>4.9373731448980429</v>
      </c>
      <c r="K25" s="178">
        <f t="shared" si="5"/>
        <v>12.834553014808776</v>
      </c>
      <c r="L25" s="178"/>
      <c r="M25" s="177" t="s">
        <v>616</v>
      </c>
    </row>
    <row r="27" spans="1:13" x14ac:dyDescent="0.3">
      <c r="A27" s="179"/>
    </row>
    <row r="28" spans="1:13" x14ac:dyDescent="0.3">
      <c r="A28" s="179" t="s">
        <v>365</v>
      </c>
    </row>
    <row r="32" spans="1:13" x14ac:dyDescent="0.3">
      <c r="A32" s="224"/>
      <c r="B32" s="224"/>
    </row>
    <row r="34" spans="1:3" x14ac:dyDescent="0.3">
      <c r="A34" s="224"/>
      <c r="B34" s="224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48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37.88671875" style="9" customWidth="1"/>
    <col min="2" max="2" width="12.88671875" style="207" customWidth="1"/>
    <col min="3" max="3" width="6.88671875" style="208" customWidth="1"/>
    <col min="4" max="4" width="12.88671875" style="9" customWidth="1"/>
    <col min="5" max="5" width="6.88671875" style="178" customWidth="1"/>
    <col min="6" max="6" width="12.88671875" style="9" customWidth="1"/>
    <col min="7" max="7" width="6.88671875" style="178" customWidth="1"/>
    <col min="8" max="8" width="12.88671875" style="9" customWidth="1"/>
    <col min="9" max="9" width="6.88671875" style="178" customWidth="1"/>
    <col min="10" max="11" width="10.6640625" style="9" customWidth="1"/>
    <col min="12" max="12" width="2.5546875" style="9" customWidth="1"/>
    <col min="13" max="13" width="37.88671875" style="179" customWidth="1"/>
    <col min="14" max="14" width="3.6640625" style="9" customWidth="1"/>
    <col min="15" max="16384" width="9.109375" style="9"/>
  </cols>
  <sheetData>
    <row r="1" spans="1:15" s="180" customFormat="1" ht="10.199999999999999" hidden="1" x14ac:dyDescent="0.2">
      <c r="B1" s="181"/>
      <c r="C1" s="182"/>
      <c r="E1" s="183"/>
      <c r="G1" s="183"/>
      <c r="I1" s="183"/>
    </row>
    <row r="2" spans="1:15" s="180" customFormat="1" ht="30" customHeight="1" x14ac:dyDescent="0.2">
      <c r="A2" s="273" t="s">
        <v>689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5" s="180" customFormat="1" ht="15" customHeight="1" x14ac:dyDescent="0.2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918</v>
      </c>
    </row>
    <row r="4" spans="1:15" s="188" customFormat="1" ht="33.75" customHeight="1" x14ac:dyDescent="0.2">
      <c r="A4" s="286" t="s">
        <v>307</v>
      </c>
      <c r="B4" s="277" t="s">
        <v>685</v>
      </c>
      <c r="C4" s="278"/>
      <c r="D4" s="278"/>
      <c r="E4" s="279"/>
      <c r="F4" s="277" t="s">
        <v>690</v>
      </c>
      <c r="G4" s="278"/>
      <c r="H4" s="278"/>
      <c r="I4" s="279"/>
      <c r="J4" s="277" t="s">
        <v>691</v>
      </c>
      <c r="K4" s="279"/>
      <c r="L4" s="187"/>
      <c r="M4" s="285" t="s">
        <v>617</v>
      </c>
    </row>
    <row r="5" spans="1:15" s="188" customFormat="1" ht="10.199999999999999" x14ac:dyDescent="0.2">
      <c r="A5" s="286"/>
      <c r="B5" s="282">
        <v>2021</v>
      </c>
      <c r="C5" s="283"/>
      <c r="D5" s="282">
        <v>2022</v>
      </c>
      <c r="E5" s="283"/>
      <c r="F5" s="282">
        <v>2021</v>
      </c>
      <c r="G5" s="283"/>
      <c r="H5" s="282">
        <v>2022</v>
      </c>
      <c r="I5" s="283"/>
      <c r="J5" s="172">
        <v>2021</v>
      </c>
      <c r="K5" s="189">
        <v>2022</v>
      </c>
      <c r="L5" s="190"/>
      <c r="M5" s="285"/>
    </row>
    <row r="6" spans="1:15" s="188" customFormat="1" ht="21" customHeight="1" x14ac:dyDescent="0.3">
      <c r="A6" s="286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4" t="s">
        <v>692</v>
      </c>
      <c r="K6" s="279"/>
      <c r="L6" s="192"/>
      <c r="M6" s="285"/>
      <c r="N6" s="193"/>
    </row>
    <row r="7" spans="1:15" s="188" customFormat="1" ht="12.75" customHeight="1" x14ac:dyDescent="0.3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 x14ac:dyDescent="0.3">
      <c r="A8" s="197" t="s">
        <v>693</v>
      </c>
      <c r="B8" s="198">
        <v>18932532.202000003</v>
      </c>
      <c r="C8" s="199"/>
      <c r="D8" s="198">
        <v>24050015.947999995</v>
      </c>
      <c r="E8" s="199"/>
      <c r="F8" s="198">
        <v>15940312.857999999</v>
      </c>
      <c r="G8" s="199"/>
      <c r="H8" s="198">
        <v>18852672.437000003</v>
      </c>
      <c r="I8" s="199"/>
      <c r="J8" s="200">
        <f>F8-B8</f>
        <v>-2992219.3440000042</v>
      </c>
      <c r="K8" s="200">
        <f>H8-D8</f>
        <v>-5197343.5109999925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 x14ac:dyDescent="0.3">
      <c r="A9" s="197" t="s">
        <v>695</v>
      </c>
      <c r="B9" s="198">
        <v>18631789.797999997</v>
      </c>
      <c r="C9" s="199"/>
      <c r="D9" s="198">
        <v>23711529.322999995</v>
      </c>
      <c r="E9" s="199"/>
      <c r="F9" s="198">
        <v>14832919.280999999</v>
      </c>
      <c r="G9" s="199"/>
      <c r="H9" s="198">
        <v>17806693.133000001</v>
      </c>
      <c r="I9" s="199"/>
      <c r="J9" s="200">
        <f>F9-B9</f>
        <v>-3798870.5169999972</v>
      </c>
      <c r="K9" s="200">
        <f>H9-D9</f>
        <v>-5904836.1899999939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 x14ac:dyDescent="0.3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 x14ac:dyDescent="0.3">
      <c r="A11" s="197" t="s">
        <v>697</v>
      </c>
      <c r="B11" s="198">
        <v>5958801.9500000002</v>
      </c>
      <c r="C11" s="204"/>
      <c r="D11" s="198">
        <v>9519523.8359999992</v>
      </c>
      <c r="E11" s="199"/>
      <c r="F11" s="198">
        <v>4779665.3399999989</v>
      </c>
      <c r="G11" s="204"/>
      <c r="H11" s="198">
        <v>5598032.6559999995</v>
      </c>
      <c r="I11" s="199"/>
      <c r="J11" s="200">
        <f>F11-B11</f>
        <v>-1179136.6100000013</v>
      </c>
      <c r="K11" s="200">
        <f>H11-D11</f>
        <v>-3921491.1799999997</v>
      </c>
      <c r="L11" s="196"/>
      <c r="M11" s="197" t="s">
        <v>698</v>
      </c>
      <c r="N11" s="162"/>
      <c r="O11" s="201"/>
    </row>
    <row r="12" spans="1:15" x14ac:dyDescent="0.3">
      <c r="A12" s="197" t="s">
        <v>699</v>
      </c>
      <c r="B12" s="198">
        <v>6259544.3540000003</v>
      </c>
      <c r="C12" s="204"/>
      <c r="D12" s="198">
        <v>9858010.4609999973</v>
      </c>
      <c r="E12" s="204"/>
      <c r="F12" s="198">
        <v>5887058.9169999994</v>
      </c>
      <c r="G12" s="204"/>
      <c r="H12" s="198">
        <v>6644011.9599999981</v>
      </c>
      <c r="I12" s="204"/>
      <c r="J12" s="200">
        <f>F12-B12</f>
        <v>-372485.43700000085</v>
      </c>
      <c r="K12" s="200">
        <f>H12-D12</f>
        <v>-3213998.5009999992</v>
      </c>
      <c r="L12" s="200"/>
      <c r="M12" s="197" t="s">
        <v>700</v>
      </c>
      <c r="O12" s="97"/>
    </row>
    <row r="13" spans="1:15" x14ac:dyDescent="0.3">
      <c r="A13" s="179" t="s">
        <v>710</v>
      </c>
      <c r="B13" s="205">
        <v>151345.647</v>
      </c>
      <c r="C13" s="206">
        <f>IF(B13=0,0,IF(OR(B13="x",B13="Ə"),"x",B13/$B$12*100))</f>
        <v>2.41783807959259</v>
      </c>
      <c r="D13" s="205">
        <v>150461.47399999999</v>
      </c>
      <c r="E13" s="206">
        <f>IF(D13=0,0,IF(OR(D13="x",D13="Ə"),"x",D13/$D$12*100))</f>
        <v>1.5262864103791705</v>
      </c>
      <c r="F13" s="205">
        <v>284020.73200000002</v>
      </c>
      <c r="G13" s="206">
        <f>IF(F13=0,0,IF(OR(F13="x",F13="Ə"),"x",F13/$F$12*100))</f>
        <v>4.8244927731203147</v>
      </c>
      <c r="H13" s="205">
        <v>344787.42099999997</v>
      </c>
      <c r="I13" s="206">
        <f>IF(H13=0,0,IF(OR(H13="x",H13="Ə"),"x",H13/$H$12*100))</f>
        <v>5.1894461219482828</v>
      </c>
      <c r="J13" s="205">
        <v>132675.08500000002</v>
      </c>
      <c r="K13" s="205">
        <v>194325.94699999999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 x14ac:dyDescent="0.3">
      <c r="A14" s="179" t="s">
        <v>711</v>
      </c>
      <c r="B14" s="205">
        <v>131250.74</v>
      </c>
      <c r="C14" s="206">
        <f t="shared" ref="C14:C77" si="0">IF(B14=0,0,IF(OR(B14="x",B14="Ə"),"x",B14/$B$12*100))</f>
        <v>2.0968098087862832</v>
      </c>
      <c r="D14" s="205">
        <v>132283.198</v>
      </c>
      <c r="E14" s="206">
        <f t="shared" ref="E14:E77" si="1">IF(D14=0,0,IF(OR(D14="x",D14="Ə"),"x",D14/$D$12*100))</f>
        <v>1.3418853481981514</v>
      </c>
      <c r="F14" s="205">
        <v>210559.88200000001</v>
      </c>
      <c r="G14" s="206">
        <f t="shared" ref="G14:G77" si="2">IF(F14=0,0,IF(OR(F14="x",F14="Ə"),"x",F14/$F$12*100))</f>
        <v>3.5766566118774255</v>
      </c>
      <c r="H14" s="205">
        <v>232000.80900000001</v>
      </c>
      <c r="I14" s="206">
        <f t="shared" ref="I14:I77" si="3">IF(H14=0,0,IF(OR(H14="x",H14="Ə"),"x",H14/$H$12*100))</f>
        <v>3.4918782566429947</v>
      </c>
      <c r="J14" s="205">
        <v>79309.142000000022</v>
      </c>
      <c r="K14" s="205">
        <v>99717.611000000004</v>
      </c>
      <c r="L14" s="205"/>
      <c r="M14" s="179" t="s">
        <v>919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 x14ac:dyDescent="0.3">
      <c r="A15" s="179" t="s">
        <v>712</v>
      </c>
      <c r="B15" s="205">
        <v>10096.977000000001</v>
      </c>
      <c r="C15" s="206">
        <f t="shared" si="0"/>
        <v>0.16130530321344858</v>
      </c>
      <c r="D15" s="205">
        <v>7075.0609999999997</v>
      </c>
      <c r="E15" s="206">
        <f t="shared" si="1"/>
        <v>7.1769664152723012E-2</v>
      </c>
      <c r="F15" s="205">
        <v>3836.6979999999999</v>
      </c>
      <c r="G15" s="206">
        <f t="shared" si="2"/>
        <v>6.5171727582355371E-2</v>
      </c>
      <c r="H15" s="205">
        <v>3273.482</v>
      </c>
      <c r="I15" s="206">
        <f t="shared" si="3"/>
        <v>4.9269658448959218E-2</v>
      </c>
      <c r="J15" s="205">
        <v>-6260.2790000000005</v>
      </c>
      <c r="K15" s="205">
        <v>-3801.5789999999997</v>
      </c>
      <c r="L15" s="205"/>
      <c r="M15" s="179" t="s">
        <v>920</v>
      </c>
    </row>
    <row r="16" spans="1:15" x14ac:dyDescent="0.3">
      <c r="A16" s="179" t="s">
        <v>713</v>
      </c>
      <c r="B16" s="205">
        <v>31.076000000000001</v>
      </c>
      <c r="C16" s="206">
        <f t="shared" si="0"/>
        <v>4.9645786086876566E-4</v>
      </c>
      <c r="D16" s="205">
        <v>20.716000000000001</v>
      </c>
      <c r="E16" s="206">
        <f t="shared" si="1"/>
        <v>2.1014382244729905E-4</v>
      </c>
      <c r="F16" s="205">
        <v>31.940999999999999</v>
      </c>
      <c r="G16" s="206">
        <f t="shared" si="2"/>
        <v>5.4256294102585426E-4</v>
      </c>
      <c r="H16" s="205">
        <v>148.87299999999999</v>
      </c>
      <c r="I16" s="206">
        <f t="shared" si="3"/>
        <v>2.2407093921004927E-3</v>
      </c>
      <c r="J16" s="205">
        <v>0.86499999999999844</v>
      </c>
      <c r="K16" s="205">
        <v>128.15699999999998</v>
      </c>
      <c r="L16" s="205"/>
      <c r="M16" s="179" t="s">
        <v>921</v>
      </c>
    </row>
    <row r="17" spans="1:18" x14ac:dyDescent="0.3">
      <c r="A17" s="179" t="s">
        <v>714</v>
      </c>
      <c r="B17" s="205">
        <v>9966.8539999999994</v>
      </c>
      <c r="C17" s="206">
        <f t="shared" si="0"/>
        <v>0.15922650973198932</v>
      </c>
      <c r="D17" s="205">
        <v>11082.499</v>
      </c>
      <c r="E17" s="206">
        <f t="shared" si="1"/>
        <v>0.11242125420584906</v>
      </c>
      <c r="F17" s="205">
        <v>69592.210999999996</v>
      </c>
      <c r="G17" s="206">
        <f t="shared" si="2"/>
        <v>1.182121870719508</v>
      </c>
      <c r="H17" s="205">
        <v>109364.257</v>
      </c>
      <c r="I17" s="206">
        <f t="shared" si="3"/>
        <v>1.6460574974642281</v>
      </c>
      <c r="J17" s="205">
        <v>59625.356999999996</v>
      </c>
      <c r="K17" s="205">
        <v>98281.758000000002</v>
      </c>
      <c r="L17" s="205"/>
      <c r="M17" s="179" t="s">
        <v>922</v>
      </c>
    </row>
    <row r="18" spans="1:18" x14ac:dyDescent="0.3">
      <c r="A18" s="179" t="s">
        <v>715</v>
      </c>
      <c r="B18" s="205">
        <v>800700.83</v>
      </c>
      <c r="C18" s="206">
        <f t="shared" si="0"/>
        <v>12.791679149750458</v>
      </c>
      <c r="D18" s="205">
        <v>1129508.26</v>
      </c>
      <c r="E18" s="206">
        <f t="shared" si="1"/>
        <v>11.45777096168168</v>
      </c>
      <c r="F18" s="205">
        <v>472203.9150000001</v>
      </c>
      <c r="G18" s="206">
        <f t="shared" si="2"/>
        <v>8.0210495878752237</v>
      </c>
      <c r="H18" s="205">
        <v>585859.28800000006</v>
      </c>
      <c r="I18" s="206">
        <f t="shared" si="3"/>
        <v>8.8178542050667872</v>
      </c>
      <c r="J18" s="205">
        <v>-328496.91499999986</v>
      </c>
      <c r="K18" s="205">
        <v>-543648.97199999995</v>
      </c>
      <c r="L18" s="205"/>
      <c r="M18" s="179" t="s">
        <v>923</v>
      </c>
    </row>
    <row r="19" spans="1:18" x14ac:dyDescent="0.3">
      <c r="A19" s="179" t="s">
        <v>716</v>
      </c>
      <c r="B19" s="205">
        <v>9122.74</v>
      </c>
      <c r="C19" s="206">
        <f t="shared" si="0"/>
        <v>0.14574127898255643</v>
      </c>
      <c r="D19" s="205">
        <v>10893.079</v>
      </c>
      <c r="E19" s="206">
        <f t="shared" si="1"/>
        <v>0.11049977115661332</v>
      </c>
      <c r="F19" s="205">
        <v>46890.466999999997</v>
      </c>
      <c r="G19" s="206">
        <f t="shared" si="2"/>
        <v>0.79650072576299313</v>
      </c>
      <c r="H19" s="205">
        <v>40968.33</v>
      </c>
      <c r="I19" s="206">
        <f t="shared" si="3"/>
        <v>0.61662035298322992</v>
      </c>
      <c r="J19" s="205">
        <v>37767.726999999999</v>
      </c>
      <c r="K19" s="205">
        <v>30075.251000000004</v>
      </c>
      <c r="L19" s="205"/>
      <c r="M19" s="179" t="s">
        <v>924</v>
      </c>
    </row>
    <row r="20" spans="1:18" x14ac:dyDescent="0.3">
      <c r="A20" s="179" t="s">
        <v>717</v>
      </c>
      <c r="B20" s="205">
        <v>9693.7829999999994</v>
      </c>
      <c r="C20" s="206">
        <f t="shared" si="0"/>
        <v>0.15486403565149975</v>
      </c>
      <c r="D20" s="205">
        <v>97824.148000000001</v>
      </c>
      <c r="E20" s="206">
        <f t="shared" si="1"/>
        <v>0.99233154993098593</v>
      </c>
      <c r="F20" s="205">
        <v>271607.67300000001</v>
      </c>
      <c r="G20" s="206">
        <f t="shared" si="2"/>
        <v>4.6136394561243703</v>
      </c>
      <c r="H20" s="205">
        <v>398712.08199999999</v>
      </c>
      <c r="I20" s="206">
        <f t="shared" si="3"/>
        <v>6.0010741160676675</v>
      </c>
      <c r="J20" s="205">
        <v>261913.89</v>
      </c>
      <c r="K20" s="205">
        <v>300887.93400000001</v>
      </c>
      <c r="L20" s="205"/>
      <c r="M20" s="179" t="s">
        <v>925</v>
      </c>
    </row>
    <row r="21" spans="1:18" x14ac:dyDescent="0.3">
      <c r="A21" s="179" t="s">
        <v>718</v>
      </c>
      <c r="B21" s="205">
        <v>1285.0940000000001</v>
      </c>
      <c r="C21" s="206">
        <f t="shared" si="0"/>
        <v>2.0530152473139579E-2</v>
      </c>
      <c r="D21" s="205">
        <v>1444.3019999999999</v>
      </c>
      <c r="E21" s="206">
        <f t="shared" si="1"/>
        <v>1.4651049577538079E-2</v>
      </c>
      <c r="F21" s="205">
        <v>3985.0250000000001</v>
      </c>
      <c r="G21" s="206">
        <f t="shared" si="2"/>
        <v>6.7691270907659584E-2</v>
      </c>
      <c r="H21" s="205">
        <v>2517.0520000000001</v>
      </c>
      <c r="I21" s="206">
        <f t="shared" si="3"/>
        <v>3.7884519401136067E-2</v>
      </c>
      <c r="J21" s="205">
        <v>2699.931</v>
      </c>
      <c r="K21" s="205">
        <v>1072.7500000000002</v>
      </c>
      <c r="L21" s="205"/>
      <c r="M21" s="179" t="s">
        <v>926</v>
      </c>
    </row>
    <row r="22" spans="1:18" x14ac:dyDescent="0.3">
      <c r="A22" s="179" t="s">
        <v>719</v>
      </c>
      <c r="B22" s="205">
        <v>66734.391000000003</v>
      </c>
      <c r="C22" s="206">
        <f t="shared" si="0"/>
        <v>1.066122184394382</v>
      </c>
      <c r="D22" s="205">
        <v>294116.11300000001</v>
      </c>
      <c r="E22" s="206">
        <f t="shared" si="1"/>
        <v>2.9835240504519089</v>
      </c>
      <c r="F22" s="205">
        <v>58739.927000000003</v>
      </c>
      <c r="G22" s="206">
        <f t="shared" si="2"/>
        <v>0.99778051873028339</v>
      </c>
      <c r="H22" s="205">
        <v>50161.091</v>
      </c>
      <c r="I22" s="206">
        <f t="shared" si="3"/>
        <v>0.75498194918962813</v>
      </c>
      <c r="J22" s="205">
        <v>-7994.4639999999999</v>
      </c>
      <c r="K22" s="205">
        <v>-243955.022</v>
      </c>
      <c r="L22" s="205"/>
      <c r="M22" s="179" t="s">
        <v>927</v>
      </c>
    </row>
    <row r="23" spans="1:18" x14ac:dyDescent="0.3">
      <c r="A23" s="179" t="s">
        <v>720</v>
      </c>
      <c r="B23" s="205">
        <v>612.49599999999998</v>
      </c>
      <c r="C23" s="206">
        <f t="shared" si="0"/>
        <v>9.7849933695030086E-3</v>
      </c>
      <c r="D23" s="205">
        <v>44394.868000000002</v>
      </c>
      <c r="E23" s="206">
        <f t="shared" si="1"/>
        <v>0.45034308064120865</v>
      </c>
      <c r="F23" s="205">
        <v>2209.4299999999998</v>
      </c>
      <c r="G23" s="206">
        <f t="shared" si="2"/>
        <v>3.7530285175503365E-2</v>
      </c>
      <c r="H23" s="205">
        <v>3001.7</v>
      </c>
      <c r="I23" s="206">
        <f t="shared" si="3"/>
        <v>4.5179027642809975E-2</v>
      </c>
      <c r="J23" s="205">
        <v>1596.9339999999997</v>
      </c>
      <c r="K23" s="205">
        <v>-41393.168000000005</v>
      </c>
      <c r="L23" s="205"/>
      <c r="M23" s="179" t="s">
        <v>928</v>
      </c>
    </row>
    <row r="24" spans="1:18" x14ac:dyDescent="0.3">
      <c r="A24" s="179" t="s">
        <v>721</v>
      </c>
      <c r="B24" s="205">
        <v>55311.675999999999</v>
      </c>
      <c r="C24" s="206">
        <f t="shared" si="0"/>
        <v>0.88363741627063475</v>
      </c>
      <c r="D24" s="205">
        <v>13994.146000000001</v>
      </c>
      <c r="E24" s="206">
        <f t="shared" si="1"/>
        <v>0.14195710235207473</v>
      </c>
      <c r="F24" s="205">
        <v>1653.212</v>
      </c>
      <c r="G24" s="206">
        <f t="shared" si="2"/>
        <v>2.808213784350003E-2</v>
      </c>
      <c r="H24" s="205">
        <v>1806.6389999999999</v>
      </c>
      <c r="I24" s="206">
        <f t="shared" si="3"/>
        <v>2.719198898010413E-2</v>
      </c>
      <c r="J24" s="205">
        <v>-53658.464</v>
      </c>
      <c r="K24" s="205">
        <v>-12187.507000000001</v>
      </c>
      <c r="L24" s="205"/>
      <c r="M24" s="179" t="s">
        <v>929</v>
      </c>
    </row>
    <row r="25" spans="1:18" x14ac:dyDescent="0.3">
      <c r="A25" s="179" t="s">
        <v>722</v>
      </c>
      <c r="B25" s="205">
        <v>2.702</v>
      </c>
      <c r="C25" s="206">
        <f t="shared" si="0"/>
        <v>4.3166081222403301E-5</v>
      </c>
      <c r="D25" s="205">
        <v>2.4569999999999999</v>
      </c>
      <c r="E25" s="206">
        <f t="shared" si="1"/>
        <v>2.4923893210707362E-5</v>
      </c>
      <c r="F25" s="205">
        <v>3852.0369999999998</v>
      </c>
      <c r="G25" s="206">
        <f t="shared" si="2"/>
        <v>6.5432282134573375E-2</v>
      </c>
      <c r="H25" s="205">
        <v>11970.044</v>
      </c>
      <c r="I25" s="206">
        <f t="shared" si="3"/>
        <v>0.18016289061586824</v>
      </c>
      <c r="J25" s="205">
        <v>3849.3349999999996</v>
      </c>
      <c r="K25" s="205">
        <v>11967.587</v>
      </c>
      <c r="L25" s="205"/>
      <c r="M25" s="179" t="s">
        <v>930</v>
      </c>
    </row>
    <row r="26" spans="1:18" x14ac:dyDescent="0.3">
      <c r="A26" s="179" t="s">
        <v>723</v>
      </c>
      <c r="B26" s="205">
        <v>273.654</v>
      </c>
      <c r="C26" s="206">
        <f t="shared" si="0"/>
        <v>4.3717878574520913E-3</v>
      </c>
      <c r="D26" s="205">
        <v>202.773</v>
      </c>
      <c r="E26" s="206">
        <f t="shared" si="1"/>
        <v>2.0569363443283533E-3</v>
      </c>
      <c r="F26" s="205">
        <v>770.005</v>
      </c>
      <c r="G26" s="206">
        <f t="shared" si="2"/>
        <v>1.3079621095288591E-2</v>
      </c>
      <c r="H26" s="205">
        <v>651.35299999999995</v>
      </c>
      <c r="I26" s="206">
        <f t="shared" si="3"/>
        <v>9.8036096852540909E-3</v>
      </c>
      <c r="J26" s="205">
        <v>496.351</v>
      </c>
      <c r="K26" s="205">
        <v>448.57999999999993</v>
      </c>
      <c r="L26" s="205"/>
      <c r="M26" s="179" t="s">
        <v>931</v>
      </c>
    </row>
    <row r="27" spans="1:18" x14ac:dyDescent="0.3">
      <c r="A27" s="179" t="s">
        <v>724</v>
      </c>
      <c r="B27" s="205">
        <v>4766.2380000000003</v>
      </c>
      <c r="C27" s="206">
        <f t="shared" si="0"/>
        <v>7.6143529471985591E-2</v>
      </c>
      <c r="D27" s="205">
        <v>4562.0720000000001</v>
      </c>
      <c r="E27" s="206">
        <f t="shared" si="1"/>
        <v>4.6277816584272755E-2</v>
      </c>
      <c r="F27" s="205">
        <v>9900.8320000000003</v>
      </c>
      <c r="G27" s="206">
        <f t="shared" si="2"/>
        <v>0.1681795976495066</v>
      </c>
      <c r="H27" s="205">
        <v>12260.786</v>
      </c>
      <c r="I27" s="206">
        <f t="shared" si="3"/>
        <v>0.18453889116719779</v>
      </c>
      <c r="J27" s="205">
        <v>5134.5940000000001</v>
      </c>
      <c r="K27" s="205">
        <v>7698.7139999999999</v>
      </c>
      <c r="L27" s="205"/>
      <c r="M27" s="179" t="s">
        <v>932</v>
      </c>
    </row>
    <row r="28" spans="1:18" x14ac:dyDescent="0.3">
      <c r="A28" s="179" t="s">
        <v>725</v>
      </c>
      <c r="B28" s="205" t="s">
        <v>726</v>
      </c>
      <c r="C28" s="206" t="str">
        <f t="shared" si="0"/>
        <v>x</v>
      </c>
      <c r="D28" s="205" t="s">
        <v>726</v>
      </c>
      <c r="E28" s="206" t="str">
        <f t="shared" si="1"/>
        <v>x</v>
      </c>
      <c r="F28" s="205">
        <v>15604.915999999999</v>
      </c>
      <c r="G28" s="206">
        <f t="shared" si="2"/>
        <v>0.26507151057955003</v>
      </c>
      <c r="H28" s="205">
        <v>13272.099</v>
      </c>
      <c r="I28" s="206">
        <f t="shared" si="3"/>
        <v>0.19976031168974601</v>
      </c>
      <c r="J28" s="205">
        <v>15604.915999999999</v>
      </c>
      <c r="K28" s="205">
        <v>13272.099</v>
      </c>
      <c r="L28" s="205"/>
      <c r="M28" s="179" t="s">
        <v>933</v>
      </c>
    </row>
    <row r="29" spans="1:18" x14ac:dyDescent="0.3">
      <c r="A29" s="179" t="s">
        <v>727</v>
      </c>
      <c r="B29" s="205">
        <v>491088.22499999998</v>
      </c>
      <c r="C29" s="206">
        <f t="shared" si="0"/>
        <v>7.8454308688807792</v>
      </c>
      <c r="D29" s="205">
        <v>532496.076</v>
      </c>
      <c r="E29" s="206">
        <f t="shared" si="1"/>
        <v>5.4016586623299601</v>
      </c>
      <c r="F29" s="205">
        <v>15817.174999999999</v>
      </c>
      <c r="G29" s="206">
        <f t="shared" si="2"/>
        <v>0.26867702910743607</v>
      </c>
      <c r="H29" s="205">
        <v>13117.328</v>
      </c>
      <c r="I29" s="206">
        <f t="shared" si="3"/>
        <v>0.1974308306332429</v>
      </c>
      <c r="J29" s="205">
        <v>-475271.05</v>
      </c>
      <c r="K29" s="205">
        <v>-519378.74800000002</v>
      </c>
      <c r="L29" s="205"/>
      <c r="M29" s="179" t="s">
        <v>934</v>
      </c>
      <c r="R29" s="212"/>
    </row>
    <row r="30" spans="1:18" x14ac:dyDescent="0.3">
      <c r="A30" s="179" t="s">
        <v>728</v>
      </c>
      <c r="B30" s="205">
        <v>154573.12700000001</v>
      </c>
      <c r="C30" s="206">
        <f t="shared" si="0"/>
        <v>2.4693990210521322</v>
      </c>
      <c r="D30" s="205">
        <v>117980.315</v>
      </c>
      <c r="E30" s="206">
        <f t="shared" si="1"/>
        <v>1.1967964070108328</v>
      </c>
      <c r="F30" s="205">
        <v>37153.421000000002</v>
      </c>
      <c r="G30" s="206">
        <f t="shared" si="2"/>
        <v>0.63110326436028097</v>
      </c>
      <c r="H30" s="205">
        <v>34927.923000000003</v>
      </c>
      <c r="I30" s="206">
        <f t="shared" si="3"/>
        <v>0.52570529990436698</v>
      </c>
      <c r="J30" s="205">
        <v>-117419.70600000001</v>
      </c>
      <c r="K30" s="205">
        <v>-83052.391999999993</v>
      </c>
      <c r="L30" s="205"/>
      <c r="M30" s="179" t="s">
        <v>935</v>
      </c>
    </row>
    <row r="31" spans="1:18" x14ac:dyDescent="0.3">
      <c r="A31" s="179" t="s">
        <v>729</v>
      </c>
      <c r="B31" s="205">
        <v>7236.7039999999997</v>
      </c>
      <c r="C31" s="206">
        <f t="shared" si="0"/>
        <v>0.11561071526517055</v>
      </c>
      <c r="D31" s="205">
        <v>11597.911</v>
      </c>
      <c r="E31" s="206">
        <f t="shared" si="1"/>
        <v>0.11764961140874573</v>
      </c>
      <c r="F31" s="205">
        <v>4019.7950000000001</v>
      </c>
      <c r="G31" s="206">
        <f t="shared" si="2"/>
        <v>6.8281888404277374E-2</v>
      </c>
      <c r="H31" s="205">
        <v>2492.8609999999999</v>
      </c>
      <c r="I31" s="206">
        <f t="shared" si="3"/>
        <v>3.7520417106533935E-2</v>
      </c>
      <c r="J31" s="205">
        <v>-3216.9089999999997</v>
      </c>
      <c r="K31" s="205">
        <v>-9105.0499999999993</v>
      </c>
      <c r="L31" s="205"/>
      <c r="M31" s="179" t="s">
        <v>936</v>
      </c>
    </row>
    <row r="32" spans="1:18" x14ac:dyDescent="0.3">
      <c r="A32" s="179" t="s">
        <v>730</v>
      </c>
      <c r="B32" s="205">
        <v>22170.776000000002</v>
      </c>
      <c r="C32" s="206">
        <f t="shared" si="0"/>
        <v>0.35419153130263131</v>
      </c>
      <c r="D32" s="205">
        <v>121549.71199999998</v>
      </c>
      <c r="E32" s="206">
        <f t="shared" si="1"/>
        <v>1.2330044939683495</v>
      </c>
      <c r="F32" s="205">
        <v>465377.70199999999</v>
      </c>
      <c r="G32" s="206">
        <f t="shared" si="2"/>
        <v>7.9050967310032112</v>
      </c>
      <c r="H32" s="205">
        <v>625331.77999999991</v>
      </c>
      <c r="I32" s="206">
        <f t="shared" si="3"/>
        <v>9.4119604805768606</v>
      </c>
      <c r="J32" s="205">
        <v>443206.92599999998</v>
      </c>
      <c r="K32" s="205">
        <v>503782.06799999991</v>
      </c>
      <c r="L32" s="205"/>
      <c r="M32" s="179" t="s">
        <v>730</v>
      </c>
    </row>
    <row r="33" spans="1:13" x14ac:dyDescent="0.3">
      <c r="A33" s="179" t="s">
        <v>717</v>
      </c>
      <c r="B33" s="205">
        <v>9693.7829999999994</v>
      </c>
      <c r="C33" s="206">
        <f t="shared" si="0"/>
        <v>0.15486403565149975</v>
      </c>
      <c r="D33" s="205">
        <v>97824.148000000001</v>
      </c>
      <c r="E33" s="206">
        <f t="shared" si="1"/>
        <v>0.99233154993098593</v>
      </c>
      <c r="F33" s="205">
        <v>271607.67300000001</v>
      </c>
      <c r="G33" s="206">
        <f t="shared" si="2"/>
        <v>4.6136394561243703</v>
      </c>
      <c r="H33" s="205">
        <v>398712.08199999999</v>
      </c>
      <c r="I33" s="206">
        <f t="shared" si="3"/>
        <v>6.0010741160676675</v>
      </c>
      <c r="J33" s="205">
        <v>261913.89</v>
      </c>
      <c r="K33" s="205">
        <v>300887.93400000001</v>
      </c>
      <c r="L33" s="205"/>
      <c r="M33" s="179" t="s">
        <v>925</v>
      </c>
    </row>
    <row r="34" spans="1:13" x14ac:dyDescent="0.3">
      <c r="A34" s="179" t="s">
        <v>731</v>
      </c>
      <c r="B34" s="205">
        <v>2608.308</v>
      </c>
      <c r="C34" s="206">
        <f t="shared" si="0"/>
        <v>4.1669294959675904E-2</v>
      </c>
      <c r="D34" s="205">
        <v>2938.45</v>
      </c>
      <c r="E34" s="206">
        <f t="shared" si="1"/>
        <v>2.9807738707774947E-2</v>
      </c>
      <c r="F34" s="205">
        <v>87709.668000000005</v>
      </c>
      <c r="G34" s="206">
        <f t="shared" si="2"/>
        <v>1.4898724343784244</v>
      </c>
      <c r="H34" s="205">
        <v>101331.682</v>
      </c>
      <c r="I34" s="206">
        <f t="shared" si="3"/>
        <v>1.5251580311724788</v>
      </c>
      <c r="J34" s="205">
        <v>85101.36</v>
      </c>
      <c r="K34" s="205">
        <v>98393.232000000004</v>
      </c>
      <c r="L34" s="205"/>
      <c r="M34" s="179" t="s">
        <v>937</v>
      </c>
    </row>
    <row r="35" spans="1:13" x14ac:dyDescent="0.3">
      <c r="A35" s="179" t="s">
        <v>732</v>
      </c>
      <c r="B35" s="205">
        <v>32.274999999999999</v>
      </c>
      <c r="C35" s="206">
        <f t="shared" si="0"/>
        <v>5.1561260971616073E-4</v>
      </c>
      <c r="D35" s="205">
        <v>47.779000000000003</v>
      </c>
      <c r="E35" s="206">
        <f t="shared" si="1"/>
        <v>4.846718330135886E-4</v>
      </c>
      <c r="F35" s="205">
        <v>29039.603999999999</v>
      </c>
      <c r="G35" s="206">
        <f t="shared" si="2"/>
        <v>0.49327863725200083</v>
      </c>
      <c r="H35" s="205">
        <v>35487.222000000002</v>
      </c>
      <c r="I35" s="206">
        <f t="shared" si="3"/>
        <v>0.53412339131310071</v>
      </c>
      <c r="J35" s="205">
        <v>29007.328999999998</v>
      </c>
      <c r="K35" s="205">
        <v>35439.442999999999</v>
      </c>
      <c r="L35" s="205"/>
      <c r="M35" s="179" t="s">
        <v>938</v>
      </c>
    </row>
    <row r="36" spans="1:13" x14ac:dyDescent="0.3">
      <c r="A36" s="179" t="s">
        <v>733</v>
      </c>
      <c r="B36" s="205">
        <v>8663.4740000000002</v>
      </c>
      <c r="C36" s="206">
        <f t="shared" si="0"/>
        <v>0.13840422736942234</v>
      </c>
      <c r="D36" s="205">
        <v>20653.438999999998</v>
      </c>
      <c r="E36" s="206">
        <f t="shared" si="1"/>
        <v>0.20950920149363397</v>
      </c>
      <c r="F36" s="205">
        <v>59214.771000000001</v>
      </c>
      <c r="G36" s="206">
        <f t="shared" si="2"/>
        <v>1.0058464138859917</v>
      </c>
      <c r="H36" s="205">
        <v>70275.819000000003</v>
      </c>
      <c r="I36" s="206">
        <f t="shared" si="3"/>
        <v>1.0577316751247994</v>
      </c>
      <c r="J36" s="205">
        <v>50551.296999999999</v>
      </c>
      <c r="K36" s="205">
        <v>49622.380000000005</v>
      </c>
      <c r="L36" s="205"/>
      <c r="M36" s="179" t="s">
        <v>939</v>
      </c>
    </row>
    <row r="37" spans="1:13" x14ac:dyDescent="0.3">
      <c r="A37" s="179" t="s">
        <v>734</v>
      </c>
      <c r="B37" s="205">
        <v>1172.9359999999999</v>
      </c>
      <c r="C37" s="206">
        <f t="shared" si="0"/>
        <v>1.8738360712317111E-2</v>
      </c>
      <c r="D37" s="205">
        <v>85.896000000000001</v>
      </c>
      <c r="E37" s="206">
        <f t="shared" si="1"/>
        <v>8.7133200294135934E-4</v>
      </c>
      <c r="F37" s="205">
        <v>17805.986000000001</v>
      </c>
      <c r="G37" s="206">
        <f t="shared" si="2"/>
        <v>0.30245978936242407</v>
      </c>
      <c r="H37" s="205">
        <v>19524.974999999999</v>
      </c>
      <c r="I37" s="206">
        <f t="shared" si="3"/>
        <v>0.29387326689881521</v>
      </c>
      <c r="J37" s="205">
        <v>16633.05</v>
      </c>
      <c r="K37" s="205">
        <v>19439.078999999998</v>
      </c>
      <c r="L37" s="205"/>
      <c r="M37" s="179" t="s">
        <v>940</v>
      </c>
    </row>
    <row r="38" spans="1:13" x14ac:dyDescent="0.3">
      <c r="A38" s="179" t="s">
        <v>735</v>
      </c>
      <c r="B38" s="205">
        <v>6253291.0079999994</v>
      </c>
      <c r="C38" s="206">
        <f t="shared" si="0"/>
        <v>99.900099022447137</v>
      </c>
      <c r="D38" s="205">
        <v>9829680.1679999996</v>
      </c>
      <c r="E38" s="206">
        <f t="shared" si="1"/>
        <v>99.712616525291011</v>
      </c>
      <c r="F38" s="205">
        <v>5795399.1420000009</v>
      </c>
      <c r="G38" s="206">
        <f t="shared" si="2"/>
        <v>98.443029426199331</v>
      </c>
      <c r="H38" s="205">
        <v>6343097.4790000003</v>
      </c>
      <c r="I38" s="206">
        <f t="shared" si="3"/>
        <v>95.470891942825503</v>
      </c>
      <c r="J38" s="205">
        <v>-457891.86599999852</v>
      </c>
      <c r="K38" s="205">
        <v>-3486582.6889999993</v>
      </c>
      <c r="L38" s="205"/>
      <c r="M38" s="179" t="s">
        <v>941</v>
      </c>
    </row>
    <row r="39" spans="1:13" x14ac:dyDescent="0.3">
      <c r="A39" s="179" t="s">
        <v>736</v>
      </c>
      <c r="B39" s="205">
        <v>1293585.01</v>
      </c>
      <c r="C39" s="206">
        <f t="shared" si="0"/>
        <v>20.66580148399089</v>
      </c>
      <c r="D39" s="205">
        <v>1542752.9980000001</v>
      </c>
      <c r="E39" s="206">
        <f t="shared" si="1"/>
        <v>15.649739915608723</v>
      </c>
      <c r="F39" s="205">
        <v>1845277.7170000002</v>
      </c>
      <c r="G39" s="206">
        <f t="shared" si="2"/>
        <v>31.344644974953635</v>
      </c>
      <c r="H39" s="205">
        <v>1868861.8119999999</v>
      </c>
      <c r="I39" s="206">
        <f t="shared" si="3"/>
        <v>28.128513663903764</v>
      </c>
      <c r="J39" s="205">
        <v>551692.70700000017</v>
      </c>
      <c r="K39" s="205">
        <v>326108.81399999978</v>
      </c>
      <c r="L39" s="205"/>
      <c r="M39" s="179" t="s">
        <v>942</v>
      </c>
    </row>
    <row r="40" spans="1:13" x14ac:dyDescent="0.3">
      <c r="A40" s="179" t="s">
        <v>737</v>
      </c>
      <c r="B40" s="205">
        <v>82.218000000000004</v>
      </c>
      <c r="C40" s="206">
        <f t="shared" si="0"/>
        <v>1.3134821857674146E-3</v>
      </c>
      <c r="D40" s="205">
        <v>107.43</v>
      </c>
      <c r="E40" s="206">
        <f t="shared" si="1"/>
        <v>1.0897736457575469E-3</v>
      </c>
      <c r="F40" s="205">
        <v>2968.2440000000001</v>
      </c>
      <c r="G40" s="206">
        <f t="shared" si="2"/>
        <v>5.0419811349749405E-2</v>
      </c>
      <c r="H40" s="205">
        <v>3348.5410000000002</v>
      </c>
      <c r="I40" s="206">
        <f t="shared" si="3"/>
        <v>5.039938248395328E-2</v>
      </c>
      <c r="J40" s="205">
        <v>2886.0260000000003</v>
      </c>
      <c r="K40" s="205">
        <v>3241.1110000000003</v>
      </c>
      <c r="L40" s="205"/>
      <c r="M40" s="179" t="s">
        <v>943</v>
      </c>
    </row>
    <row r="41" spans="1:13" x14ac:dyDescent="0.3">
      <c r="A41" s="179" t="s">
        <v>738</v>
      </c>
      <c r="B41" s="205">
        <v>368.41199999999998</v>
      </c>
      <c r="C41" s="206">
        <f t="shared" si="0"/>
        <v>5.8856041137335469E-3</v>
      </c>
      <c r="D41" s="205">
        <v>1776.239</v>
      </c>
      <c r="E41" s="206">
        <f t="shared" si="1"/>
        <v>1.8018230017376329E-2</v>
      </c>
      <c r="F41" s="205">
        <v>2593.4609999999998</v>
      </c>
      <c r="G41" s="206">
        <f t="shared" si="2"/>
        <v>4.40535934252482E-2</v>
      </c>
      <c r="H41" s="205">
        <v>4080.306</v>
      </c>
      <c r="I41" s="206">
        <f t="shared" si="3"/>
        <v>6.1413284993544794E-2</v>
      </c>
      <c r="J41" s="205">
        <v>2225.049</v>
      </c>
      <c r="K41" s="205">
        <v>2304.067</v>
      </c>
      <c r="L41" s="205"/>
      <c r="M41" s="179" t="s">
        <v>944</v>
      </c>
    </row>
    <row r="42" spans="1:13" x14ac:dyDescent="0.3">
      <c r="A42" s="179" t="s">
        <v>739</v>
      </c>
      <c r="B42" s="205">
        <v>2625.3420000000001</v>
      </c>
      <c r="C42" s="206">
        <f t="shared" si="0"/>
        <v>4.1941423393259333E-2</v>
      </c>
      <c r="D42" s="205">
        <v>1553.4960000000001</v>
      </c>
      <c r="E42" s="206">
        <f t="shared" si="1"/>
        <v>1.5758717300472548E-2</v>
      </c>
      <c r="F42" s="205">
        <v>904.82299999999998</v>
      </c>
      <c r="G42" s="206">
        <f t="shared" si="2"/>
        <v>1.5369694999775725E-2</v>
      </c>
      <c r="H42" s="205">
        <v>1162.0160000000001</v>
      </c>
      <c r="I42" s="206">
        <f t="shared" si="3"/>
        <v>1.7489673513471526E-2</v>
      </c>
      <c r="J42" s="205">
        <v>-1720.5190000000002</v>
      </c>
      <c r="K42" s="205">
        <v>-391.48</v>
      </c>
      <c r="L42" s="205"/>
      <c r="M42" s="179" t="s">
        <v>945</v>
      </c>
    </row>
    <row r="43" spans="1:13" x14ac:dyDescent="0.3">
      <c r="A43" s="179" t="s">
        <v>740</v>
      </c>
      <c r="B43" s="205">
        <v>2132.683</v>
      </c>
      <c r="C43" s="206">
        <f t="shared" si="0"/>
        <v>3.4070898445462149E-2</v>
      </c>
      <c r="D43" s="205">
        <v>2180.038</v>
      </c>
      <c r="E43" s="206">
        <f t="shared" si="1"/>
        <v>2.2114381077445691E-2</v>
      </c>
      <c r="F43" s="205">
        <v>4257.799</v>
      </c>
      <c r="G43" s="206">
        <f t="shared" si="2"/>
        <v>7.2324722073101685E-2</v>
      </c>
      <c r="H43" s="205">
        <v>1251.9010000000001</v>
      </c>
      <c r="I43" s="206">
        <f t="shared" si="3"/>
        <v>1.8842545852370808E-2</v>
      </c>
      <c r="J43" s="205">
        <v>2125.116</v>
      </c>
      <c r="K43" s="205">
        <v>-928.13699999999994</v>
      </c>
      <c r="L43" s="205"/>
      <c r="M43" s="179" t="s">
        <v>946</v>
      </c>
    </row>
    <row r="44" spans="1:13" x14ac:dyDescent="0.3">
      <c r="A44" s="179" t="s">
        <v>711</v>
      </c>
      <c r="B44" s="205">
        <v>131250.74</v>
      </c>
      <c r="C44" s="206">
        <f t="shared" si="0"/>
        <v>2.0968098087862832</v>
      </c>
      <c r="D44" s="205">
        <v>132283.198</v>
      </c>
      <c r="E44" s="206">
        <f t="shared" si="1"/>
        <v>1.3418853481981514</v>
      </c>
      <c r="F44" s="205">
        <v>210559.88200000001</v>
      </c>
      <c r="G44" s="206">
        <f t="shared" si="2"/>
        <v>3.5766566118774255</v>
      </c>
      <c r="H44" s="205">
        <v>232000.80900000001</v>
      </c>
      <c r="I44" s="206">
        <f t="shared" si="3"/>
        <v>3.4918782566429947</v>
      </c>
      <c r="J44" s="205">
        <v>79309.142000000022</v>
      </c>
      <c r="K44" s="205">
        <v>99717.611000000004</v>
      </c>
      <c r="L44" s="205"/>
      <c r="M44" s="179" t="s">
        <v>919</v>
      </c>
    </row>
    <row r="45" spans="1:13" x14ac:dyDescent="0.3">
      <c r="A45" s="179" t="s">
        <v>741</v>
      </c>
      <c r="B45" s="205" t="s">
        <v>726</v>
      </c>
      <c r="C45" s="206" t="str">
        <f t="shared" si="0"/>
        <v>x</v>
      </c>
      <c r="D45" s="205">
        <v>132.38800000000001</v>
      </c>
      <c r="E45" s="206">
        <f t="shared" si="1"/>
        <v>1.3429484633207677E-3</v>
      </c>
      <c r="F45" s="205">
        <v>564.46900000000005</v>
      </c>
      <c r="G45" s="206">
        <f t="shared" si="2"/>
        <v>9.5883022058771781E-3</v>
      </c>
      <c r="H45" s="205">
        <v>566.51199999999994</v>
      </c>
      <c r="I45" s="206">
        <f t="shared" si="3"/>
        <v>8.5266553313067799E-3</v>
      </c>
      <c r="J45" s="205">
        <v>564.46900000000005</v>
      </c>
      <c r="K45" s="205">
        <v>434.12399999999991</v>
      </c>
      <c r="L45" s="205"/>
      <c r="M45" s="179" t="s">
        <v>947</v>
      </c>
    </row>
    <row r="46" spans="1:13" x14ac:dyDescent="0.3">
      <c r="A46" s="179" t="s">
        <v>742</v>
      </c>
      <c r="B46" s="205">
        <v>300742.40399999998</v>
      </c>
      <c r="C46" s="206">
        <f t="shared" si="0"/>
        <v>4.8045414648722522</v>
      </c>
      <c r="D46" s="205">
        <v>338486.625</v>
      </c>
      <c r="E46" s="206">
        <f t="shared" si="1"/>
        <v>3.4336200629844318</v>
      </c>
      <c r="F46" s="205">
        <v>1107393.577</v>
      </c>
      <c r="G46" s="206">
        <f t="shared" si="2"/>
        <v>18.810641996501701</v>
      </c>
      <c r="H46" s="205">
        <v>1045979.304</v>
      </c>
      <c r="I46" s="206">
        <f t="shared" si="3"/>
        <v>15.743188156452389</v>
      </c>
      <c r="J46" s="205">
        <v>806651.17300000007</v>
      </c>
      <c r="K46" s="205">
        <v>707492.679</v>
      </c>
      <c r="L46" s="205"/>
      <c r="M46" s="179" t="s">
        <v>948</v>
      </c>
    </row>
    <row r="47" spans="1:13" x14ac:dyDescent="0.3">
      <c r="A47" s="179" t="s">
        <v>743</v>
      </c>
      <c r="B47" s="205">
        <v>22.648</v>
      </c>
      <c r="C47" s="206">
        <f t="shared" si="0"/>
        <v>3.6181547280717609E-4</v>
      </c>
      <c r="D47" s="205">
        <v>16.396000000000001</v>
      </c>
      <c r="E47" s="206">
        <f t="shared" si="1"/>
        <v>1.663215926262751E-4</v>
      </c>
      <c r="F47" s="205">
        <v>168976.58900000001</v>
      </c>
      <c r="G47" s="206">
        <f t="shared" si="2"/>
        <v>2.8703057228125926</v>
      </c>
      <c r="H47" s="205">
        <v>133029.71100000001</v>
      </c>
      <c r="I47" s="206">
        <f t="shared" si="3"/>
        <v>2.0022497220188633</v>
      </c>
      <c r="J47" s="205">
        <v>168953.94100000002</v>
      </c>
      <c r="K47" s="205">
        <v>133013.315</v>
      </c>
      <c r="L47" s="205"/>
      <c r="M47" s="179" t="s">
        <v>949</v>
      </c>
    </row>
    <row r="48" spans="1:13" x14ac:dyDescent="0.3">
      <c r="A48" s="179" t="s">
        <v>712</v>
      </c>
      <c r="B48" s="205">
        <v>10096.977000000001</v>
      </c>
      <c r="C48" s="206">
        <f t="shared" si="0"/>
        <v>0.16130530321344858</v>
      </c>
      <c r="D48" s="205">
        <v>7075.0609999999997</v>
      </c>
      <c r="E48" s="206">
        <f t="shared" si="1"/>
        <v>7.1769664152723012E-2</v>
      </c>
      <c r="F48" s="205">
        <v>3836.6979999999999</v>
      </c>
      <c r="G48" s="206">
        <f t="shared" si="2"/>
        <v>6.5171727582355371E-2</v>
      </c>
      <c r="H48" s="205">
        <v>3273.482</v>
      </c>
      <c r="I48" s="206">
        <f t="shared" si="3"/>
        <v>4.9269658448959218E-2</v>
      </c>
      <c r="J48" s="205">
        <v>-6260.2790000000005</v>
      </c>
      <c r="K48" s="205">
        <v>-3801.5789999999997</v>
      </c>
      <c r="L48" s="205"/>
      <c r="M48" s="179" t="s">
        <v>920</v>
      </c>
    </row>
    <row r="49" spans="1:13" x14ac:dyDescent="0.3">
      <c r="A49" s="179" t="s">
        <v>713</v>
      </c>
      <c r="B49" s="205">
        <v>31.076000000000001</v>
      </c>
      <c r="C49" s="206">
        <f t="shared" si="0"/>
        <v>4.9645786086876566E-4</v>
      </c>
      <c r="D49" s="205">
        <v>20.716000000000001</v>
      </c>
      <c r="E49" s="206">
        <f t="shared" si="1"/>
        <v>2.1014382244729905E-4</v>
      </c>
      <c r="F49" s="205">
        <v>31.940999999999999</v>
      </c>
      <c r="G49" s="206">
        <f t="shared" si="2"/>
        <v>5.4256294102585426E-4</v>
      </c>
      <c r="H49" s="205">
        <v>148.87299999999999</v>
      </c>
      <c r="I49" s="206">
        <f t="shared" si="3"/>
        <v>2.2407093921004927E-3</v>
      </c>
      <c r="J49" s="205">
        <v>0.86499999999999844</v>
      </c>
      <c r="K49" s="205">
        <v>128.15699999999998</v>
      </c>
      <c r="L49" s="205"/>
      <c r="M49" s="179" t="s">
        <v>921</v>
      </c>
    </row>
    <row r="50" spans="1:13" x14ac:dyDescent="0.3">
      <c r="A50" s="179" t="s">
        <v>744</v>
      </c>
      <c r="B50" s="205">
        <v>10107.227000000001</v>
      </c>
      <c r="C50" s="206">
        <f t="shared" si="0"/>
        <v>0.16146905315146842</v>
      </c>
      <c r="D50" s="205">
        <v>17020.296999999999</v>
      </c>
      <c r="E50" s="206">
        <f t="shared" si="1"/>
        <v>0.17265448304538986</v>
      </c>
      <c r="F50" s="205">
        <v>5877.8779999999997</v>
      </c>
      <c r="G50" s="206">
        <f t="shared" si="2"/>
        <v>9.9844049174138763E-2</v>
      </c>
      <c r="H50" s="205">
        <v>5293.8879999999999</v>
      </c>
      <c r="I50" s="206">
        <f t="shared" si="3"/>
        <v>7.9679085947942846E-2</v>
      </c>
      <c r="J50" s="205">
        <v>-4229.3490000000011</v>
      </c>
      <c r="K50" s="205">
        <v>-11726.409</v>
      </c>
      <c r="L50" s="205"/>
      <c r="M50" s="179" t="s">
        <v>950</v>
      </c>
    </row>
    <row r="51" spans="1:13" x14ac:dyDescent="0.3">
      <c r="A51" s="179" t="s">
        <v>745</v>
      </c>
      <c r="B51" s="205">
        <v>3.1819999999999999</v>
      </c>
      <c r="C51" s="206">
        <f t="shared" si="0"/>
        <v>5.0834371002845038E-5</v>
      </c>
      <c r="D51" s="205">
        <v>5.72</v>
      </c>
      <c r="E51" s="206">
        <f t="shared" si="1"/>
        <v>5.8023878374133543E-5</v>
      </c>
      <c r="F51" s="205">
        <v>199.709</v>
      </c>
      <c r="G51" s="206">
        <f t="shared" si="2"/>
        <v>3.3923390748358639E-3</v>
      </c>
      <c r="H51" s="205">
        <v>700.63300000000004</v>
      </c>
      <c r="I51" s="206">
        <f t="shared" si="3"/>
        <v>1.0545330204372485E-2</v>
      </c>
      <c r="J51" s="205">
        <v>196.52700000000002</v>
      </c>
      <c r="K51" s="205">
        <v>694.91300000000001</v>
      </c>
      <c r="L51" s="205"/>
      <c r="M51" s="179" t="s">
        <v>951</v>
      </c>
    </row>
    <row r="52" spans="1:13" x14ac:dyDescent="0.3">
      <c r="A52" s="179" t="s">
        <v>746</v>
      </c>
      <c r="B52" s="205">
        <v>998.11800000000005</v>
      </c>
      <c r="C52" s="206">
        <f t="shared" si="0"/>
        <v>1.5945537623072811E-2</v>
      </c>
      <c r="D52" s="205">
        <v>1267.5360000000001</v>
      </c>
      <c r="E52" s="206">
        <f t="shared" si="1"/>
        <v>1.2857929143153101E-2</v>
      </c>
      <c r="F52" s="205">
        <v>7314.549</v>
      </c>
      <c r="G52" s="206">
        <f t="shared" si="2"/>
        <v>0.12424793267955671</v>
      </c>
      <c r="H52" s="205">
        <v>6521.9340000000002</v>
      </c>
      <c r="I52" s="206">
        <f t="shared" si="3"/>
        <v>9.8162586691069156E-2</v>
      </c>
      <c r="J52" s="205">
        <v>6316.4309999999996</v>
      </c>
      <c r="K52" s="205">
        <v>5254.3980000000001</v>
      </c>
      <c r="L52" s="205"/>
      <c r="M52" s="179" t="s">
        <v>952</v>
      </c>
    </row>
    <row r="53" spans="1:13" x14ac:dyDescent="0.3">
      <c r="A53" s="179" t="s">
        <v>714</v>
      </c>
      <c r="B53" s="205">
        <v>9966.8539999999994</v>
      </c>
      <c r="C53" s="206">
        <f t="shared" si="0"/>
        <v>0.15922650973198932</v>
      </c>
      <c r="D53" s="205">
        <v>11082.499</v>
      </c>
      <c r="E53" s="206">
        <f t="shared" si="1"/>
        <v>0.11242125420584906</v>
      </c>
      <c r="F53" s="205">
        <v>69592.210999999996</v>
      </c>
      <c r="G53" s="206">
        <f t="shared" si="2"/>
        <v>1.182121870719508</v>
      </c>
      <c r="H53" s="205">
        <v>109364.257</v>
      </c>
      <c r="I53" s="206">
        <f t="shared" si="3"/>
        <v>1.6460574974642281</v>
      </c>
      <c r="J53" s="205">
        <v>59625.356999999996</v>
      </c>
      <c r="K53" s="205">
        <v>98281.758000000002</v>
      </c>
      <c r="L53" s="205"/>
      <c r="M53" s="179" t="s">
        <v>922</v>
      </c>
    </row>
    <row r="54" spans="1:13" x14ac:dyDescent="0.3">
      <c r="A54" s="179" t="s">
        <v>747</v>
      </c>
      <c r="B54" s="205">
        <v>316424.23700000002</v>
      </c>
      <c r="C54" s="206">
        <f t="shared" si="0"/>
        <v>5.0550682143149492</v>
      </c>
      <c r="D54" s="205">
        <v>442390.35</v>
      </c>
      <c r="E54" s="206">
        <f t="shared" si="1"/>
        <v>4.487623052847967</v>
      </c>
      <c r="F54" s="205">
        <v>52930.69</v>
      </c>
      <c r="G54" s="206">
        <f t="shared" si="2"/>
        <v>0.89910243376624932</v>
      </c>
      <c r="H54" s="205">
        <v>30525.822</v>
      </c>
      <c r="I54" s="206">
        <f t="shared" si="3"/>
        <v>0.45944863109487849</v>
      </c>
      <c r="J54" s="205">
        <v>-263493.54700000002</v>
      </c>
      <c r="K54" s="205">
        <v>-411864.52799999999</v>
      </c>
      <c r="L54" s="205"/>
      <c r="M54" s="179" t="s">
        <v>953</v>
      </c>
    </row>
    <row r="55" spans="1:13" x14ac:dyDescent="0.3">
      <c r="A55" s="179" t="s">
        <v>748</v>
      </c>
      <c r="B55" s="205">
        <v>296.95499999999998</v>
      </c>
      <c r="C55" s="206">
        <f t="shared" si="0"/>
        <v>4.7440353994814104E-3</v>
      </c>
      <c r="D55" s="205">
        <v>262.5</v>
      </c>
      <c r="E55" s="206">
        <f t="shared" si="1"/>
        <v>2.6628091037080516E-3</v>
      </c>
      <c r="F55" s="205">
        <v>223.435</v>
      </c>
      <c r="G55" s="206">
        <f t="shared" si="2"/>
        <v>3.7953586527695359E-3</v>
      </c>
      <c r="H55" s="205">
        <v>461.19499999999999</v>
      </c>
      <c r="I55" s="206">
        <f t="shared" si="3"/>
        <v>6.9415136934822758E-3</v>
      </c>
      <c r="J55" s="205">
        <v>-73.519999999999982</v>
      </c>
      <c r="K55" s="205">
        <v>198.69499999999999</v>
      </c>
      <c r="L55" s="205"/>
      <c r="M55" s="179" t="s">
        <v>954</v>
      </c>
    </row>
    <row r="56" spans="1:13" x14ac:dyDescent="0.3">
      <c r="A56" s="179" t="s">
        <v>749</v>
      </c>
      <c r="B56" s="205">
        <v>357940.266</v>
      </c>
      <c r="C56" s="206">
        <f t="shared" si="0"/>
        <v>5.7183118412008298</v>
      </c>
      <c r="D56" s="205">
        <v>491529.04300000001</v>
      </c>
      <c r="E56" s="206">
        <f t="shared" si="1"/>
        <v>4.9860876588087866</v>
      </c>
      <c r="F56" s="205">
        <v>187971.367</v>
      </c>
      <c r="G56" s="206">
        <f t="shared" si="2"/>
        <v>3.1929588212069189</v>
      </c>
      <c r="H56" s="205">
        <v>272437.228</v>
      </c>
      <c r="I56" s="206">
        <f t="shared" si="3"/>
        <v>4.1004927390287254</v>
      </c>
      <c r="J56" s="205">
        <v>-169968.899</v>
      </c>
      <c r="K56" s="205">
        <v>-219091.815</v>
      </c>
      <c r="L56" s="205"/>
      <c r="M56" s="179" t="s">
        <v>955</v>
      </c>
    </row>
    <row r="57" spans="1:13" x14ac:dyDescent="0.3">
      <c r="A57" s="179" t="s">
        <v>750</v>
      </c>
      <c r="B57" s="205">
        <v>133337.72</v>
      </c>
      <c r="C57" s="206">
        <f t="shared" si="0"/>
        <v>2.1301505742154214</v>
      </c>
      <c r="D57" s="205">
        <v>82723.17</v>
      </c>
      <c r="E57" s="206">
        <f t="shared" si="1"/>
        <v>0.83914670538510017</v>
      </c>
      <c r="F57" s="205">
        <v>11116.072</v>
      </c>
      <c r="G57" s="206">
        <f t="shared" si="2"/>
        <v>0.18882216326900064</v>
      </c>
      <c r="H57" s="205">
        <v>7752.2610000000004</v>
      </c>
      <c r="I57" s="206">
        <f t="shared" si="3"/>
        <v>0.11668041910026909</v>
      </c>
      <c r="J57" s="205">
        <v>-122221.648</v>
      </c>
      <c r="K57" s="205">
        <v>-74970.909</v>
      </c>
      <c r="L57" s="205"/>
      <c r="M57" s="179" t="s">
        <v>956</v>
      </c>
    </row>
    <row r="58" spans="1:13" x14ac:dyDescent="0.3">
      <c r="A58" s="179" t="s">
        <v>751</v>
      </c>
      <c r="B58" s="205" t="s">
        <v>752</v>
      </c>
      <c r="C58" s="206" t="str">
        <f t="shared" si="0"/>
        <v>x</v>
      </c>
      <c r="D58" s="205">
        <v>2.5190000000000001</v>
      </c>
      <c r="E58" s="206">
        <f t="shared" si="1"/>
        <v>2.5552823360916504E-5</v>
      </c>
      <c r="F58" s="205">
        <v>2.13</v>
      </c>
      <c r="G58" s="206">
        <f t="shared" si="2"/>
        <v>3.6181054581417908E-5</v>
      </c>
      <c r="H58" s="205">
        <v>4.0190000000000001</v>
      </c>
      <c r="I58" s="206">
        <f t="shared" si="3"/>
        <v>6.0490559381834729E-5</v>
      </c>
      <c r="J58" s="205">
        <v>1.6619999999999999</v>
      </c>
      <c r="K58" s="205">
        <v>1.5</v>
      </c>
      <c r="L58" s="205"/>
      <c r="M58" s="179" t="s">
        <v>957</v>
      </c>
    </row>
    <row r="59" spans="1:13" x14ac:dyDescent="0.3">
      <c r="A59" s="179" t="s">
        <v>753</v>
      </c>
      <c r="B59" s="205">
        <v>22.37</v>
      </c>
      <c r="C59" s="206">
        <f t="shared" si="0"/>
        <v>3.5737425497600367E-4</v>
      </c>
      <c r="D59" s="205">
        <v>7.359</v>
      </c>
      <c r="E59" s="206">
        <f t="shared" si="1"/>
        <v>7.4649951215952586E-5</v>
      </c>
      <c r="F59" s="205">
        <v>400.75</v>
      </c>
      <c r="G59" s="206">
        <f t="shared" si="2"/>
        <v>6.8073040485930646E-3</v>
      </c>
      <c r="H59" s="205">
        <v>1061.9570000000001</v>
      </c>
      <c r="I59" s="206">
        <f t="shared" si="3"/>
        <v>1.5983670806035098E-2</v>
      </c>
      <c r="J59" s="205">
        <v>378.38</v>
      </c>
      <c r="K59" s="205">
        <v>1054.5980000000002</v>
      </c>
      <c r="L59" s="205"/>
      <c r="M59" s="179" t="s">
        <v>958</v>
      </c>
    </row>
    <row r="60" spans="1:13" x14ac:dyDescent="0.3">
      <c r="A60" s="179" t="s">
        <v>754</v>
      </c>
      <c r="B60" s="205">
        <v>17135.113000000001</v>
      </c>
      <c r="C60" s="206">
        <f t="shared" si="0"/>
        <v>0.27374377480128009</v>
      </c>
      <c r="D60" s="205">
        <v>12830.418</v>
      </c>
      <c r="E60" s="206">
        <f t="shared" si="1"/>
        <v>0.13015220516106532</v>
      </c>
      <c r="F60" s="205">
        <v>7561.4430000000002</v>
      </c>
      <c r="G60" s="206">
        <f t="shared" si="2"/>
        <v>0.12844177553862929</v>
      </c>
      <c r="H60" s="205">
        <v>9897.1630000000005</v>
      </c>
      <c r="I60" s="206">
        <f t="shared" si="3"/>
        <v>0.14896365418342808</v>
      </c>
      <c r="J60" s="205">
        <v>-9573.6700000000019</v>
      </c>
      <c r="K60" s="205">
        <v>-2933.2549999999992</v>
      </c>
      <c r="L60" s="205"/>
      <c r="M60" s="179" t="s">
        <v>959</v>
      </c>
    </row>
    <row r="61" spans="1:13" x14ac:dyDescent="0.3">
      <c r="A61" s="179" t="s">
        <v>755</v>
      </c>
      <c r="B61" s="205">
        <v>911259.05700000003</v>
      </c>
      <c r="C61" s="206">
        <f t="shared" si="0"/>
        <v>14.557913571100162</v>
      </c>
      <c r="D61" s="205">
        <v>1432937.0969999998</v>
      </c>
      <c r="E61" s="206">
        <f t="shared" si="1"/>
        <v>14.535763607362236</v>
      </c>
      <c r="F61" s="205">
        <v>1224097.9210000001</v>
      </c>
      <c r="G61" s="206">
        <f t="shared" si="2"/>
        <v>20.793029902676615</v>
      </c>
      <c r="H61" s="205">
        <v>1227201.013</v>
      </c>
      <c r="I61" s="206">
        <f t="shared" si="3"/>
        <v>18.470782719662658</v>
      </c>
      <c r="J61" s="205">
        <v>312838.86400000006</v>
      </c>
      <c r="K61" s="205">
        <v>-205736.0839999998</v>
      </c>
      <c r="L61" s="205"/>
      <c r="M61" s="179" t="s">
        <v>755</v>
      </c>
    </row>
    <row r="62" spans="1:13" x14ac:dyDescent="0.3">
      <c r="A62" s="179" t="s">
        <v>717</v>
      </c>
      <c r="B62" s="205">
        <v>9693.7829999999994</v>
      </c>
      <c r="C62" s="206">
        <f t="shared" si="0"/>
        <v>0.15486403565149975</v>
      </c>
      <c r="D62" s="205">
        <v>97824.148000000001</v>
      </c>
      <c r="E62" s="206">
        <f t="shared" si="1"/>
        <v>0.99233154993098593</v>
      </c>
      <c r="F62" s="205">
        <v>271607.67300000001</v>
      </c>
      <c r="G62" s="206">
        <f t="shared" si="2"/>
        <v>4.6136394561243703</v>
      </c>
      <c r="H62" s="205">
        <v>398712.08199999999</v>
      </c>
      <c r="I62" s="206">
        <f t="shared" si="3"/>
        <v>6.0010741160676675</v>
      </c>
      <c r="J62" s="205">
        <v>261913.89</v>
      </c>
      <c r="K62" s="205">
        <v>300887.93400000001</v>
      </c>
      <c r="L62" s="205"/>
      <c r="M62" s="179" t="s">
        <v>925</v>
      </c>
    </row>
    <row r="63" spans="1:13" x14ac:dyDescent="0.3">
      <c r="A63" s="179" t="s">
        <v>756</v>
      </c>
      <c r="B63" s="205">
        <v>0.97099999999999997</v>
      </c>
      <c r="C63" s="206">
        <f t="shared" si="0"/>
        <v>1.5512311201685271E-5</v>
      </c>
      <c r="D63" s="205">
        <v>1116.7149999999999</v>
      </c>
      <c r="E63" s="206">
        <f t="shared" si="1"/>
        <v>1.1327995688561283E-2</v>
      </c>
      <c r="F63" s="205">
        <v>1982.1969999999999</v>
      </c>
      <c r="G63" s="206">
        <f t="shared" si="2"/>
        <v>3.3670412135268932E-2</v>
      </c>
      <c r="H63" s="205">
        <v>3265.152</v>
      </c>
      <c r="I63" s="206">
        <f t="shared" si="3"/>
        <v>4.9144282395301428E-2</v>
      </c>
      <c r="J63" s="205">
        <v>1981.2259999999999</v>
      </c>
      <c r="K63" s="205">
        <v>2148.4369999999999</v>
      </c>
      <c r="L63" s="205"/>
      <c r="M63" s="179" t="s">
        <v>960</v>
      </c>
    </row>
    <row r="64" spans="1:13" x14ac:dyDescent="0.3">
      <c r="A64" s="179" t="s">
        <v>757</v>
      </c>
      <c r="B64" s="205">
        <v>0.93799999999999994</v>
      </c>
      <c r="C64" s="206">
        <f t="shared" si="0"/>
        <v>1.4985116279279901E-5</v>
      </c>
      <c r="D64" s="205" t="s">
        <v>726</v>
      </c>
      <c r="E64" s="206" t="str">
        <f t="shared" si="1"/>
        <v>x</v>
      </c>
      <c r="F64" s="205">
        <v>834.05499999999995</v>
      </c>
      <c r="G64" s="206">
        <f t="shared" si="2"/>
        <v>1.416760069432137E-2</v>
      </c>
      <c r="H64" s="205">
        <v>138.06800000000001</v>
      </c>
      <c r="I64" s="206">
        <f t="shared" si="3"/>
        <v>2.0780817498709022E-3</v>
      </c>
      <c r="J64" s="205">
        <v>833.11699999999996</v>
      </c>
      <c r="K64" s="205">
        <v>138.06800000000001</v>
      </c>
      <c r="L64" s="205"/>
      <c r="M64" s="179" t="s">
        <v>961</v>
      </c>
    </row>
    <row r="65" spans="1:13" x14ac:dyDescent="0.3">
      <c r="A65" s="179" t="s">
        <v>758</v>
      </c>
      <c r="B65" s="205">
        <v>903.73900000000003</v>
      </c>
      <c r="C65" s="206">
        <f t="shared" si="0"/>
        <v>1.4437776120597164E-2</v>
      </c>
      <c r="D65" s="205">
        <v>3943.5149999999999</v>
      </c>
      <c r="E65" s="206">
        <f t="shared" si="1"/>
        <v>4.0003152924225738E-2</v>
      </c>
      <c r="F65" s="205">
        <v>5447.585</v>
      </c>
      <c r="G65" s="206">
        <f t="shared" si="2"/>
        <v>9.2534915597142497E-2</v>
      </c>
      <c r="H65" s="205">
        <v>2876.0120000000002</v>
      </c>
      <c r="I65" s="206">
        <f t="shared" si="3"/>
        <v>4.3287279091532536E-2</v>
      </c>
      <c r="J65" s="205">
        <v>4543.8459999999995</v>
      </c>
      <c r="K65" s="205">
        <v>-1067.5029999999997</v>
      </c>
      <c r="L65" s="205"/>
      <c r="M65" s="179" t="s">
        <v>962</v>
      </c>
    </row>
    <row r="66" spans="1:13" x14ac:dyDescent="0.3">
      <c r="A66" s="179" t="s">
        <v>759</v>
      </c>
      <c r="B66" s="205" t="s">
        <v>752</v>
      </c>
      <c r="C66" s="206" t="str">
        <f t="shared" si="0"/>
        <v>x</v>
      </c>
      <c r="D66" s="205" t="s">
        <v>726</v>
      </c>
      <c r="E66" s="206" t="str">
        <f t="shared" si="1"/>
        <v>x</v>
      </c>
      <c r="F66" s="205">
        <v>23.539000000000001</v>
      </c>
      <c r="G66" s="206">
        <f t="shared" si="2"/>
        <v>3.9984311915117193E-4</v>
      </c>
      <c r="H66" s="205">
        <v>1345.85</v>
      </c>
      <c r="I66" s="206">
        <f t="shared" si="3"/>
        <v>2.025658605226232E-2</v>
      </c>
      <c r="J66" s="205">
        <v>23.454000000000001</v>
      </c>
      <c r="K66" s="205">
        <v>1345.85</v>
      </c>
      <c r="L66" s="205"/>
      <c r="M66" s="179" t="s">
        <v>963</v>
      </c>
    </row>
    <row r="67" spans="1:13" x14ac:dyDescent="0.3">
      <c r="A67" s="179" t="s">
        <v>760</v>
      </c>
      <c r="B67" s="205">
        <v>51282.455999999998</v>
      </c>
      <c r="C67" s="206">
        <f t="shared" si="0"/>
        <v>0.81926819429323594</v>
      </c>
      <c r="D67" s="205">
        <v>117469.485</v>
      </c>
      <c r="E67" s="206">
        <f t="shared" si="1"/>
        <v>1.1916145297748435</v>
      </c>
      <c r="F67" s="205">
        <v>1162.067</v>
      </c>
      <c r="G67" s="206">
        <f t="shared" si="2"/>
        <v>1.9739347208574915E-2</v>
      </c>
      <c r="H67" s="205">
        <v>1520.354</v>
      </c>
      <c r="I67" s="206">
        <f t="shared" si="3"/>
        <v>2.2883071390497625E-2</v>
      </c>
      <c r="J67" s="205">
        <v>-50120.388999999996</v>
      </c>
      <c r="K67" s="205">
        <v>-115949.13099999999</v>
      </c>
      <c r="L67" s="205"/>
      <c r="M67" s="179" t="s">
        <v>964</v>
      </c>
    </row>
    <row r="68" spans="1:13" x14ac:dyDescent="0.3">
      <c r="A68" s="179" t="s">
        <v>761</v>
      </c>
      <c r="B68" s="205">
        <v>1098.1110000000001</v>
      </c>
      <c r="C68" s="206">
        <f t="shared" si="0"/>
        <v>1.7542986164772213E-2</v>
      </c>
      <c r="D68" s="205">
        <v>753.63599999999997</v>
      </c>
      <c r="E68" s="206">
        <f t="shared" si="1"/>
        <v>7.6449097206937947E-3</v>
      </c>
      <c r="F68" s="205">
        <v>39.823999999999998</v>
      </c>
      <c r="G68" s="206">
        <f t="shared" si="2"/>
        <v>6.7646681579830372E-4</v>
      </c>
      <c r="H68" s="205">
        <v>135.36000000000001</v>
      </c>
      <c r="I68" s="206">
        <f t="shared" si="3"/>
        <v>2.0373232440719456E-3</v>
      </c>
      <c r="J68" s="205">
        <v>-1058.287</v>
      </c>
      <c r="K68" s="205">
        <v>-618.27599999999995</v>
      </c>
      <c r="L68" s="205"/>
      <c r="M68" s="179" t="s">
        <v>965</v>
      </c>
    </row>
    <row r="69" spans="1:13" x14ac:dyDescent="0.3">
      <c r="A69" s="179" t="s">
        <v>718</v>
      </c>
      <c r="B69" s="205">
        <v>1285.0940000000001</v>
      </c>
      <c r="C69" s="206">
        <f t="shared" si="0"/>
        <v>2.0530152473139579E-2</v>
      </c>
      <c r="D69" s="205">
        <v>1444.3019999999999</v>
      </c>
      <c r="E69" s="206">
        <f t="shared" si="1"/>
        <v>1.4651049577538079E-2</v>
      </c>
      <c r="F69" s="205">
        <v>3985.0250000000001</v>
      </c>
      <c r="G69" s="206">
        <f t="shared" si="2"/>
        <v>6.7691270907659584E-2</v>
      </c>
      <c r="H69" s="205">
        <v>2517.0520000000001</v>
      </c>
      <c r="I69" s="206">
        <f t="shared" si="3"/>
        <v>3.7884519401136067E-2</v>
      </c>
      <c r="J69" s="205">
        <v>2699.931</v>
      </c>
      <c r="K69" s="205">
        <v>1072.7500000000002</v>
      </c>
      <c r="L69" s="205"/>
      <c r="M69" s="179" t="s">
        <v>926</v>
      </c>
    </row>
    <row r="70" spans="1:13" x14ac:dyDescent="0.3">
      <c r="A70" s="179" t="s">
        <v>762</v>
      </c>
      <c r="B70" s="205">
        <v>11036.311</v>
      </c>
      <c r="C70" s="206">
        <f t="shared" si="0"/>
        <v>0.17631173094807659</v>
      </c>
      <c r="D70" s="205">
        <v>11959.592000000001</v>
      </c>
      <c r="E70" s="206">
        <f t="shared" si="1"/>
        <v>0.12131851601612947</v>
      </c>
      <c r="F70" s="205">
        <v>15006.767</v>
      </c>
      <c r="G70" s="206">
        <f t="shared" si="2"/>
        <v>0.25491110606461087</v>
      </c>
      <c r="H70" s="205">
        <v>27074.136999999999</v>
      </c>
      <c r="I70" s="206">
        <f t="shared" si="3"/>
        <v>0.40749681311530944</v>
      </c>
      <c r="J70" s="205">
        <v>3970.4560000000001</v>
      </c>
      <c r="K70" s="205">
        <v>15114.544999999998</v>
      </c>
      <c r="L70" s="205"/>
      <c r="M70" s="179" t="s">
        <v>966</v>
      </c>
    </row>
    <row r="71" spans="1:13" x14ac:dyDescent="0.3">
      <c r="A71" s="179" t="s">
        <v>763</v>
      </c>
      <c r="B71" s="205">
        <v>3957.442</v>
      </c>
      <c r="C71" s="206">
        <f t="shared" si="0"/>
        <v>6.3222525094356094E-2</v>
      </c>
      <c r="D71" s="205">
        <v>2500.16</v>
      </c>
      <c r="E71" s="206">
        <f t="shared" si="1"/>
        <v>2.5361709747530367E-2</v>
      </c>
      <c r="F71" s="205">
        <v>10478.745000000001</v>
      </c>
      <c r="G71" s="206">
        <f t="shared" si="2"/>
        <v>0.17799626515951178</v>
      </c>
      <c r="H71" s="205">
        <v>8395.6029999999992</v>
      </c>
      <c r="I71" s="206">
        <f t="shared" si="3"/>
        <v>0.12636345404772573</v>
      </c>
      <c r="J71" s="205">
        <v>6521.3030000000008</v>
      </c>
      <c r="K71" s="205">
        <v>5895.4429999999993</v>
      </c>
      <c r="L71" s="205"/>
      <c r="M71" s="179" t="s">
        <v>967</v>
      </c>
    </row>
    <row r="72" spans="1:13" x14ac:dyDescent="0.3">
      <c r="A72" s="179" t="s">
        <v>731</v>
      </c>
      <c r="B72" s="205">
        <v>2608.308</v>
      </c>
      <c r="C72" s="206">
        <f t="shared" si="0"/>
        <v>4.1669294959675904E-2</v>
      </c>
      <c r="D72" s="205">
        <v>2938.45</v>
      </c>
      <c r="E72" s="206">
        <f t="shared" si="1"/>
        <v>2.9807738707774947E-2</v>
      </c>
      <c r="F72" s="205">
        <v>87709.668000000005</v>
      </c>
      <c r="G72" s="206">
        <f t="shared" si="2"/>
        <v>1.4898724343784244</v>
      </c>
      <c r="H72" s="205">
        <v>101331.682</v>
      </c>
      <c r="I72" s="206">
        <f t="shared" si="3"/>
        <v>1.5251580311724788</v>
      </c>
      <c r="J72" s="205">
        <v>85101.36</v>
      </c>
      <c r="K72" s="205">
        <v>98393.232000000004</v>
      </c>
      <c r="L72" s="205"/>
      <c r="M72" s="179" t="s">
        <v>968</v>
      </c>
    </row>
    <row r="73" spans="1:13" x14ac:dyDescent="0.3">
      <c r="A73" s="179" t="s">
        <v>764</v>
      </c>
      <c r="B73" s="205">
        <v>8.9369999999999994</v>
      </c>
      <c r="C73" s="206">
        <f t="shared" si="0"/>
        <v>1.4277397034959965E-4</v>
      </c>
      <c r="D73" s="205">
        <v>21.745000000000001</v>
      </c>
      <c r="E73" s="206">
        <f t="shared" si="1"/>
        <v>2.205820341338346E-4</v>
      </c>
      <c r="F73" s="205">
        <v>127.825</v>
      </c>
      <c r="G73" s="206">
        <f t="shared" si="2"/>
        <v>2.1712879351501149E-3</v>
      </c>
      <c r="H73" s="205">
        <v>407.875</v>
      </c>
      <c r="I73" s="206">
        <f t="shared" si="3"/>
        <v>6.1389865408971976E-3</v>
      </c>
      <c r="J73" s="205">
        <v>118.88800000000001</v>
      </c>
      <c r="K73" s="205">
        <v>386.13</v>
      </c>
      <c r="L73" s="205"/>
      <c r="M73" s="179" t="s">
        <v>969</v>
      </c>
    </row>
    <row r="74" spans="1:13" x14ac:dyDescent="0.3">
      <c r="A74" s="179" t="s">
        <v>719</v>
      </c>
      <c r="B74" s="205">
        <v>66734.391000000003</v>
      </c>
      <c r="C74" s="206">
        <f t="shared" si="0"/>
        <v>1.066122184394382</v>
      </c>
      <c r="D74" s="205">
        <v>294116.11300000001</v>
      </c>
      <c r="E74" s="206">
        <f t="shared" si="1"/>
        <v>2.9835240504519089</v>
      </c>
      <c r="F74" s="205">
        <v>58739.927000000003</v>
      </c>
      <c r="G74" s="206">
        <f t="shared" si="2"/>
        <v>0.99778051873028339</v>
      </c>
      <c r="H74" s="205">
        <v>50161.091</v>
      </c>
      <c r="I74" s="206">
        <f t="shared" si="3"/>
        <v>0.75498194918962813</v>
      </c>
      <c r="J74" s="205">
        <v>-7994.4639999999999</v>
      </c>
      <c r="K74" s="205">
        <v>-243955.022</v>
      </c>
      <c r="L74" s="205"/>
      <c r="M74" s="179" t="s">
        <v>927</v>
      </c>
    </row>
    <row r="75" spans="1:13" x14ac:dyDescent="0.3">
      <c r="A75" s="179" t="s">
        <v>765</v>
      </c>
      <c r="B75" s="205">
        <v>42318.563000000002</v>
      </c>
      <c r="C75" s="206">
        <f t="shared" si="0"/>
        <v>0.67606459203308333</v>
      </c>
      <c r="D75" s="205">
        <v>92378.114000000001</v>
      </c>
      <c r="E75" s="206">
        <f t="shared" si="1"/>
        <v>0.93708679216221036</v>
      </c>
      <c r="F75" s="205">
        <v>68831.698000000004</v>
      </c>
      <c r="G75" s="206">
        <f t="shared" si="2"/>
        <v>1.1692034846336499</v>
      </c>
      <c r="H75" s="205">
        <v>44151.177000000003</v>
      </c>
      <c r="I75" s="206">
        <f t="shared" si="3"/>
        <v>0.66452585073311665</v>
      </c>
      <c r="J75" s="205">
        <v>26513.135000000002</v>
      </c>
      <c r="K75" s="205">
        <v>-48226.936999999998</v>
      </c>
      <c r="L75" s="205"/>
      <c r="M75" s="179" t="s">
        <v>970</v>
      </c>
    </row>
    <row r="76" spans="1:13" x14ac:dyDescent="0.3">
      <c r="A76" s="179" t="s">
        <v>766</v>
      </c>
      <c r="B76" s="205" t="s">
        <v>726</v>
      </c>
      <c r="C76" s="206" t="str">
        <f t="shared" si="0"/>
        <v>x</v>
      </c>
      <c r="D76" s="205" t="s">
        <v>726</v>
      </c>
      <c r="E76" s="206" t="str">
        <f t="shared" si="1"/>
        <v>x</v>
      </c>
      <c r="F76" s="205" t="s">
        <v>752</v>
      </c>
      <c r="G76" s="206" t="str">
        <f t="shared" si="2"/>
        <v>x</v>
      </c>
      <c r="H76" s="205" t="s">
        <v>726</v>
      </c>
      <c r="I76" s="206" t="str">
        <f t="shared" si="3"/>
        <v>x</v>
      </c>
      <c r="J76" s="205" t="s">
        <v>752</v>
      </c>
      <c r="K76" s="205" t="s">
        <v>726</v>
      </c>
      <c r="L76" s="205"/>
      <c r="M76" s="179" t="s">
        <v>971</v>
      </c>
    </row>
    <row r="77" spans="1:13" x14ac:dyDescent="0.3">
      <c r="A77" s="179" t="s">
        <v>767</v>
      </c>
      <c r="B77" s="205">
        <v>1906.117</v>
      </c>
      <c r="C77" s="206">
        <f t="shared" si="0"/>
        <v>3.0451369815471398E-2</v>
      </c>
      <c r="D77" s="205">
        <v>4316.2150000000001</v>
      </c>
      <c r="E77" s="206">
        <f t="shared" si="1"/>
        <v>4.3783834649757138E-2</v>
      </c>
      <c r="F77" s="205">
        <v>3727.1239999999998</v>
      </c>
      <c r="G77" s="206">
        <f t="shared" si="2"/>
        <v>6.331045862709514E-2</v>
      </c>
      <c r="H77" s="205">
        <v>876.05100000000004</v>
      </c>
      <c r="I77" s="206">
        <f t="shared" si="3"/>
        <v>1.3185572290872279E-2</v>
      </c>
      <c r="J77" s="205">
        <v>1821.0069999999998</v>
      </c>
      <c r="K77" s="205">
        <v>-3440.1640000000002</v>
      </c>
      <c r="L77" s="205"/>
      <c r="M77" s="179" t="s">
        <v>972</v>
      </c>
    </row>
    <row r="78" spans="1:13" x14ac:dyDescent="0.3">
      <c r="A78" s="179" t="s">
        <v>720</v>
      </c>
      <c r="B78" s="205">
        <v>612.49599999999998</v>
      </c>
      <c r="C78" s="206">
        <f t="shared" ref="C78:C141" si="4">IF(B78=0,0,IF(OR(B78="x",B78="Ə"),"x",B78/$B$12*100))</f>
        <v>9.7849933695030086E-3</v>
      </c>
      <c r="D78" s="205">
        <v>44394.868000000002</v>
      </c>
      <c r="E78" s="206">
        <f t="shared" ref="E78:E141" si="5">IF(D78=0,0,IF(OR(D78="x",D78="Ə"),"x",D78/$D$12*100))</f>
        <v>0.45034308064120865</v>
      </c>
      <c r="F78" s="205">
        <v>2209.4299999999998</v>
      </c>
      <c r="G78" s="206">
        <f t="shared" ref="G78:G141" si="6">IF(F78=0,0,IF(OR(F78="x",F78="Ə"),"x",F78/$F$12*100))</f>
        <v>3.7530285175503365E-2</v>
      </c>
      <c r="H78" s="205">
        <v>3001.7</v>
      </c>
      <c r="I78" s="206">
        <f t="shared" ref="I78:I141" si="7">IF(H78=0,0,IF(OR(H78="x",H78="Ə"),"x",H78/$H$12*100))</f>
        <v>4.5179027642809975E-2</v>
      </c>
      <c r="J78" s="205">
        <v>1596.9339999999997</v>
      </c>
      <c r="K78" s="205">
        <v>-41393.168000000005</v>
      </c>
      <c r="L78" s="205"/>
      <c r="M78" s="179" t="s">
        <v>928</v>
      </c>
    </row>
    <row r="79" spans="1:13" x14ac:dyDescent="0.3">
      <c r="A79" s="179" t="s">
        <v>768</v>
      </c>
      <c r="B79" s="205">
        <v>1118.22</v>
      </c>
      <c r="C79" s="206">
        <f t="shared" si="4"/>
        <v>1.786423957976159E-2</v>
      </c>
      <c r="D79" s="205">
        <v>2354.2600000000002</v>
      </c>
      <c r="E79" s="206">
        <f t="shared" si="5"/>
        <v>2.3881695087602735E-2</v>
      </c>
      <c r="F79" s="205">
        <v>5550.8689999999997</v>
      </c>
      <c r="G79" s="206">
        <f t="shared" si="6"/>
        <v>9.4289340029718616E-2</v>
      </c>
      <c r="H79" s="205">
        <v>9869.4779999999992</v>
      </c>
      <c r="I79" s="206">
        <f t="shared" si="7"/>
        <v>0.14854696318156541</v>
      </c>
      <c r="J79" s="205">
        <v>4432.6489999999994</v>
      </c>
      <c r="K79" s="205">
        <v>7515.2179999999989</v>
      </c>
      <c r="L79" s="205"/>
      <c r="M79" s="179" t="s">
        <v>973</v>
      </c>
    </row>
    <row r="80" spans="1:13" x14ac:dyDescent="0.3">
      <c r="A80" s="179" t="s">
        <v>769</v>
      </c>
      <c r="B80" s="205">
        <v>346.13600000000002</v>
      </c>
      <c r="C80" s="206">
        <f t="shared" si="4"/>
        <v>5.5297315655062134E-3</v>
      </c>
      <c r="D80" s="205">
        <v>1415.9870000000001</v>
      </c>
      <c r="E80" s="206">
        <f t="shared" si="5"/>
        <v>1.436382123555144E-2</v>
      </c>
      <c r="F80" s="205">
        <v>345.625</v>
      </c>
      <c r="G80" s="206">
        <f t="shared" si="6"/>
        <v>5.8709281641796084E-3</v>
      </c>
      <c r="H80" s="205">
        <v>2263.2559999999999</v>
      </c>
      <c r="I80" s="206">
        <f t="shared" si="7"/>
        <v>3.4064598523088761E-2</v>
      </c>
      <c r="J80" s="205">
        <v>-0.5110000000000241</v>
      </c>
      <c r="K80" s="205">
        <v>847.26899999999978</v>
      </c>
      <c r="L80" s="205"/>
      <c r="M80" s="179" t="s">
        <v>974</v>
      </c>
    </row>
    <row r="81" spans="1:13" x14ac:dyDescent="0.3">
      <c r="A81" s="179" t="s">
        <v>770</v>
      </c>
      <c r="B81" s="205" t="s">
        <v>752</v>
      </c>
      <c r="C81" s="206" t="str">
        <f t="shared" si="4"/>
        <v>x</v>
      </c>
      <c r="D81" s="205">
        <v>3.0430000000000001</v>
      </c>
      <c r="E81" s="206">
        <f t="shared" si="5"/>
        <v>3.086829753365182E-5</v>
      </c>
      <c r="F81" s="205">
        <v>5046.5069999999996</v>
      </c>
      <c r="G81" s="206">
        <f t="shared" si="6"/>
        <v>8.572204000587208E-2</v>
      </c>
      <c r="H81" s="205">
        <v>6316.0159999999996</v>
      </c>
      <c r="I81" s="206">
        <f t="shared" si="7"/>
        <v>9.5063284624189656E-2</v>
      </c>
      <c r="J81" s="205">
        <v>5046.4799999999996</v>
      </c>
      <c r="K81" s="205">
        <v>6312.973</v>
      </c>
      <c r="L81" s="205"/>
      <c r="M81" s="179" t="s">
        <v>975</v>
      </c>
    </row>
    <row r="82" spans="1:13" x14ac:dyDescent="0.3">
      <c r="A82" s="179" t="s">
        <v>721</v>
      </c>
      <c r="B82" s="205">
        <v>55311.675999999999</v>
      </c>
      <c r="C82" s="206">
        <f t="shared" si="4"/>
        <v>0.88363741627063475</v>
      </c>
      <c r="D82" s="205">
        <v>13994.146000000001</v>
      </c>
      <c r="E82" s="206">
        <f t="shared" si="5"/>
        <v>0.14195710235207473</v>
      </c>
      <c r="F82" s="205">
        <v>1653.212</v>
      </c>
      <c r="G82" s="206">
        <f t="shared" si="6"/>
        <v>2.808213784350003E-2</v>
      </c>
      <c r="H82" s="205">
        <v>1806.6389999999999</v>
      </c>
      <c r="I82" s="206">
        <f t="shared" si="7"/>
        <v>2.719198898010413E-2</v>
      </c>
      <c r="J82" s="205">
        <v>-53658.464</v>
      </c>
      <c r="K82" s="205">
        <v>-12187.507000000001</v>
      </c>
      <c r="L82" s="205"/>
      <c r="M82" s="179" t="s">
        <v>929</v>
      </c>
    </row>
    <row r="83" spans="1:13" x14ac:dyDescent="0.3">
      <c r="A83" s="179" t="s">
        <v>732</v>
      </c>
      <c r="B83" s="205">
        <v>32.274999999999999</v>
      </c>
      <c r="C83" s="206">
        <f t="shared" si="4"/>
        <v>5.1561260971616073E-4</v>
      </c>
      <c r="D83" s="205">
        <v>47.779000000000003</v>
      </c>
      <c r="E83" s="206">
        <f t="shared" si="5"/>
        <v>4.846718330135886E-4</v>
      </c>
      <c r="F83" s="205">
        <v>29039.603999999999</v>
      </c>
      <c r="G83" s="206">
        <f t="shared" si="6"/>
        <v>0.49327863725200083</v>
      </c>
      <c r="H83" s="205">
        <v>35487.222000000002</v>
      </c>
      <c r="I83" s="206">
        <f t="shared" si="7"/>
        <v>0.53412339131310071</v>
      </c>
      <c r="J83" s="205">
        <v>29007.328999999998</v>
      </c>
      <c r="K83" s="205">
        <v>35439.442999999999</v>
      </c>
      <c r="L83" s="205"/>
      <c r="M83" s="179" t="s">
        <v>938</v>
      </c>
    </row>
    <row r="84" spans="1:13" x14ac:dyDescent="0.3">
      <c r="A84" s="179" t="s">
        <v>771</v>
      </c>
      <c r="B84" s="205" t="s">
        <v>726</v>
      </c>
      <c r="C84" s="206" t="str">
        <f t="shared" si="4"/>
        <v>x</v>
      </c>
      <c r="D84" s="205">
        <v>0.99199999999999999</v>
      </c>
      <c r="E84" s="206">
        <f t="shared" si="5"/>
        <v>1.0062882403346238E-5</v>
      </c>
      <c r="F84" s="205" t="s">
        <v>726</v>
      </c>
      <c r="G84" s="206" t="str">
        <f t="shared" si="6"/>
        <v>x</v>
      </c>
      <c r="H84" s="205" t="s">
        <v>726</v>
      </c>
      <c r="I84" s="206" t="str">
        <f t="shared" si="7"/>
        <v>x</v>
      </c>
      <c r="J84" s="205" t="s">
        <v>726</v>
      </c>
      <c r="K84" s="205">
        <v>-0.99199999999999999</v>
      </c>
      <c r="L84" s="205"/>
      <c r="M84" s="179" t="s">
        <v>976</v>
      </c>
    </row>
    <row r="85" spans="1:13" x14ac:dyDescent="0.3">
      <c r="A85" s="179" t="s">
        <v>772</v>
      </c>
      <c r="B85" s="205">
        <v>2184.5929999999998</v>
      </c>
      <c r="C85" s="206">
        <f t="shared" si="4"/>
        <v>3.49001920340095E-2</v>
      </c>
      <c r="D85" s="205">
        <v>1199.4069999999999</v>
      </c>
      <c r="E85" s="206">
        <f t="shared" si="5"/>
        <v>1.2166826204385382E-2</v>
      </c>
      <c r="F85" s="205">
        <v>4929.9309999999996</v>
      </c>
      <c r="G85" s="206">
        <f t="shared" si="6"/>
        <v>8.3741832203579419E-2</v>
      </c>
      <c r="H85" s="205">
        <v>4896.9229999999998</v>
      </c>
      <c r="I85" s="206">
        <f t="shared" si="7"/>
        <v>7.370430741969948E-2</v>
      </c>
      <c r="J85" s="205">
        <v>2745.3379999999997</v>
      </c>
      <c r="K85" s="205">
        <v>3697.5159999999996</v>
      </c>
      <c r="L85" s="205"/>
      <c r="M85" s="179" t="s">
        <v>977</v>
      </c>
    </row>
    <row r="86" spans="1:13" x14ac:dyDescent="0.3">
      <c r="A86" s="179" t="s">
        <v>773</v>
      </c>
      <c r="B86" s="205">
        <v>272</v>
      </c>
      <c r="C86" s="206">
        <f t="shared" si="4"/>
        <v>4.3453642089169861E-3</v>
      </c>
      <c r="D86" s="205" t="s">
        <v>726</v>
      </c>
      <c r="E86" s="206" t="str">
        <f t="shared" si="5"/>
        <v>x</v>
      </c>
      <c r="F86" s="205">
        <v>350.37299999999999</v>
      </c>
      <c r="G86" s="206">
        <f t="shared" si="6"/>
        <v>5.9515796417160269E-3</v>
      </c>
      <c r="H86" s="205">
        <v>100.30800000000001</v>
      </c>
      <c r="I86" s="206">
        <f t="shared" si="7"/>
        <v>1.5097504430139532E-3</v>
      </c>
      <c r="J86" s="205">
        <v>78.37299999999999</v>
      </c>
      <c r="K86" s="205">
        <v>100.30800000000001</v>
      </c>
      <c r="L86" s="205"/>
      <c r="M86" s="179" t="s">
        <v>978</v>
      </c>
    </row>
    <row r="87" spans="1:13" x14ac:dyDescent="0.3">
      <c r="A87" s="179" t="s">
        <v>774</v>
      </c>
      <c r="B87" s="205">
        <v>135.001</v>
      </c>
      <c r="C87" s="206">
        <f t="shared" si="4"/>
        <v>2.1567224763529491E-3</v>
      </c>
      <c r="D87" s="205">
        <v>54.631999999999998</v>
      </c>
      <c r="E87" s="206">
        <f t="shared" si="5"/>
        <v>5.5418890268106016E-4</v>
      </c>
      <c r="F87" s="205">
        <v>601.42700000000002</v>
      </c>
      <c r="G87" s="206">
        <f t="shared" si="6"/>
        <v>1.0216085968891283E-2</v>
      </c>
      <c r="H87" s="205">
        <v>916.15</v>
      </c>
      <c r="I87" s="206">
        <f t="shared" si="7"/>
        <v>1.3789108230322937E-2</v>
      </c>
      <c r="J87" s="205">
        <v>466.42600000000004</v>
      </c>
      <c r="K87" s="205">
        <v>861.51800000000003</v>
      </c>
      <c r="L87" s="205"/>
      <c r="M87" s="179" t="s">
        <v>979</v>
      </c>
    </row>
    <row r="88" spans="1:13" x14ac:dyDescent="0.3">
      <c r="A88" s="179" t="s">
        <v>775</v>
      </c>
      <c r="B88" s="205" t="s">
        <v>752</v>
      </c>
      <c r="C88" s="206" t="str">
        <f t="shared" si="4"/>
        <v>x</v>
      </c>
      <c r="D88" s="205" t="s">
        <v>726</v>
      </c>
      <c r="E88" s="206" t="str">
        <f t="shared" si="5"/>
        <v>x</v>
      </c>
      <c r="F88" s="205">
        <v>0.55100000000000005</v>
      </c>
      <c r="G88" s="206">
        <f t="shared" si="6"/>
        <v>9.3595122414841638E-6</v>
      </c>
      <c r="H88" s="205" t="s">
        <v>726</v>
      </c>
      <c r="I88" s="206" t="str">
        <f t="shared" si="7"/>
        <v>x</v>
      </c>
      <c r="J88" s="205">
        <v>0.53500000000000003</v>
      </c>
      <c r="K88" s="205" t="s">
        <v>726</v>
      </c>
      <c r="L88" s="205"/>
      <c r="M88" s="179" t="s">
        <v>980</v>
      </c>
    </row>
    <row r="89" spans="1:13" x14ac:dyDescent="0.3">
      <c r="A89" s="179" t="s">
        <v>725</v>
      </c>
      <c r="B89" s="205" t="s">
        <v>726</v>
      </c>
      <c r="C89" s="206" t="str">
        <f t="shared" si="4"/>
        <v>x</v>
      </c>
      <c r="D89" s="205" t="s">
        <v>726</v>
      </c>
      <c r="E89" s="206" t="str">
        <f t="shared" si="5"/>
        <v>x</v>
      </c>
      <c r="F89" s="205">
        <v>15604.915999999999</v>
      </c>
      <c r="G89" s="206">
        <f t="shared" si="6"/>
        <v>0.26507151057955003</v>
      </c>
      <c r="H89" s="205">
        <v>13272.099</v>
      </c>
      <c r="I89" s="206">
        <f t="shared" si="7"/>
        <v>0.19976031168974601</v>
      </c>
      <c r="J89" s="205">
        <v>15604.915999999999</v>
      </c>
      <c r="K89" s="205">
        <v>13272.099</v>
      </c>
      <c r="L89" s="205"/>
      <c r="M89" s="179" t="s">
        <v>933</v>
      </c>
    </row>
    <row r="90" spans="1:13" x14ac:dyDescent="0.3">
      <c r="A90" s="179" t="s">
        <v>776</v>
      </c>
      <c r="B90" s="205">
        <v>78994.013000000006</v>
      </c>
      <c r="C90" s="206">
        <f t="shared" si="4"/>
        <v>1.2619770470916292</v>
      </c>
      <c r="D90" s="205">
        <v>100738.72900000001</v>
      </c>
      <c r="E90" s="206">
        <f t="shared" si="5"/>
        <v>1.0218971606749652</v>
      </c>
      <c r="F90" s="205">
        <v>369859.451</v>
      </c>
      <c r="G90" s="206">
        <f t="shared" si="6"/>
        <v>6.2825844995700759</v>
      </c>
      <c r="H90" s="205">
        <v>236660.58100000001</v>
      </c>
      <c r="I90" s="206">
        <f t="shared" si="7"/>
        <v>3.5620131695247594</v>
      </c>
      <c r="J90" s="205">
        <v>290865.43799999997</v>
      </c>
      <c r="K90" s="205">
        <v>135921.85200000001</v>
      </c>
      <c r="L90" s="205"/>
      <c r="M90" s="179" t="s">
        <v>981</v>
      </c>
    </row>
    <row r="91" spans="1:13" x14ac:dyDescent="0.3">
      <c r="A91" s="179" t="s">
        <v>777</v>
      </c>
      <c r="B91" s="205">
        <v>3152.2440000000001</v>
      </c>
      <c r="C91" s="206">
        <f t="shared" si="4"/>
        <v>5.0359000938872488E-2</v>
      </c>
      <c r="D91" s="205">
        <v>3348.6019999999999</v>
      </c>
      <c r="E91" s="206">
        <f t="shared" si="5"/>
        <v>3.3968334820171385E-2</v>
      </c>
      <c r="F91" s="205">
        <v>2118.7840000000001</v>
      </c>
      <c r="G91" s="206">
        <f t="shared" si="6"/>
        <v>3.5990535000110319E-2</v>
      </c>
      <c r="H91" s="205">
        <v>1976.279</v>
      </c>
      <c r="I91" s="206">
        <f t="shared" si="7"/>
        <v>2.9745265539829053E-2</v>
      </c>
      <c r="J91" s="205">
        <v>-1033.46</v>
      </c>
      <c r="K91" s="205">
        <v>-1372.3229999999999</v>
      </c>
      <c r="L91" s="205"/>
      <c r="M91" s="179" t="s">
        <v>982</v>
      </c>
    </row>
    <row r="92" spans="1:13" x14ac:dyDescent="0.3">
      <c r="A92" s="179" t="s">
        <v>778</v>
      </c>
      <c r="B92" s="205">
        <v>957.82600000000002</v>
      </c>
      <c r="C92" s="206">
        <f t="shared" si="4"/>
        <v>1.5301848598419564E-2</v>
      </c>
      <c r="D92" s="205">
        <v>1086.569</v>
      </c>
      <c r="E92" s="206">
        <f t="shared" si="5"/>
        <v>1.1022193619074109E-2</v>
      </c>
      <c r="F92" s="205">
        <v>1399.1489999999999</v>
      </c>
      <c r="G92" s="206">
        <f t="shared" si="6"/>
        <v>2.3766519406824546E-2</v>
      </c>
      <c r="H92" s="205">
        <v>5421</v>
      </c>
      <c r="I92" s="206">
        <f t="shared" si="7"/>
        <v>8.1592267332402588E-2</v>
      </c>
      <c r="J92" s="205">
        <v>441.32299999999987</v>
      </c>
      <c r="K92" s="205">
        <v>4334.4310000000005</v>
      </c>
      <c r="L92" s="205"/>
      <c r="M92" s="179" t="s">
        <v>983</v>
      </c>
    </row>
    <row r="93" spans="1:13" x14ac:dyDescent="0.3">
      <c r="A93" s="179" t="s">
        <v>779</v>
      </c>
      <c r="B93" s="205">
        <v>2759.587</v>
      </c>
      <c r="C93" s="206">
        <f t="shared" si="4"/>
        <v>4.4086068313208084E-2</v>
      </c>
      <c r="D93" s="205">
        <v>4834.7070000000003</v>
      </c>
      <c r="E93" s="206">
        <f t="shared" si="5"/>
        <v>4.904343547947064E-2</v>
      </c>
      <c r="F93" s="205">
        <v>3032.6959999999999</v>
      </c>
      <c r="G93" s="206">
        <f t="shared" si="6"/>
        <v>5.1514619485844022E-2</v>
      </c>
      <c r="H93" s="205">
        <v>2918.4839999999999</v>
      </c>
      <c r="I93" s="206">
        <f t="shared" si="7"/>
        <v>4.3926531402571418E-2</v>
      </c>
      <c r="J93" s="205">
        <v>273.10899999999992</v>
      </c>
      <c r="K93" s="205">
        <v>-1916.2230000000004</v>
      </c>
      <c r="L93" s="205"/>
      <c r="M93" s="179" t="s">
        <v>984</v>
      </c>
    </row>
    <row r="94" spans="1:13" x14ac:dyDescent="0.3">
      <c r="A94" s="179" t="s">
        <v>780</v>
      </c>
      <c r="B94" s="205">
        <v>2080.4369999999999</v>
      </c>
      <c r="C94" s="206">
        <f t="shared" si="4"/>
        <v>3.3236237054068481E-2</v>
      </c>
      <c r="D94" s="205">
        <v>1273.77</v>
      </c>
      <c r="E94" s="206">
        <f t="shared" si="5"/>
        <v>1.2921167055353162E-2</v>
      </c>
      <c r="F94" s="205">
        <v>5124.2790000000005</v>
      </c>
      <c r="G94" s="206">
        <f t="shared" si="6"/>
        <v>8.7043107131180103E-2</v>
      </c>
      <c r="H94" s="205">
        <v>6793.317</v>
      </c>
      <c r="I94" s="206">
        <f t="shared" si="7"/>
        <v>0.1022472120896062</v>
      </c>
      <c r="J94" s="205">
        <v>3043.8420000000006</v>
      </c>
      <c r="K94" s="205">
        <v>5519.5470000000005</v>
      </c>
      <c r="L94" s="205"/>
      <c r="M94" s="179" t="s">
        <v>985</v>
      </c>
    </row>
    <row r="95" spans="1:13" x14ac:dyDescent="0.3">
      <c r="A95" s="179" t="s">
        <v>781</v>
      </c>
      <c r="B95" s="205">
        <v>1958.5740000000001</v>
      </c>
      <c r="C95" s="206">
        <f t="shared" si="4"/>
        <v>3.1289402059247712E-2</v>
      </c>
      <c r="D95" s="205">
        <v>986.17200000000003</v>
      </c>
      <c r="E95" s="206">
        <f t="shared" si="5"/>
        <v>1.0003762969226579E-2</v>
      </c>
      <c r="F95" s="205">
        <v>509.31299999999999</v>
      </c>
      <c r="G95" s="206">
        <f t="shared" si="6"/>
        <v>8.6513997427350702E-3</v>
      </c>
      <c r="H95" s="205">
        <v>1391.2360000000001</v>
      </c>
      <c r="I95" s="206">
        <f t="shared" si="7"/>
        <v>2.0939697405361089E-2</v>
      </c>
      <c r="J95" s="205">
        <v>-1449.261</v>
      </c>
      <c r="K95" s="205">
        <v>405.06400000000008</v>
      </c>
      <c r="L95" s="205"/>
      <c r="M95" s="179" t="s">
        <v>986</v>
      </c>
    </row>
    <row r="96" spans="1:13" x14ac:dyDescent="0.3">
      <c r="A96" s="179" t="s">
        <v>733</v>
      </c>
      <c r="B96" s="205">
        <v>8663.4740000000002</v>
      </c>
      <c r="C96" s="206">
        <f t="shared" si="4"/>
        <v>0.13840422736942234</v>
      </c>
      <c r="D96" s="205">
        <v>20653.438999999998</v>
      </c>
      <c r="E96" s="206">
        <f t="shared" si="5"/>
        <v>0.20950920149363397</v>
      </c>
      <c r="F96" s="205">
        <v>59214.771000000001</v>
      </c>
      <c r="G96" s="206">
        <f t="shared" si="6"/>
        <v>1.0058464138859917</v>
      </c>
      <c r="H96" s="205">
        <v>70275.819000000003</v>
      </c>
      <c r="I96" s="206">
        <f t="shared" si="7"/>
        <v>1.0577316751247994</v>
      </c>
      <c r="J96" s="205">
        <v>50551.296999999999</v>
      </c>
      <c r="K96" s="205">
        <v>49622.380000000005</v>
      </c>
      <c r="L96" s="205"/>
      <c r="M96" s="179" t="s">
        <v>939</v>
      </c>
    </row>
    <row r="97" spans="1:14" x14ac:dyDescent="0.3">
      <c r="A97" s="179" t="s">
        <v>782</v>
      </c>
      <c r="B97" s="205">
        <v>5278.7129999999997</v>
      </c>
      <c r="C97" s="206">
        <f t="shared" si="4"/>
        <v>8.4330626982885334E-2</v>
      </c>
      <c r="D97" s="205">
        <v>7874.2430000000004</v>
      </c>
      <c r="E97" s="206">
        <f t="shared" si="5"/>
        <v>7.9876594076988189E-2</v>
      </c>
      <c r="F97" s="205">
        <v>838.35799999999995</v>
      </c>
      <c r="G97" s="206">
        <f t="shared" si="6"/>
        <v>1.4240693219140073E-2</v>
      </c>
      <c r="H97" s="205">
        <v>942.03300000000002</v>
      </c>
      <c r="I97" s="206">
        <f t="shared" si="7"/>
        <v>1.4178677065475967E-2</v>
      </c>
      <c r="J97" s="205">
        <v>-4440.3549999999996</v>
      </c>
      <c r="K97" s="205">
        <v>-6932.21</v>
      </c>
      <c r="L97" s="205"/>
      <c r="M97" s="179" t="s">
        <v>987</v>
      </c>
    </row>
    <row r="98" spans="1:14" x14ac:dyDescent="0.3">
      <c r="A98" s="179" t="s">
        <v>783</v>
      </c>
      <c r="B98" s="205">
        <v>2.335</v>
      </c>
      <c r="C98" s="206">
        <f t="shared" si="4"/>
        <v>3.7303034661107214E-5</v>
      </c>
      <c r="D98" s="205">
        <v>2.2810000000000001</v>
      </c>
      <c r="E98" s="206">
        <f t="shared" si="5"/>
        <v>2.313854310688787E-5</v>
      </c>
      <c r="F98" s="205">
        <v>1059.31</v>
      </c>
      <c r="G98" s="206">
        <f t="shared" si="6"/>
        <v>1.7993874614385823E-2</v>
      </c>
      <c r="H98" s="205">
        <v>464.76299999999998</v>
      </c>
      <c r="I98" s="206">
        <f t="shared" si="7"/>
        <v>6.9952161856132499E-3</v>
      </c>
      <c r="J98" s="205">
        <v>1056.9749999999999</v>
      </c>
      <c r="K98" s="205">
        <v>462.48199999999997</v>
      </c>
      <c r="L98" s="205"/>
      <c r="M98" s="179" t="s">
        <v>988</v>
      </c>
    </row>
    <row r="99" spans="1:14" x14ac:dyDescent="0.3">
      <c r="A99" s="179" t="s">
        <v>727</v>
      </c>
      <c r="B99" s="205">
        <v>491088.22499999998</v>
      </c>
      <c r="C99" s="206">
        <f t="shared" si="4"/>
        <v>7.8454308688807792</v>
      </c>
      <c r="D99" s="205">
        <v>532496.076</v>
      </c>
      <c r="E99" s="206">
        <f t="shared" si="5"/>
        <v>5.4016586623299601</v>
      </c>
      <c r="F99" s="205">
        <v>15817.174999999999</v>
      </c>
      <c r="G99" s="206">
        <f t="shared" si="6"/>
        <v>0.26867702910743607</v>
      </c>
      <c r="H99" s="205">
        <v>13117.328</v>
      </c>
      <c r="I99" s="206">
        <f t="shared" si="7"/>
        <v>0.1974308306332429</v>
      </c>
      <c r="J99" s="205">
        <v>-475271.05</v>
      </c>
      <c r="K99" s="205">
        <v>-519378.74800000002</v>
      </c>
      <c r="L99" s="205"/>
      <c r="M99" s="179" t="s">
        <v>934</v>
      </c>
    </row>
    <row r="100" spans="1:14" x14ac:dyDescent="0.3">
      <c r="A100" s="179" t="s">
        <v>784</v>
      </c>
      <c r="B100" s="205">
        <v>18.225999999999999</v>
      </c>
      <c r="C100" s="206">
        <f t="shared" si="4"/>
        <v>2.9117135320485659E-4</v>
      </c>
      <c r="D100" s="205">
        <v>0.89500000000000002</v>
      </c>
      <c r="E100" s="206">
        <f t="shared" si="5"/>
        <v>9.078911039309358E-6</v>
      </c>
      <c r="F100" s="205">
        <v>2136.9490000000001</v>
      </c>
      <c r="G100" s="206">
        <f t="shared" si="6"/>
        <v>3.6299093148688462E-2</v>
      </c>
      <c r="H100" s="205">
        <v>6360.558</v>
      </c>
      <c r="I100" s="206">
        <f t="shared" si="7"/>
        <v>9.573369280930677E-2</v>
      </c>
      <c r="J100" s="205">
        <v>2118.723</v>
      </c>
      <c r="K100" s="205">
        <v>6359.6629999999996</v>
      </c>
      <c r="L100" s="205"/>
      <c r="M100" s="179" t="s">
        <v>989</v>
      </c>
    </row>
    <row r="101" spans="1:14" x14ac:dyDescent="0.3">
      <c r="A101" s="179" t="s">
        <v>785</v>
      </c>
      <c r="B101" s="205">
        <v>766.61800000000005</v>
      </c>
      <c r="C101" s="206">
        <f t="shared" si="4"/>
        <v>1.2247185364380598E-2</v>
      </c>
      <c r="D101" s="205">
        <v>7.5819999999999999</v>
      </c>
      <c r="E101" s="206">
        <f t="shared" si="5"/>
        <v>7.6912070949769319E-5</v>
      </c>
      <c r="F101" s="205">
        <v>2083.145</v>
      </c>
      <c r="G101" s="206">
        <f t="shared" si="6"/>
        <v>3.538515631267973E-2</v>
      </c>
      <c r="H101" s="205">
        <v>2563.1439999999998</v>
      </c>
      <c r="I101" s="206">
        <f t="shared" si="7"/>
        <v>3.8578256863944609E-2</v>
      </c>
      <c r="J101" s="205">
        <v>1316.527</v>
      </c>
      <c r="K101" s="205">
        <v>2555.5619999999999</v>
      </c>
      <c r="L101" s="205"/>
      <c r="M101" s="179" t="s">
        <v>990</v>
      </c>
    </row>
    <row r="102" spans="1:14" x14ac:dyDescent="0.3">
      <c r="A102" s="179" t="s">
        <v>786</v>
      </c>
      <c r="B102" s="205" t="s">
        <v>726</v>
      </c>
      <c r="C102" s="206" t="str">
        <f t="shared" si="4"/>
        <v>x</v>
      </c>
      <c r="D102" s="205">
        <v>2.3639999999999999</v>
      </c>
      <c r="E102" s="206">
        <f t="shared" si="5"/>
        <v>2.3980497985393652E-5</v>
      </c>
      <c r="F102" s="205">
        <v>1650.3040000000001</v>
      </c>
      <c r="G102" s="206">
        <f t="shared" si="6"/>
        <v>2.8032741361470565E-2</v>
      </c>
      <c r="H102" s="205">
        <v>2569.4879999999998</v>
      </c>
      <c r="I102" s="206">
        <f t="shared" si="7"/>
        <v>3.8673741339863579E-2</v>
      </c>
      <c r="J102" s="205">
        <v>1650.3040000000001</v>
      </c>
      <c r="K102" s="205">
        <v>2567.1239999999998</v>
      </c>
      <c r="L102" s="205"/>
      <c r="M102" s="179" t="s">
        <v>991</v>
      </c>
    </row>
    <row r="103" spans="1:14" x14ac:dyDescent="0.3">
      <c r="A103" s="179" t="s">
        <v>787</v>
      </c>
      <c r="B103" s="205" t="s">
        <v>726</v>
      </c>
      <c r="C103" s="206" t="str">
        <f t="shared" si="4"/>
        <v>x</v>
      </c>
      <c r="D103" s="205" t="s">
        <v>726</v>
      </c>
      <c r="E103" s="206" t="str">
        <f t="shared" si="5"/>
        <v>x</v>
      </c>
      <c r="F103" s="205">
        <v>36.664999999999999</v>
      </c>
      <c r="G103" s="206">
        <f t="shared" si="6"/>
        <v>6.2280674470783462E-4</v>
      </c>
      <c r="H103" s="205" t="s">
        <v>726</v>
      </c>
      <c r="I103" s="206" t="str">
        <f t="shared" si="7"/>
        <v>x</v>
      </c>
      <c r="J103" s="205">
        <v>36.664999999999999</v>
      </c>
      <c r="K103" s="205" t="s">
        <v>726</v>
      </c>
      <c r="L103" s="205"/>
      <c r="M103" s="179" t="s">
        <v>992</v>
      </c>
      <c r="N103" s="76"/>
    </row>
    <row r="104" spans="1:14" x14ac:dyDescent="0.3">
      <c r="A104" s="179" t="s">
        <v>788</v>
      </c>
      <c r="B104" s="205">
        <v>1267.8720000000001</v>
      </c>
      <c r="C104" s="206">
        <f t="shared" si="4"/>
        <v>2.0255020626058814E-2</v>
      </c>
      <c r="D104" s="205">
        <v>2778.85</v>
      </c>
      <c r="E104" s="206">
        <f t="shared" si="5"/>
        <v>2.8188750772720456E-2</v>
      </c>
      <c r="F104" s="205">
        <v>996.16300000000001</v>
      </c>
      <c r="G104" s="206">
        <f t="shared" si="6"/>
        <v>1.6921233744126296E-2</v>
      </c>
      <c r="H104" s="205">
        <v>526.89200000000005</v>
      </c>
      <c r="I104" s="206">
        <f t="shared" si="7"/>
        <v>7.9303288912201206E-3</v>
      </c>
      <c r="J104" s="205">
        <v>-271.70900000000006</v>
      </c>
      <c r="K104" s="205">
        <v>-2251.9579999999996</v>
      </c>
      <c r="L104" s="205"/>
      <c r="M104" s="179" t="s">
        <v>993</v>
      </c>
    </row>
    <row r="105" spans="1:14" x14ac:dyDescent="0.3">
      <c r="A105" s="179" t="s">
        <v>789</v>
      </c>
      <c r="B105" s="205">
        <v>3013.7310000000002</v>
      </c>
      <c r="C105" s="206">
        <f t="shared" si="4"/>
        <v>4.8146172142292644E-2</v>
      </c>
      <c r="D105" s="205">
        <v>5609.0259999999998</v>
      </c>
      <c r="E105" s="206">
        <f t="shared" si="5"/>
        <v>5.6898154269467274E-2</v>
      </c>
      <c r="F105" s="205">
        <v>11273.210999999999</v>
      </c>
      <c r="G105" s="206">
        <f t="shared" si="6"/>
        <v>0.19149139084452618</v>
      </c>
      <c r="H105" s="205">
        <v>12829.835999999999</v>
      </c>
      <c r="I105" s="206">
        <f t="shared" si="7"/>
        <v>0.19310374630933089</v>
      </c>
      <c r="J105" s="205">
        <v>8259.48</v>
      </c>
      <c r="K105" s="205">
        <v>7220.8099999999995</v>
      </c>
      <c r="L105" s="205"/>
      <c r="M105" s="179" t="s">
        <v>994</v>
      </c>
    </row>
    <row r="106" spans="1:14" x14ac:dyDescent="0.3">
      <c r="A106" s="179" t="s">
        <v>790</v>
      </c>
      <c r="B106" s="205" t="s">
        <v>726</v>
      </c>
      <c r="C106" s="206" t="str">
        <f t="shared" si="4"/>
        <v>x</v>
      </c>
      <c r="D106" s="205" t="s">
        <v>726</v>
      </c>
      <c r="E106" s="206" t="str">
        <f t="shared" si="5"/>
        <v>x</v>
      </c>
      <c r="F106" s="205" t="s">
        <v>726</v>
      </c>
      <c r="G106" s="206" t="str">
        <f t="shared" si="6"/>
        <v>x</v>
      </c>
      <c r="H106" s="205">
        <v>256.05500000000001</v>
      </c>
      <c r="I106" s="206">
        <f t="shared" si="7"/>
        <v>3.8539214188891991E-3</v>
      </c>
      <c r="J106" s="205" t="s">
        <v>726</v>
      </c>
      <c r="K106" s="205">
        <v>256.05500000000001</v>
      </c>
      <c r="L106" s="205"/>
      <c r="M106" s="179" t="s">
        <v>995</v>
      </c>
    </row>
    <row r="107" spans="1:14" x14ac:dyDescent="0.3">
      <c r="A107" s="179" t="s">
        <v>791</v>
      </c>
      <c r="B107" s="205" t="s">
        <v>726</v>
      </c>
      <c r="C107" s="206" t="str">
        <f t="shared" si="4"/>
        <v>x</v>
      </c>
      <c r="D107" s="205" t="s">
        <v>726</v>
      </c>
      <c r="E107" s="206" t="str">
        <f t="shared" si="5"/>
        <v>x</v>
      </c>
      <c r="F107" s="205" t="s">
        <v>726</v>
      </c>
      <c r="G107" s="206" t="str">
        <f t="shared" si="6"/>
        <v>x</v>
      </c>
      <c r="H107" s="205">
        <v>10.461</v>
      </c>
      <c r="I107" s="206">
        <f t="shared" si="7"/>
        <v>1.5745004769678354E-4</v>
      </c>
      <c r="J107" s="205" t="s">
        <v>726</v>
      </c>
      <c r="K107" s="205">
        <v>10.461</v>
      </c>
      <c r="L107" s="205"/>
      <c r="M107" s="179" t="s">
        <v>996</v>
      </c>
    </row>
    <row r="108" spans="1:14" x14ac:dyDescent="0.3">
      <c r="A108" s="179" t="s">
        <v>734</v>
      </c>
      <c r="B108" s="205">
        <v>1172.9359999999999</v>
      </c>
      <c r="C108" s="206">
        <f t="shared" si="4"/>
        <v>1.8738360712317111E-2</v>
      </c>
      <c r="D108" s="205">
        <v>85.896000000000001</v>
      </c>
      <c r="E108" s="206">
        <f t="shared" si="5"/>
        <v>8.7133200294135934E-4</v>
      </c>
      <c r="F108" s="205">
        <v>17805.986000000001</v>
      </c>
      <c r="G108" s="206">
        <f t="shared" si="6"/>
        <v>0.30245978936242407</v>
      </c>
      <c r="H108" s="205">
        <v>19524.974999999999</v>
      </c>
      <c r="I108" s="206">
        <f t="shared" si="7"/>
        <v>0.29387326689881521</v>
      </c>
      <c r="J108" s="205">
        <v>16633.05</v>
      </c>
      <c r="K108" s="205">
        <v>19439.078999999998</v>
      </c>
      <c r="L108" s="205"/>
      <c r="M108" s="179" t="s">
        <v>940</v>
      </c>
    </row>
    <row r="109" spans="1:14" x14ac:dyDescent="0.3">
      <c r="A109" s="179" t="s">
        <v>792</v>
      </c>
      <c r="B109" s="205" t="s">
        <v>726</v>
      </c>
      <c r="C109" s="206" t="str">
        <f t="shared" si="4"/>
        <v>x</v>
      </c>
      <c r="D109" s="205">
        <v>4008.2040000000002</v>
      </c>
      <c r="E109" s="206">
        <f t="shared" si="5"/>
        <v>4.0659360383691535E-2</v>
      </c>
      <c r="F109" s="205">
        <v>441.18799999999999</v>
      </c>
      <c r="G109" s="206">
        <f t="shared" si="6"/>
        <v>7.4942005205007539E-3</v>
      </c>
      <c r="H109" s="205">
        <v>1027.578</v>
      </c>
      <c r="I109" s="206">
        <f t="shared" si="7"/>
        <v>1.5466227426839254E-2</v>
      </c>
      <c r="J109" s="205">
        <v>441.18799999999999</v>
      </c>
      <c r="K109" s="205">
        <v>-2980.6260000000002</v>
      </c>
      <c r="L109" s="205"/>
      <c r="M109" s="179" t="s">
        <v>997</v>
      </c>
    </row>
    <row r="110" spans="1:14" x14ac:dyDescent="0.3">
      <c r="A110" s="179" t="s">
        <v>793</v>
      </c>
      <c r="B110" s="205">
        <v>348.62400000000002</v>
      </c>
      <c r="C110" s="206">
        <f t="shared" si="4"/>
        <v>5.5694788675348366E-3</v>
      </c>
      <c r="D110" s="205" t="s">
        <v>726</v>
      </c>
      <c r="E110" s="206" t="str">
        <f t="shared" si="5"/>
        <v>x</v>
      </c>
      <c r="F110" s="205">
        <v>6.7030000000000003</v>
      </c>
      <c r="G110" s="206">
        <f t="shared" si="6"/>
        <v>1.13859910262556E-4</v>
      </c>
      <c r="H110" s="205">
        <v>27.699000000000002</v>
      </c>
      <c r="I110" s="206">
        <f t="shared" si="7"/>
        <v>4.1690171791924365E-4</v>
      </c>
      <c r="J110" s="205">
        <v>-341.92100000000005</v>
      </c>
      <c r="K110" s="205">
        <v>27.699000000000002</v>
      </c>
      <c r="L110" s="205"/>
      <c r="M110" s="179" t="s">
        <v>998</v>
      </c>
    </row>
    <row r="111" spans="1:14" x14ac:dyDescent="0.3">
      <c r="A111" s="179" t="s">
        <v>794</v>
      </c>
      <c r="B111" s="205">
        <v>8.3699999999999992</v>
      </c>
      <c r="C111" s="206">
        <f t="shared" si="4"/>
        <v>1.3371580304645284E-4</v>
      </c>
      <c r="D111" s="205">
        <v>26.238</v>
      </c>
      <c r="E111" s="206">
        <f t="shared" si="5"/>
        <v>2.6615918195463563E-4</v>
      </c>
      <c r="F111" s="205">
        <v>1596.355</v>
      </c>
      <c r="G111" s="206">
        <f t="shared" si="6"/>
        <v>2.7116341495924599E-2</v>
      </c>
      <c r="H111" s="205">
        <v>2795.64</v>
      </c>
      <c r="I111" s="206">
        <f t="shared" si="7"/>
        <v>4.207758831307102E-2</v>
      </c>
      <c r="J111" s="205">
        <v>1587.9850000000001</v>
      </c>
      <c r="K111" s="205">
        <v>2769.402</v>
      </c>
      <c r="L111" s="205"/>
      <c r="M111" s="179" t="s">
        <v>999</v>
      </c>
    </row>
    <row r="112" spans="1:14" x14ac:dyDescent="0.3">
      <c r="A112" s="179" t="s">
        <v>795</v>
      </c>
      <c r="B112" s="205">
        <v>19571.422999999999</v>
      </c>
      <c r="C112" s="206">
        <f t="shared" si="4"/>
        <v>0.31266529787417174</v>
      </c>
      <c r="D112" s="205">
        <v>12078.915000000001</v>
      </c>
      <c r="E112" s="206">
        <f t="shared" si="5"/>
        <v>0.12252893266634569</v>
      </c>
      <c r="F112" s="205">
        <v>52373.821000000004</v>
      </c>
      <c r="G112" s="206">
        <f t="shared" si="6"/>
        <v>0.88964322828094455</v>
      </c>
      <c r="H112" s="205">
        <v>53555.296000000002</v>
      </c>
      <c r="I112" s="206">
        <f t="shared" si="7"/>
        <v>0.80606862724551775</v>
      </c>
      <c r="J112" s="205">
        <v>32802.398000000001</v>
      </c>
      <c r="K112" s="205">
        <v>41476.381000000001</v>
      </c>
      <c r="L112" s="205"/>
      <c r="M112" s="179" t="s">
        <v>1000</v>
      </c>
    </row>
    <row r="113" spans="1:13" x14ac:dyDescent="0.3">
      <c r="A113" s="179" t="s">
        <v>796</v>
      </c>
      <c r="B113" s="205">
        <v>2010.9880000000001</v>
      </c>
      <c r="C113" s="206">
        <f t="shared" si="4"/>
        <v>3.2126747352064534E-2</v>
      </c>
      <c r="D113" s="205">
        <v>4482.4870000000001</v>
      </c>
      <c r="E113" s="206">
        <f t="shared" si="5"/>
        <v>4.5470503584201884E-2</v>
      </c>
      <c r="F113" s="205">
        <v>1416.82</v>
      </c>
      <c r="G113" s="206">
        <f t="shared" si="6"/>
        <v>2.4066686268565503E-2</v>
      </c>
      <c r="H113" s="205">
        <v>1044.489</v>
      </c>
      <c r="I113" s="206">
        <f t="shared" si="7"/>
        <v>1.5720757372026169E-2</v>
      </c>
      <c r="J113" s="205">
        <v>-594.16800000000012</v>
      </c>
      <c r="K113" s="205">
        <v>-3437.998</v>
      </c>
      <c r="L113" s="205"/>
      <c r="M113" s="179" t="s">
        <v>1001</v>
      </c>
    </row>
    <row r="114" spans="1:13" x14ac:dyDescent="0.3">
      <c r="A114" s="179" t="s">
        <v>797</v>
      </c>
      <c r="B114" s="205">
        <v>3174.299</v>
      </c>
      <c r="C114" s="206">
        <f t="shared" si="4"/>
        <v>5.071134287868008E-2</v>
      </c>
      <c r="D114" s="205">
        <v>7959.3680000000004</v>
      </c>
      <c r="E114" s="206">
        <f t="shared" si="5"/>
        <v>8.0740105029190656E-2</v>
      </c>
      <c r="F114" s="205">
        <v>2555.5219999999999</v>
      </c>
      <c r="G114" s="206">
        <f t="shared" si="6"/>
        <v>4.3409145993433929E-2</v>
      </c>
      <c r="H114" s="205">
        <v>1658.7080000000001</v>
      </c>
      <c r="I114" s="206">
        <f t="shared" si="7"/>
        <v>2.4965457768381265E-2</v>
      </c>
      <c r="J114" s="205">
        <v>-618.77700000000004</v>
      </c>
      <c r="K114" s="205">
        <v>-6300.66</v>
      </c>
      <c r="L114" s="205"/>
      <c r="M114" s="179" t="s">
        <v>1002</v>
      </c>
    </row>
    <row r="115" spans="1:13" x14ac:dyDescent="0.3">
      <c r="A115" s="179" t="s">
        <v>798</v>
      </c>
      <c r="B115" s="205" t="s">
        <v>726</v>
      </c>
      <c r="C115" s="206" t="str">
        <f t="shared" si="4"/>
        <v>x</v>
      </c>
      <c r="D115" s="205" t="s">
        <v>726</v>
      </c>
      <c r="E115" s="206" t="str">
        <f t="shared" si="5"/>
        <v>x</v>
      </c>
      <c r="F115" s="205">
        <v>4100.93</v>
      </c>
      <c r="G115" s="206">
        <f t="shared" si="6"/>
        <v>6.9660080828438567E-2</v>
      </c>
      <c r="H115" s="205">
        <v>311.40600000000001</v>
      </c>
      <c r="I115" s="206">
        <f t="shared" si="7"/>
        <v>4.6870174508234948E-3</v>
      </c>
      <c r="J115" s="205">
        <v>4100.93</v>
      </c>
      <c r="K115" s="205">
        <v>311.40600000000001</v>
      </c>
      <c r="L115" s="205"/>
      <c r="M115" s="179" t="s">
        <v>1003</v>
      </c>
    </row>
    <row r="116" spans="1:13" x14ac:dyDescent="0.3">
      <c r="A116" s="179" t="s">
        <v>799</v>
      </c>
      <c r="B116" s="205" t="s">
        <v>726</v>
      </c>
      <c r="C116" s="206" t="str">
        <f t="shared" si="4"/>
        <v>x</v>
      </c>
      <c r="D116" s="205" t="s">
        <v>726</v>
      </c>
      <c r="E116" s="206" t="str">
        <f t="shared" si="5"/>
        <v>x</v>
      </c>
      <c r="F116" s="205">
        <v>201.10300000000001</v>
      </c>
      <c r="G116" s="206">
        <f t="shared" si="6"/>
        <v>3.4160181312145009E-3</v>
      </c>
      <c r="H116" s="205">
        <v>151.01</v>
      </c>
      <c r="I116" s="206">
        <f t="shared" si="7"/>
        <v>2.2728736930208663E-3</v>
      </c>
      <c r="J116" s="205">
        <v>201.10300000000001</v>
      </c>
      <c r="K116" s="205">
        <v>151.01</v>
      </c>
      <c r="L116" s="205"/>
      <c r="M116" s="179" t="s">
        <v>1004</v>
      </c>
    </row>
    <row r="117" spans="1:13" x14ac:dyDescent="0.3">
      <c r="A117" s="179" t="s">
        <v>800</v>
      </c>
      <c r="B117" s="205">
        <v>30958.994999999999</v>
      </c>
      <c r="C117" s="206">
        <f t="shared" si="4"/>
        <v>0.49458863535676451</v>
      </c>
      <c r="D117" s="205">
        <v>25063.454000000002</v>
      </c>
      <c r="E117" s="206">
        <f t="shared" si="5"/>
        <v>0.25424454659644946</v>
      </c>
      <c r="F117" s="205">
        <v>71055.085999999996</v>
      </c>
      <c r="G117" s="206">
        <f t="shared" si="6"/>
        <v>1.2069708661283303</v>
      </c>
      <c r="H117" s="205">
        <v>58576.381000000001</v>
      </c>
      <c r="I117" s="206">
        <f t="shared" si="7"/>
        <v>0.88164171516632883</v>
      </c>
      <c r="J117" s="205">
        <v>40096.091</v>
      </c>
      <c r="K117" s="205">
        <v>33512.926999999996</v>
      </c>
      <c r="L117" s="205"/>
      <c r="M117" s="179" t="s">
        <v>1005</v>
      </c>
    </row>
    <row r="118" spans="1:13" x14ac:dyDescent="0.3">
      <c r="A118" s="179" t="s">
        <v>801</v>
      </c>
      <c r="B118" s="205">
        <v>51.121000000000002</v>
      </c>
      <c r="C118" s="206">
        <f t="shared" si="4"/>
        <v>8.1668883722075462E-4</v>
      </c>
      <c r="D118" s="205">
        <v>37.328000000000003</v>
      </c>
      <c r="E118" s="206">
        <f t="shared" si="5"/>
        <v>3.7865652656462535E-4</v>
      </c>
      <c r="F118" s="205">
        <v>205.239</v>
      </c>
      <c r="G118" s="206">
        <f t="shared" si="6"/>
        <v>3.4862739254627375E-3</v>
      </c>
      <c r="H118" s="205">
        <v>480.03699999999998</v>
      </c>
      <c r="I118" s="206">
        <f t="shared" si="7"/>
        <v>7.2251074033286376E-3</v>
      </c>
      <c r="J118" s="205">
        <v>154.11799999999999</v>
      </c>
      <c r="K118" s="205">
        <v>442.70899999999995</v>
      </c>
      <c r="L118" s="205"/>
      <c r="M118" s="179" t="s">
        <v>1006</v>
      </c>
    </row>
    <row r="119" spans="1:13" x14ac:dyDescent="0.3">
      <c r="A119" s="179" t="s">
        <v>802</v>
      </c>
      <c r="B119" s="205">
        <v>1112.74</v>
      </c>
      <c r="C119" s="206">
        <f t="shared" si="4"/>
        <v>1.7776693271434881E-2</v>
      </c>
      <c r="D119" s="205">
        <v>3254.598</v>
      </c>
      <c r="E119" s="206">
        <f t="shared" si="5"/>
        <v>3.3014754984038157E-2</v>
      </c>
      <c r="F119" s="205">
        <v>153.24199999999999</v>
      </c>
      <c r="G119" s="206">
        <f t="shared" si="6"/>
        <v>2.6030315334111005E-3</v>
      </c>
      <c r="H119" s="205">
        <v>2133.183</v>
      </c>
      <c r="I119" s="206">
        <f t="shared" si="7"/>
        <v>3.2106850692664932E-2</v>
      </c>
      <c r="J119" s="205">
        <v>-959.49800000000005</v>
      </c>
      <c r="K119" s="205">
        <v>-1121.415</v>
      </c>
      <c r="L119" s="205"/>
      <c r="M119" s="179" t="s">
        <v>1007</v>
      </c>
    </row>
    <row r="120" spans="1:13" x14ac:dyDescent="0.3">
      <c r="A120" s="179" t="s">
        <v>803</v>
      </c>
      <c r="B120" s="205">
        <v>1456537.899</v>
      </c>
      <c r="C120" s="206">
        <f t="shared" si="4"/>
        <v>23.269072261932884</v>
      </c>
      <c r="D120" s="205">
        <v>2872341.0099999988</v>
      </c>
      <c r="E120" s="206">
        <f t="shared" si="5"/>
        <v>29.137126820502768</v>
      </c>
      <c r="F120" s="205">
        <v>1657036.5939999998</v>
      </c>
      <c r="G120" s="206">
        <f t="shared" si="6"/>
        <v>28.147103967568466</v>
      </c>
      <c r="H120" s="205">
        <v>2259693.858</v>
      </c>
      <c r="I120" s="206">
        <f t="shared" si="7"/>
        <v>34.01098420057631</v>
      </c>
      <c r="J120" s="205">
        <v>200498.69499999983</v>
      </c>
      <c r="K120" s="205">
        <v>-612647.15199999884</v>
      </c>
      <c r="L120" s="205"/>
      <c r="M120" s="179" t="s">
        <v>803</v>
      </c>
    </row>
    <row r="121" spans="1:13" x14ac:dyDescent="0.3">
      <c r="A121" s="179" t="s">
        <v>804</v>
      </c>
      <c r="B121" s="205">
        <v>3.6030000000000002</v>
      </c>
      <c r="C121" s="206">
        <f t="shared" si="4"/>
        <v>5.7560100164440826E-5</v>
      </c>
      <c r="D121" s="205">
        <v>5.032</v>
      </c>
      <c r="E121" s="206">
        <f t="shared" si="5"/>
        <v>5.1044782513748251E-5</v>
      </c>
      <c r="F121" s="205">
        <v>56.902000000000001</v>
      </c>
      <c r="G121" s="206">
        <f t="shared" si="6"/>
        <v>9.6656073605250799E-4</v>
      </c>
      <c r="H121" s="205">
        <v>230.04599999999999</v>
      </c>
      <c r="I121" s="206">
        <f t="shared" si="7"/>
        <v>3.4624561392270596E-3</v>
      </c>
      <c r="J121" s="205">
        <v>53.298999999999999</v>
      </c>
      <c r="K121" s="205">
        <v>225.01399999999998</v>
      </c>
      <c r="L121" s="205"/>
      <c r="M121" s="179" t="s">
        <v>1008</v>
      </c>
    </row>
    <row r="122" spans="1:13" x14ac:dyDescent="0.3">
      <c r="A122" s="179" t="s">
        <v>805</v>
      </c>
      <c r="B122" s="205" t="s">
        <v>752</v>
      </c>
      <c r="C122" s="206" t="str">
        <f t="shared" si="4"/>
        <v>x</v>
      </c>
      <c r="D122" s="205" t="s">
        <v>726</v>
      </c>
      <c r="E122" s="206" t="str">
        <f t="shared" si="5"/>
        <v>x</v>
      </c>
      <c r="F122" s="205" t="s">
        <v>752</v>
      </c>
      <c r="G122" s="206" t="str">
        <f t="shared" si="6"/>
        <v>x</v>
      </c>
      <c r="H122" s="205">
        <v>29.448</v>
      </c>
      <c r="I122" s="206">
        <f t="shared" si="7"/>
        <v>4.4322617384331151E-4</v>
      </c>
      <c r="J122" s="205" t="s">
        <v>752</v>
      </c>
      <c r="K122" s="205">
        <v>29.448</v>
      </c>
      <c r="L122" s="205"/>
      <c r="M122" s="179" t="s">
        <v>1009</v>
      </c>
    </row>
    <row r="123" spans="1:13" x14ac:dyDescent="0.3">
      <c r="A123" s="179" t="s">
        <v>806</v>
      </c>
      <c r="B123" s="205">
        <v>37341.927000000003</v>
      </c>
      <c r="C123" s="206">
        <f t="shared" si="4"/>
        <v>0.59655982749187819</v>
      </c>
      <c r="D123" s="205">
        <v>38158.794000000002</v>
      </c>
      <c r="E123" s="206">
        <f t="shared" si="5"/>
        <v>0.38708412971321976</v>
      </c>
      <c r="F123" s="205">
        <v>25781.916000000001</v>
      </c>
      <c r="G123" s="206">
        <f t="shared" si="6"/>
        <v>0.43794221127208066</v>
      </c>
      <c r="H123" s="205">
        <v>50391.75</v>
      </c>
      <c r="I123" s="206">
        <f t="shared" si="7"/>
        <v>0.7584536316819035</v>
      </c>
      <c r="J123" s="205">
        <v>-11560.011000000002</v>
      </c>
      <c r="K123" s="205">
        <v>12232.955999999998</v>
      </c>
      <c r="L123" s="205"/>
      <c r="M123" s="179" t="s">
        <v>1010</v>
      </c>
    </row>
    <row r="124" spans="1:13" x14ac:dyDescent="0.3">
      <c r="A124" s="179" t="s">
        <v>807</v>
      </c>
      <c r="B124" s="205">
        <v>1.002</v>
      </c>
      <c r="C124" s="206">
        <f t="shared" si="4"/>
        <v>1.6007554916672134E-5</v>
      </c>
      <c r="D124" s="205" t="s">
        <v>726</v>
      </c>
      <c r="E124" s="206" t="str">
        <f t="shared" si="5"/>
        <v>x</v>
      </c>
      <c r="F124" s="205">
        <v>494.31099999999998</v>
      </c>
      <c r="G124" s="206">
        <f t="shared" si="6"/>
        <v>8.3965696108897984E-3</v>
      </c>
      <c r="H124" s="205">
        <v>395.01400000000001</v>
      </c>
      <c r="I124" s="206">
        <f t="shared" si="7"/>
        <v>5.9454137406459474E-3</v>
      </c>
      <c r="J124" s="205">
        <v>493.30899999999997</v>
      </c>
      <c r="K124" s="205">
        <v>395.01400000000001</v>
      </c>
      <c r="L124" s="205"/>
      <c r="M124" s="179" t="s">
        <v>1011</v>
      </c>
    </row>
    <row r="125" spans="1:13" x14ac:dyDescent="0.3">
      <c r="A125" s="179" t="s">
        <v>808</v>
      </c>
      <c r="B125" s="205">
        <v>4.96</v>
      </c>
      <c r="C125" s="206">
        <f t="shared" si="4"/>
        <v>7.9238994397897984E-5</v>
      </c>
      <c r="D125" s="205" t="s">
        <v>726</v>
      </c>
      <c r="E125" s="206" t="str">
        <f t="shared" si="5"/>
        <v>x</v>
      </c>
      <c r="F125" s="205">
        <v>504.06200000000001</v>
      </c>
      <c r="G125" s="206">
        <f t="shared" si="6"/>
        <v>8.5622041006660436E-3</v>
      </c>
      <c r="H125" s="205">
        <v>254.81</v>
      </c>
      <c r="I125" s="206">
        <f t="shared" si="7"/>
        <v>3.835182741001569E-3</v>
      </c>
      <c r="J125" s="205">
        <v>499.10200000000003</v>
      </c>
      <c r="K125" s="205">
        <v>254.81</v>
      </c>
      <c r="L125" s="205"/>
      <c r="M125" s="179" t="s">
        <v>1012</v>
      </c>
    </row>
    <row r="126" spans="1:13" x14ac:dyDescent="0.3">
      <c r="A126" s="179" t="s">
        <v>809</v>
      </c>
      <c r="B126" s="205">
        <v>1.0089999999999999</v>
      </c>
      <c r="C126" s="206">
        <f t="shared" si="4"/>
        <v>1.6119384142636909E-5</v>
      </c>
      <c r="D126" s="205">
        <v>1.415</v>
      </c>
      <c r="E126" s="206">
        <f t="shared" si="5"/>
        <v>1.4353809073321497E-5</v>
      </c>
      <c r="F126" s="205">
        <v>1825.8019999999999</v>
      </c>
      <c r="G126" s="206">
        <f t="shared" si="6"/>
        <v>3.1013822449230979E-2</v>
      </c>
      <c r="H126" s="205">
        <v>3082.4090000000001</v>
      </c>
      <c r="I126" s="206">
        <f t="shared" si="7"/>
        <v>4.6393790657776011E-2</v>
      </c>
      <c r="J126" s="205">
        <v>1824.7929999999999</v>
      </c>
      <c r="K126" s="205">
        <v>3080.9940000000001</v>
      </c>
      <c r="L126" s="205"/>
      <c r="M126" s="179" t="s">
        <v>1013</v>
      </c>
    </row>
    <row r="127" spans="1:13" x14ac:dyDescent="0.3">
      <c r="A127" s="179" t="s">
        <v>810</v>
      </c>
      <c r="B127" s="205">
        <v>6.319</v>
      </c>
      <c r="C127" s="206">
        <f t="shared" si="4"/>
        <v>1.0094983983877366E-4</v>
      </c>
      <c r="D127" s="205">
        <v>1.21</v>
      </c>
      <c r="E127" s="206">
        <f t="shared" si="5"/>
        <v>1.2274281963759019E-5</v>
      </c>
      <c r="F127" s="205">
        <v>315.14699999999999</v>
      </c>
      <c r="G127" s="206">
        <f t="shared" si="6"/>
        <v>5.3532163418639018E-3</v>
      </c>
      <c r="H127" s="205">
        <v>394.44</v>
      </c>
      <c r="I127" s="206">
        <f t="shared" si="7"/>
        <v>5.93677438232667E-3</v>
      </c>
      <c r="J127" s="205">
        <v>308.82799999999997</v>
      </c>
      <c r="K127" s="205">
        <v>393.23</v>
      </c>
      <c r="L127" s="205"/>
      <c r="M127" s="179" t="s">
        <v>1014</v>
      </c>
    </row>
    <row r="128" spans="1:13" x14ac:dyDescent="0.3">
      <c r="A128" s="179" t="s">
        <v>811</v>
      </c>
      <c r="B128" s="205">
        <v>245.50700000000001</v>
      </c>
      <c r="C128" s="206">
        <f t="shared" si="4"/>
        <v>3.92212253984773E-3</v>
      </c>
      <c r="D128" s="205">
        <v>923.53099999999995</v>
      </c>
      <c r="E128" s="206">
        <f t="shared" si="5"/>
        <v>9.3683304927870501E-3</v>
      </c>
      <c r="F128" s="205">
        <v>1925.463</v>
      </c>
      <c r="G128" s="206">
        <f t="shared" si="6"/>
        <v>3.2706705116197499E-2</v>
      </c>
      <c r="H128" s="205">
        <v>1365.8979999999999</v>
      </c>
      <c r="I128" s="206">
        <f t="shared" si="7"/>
        <v>2.0558331445267301E-2</v>
      </c>
      <c r="J128" s="205">
        <v>1679.9559999999999</v>
      </c>
      <c r="K128" s="205">
        <v>442.36699999999996</v>
      </c>
      <c r="L128" s="205"/>
      <c r="M128" s="179" t="s">
        <v>1015</v>
      </c>
    </row>
    <row r="129" spans="1:13" x14ac:dyDescent="0.3">
      <c r="A129" s="179" t="s">
        <v>812</v>
      </c>
      <c r="B129" s="205">
        <v>2.36</v>
      </c>
      <c r="C129" s="206">
        <f t="shared" si="4"/>
        <v>3.7702424753838553E-5</v>
      </c>
      <c r="D129" s="205">
        <v>4.4950000000000001</v>
      </c>
      <c r="E129" s="206">
        <f t="shared" si="5"/>
        <v>4.5597435890162639E-5</v>
      </c>
      <c r="F129" s="205">
        <v>451.55500000000001</v>
      </c>
      <c r="G129" s="206">
        <f t="shared" si="6"/>
        <v>7.6702986392075904E-3</v>
      </c>
      <c r="H129" s="205">
        <v>539.78099999999995</v>
      </c>
      <c r="I129" s="206">
        <f t="shared" si="7"/>
        <v>8.1243231235845047E-3</v>
      </c>
      <c r="J129" s="205">
        <v>449.19499999999999</v>
      </c>
      <c r="K129" s="205">
        <v>535.28599999999994</v>
      </c>
      <c r="L129" s="205"/>
      <c r="M129" s="179" t="s">
        <v>1016</v>
      </c>
    </row>
    <row r="130" spans="1:13" x14ac:dyDescent="0.3">
      <c r="A130" s="179" t="s">
        <v>813</v>
      </c>
      <c r="B130" s="205">
        <v>651268.50399999996</v>
      </c>
      <c r="C130" s="206">
        <f t="shared" si="4"/>
        <v>10.404407528222459</v>
      </c>
      <c r="D130" s="205">
        <v>1277631.673</v>
      </c>
      <c r="E130" s="206">
        <f t="shared" si="5"/>
        <v>12.960340000191042</v>
      </c>
      <c r="F130" s="205">
        <v>229209.56099999999</v>
      </c>
      <c r="G130" s="206">
        <f t="shared" si="6"/>
        <v>3.8934477169595487</v>
      </c>
      <c r="H130" s="205">
        <v>239818.99400000001</v>
      </c>
      <c r="I130" s="206">
        <f t="shared" si="7"/>
        <v>3.6095509075513474</v>
      </c>
      <c r="J130" s="205">
        <v>-422058.94299999997</v>
      </c>
      <c r="K130" s="205">
        <v>-1037812.679</v>
      </c>
      <c r="L130" s="205"/>
      <c r="M130" s="179" t="s">
        <v>1017</v>
      </c>
    </row>
    <row r="131" spans="1:13" x14ac:dyDescent="0.3">
      <c r="A131" s="179" t="s">
        <v>814</v>
      </c>
      <c r="B131" s="205">
        <v>32.002000000000002</v>
      </c>
      <c r="C131" s="206">
        <f t="shared" si="4"/>
        <v>5.1125126990353464E-4</v>
      </c>
      <c r="D131" s="205">
        <v>27.805</v>
      </c>
      <c r="E131" s="206">
        <f t="shared" si="5"/>
        <v>2.8205488429943761E-4</v>
      </c>
      <c r="F131" s="205">
        <v>467.54899999999998</v>
      </c>
      <c r="G131" s="206">
        <f t="shared" si="6"/>
        <v>7.9419792903696537E-3</v>
      </c>
      <c r="H131" s="205">
        <v>1814.5909999999999</v>
      </c>
      <c r="I131" s="206">
        <f t="shared" si="7"/>
        <v>2.7311675700234597E-2</v>
      </c>
      <c r="J131" s="205">
        <v>435.54699999999997</v>
      </c>
      <c r="K131" s="205">
        <v>1786.7859999999998</v>
      </c>
      <c r="L131" s="205"/>
      <c r="M131" s="179" t="s">
        <v>1018</v>
      </c>
    </row>
    <row r="132" spans="1:13" x14ac:dyDescent="0.3">
      <c r="A132" s="179" t="s">
        <v>815</v>
      </c>
      <c r="B132" s="205">
        <v>874.20399999999995</v>
      </c>
      <c r="C132" s="206">
        <f t="shared" si="4"/>
        <v>1.3965936665044355E-2</v>
      </c>
      <c r="D132" s="205">
        <v>721.90499999999997</v>
      </c>
      <c r="E132" s="206">
        <f t="shared" si="5"/>
        <v>7.3230293562375646E-3</v>
      </c>
      <c r="F132" s="205">
        <v>2.6560000000000001</v>
      </c>
      <c r="G132" s="206">
        <f t="shared" si="6"/>
        <v>4.511590655786196E-5</v>
      </c>
      <c r="H132" s="205">
        <v>2.6019999999999999</v>
      </c>
      <c r="I132" s="206">
        <f t="shared" si="7"/>
        <v>3.9163084227801428E-5</v>
      </c>
      <c r="J132" s="205">
        <v>-871.548</v>
      </c>
      <c r="K132" s="205">
        <v>-719.303</v>
      </c>
      <c r="L132" s="205"/>
      <c r="M132" s="179" t="s">
        <v>1019</v>
      </c>
    </row>
    <row r="133" spans="1:13" x14ac:dyDescent="0.3">
      <c r="A133" s="179" t="s">
        <v>816</v>
      </c>
      <c r="B133" s="205">
        <v>35373.671999999999</v>
      </c>
      <c r="C133" s="206">
        <f t="shared" si="4"/>
        <v>0.56511576561312116</v>
      </c>
      <c r="D133" s="205">
        <v>79356.240000000005</v>
      </c>
      <c r="E133" s="206">
        <f t="shared" si="5"/>
        <v>0.8049924506972993</v>
      </c>
      <c r="F133" s="205">
        <v>110266.906</v>
      </c>
      <c r="G133" s="206">
        <f t="shared" si="6"/>
        <v>1.8730389410845438</v>
      </c>
      <c r="H133" s="205">
        <v>141749.24799999999</v>
      </c>
      <c r="I133" s="206">
        <f t="shared" si="7"/>
        <v>2.1334887542857466</v>
      </c>
      <c r="J133" s="205">
        <v>74893.233999999997</v>
      </c>
      <c r="K133" s="205">
        <v>62393.007999999987</v>
      </c>
      <c r="L133" s="205"/>
      <c r="M133" s="179" t="s">
        <v>1020</v>
      </c>
    </row>
    <row r="134" spans="1:13" x14ac:dyDescent="0.3">
      <c r="A134" s="179" t="s">
        <v>817</v>
      </c>
      <c r="B134" s="205">
        <v>12059.314</v>
      </c>
      <c r="C134" s="206">
        <f t="shared" si="4"/>
        <v>0.1926548214694542</v>
      </c>
      <c r="D134" s="205">
        <v>15073.078</v>
      </c>
      <c r="E134" s="206">
        <f t="shared" si="5"/>
        <v>0.15290182597829161</v>
      </c>
      <c r="F134" s="205">
        <v>40340.697999999997</v>
      </c>
      <c r="G134" s="206">
        <f t="shared" si="6"/>
        <v>0.6852436601833316</v>
      </c>
      <c r="H134" s="205">
        <v>33804.67</v>
      </c>
      <c r="I134" s="206">
        <f t="shared" si="7"/>
        <v>0.50879905399809078</v>
      </c>
      <c r="J134" s="205">
        <v>28281.383999999998</v>
      </c>
      <c r="K134" s="205">
        <v>18731.591999999997</v>
      </c>
      <c r="L134" s="205"/>
      <c r="M134" s="179" t="s">
        <v>1021</v>
      </c>
    </row>
    <row r="135" spans="1:13" x14ac:dyDescent="0.3">
      <c r="A135" s="179" t="s">
        <v>818</v>
      </c>
      <c r="B135" s="205">
        <v>9789.5519999999997</v>
      </c>
      <c r="C135" s="206">
        <f t="shared" si="4"/>
        <v>0.15639400324313127</v>
      </c>
      <c r="D135" s="205">
        <v>14310.895</v>
      </c>
      <c r="E135" s="206">
        <f t="shared" si="5"/>
        <v>0.1451702151931811</v>
      </c>
      <c r="F135" s="205">
        <v>14820.942999999999</v>
      </c>
      <c r="G135" s="206">
        <f t="shared" si="6"/>
        <v>0.25175462330097825</v>
      </c>
      <c r="H135" s="205">
        <v>19322.862000000001</v>
      </c>
      <c r="I135" s="206">
        <f t="shared" si="7"/>
        <v>0.29083123444588149</v>
      </c>
      <c r="J135" s="205">
        <v>5031.3909999999996</v>
      </c>
      <c r="K135" s="205">
        <v>5011.9670000000006</v>
      </c>
      <c r="L135" s="205"/>
      <c r="M135" s="179" t="s">
        <v>1022</v>
      </c>
    </row>
    <row r="136" spans="1:13" x14ac:dyDescent="0.3">
      <c r="A136" s="179" t="s">
        <v>819</v>
      </c>
      <c r="B136" s="205">
        <v>19461.902999999998</v>
      </c>
      <c r="C136" s="206">
        <f t="shared" si="4"/>
        <v>0.31091564975593428</v>
      </c>
      <c r="D136" s="205">
        <v>24908.255000000001</v>
      </c>
      <c r="E136" s="206">
        <f t="shared" si="5"/>
        <v>0.25267020255802514</v>
      </c>
      <c r="F136" s="205">
        <v>3562.2820000000002</v>
      </c>
      <c r="G136" s="206">
        <f t="shared" si="6"/>
        <v>6.0510384730705434E-2</v>
      </c>
      <c r="H136" s="205">
        <v>3095.5810000000001</v>
      </c>
      <c r="I136" s="206">
        <f t="shared" si="7"/>
        <v>4.6592044364712447E-2</v>
      </c>
      <c r="J136" s="205">
        <v>-15899.620999999999</v>
      </c>
      <c r="K136" s="205">
        <v>-21812.673999999999</v>
      </c>
      <c r="L136" s="205"/>
      <c r="M136" s="179" t="s">
        <v>1023</v>
      </c>
    </row>
    <row r="137" spans="1:13" x14ac:dyDescent="0.3">
      <c r="A137" s="179" t="s">
        <v>820</v>
      </c>
      <c r="B137" s="205">
        <v>18765.067999999999</v>
      </c>
      <c r="C137" s="206">
        <f t="shared" si="4"/>
        <v>0.29978328994519654</v>
      </c>
      <c r="D137" s="205">
        <v>6696.48</v>
      </c>
      <c r="E137" s="206">
        <f t="shared" si="5"/>
        <v>6.7929325359233877E-2</v>
      </c>
      <c r="F137" s="205">
        <v>8345.4889999999996</v>
      </c>
      <c r="G137" s="206">
        <f t="shared" si="6"/>
        <v>0.14175990282517503</v>
      </c>
      <c r="H137" s="205">
        <v>8394.0849999999991</v>
      </c>
      <c r="I137" s="206">
        <f t="shared" si="7"/>
        <v>0.12634060640673503</v>
      </c>
      <c r="J137" s="205">
        <v>-10419.579</v>
      </c>
      <c r="K137" s="205">
        <v>1697.6049999999996</v>
      </c>
      <c r="L137" s="205"/>
      <c r="M137" s="179" t="s">
        <v>1024</v>
      </c>
    </row>
    <row r="138" spans="1:13" x14ac:dyDescent="0.3">
      <c r="A138" s="179" t="s">
        <v>821</v>
      </c>
      <c r="B138" s="205">
        <v>0.56599999999999995</v>
      </c>
      <c r="C138" s="206">
        <f t="shared" si="4"/>
        <v>9.0421916994375527E-6</v>
      </c>
      <c r="D138" s="205" t="s">
        <v>726</v>
      </c>
      <c r="E138" s="206" t="str">
        <f t="shared" si="5"/>
        <v>x</v>
      </c>
      <c r="F138" s="205">
        <v>298.54700000000003</v>
      </c>
      <c r="G138" s="206">
        <f t="shared" si="6"/>
        <v>5.0712419258772653E-3</v>
      </c>
      <c r="H138" s="205">
        <v>299.04000000000002</v>
      </c>
      <c r="I138" s="206">
        <f t="shared" si="7"/>
        <v>4.5008949682866029E-3</v>
      </c>
      <c r="J138" s="205">
        <v>297.98100000000005</v>
      </c>
      <c r="K138" s="205">
        <v>299.04000000000002</v>
      </c>
      <c r="L138" s="205"/>
      <c r="M138" s="179" t="s">
        <v>1025</v>
      </c>
    </row>
    <row r="139" spans="1:13" x14ac:dyDescent="0.3">
      <c r="A139" s="179" t="s">
        <v>822</v>
      </c>
      <c r="B139" s="205" t="s">
        <v>726</v>
      </c>
      <c r="C139" s="206" t="str">
        <f t="shared" si="4"/>
        <v>x</v>
      </c>
      <c r="D139" s="205" t="s">
        <v>726</v>
      </c>
      <c r="E139" s="206" t="str">
        <f t="shared" si="5"/>
        <v>x</v>
      </c>
      <c r="F139" s="205">
        <v>20.509</v>
      </c>
      <c r="G139" s="206">
        <f t="shared" si="6"/>
        <v>3.4837429502830982E-4</v>
      </c>
      <c r="H139" s="205">
        <v>19.521999999999998</v>
      </c>
      <c r="I139" s="206">
        <f t="shared" si="7"/>
        <v>2.9382848973679457E-4</v>
      </c>
      <c r="J139" s="205">
        <v>20.509</v>
      </c>
      <c r="K139" s="205">
        <v>19.521999999999998</v>
      </c>
      <c r="L139" s="205"/>
      <c r="M139" s="179" t="s">
        <v>1026</v>
      </c>
    </row>
    <row r="140" spans="1:13" x14ac:dyDescent="0.3">
      <c r="A140" s="179" t="s">
        <v>823</v>
      </c>
      <c r="B140" s="205">
        <v>1174.7719999999999</v>
      </c>
      <c r="C140" s="206">
        <f t="shared" si="4"/>
        <v>1.8767691920727299E-2</v>
      </c>
      <c r="D140" s="205">
        <v>1716.3679999999999</v>
      </c>
      <c r="E140" s="206">
        <f t="shared" si="5"/>
        <v>1.7410896517002596E-2</v>
      </c>
      <c r="F140" s="205">
        <v>6977.3990000000003</v>
      </c>
      <c r="G140" s="206">
        <f t="shared" si="6"/>
        <v>0.11852096434522572</v>
      </c>
      <c r="H140" s="205">
        <v>14938.12</v>
      </c>
      <c r="I140" s="206">
        <f t="shared" si="7"/>
        <v>0.22483583849539016</v>
      </c>
      <c r="J140" s="205">
        <v>5802.6270000000004</v>
      </c>
      <c r="K140" s="205">
        <v>13221.752</v>
      </c>
      <c r="L140" s="205"/>
      <c r="M140" s="179" t="s">
        <v>1027</v>
      </c>
    </row>
    <row r="141" spans="1:13" x14ac:dyDescent="0.3">
      <c r="A141" s="179" t="s">
        <v>824</v>
      </c>
      <c r="B141" s="205">
        <v>12782.843000000001</v>
      </c>
      <c r="C141" s="206">
        <f t="shared" si="4"/>
        <v>0.20421363404560677</v>
      </c>
      <c r="D141" s="205">
        <v>24459.715</v>
      </c>
      <c r="E141" s="206">
        <f t="shared" si="5"/>
        <v>0.24812019724230241</v>
      </c>
      <c r="F141" s="205">
        <v>6240.259</v>
      </c>
      <c r="G141" s="206">
        <f t="shared" si="6"/>
        <v>0.10599960163435884</v>
      </c>
      <c r="H141" s="205">
        <v>5659.0870000000004</v>
      </c>
      <c r="I141" s="206">
        <f t="shared" si="7"/>
        <v>8.5175749743834031E-2</v>
      </c>
      <c r="J141" s="205">
        <v>-6542.5840000000007</v>
      </c>
      <c r="K141" s="205">
        <v>-18800.628000000001</v>
      </c>
      <c r="L141" s="205"/>
      <c r="M141" s="179" t="s">
        <v>1028</v>
      </c>
    </row>
    <row r="142" spans="1:13" x14ac:dyDescent="0.3">
      <c r="A142" s="179" t="s">
        <v>825</v>
      </c>
      <c r="B142" s="205" t="s">
        <v>726</v>
      </c>
      <c r="C142" s="206" t="str">
        <f t="shared" ref="C142:C205" si="8">IF(B142=0,0,IF(OR(B142="x",B142="Ə"),"x",B142/$B$12*100))</f>
        <v>x</v>
      </c>
      <c r="D142" s="205" t="s">
        <v>726</v>
      </c>
      <c r="E142" s="206" t="str">
        <f t="shared" ref="E142:E205" si="9">IF(D142=0,0,IF(OR(D142="x",D142="Ə"),"x",D142/$D$12*100))</f>
        <v>x</v>
      </c>
      <c r="F142" s="205">
        <v>0.51600000000000001</v>
      </c>
      <c r="G142" s="206">
        <f t="shared" ref="G142:G205" si="10">IF(F142=0,0,IF(OR(F142="x",F142="Ə"),"x",F142/$F$12*100))</f>
        <v>8.7649878704280017E-6</v>
      </c>
      <c r="H142" s="205" t="s">
        <v>726</v>
      </c>
      <c r="I142" s="206" t="str">
        <f t="shared" ref="I142:I205" si="11">IF(H142=0,0,IF(OR(H142="x",H142="Ə"),"x",H142/$H$12*100))</f>
        <v>x</v>
      </c>
      <c r="J142" s="205">
        <v>0.51600000000000001</v>
      </c>
      <c r="K142" s="205" t="s">
        <v>726</v>
      </c>
      <c r="L142" s="205"/>
      <c r="M142" s="179" t="s">
        <v>1029</v>
      </c>
    </row>
    <row r="143" spans="1:13" x14ac:dyDescent="0.3">
      <c r="A143" s="179" t="s">
        <v>826</v>
      </c>
      <c r="B143" s="205">
        <v>1076.0989999999999</v>
      </c>
      <c r="C143" s="206">
        <f t="shared" si="8"/>
        <v>1.7191331175924116E-2</v>
      </c>
      <c r="D143" s="205" t="s">
        <v>726</v>
      </c>
      <c r="E143" s="206" t="str">
        <f t="shared" si="9"/>
        <v>x</v>
      </c>
      <c r="F143" s="205">
        <v>303.00599999999997</v>
      </c>
      <c r="G143" s="206">
        <f t="shared" si="10"/>
        <v>5.1469843307498193E-3</v>
      </c>
      <c r="H143" s="205">
        <v>572.94799999999998</v>
      </c>
      <c r="I143" s="206">
        <f t="shared" si="11"/>
        <v>8.6235245127403437E-3</v>
      </c>
      <c r="J143" s="205">
        <v>-773.09299999999996</v>
      </c>
      <c r="K143" s="205">
        <v>572.94799999999998</v>
      </c>
      <c r="L143" s="205"/>
      <c r="M143" s="179" t="s">
        <v>1030</v>
      </c>
    </row>
    <row r="144" spans="1:13" x14ac:dyDescent="0.3">
      <c r="A144" s="179" t="s">
        <v>827</v>
      </c>
      <c r="B144" s="205">
        <v>744.99</v>
      </c>
      <c r="C144" s="206">
        <f t="shared" si="8"/>
        <v>1.190166500735686E-2</v>
      </c>
      <c r="D144" s="205">
        <v>1220.173</v>
      </c>
      <c r="E144" s="206">
        <f t="shared" si="9"/>
        <v>1.2377477228566722E-2</v>
      </c>
      <c r="F144" s="205">
        <v>6147.5879999999997</v>
      </c>
      <c r="G144" s="206">
        <f t="shared" si="10"/>
        <v>0.10442545397749754</v>
      </c>
      <c r="H144" s="205">
        <v>7898.8739999999998</v>
      </c>
      <c r="I144" s="206">
        <f t="shared" si="11"/>
        <v>0.11888711290038079</v>
      </c>
      <c r="J144" s="205">
        <v>5402.598</v>
      </c>
      <c r="K144" s="205">
        <v>6678.701</v>
      </c>
      <c r="L144" s="205"/>
      <c r="M144" s="179" t="s">
        <v>1031</v>
      </c>
    </row>
    <row r="145" spans="1:13" x14ac:dyDescent="0.3">
      <c r="A145" s="179" t="s">
        <v>828</v>
      </c>
      <c r="B145" s="205">
        <v>3894.4470000000001</v>
      </c>
      <c r="C145" s="206">
        <f t="shared" si="8"/>
        <v>6.2216141938691655E-2</v>
      </c>
      <c r="D145" s="205">
        <v>7096.4589999999998</v>
      </c>
      <c r="E145" s="206">
        <f t="shared" si="9"/>
        <v>7.1986726206822615E-2</v>
      </c>
      <c r="F145" s="205">
        <v>114.985</v>
      </c>
      <c r="G145" s="206">
        <f t="shared" si="10"/>
        <v>1.9531824230255108E-3</v>
      </c>
      <c r="H145" s="205">
        <v>71.325000000000003</v>
      </c>
      <c r="I145" s="206">
        <f t="shared" si="11"/>
        <v>1.0735230524780697E-3</v>
      </c>
      <c r="J145" s="205">
        <v>-3779.462</v>
      </c>
      <c r="K145" s="205">
        <v>-7025.134</v>
      </c>
      <c r="L145" s="205"/>
      <c r="M145" s="179" t="s">
        <v>1032</v>
      </c>
    </row>
    <row r="146" spans="1:13" x14ac:dyDescent="0.3">
      <c r="A146" s="179" t="s">
        <v>829</v>
      </c>
      <c r="B146" s="205">
        <v>1820.329</v>
      </c>
      <c r="C146" s="206">
        <f t="shared" si="8"/>
        <v>2.9080854724461945E-2</v>
      </c>
      <c r="D146" s="205">
        <v>1405.91</v>
      </c>
      <c r="E146" s="206">
        <f t="shared" si="9"/>
        <v>1.4261599798073095E-2</v>
      </c>
      <c r="F146" s="205">
        <v>3207.2809999999999</v>
      </c>
      <c r="G146" s="206">
        <f t="shared" si="10"/>
        <v>5.4480191980725179E-2</v>
      </c>
      <c r="H146" s="205">
        <v>2899.6880000000001</v>
      </c>
      <c r="I146" s="206">
        <f t="shared" si="11"/>
        <v>4.364363004548235E-2</v>
      </c>
      <c r="J146" s="205">
        <v>1386.952</v>
      </c>
      <c r="K146" s="205">
        <v>1493.778</v>
      </c>
      <c r="L146" s="205"/>
      <c r="M146" s="179" t="s">
        <v>1033</v>
      </c>
    </row>
    <row r="147" spans="1:13" x14ac:dyDescent="0.3">
      <c r="A147" s="179" t="s">
        <v>830</v>
      </c>
      <c r="B147" s="205">
        <v>25.797999999999998</v>
      </c>
      <c r="C147" s="206">
        <f t="shared" si="8"/>
        <v>4.1213862449132502E-4</v>
      </c>
      <c r="D147" s="205">
        <v>26.844999999999999</v>
      </c>
      <c r="E147" s="206">
        <f t="shared" si="9"/>
        <v>2.7231661100587674E-4</v>
      </c>
      <c r="F147" s="205">
        <v>279.26600000000002</v>
      </c>
      <c r="G147" s="206">
        <f t="shared" si="10"/>
        <v>4.7437269430677248E-3</v>
      </c>
      <c r="H147" s="205">
        <v>621.03499999999997</v>
      </c>
      <c r="I147" s="206">
        <f t="shared" si="11"/>
        <v>9.3472890136097851E-3</v>
      </c>
      <c r="J147" s="205">
        <v>253.46800000000002</v>
      </c>
      <c r="K147" s="205">
        <v>594.18999999999994</v>
      </c>
      <c r="L147" s="205"/>
      <c r="M147" s="179" t="s">
        <v>1034</v>
      </c>
    </row>
    <row r="148" spans="1:13" x14ac:dyDescent="0.3">
      <c r="A148" s="179" t="s">
        <v>831</v>
      </c>
      <c r="B148" s="205">
        <v>0.84799999999999998</v>
      </c>
      <c r="C148" s="206">
        <f t="shared" si="8"/>
        <v>1.3547311945447076E-5</v>
      </c>
      <c r="D148" s="205">
        <v>3.8490000000000002</v>
      </c>
      <c r="E148" s="206">
        <f t="shared" si="9"/>
        <v>3.9044389486370633E-5</v>
      </c>
      <c r="F148" s="205">
        <v>691.77099999999996</v>
      </c>
      <c r="G148" s="206">
        <f t="shared" si="10"/>
        <v>1.1750706248282651E-2</v>
      </c>
      <c r="H148" s="205">
        <v>802.05499999999995</v>
      </c>
      <c r="I148" s="206">
        <f t="shared" si="11"/>
        <v>1.2071847625030467E-2</v>
      </c>
      <c r="J148" s="205">
        <v>690.923</v>
      </c>
      <c r="K148" s="205">
        <v>798.2059999999999</v>
      </c>
      <c r="L148" s="205"/>
      <c r="M148" s="179" t="s">
        <v>1035</v>
      </c>
    </row>
    <row r="149" spans="1:13" x14ac:dyDescent="0.3">
      <c r="A149" s="179" t="s">
        <v>832</v>
      </c>
      <c r="B149" s="205" t="s">
        <v>726</v>
      </c>
      <c r="C149" s="206" t="str">
        <f t="shared" si="8"/>
        <v>x</v>
      </c>
      <c r="D149" s="205" t="s">
        <v>726</v>
      </c>
      <c r="E149" s="206" t="str">
        <f t="shared" si="9"/>
        <v>x</v>
      </c>
      <c r="F149" s="205" t="s">
        <v>752</v>
      </c>
      <c r="G149" s="206" t="str">
        <f t="shared" si="10"/>
        <v>x</v>
      </c>
      <c r="H149" s="205">
        <v>104.383</v>
      </c>
      <c r="I149" s="206">
        <f t="shared" si="11"/>
        <v>1.5710838666220589E-3</v>
      </c>
      <c r="J149" s="205" t="s">
        <v>752</v>
      </c>
      <c r="K149" s="205">
        <v>104.383</v>
      </c>
      <c r="L149" s="205"/>
      <c r="M149" s="179" t="s">
        <v>1036</v>
      </c>
    </row>
    <row r="150" spans="1:13" x14ac:dyDescent="0.3">
      <c r="A150" s="179" t="s">
        <v>833</v>
      </c>
      <c r="B150" s="205">
        <v>9.5009999999999994</v>
      </c>
      <c r="C150" s="206">
        <f t="shared" si="8"/>
        <v>1.5178421084161871E-4</v>
      </c>
      <c r="D150" s="205">
        <v>8.8160000000000007</v>
      </c>
      <c r="E150" s="206">
        <f t="shared" si="9"/>
        <v>8.9429809745867364E-5</v>
      </c>
      <c r="F150" s="205">
        <v>26.356000000000002</v>
      </c>
      <c r="G150" s="206">
        <f t="shared" si="10"/>
        <v>4.4769383781589222E-4</v>
      </c>
      <c r="H150" s="205">
        <v>42.067</v>
      </c>
      <c r="I150" s="206">
        <f t="shared" si="11"/>
        <v>6.3315659654532004E-4</v>
      </c>
      <c r="J150" s="205">
        <v>16.855000000000004</v>
      </c>
      <c r="K150" s="205">
        <v>33.250999999999998</v>
      </c>
      <c r="L150" s="205"/>
      <c r="M150" s="179" t="s">
        <v>1037</v>
      </c>
    </row>
    <row r="151" spans="1:13" x14ac:dyDescent="0.3">
      <c r="A151" s="179" t="s">
        <v>834</v>
      </c>
      <c r="B151" s="205" t="s">
        <v>726</v>
      </c>
      <c r="C151" s="206" t="str">
        <f t="shared" si="8"/>
        <v>x</v>
      </c>
      <c r="D151" s="205" t="s">
        <v>752</v>
      </c>
      <c r="E151" s="206" t="str">
        <f t="shared" si="9"/>
        <v>x</v>
      </c>
      <c r="F151" s="205" t="s">
        <v>752</v>
      </c>
      <c r="G151" s="206" t="str">
        <f t="shared" si="10"/>
        <v>x</v>
      </c>
      <c r="H151" s="205">
        <v>10.803000000000001</v>
      </c>
      <c r="I151" s="206">
        <f t="shared" si="11"/>
        <v>1.6259753993579513E-4</v>
      </c>
      <c r="J151" s="205" t="s">
        <v>752</v>
      </c>
      <c r="K151" s="205">
        <v>10.441000000000001</v>
      </c>
      <c r="L151" s="205"/>
      <c r="M151" s="179" t="s">
        <v>1038</v>
      </c>
    </row>
    <row r="152" spans="1:13" x14ac:dyDescent="0.3">
      <c r="A152" s="179" t="s">
        <v>835</v>
      </c>
      <c r="B152" s="205" t="s">
        <v>752</v>
      </c>
      <c r="C152" s="206" t="str">
        <f t="shared" si="8"/>
        <v>x</v>
      </c>
      <c r="D152" s="205" t="s">
        <v>726</v>
      </c>
      <c r="E152" s="206" t="str">
        <f t="shared" si="9"/>
        <v>x</v>
      </c>
      <c r="F152" s="205" t="s">
        <v>726</v>
      </c>
      <c r="G152" s="206" t="str">
        <f t="shared" si="10"/>
        <v>x</v>
      </c>
      <c r="H152" s="205" t="s">
        <v>726</v>
      </c>
      <c r="I152" s="206" t="str">
        <f t="shared" si="11"/>
        <v>x</v>
      </c>
      <c r="J152" s="205" t="s">
        <v>752</v>
      </c>
      <c r="K152" s="205" t="s">
        <v>726</v>
      </c>
      <c r="L152" s="205"/>
      <c r="M152" s="179" t="s">
        <v>1039</v>
      </c>
    </row>
    <row r="153" spans="1:13" x14ac:dyDescent="0.3">
      <c r="A153" s="179" t="s">
        <v>836</v>
      </c>
      <c r="B153" s="205">
        <v>18983.455000000002</v>
      </c>
      <c r="C153" s="206">
        <f t="shared" si="8"/>
        <v>0.30327215411244934</v>
      </c>
      <c r="D153" s="205">
        <v>27223.451000000001</v>
      </c>
      <c r="E153" s="206">
        <f t="shared" si="9"/>
        <v>0.27615563107485741</v>
      </c>
      <c r="F153" s="205">
        <v>97143.201000000001</v>
      </c>
      <c r="G153" s="206">
        <f t="shared" si="10"/>
        <v>1.6501142993402118</v>
      </c>
      <c r="H153" s="205">
        <v>111760.981</v>
      </c>
      <c r="I153" s="206">
        <f t="shared" si="11"/>
        <v>1.6821309424614586</v>
      </c>
      <c r="J153" s="205">
        <v>78159.745999999999</v>
      </c>
      <c r="K153" s="205">
        <v>84537.53</v>
      </c>
      <c r="L153" s="205"/>
      <c r="M153" s="179" t="s">
        <v>1040</v>
      </c>
    </row>
    <row r="154" spans="1:13" x14ac:dyDescent="0.3">
      <c r="A154" s="179" t="s">
        <v>837</v>
      </c>
      <c r="B154" s="205">
        <v>9107.2389999999996</v>
      </c>
      <c r="C154" s="206">
        <f t="shared" si="8"/>
        <v>0.14549364114945929</v>
      </c>
      <c r="D154" s="205">
        <v>670.57600000000002</v>
      </c>
      <c r="E154" s="206">
        <f t="shared" si="9"/>
        <v>6.8023462001071634E-3</v>
      </c>
      <c r="F154" s="205">
        <v>1908.4970000000001</v>
      </c>
      <c r="G154" s="206">
        <f t="shared" si="10"/>
        <v>3.2418513673930678E-2</v>
      </c>
      <c r="H154" s="205">
        <v>886.89800000000002</v>
      </c>
      <c r="I154" s="206">
        <f t="shared" si="11"/>
        <v>1.3348832081271574E-2</v>
      </c>
      <c r="J154" s="205">
        <v>-7198.7419999999993</v>
      </c>
      <c r="K154" s="205">
        <v>216.322</v>
      </c>
      <c r="L154" s="205"/>
      <c r="M154" s="179" t="s">
        <v>1041</v>
      </c>
    </row>
    <row r="155" spans="1:13" x14ac:dyDescent="0.3">
      <c r="A155" s="179" t="s">
        <v>838</v>
      </c>
      <c r="B155" s="205">
        <v>2155.8780000000002</v>
      </c>
      <c r="C155" s="206">
        <f t="shared" si="8"/>
        <v>3.4441452573498295E-2</v>
      </c>
      <c r="D155" s="205">
        <v>3027.7489999999998</v>
      </c>
      <c r="E155" s="206">
        <f t="shared" si="9"/>
        <v>3.0713590860735045E-2</v>
      </c>
      <c r="F155" s="205">
        <v>4647.22</v>
      </c>
      <c r="G155" s="206">
        <f t="shared" si="10"/>
        <v>7.8939587075989179E-2</v>
      </c>
      <c r="H155" s="205">
        <v>111100.52499999999</v>
      </c>
      <c r="I155" s="206">
        <f t="shared" si="11"/>
        <v>1.6721903221859946</v>
      </c>
      <c r="J155" s="205">
        <v>2491.3420000000001</v>
      </c>
      <c r="K155" s="205">
        <v>108072.776</v>
      </c>
      <c r="L155" s="205"/>
      <c r="M155" s="179" t="s">
        <v>1042</v>
      </c>
    </row>
    <row r="156" spans="1:13" x14ac:dyDescent="0.3">
      <c r="A156" s="179" t="s">
        <v>839</v>
      </c>
      <c r="B156" s="205">
        <v>12898.067999999999</v>
      </c>
      <c r="C156" s="206">
        <f t="shared" si="8"/>
        <v>0.20605442298300547</v>
      </c>
      <c r="D156" s="205">
        <v>12555.407999999999</v>
      </c>
      <c r="E156" s="206">
        <f t="shared" si="9"/>
        <v>0.12736249418350057</v>
      </c>
      <c r="F156" s="205">
        <v>9787.0229999999992</v>
      </c>
      <c r="G156" s="206">
        <f t="shared" si="10"/>
        <v>0.16624639124534857</v>
      </c>
      <c r="H156" s="205">
        <v>9826.8559999999998</v>
      </c>
      <c r="I156" s="206">
        <f t="shared" si="11"/>
        <v>0.14790545319849188</v>
      </c>
      <c r="J156" s="205">
        <v>-3111.0450000000001</v>
      </c>
      <c r="K156" s="205">
        <v>-2728.5519999999997</v>
      </c>
      <c r="L156" s="205"/>
      <c r="M156" s="179" t="s">
        <v>1043</v>
      </c>
    </row>
    <row r="157" spans="1:13" x14ac:dyDescent="0.3">
      <c r="A157" s="179" t="s">
        <v>840</v>
      </c>
      <c r="B157" s="205" t="s">
        <v>726</v>
      </c>
      <c r="C157" s="206" t="str">
        <f t="shared" si="8"/>
        <v>x</v>
      </c>
      <c r="D157" s="205" t="s">
        <v>726</v>
      </c>
      <c r="E157" s="206" t="str">
        <f t="shared" si="9"/>
        <v>x</v>
      </c>
      <c r="F157" s="205">
        <v>6.6769999999999996</v>
      </c>
      <c r="G157" s="206">
        <f t="shared" si="10"/>
        <v>1.1341826358691428E-4</v>
      </c>
      <c r="H157" s="205">
        <v>7.86</v>
      </c>
      <c r="I157" s="206">
        <f t="shared" si="11"/>
        <v>1.1830201461587982E-4</v>
      </c>
      <c r="J157" s="205">
        <v>6.6769999999999996</v>
      </c>
      <c r="K157" s="205">
        <v>7.86</v>
      </c>
      <c r="L157" s="205"/>
      <c r="M157" s="179" t="s">
        <v>1044</v>
      </c>
    </row>
    <row r="158" spans="1:13" x14ac:dyDescent="0.3">
      <c r="A158" s="179" t="s">
        <v>841</v>
      </c>
      <c r="B158" s="205">
        <v>1530.4570000000001</v>
      </c>
      <c r="C158" s="206">
        <f t="shared" si="8"/>
        <v>2.444997452605318E-2</v>
      </c>
      <c r="D158" s="205">
        <v>5055.6329999999998</v>
      </c>
      <c r="E158" s="206">
        <f t="shared" si="9"/>
        <v>5.1284516485359415E-2</v>
      </c>
      <c r="F158" s="205">
        <v>3017.0740000000001</v>
      </c>
      <c r="G158" s="206">
        <f t="shared" si="10"/>
        <v>5.1249257779425753E-2</v>
      </c>
      <c r="H158" s="205">
        <v>2178.3180000000002</v>
      </c>
      <c r="I158" s="206">
        <f t="shared" si="11"/>
        <v>3.278618420789238E-2</v>
      </c>
      <c r="J158" s="205">
        <v>1486.617</v>
      </c>
      <c r="K158" s="205">
        <v>-2877.3149999999996</v>
      </c>
      <c r="L158" s="205"/>
      <c r="M158" s="179" t="s">
        <v>1045</v>
      </c>
    </row>
    <row r="159" spans="1:13" x14ac:dyDescent="0.3">
      <c r="A159" s="179" t="s">
        <v>842</v>
      </c>
      <c r="B159" s="205">
        <v>3290.9520000000002</v>
      </c>
      <c r="C159" s="206">
        <f t="shared" si="8"/>
        <v>5.257494497817565E-2</v>
      </c>
      <c r="D159" s="205">
        <v>0.70599999999999996</v>
      </c>
      <c r="E159" s="206">
        <f t="shared" si="9"/>
        <v>7.1616884846395596E-6</v>
      </c>
      <c r="F159" s="205">
        <v>173.59899999999999</v>
      </c>
      <c r="G159" s="206">
        <f t="shared" si="10"/>
        <v>2.948823894027966E-3</v>
      </c>
      <c r="H159" s="205">
        <v>247.56299999999999</v>
      </c>
      <c r="I159" s="206">
        <f t="shared" si="11"/>
        <v>3.7261070794339761E-3</v>
      </c>
      <c r="J159" s="205">
        <v>-3117.3530000000001</v>
      </c>
      <c r="K159" s="205">
        <v>246.857</v>
      </c>
      <c r="L159" s="205"/>
      <c r="M159" s="179" t="s">
        <v>1046</v>
      </c>
    </row>
    <row r="160" spans="1:13" x14ac:dyDescent="0.3">
      <c r="A160" s="179" t="s">
        <v>843</v>
      </c>
      <c r="B160" s="205">
        <v>466.53500000000003</v>
      </c>
      <c r="C160" s="206">
        <f t="shared" si="8"/>
        <v>7.4531782764966402E-3</v>
      </c>
      <c r="D160" s="205">
        <v>245.30799999999999</v>
      </c>
      <c r="E160" s="206">
        <f t="shared" si="9"/>
        <v>2.4884128594758657E-3</v>
      </c>
      <c r="F160" s="205">
        <v>3295.2460000000001</v>
      </c>
      <c r="G160" s="206">
        <f t="shared" si="10"/>
        <v>5.5974401589295335E-2</v>
      </c>
      <c r="H160" s="205">
        <v>3868.674</v>
      </c>
      <c r="I160" s="206">
        <f t="shared" si="11"/>
        <v>5.8227980673291886E-2</v>
      </c>
      <c r="J160" s="205">
        <v>2828.7110000000002</v>
      </c>
      <c r="K160" s="205">
        <v>3623.366</v>
      </c>
      <c r="L160" s="205"/>
      <c r="M160" s="179" t="s">
        <v>1047</v>
      </c>
    </row>
    <row r="161" spans="1:13" x14ac:dyDescent="0.3">
      <c r="A161" s="179" t="s">
        <v>844</v>
      </c>
      <c r="B161" s="205">
        <v>3.4780000000000002</v>
      </c>
      <c r="C161" s="206">
        <f t="shared" si="8"/>
        <v>5.5563149700784114E-5</v>
      </c>
      <c r="D161" s="205">
        <v>2.4980000000000002</v>
      </c>
      <c r="E161" s="206">
        <f t="shared" si="9"/>
        <v>2.5339798632619861E-5</v>
      </c>
      <c r="F161" s="205">
        <v>138.90700000000001</v>
      </c>
      <c r="G161" s="206">
        <f t="shared" si="10"/>
        <v>2.359531337437098E-3</v>
      </c>
      <c r="H161" s="205">
        <v>231.33199999999999</v>
      </c>
      <c r="I161" s="206">
        <f t="shared" si="11"/>
        <v>3.4818119141374945E-3</v>
      </c>
      <c r="J161" s="205">
        <v>135.429</v>
      </c>
      <c r="K161" s="205">
        <v>228.834</v>
      </c>
      <c r="L161" s="205"/>
      <c r="M161" s="179" t="s">
        <v>1048</v>
      </c>
    </row>
    <row r="162" spans="1:13" x14ac:dyDescent="0.3">
      <c r="A162" s="179" t="s">
        <v>845</v>
      </c>
      <c r="B162" s="205">
        <v>2.476</v>
      </c>
      <c r="C162" s="206">
        <f t="shared" si="8"/>
        <v>3.955559478411198E-5</v>
      </c>
      <c r="D162" s="205" t="s">
        <v>726</v>
      </c>
      <c r="E162" s="206" t="str">
        <f t="shared" si="9"/>
        <v>x</v>
      </c>
      <c r="F162" s="205">
        <v>52.5</v>
      </c>
      <c r="G162" s="206">
        <f t="shared" si="10"/>
        <v>8.9178655658424429E-4</v>
      </c>
      <c r="H162" s="205">
        <v>39.433</v>
      </c>
      <c r="I162" s="206">
        <f t="shared" si="11"/>
        <v>5.9351187561679241E-4</v>
      </c>
      <c r="J162" s="205">
        <v>50.024000000000001</v>
      </c>
      <c r="K162" s="205">
        <v>39.433</v>
      </c>
      <c r="L162" s="205"/>
      <c r="M162" s="179" t="s">
        <v>1049</v>
      </c>
    </row>
    <row r="163" spans="1:13" x14ac:dyDescent="0.3">
      <c r="A163" s="179" t="s">
        <v>846</v>
      </c>
      <c r="B163" s="205">
        <v>34518.828000000001</v>
      </c>
      <c r="C163" s="206">
        <f t="shared" si="8"/>
        <v>0.55145911663588798</v>
      </c>
      <c r="D163" s="205">
        <v>150984.174</v>
      </c>
      <c r="E163" s="206">
        <f t="shared" si="9"/>
        <v>1.5315886973068209</v>
      </c>
      <c r="F163" s="205">
        <v>659.53399999999999</v>
      </c>
      <c r="G163" s="206">
        <f t="shared" si="10"/>
        <v>1.1203115329718724E-2</v>
      </c>
      <c r="H163" s="205">
        <v>6838.0640000000003</v>
      </c>
      <c r="I163" s="206">
        <f t="shared" si="11"/>
        <v>0.10292070575983735</v>
      </c>
      <c r="J163" s="205">
        <v>-33859.294000000002</v>
      </c>
      <c r="K163" s="205">
        <v>-144146.10999999999</v>
      </c>
      <c r="L163" s="205"/>
      <c r="M163" s="179" t="s">
        <v>1050</v>
      </c>
    </row>
    <row r="164" spans="1:13" x14ac:dyDescent="0.3">
      <c r="A164" s="179" t="s">
        <v>847</v>
      </c>
      <c r="B164" s="205">
        <v>547248.68299999996</v>
      </c>
      <c r="C164" s="206">
        <f t="shared" si="8"/>
        <v>8.742628090018961</v>
      </c>
      <c r="D164" s="205">
        <v>1123737.4939999999</v>
      </c>
      <c r="E164" s="206">
        <f t="shared" si="9"/>
        <v>11.399232111242942</v>
      </c>
      <c r="F164" s="205">
        <v>1064415.0209999999</v>
      </c>
      <c r="G164" s="206">
        <f t="shared" si="10"/>
        <v>18.080590597221637</v>
      </c>
      <c r="H164" s="205">
        <v>1464332.297</v>
      </c>
      <c r="I164" s="206">
        <f t="shared" si="11"/>
        <v>22.039880509185604</v>
      </c>
      <c r="J164" s="205">
        <v>517166.33799999999</v>
      </c>
      <c r="K164" s="205">
        <v>340594.80300000007</v>
      </c>
      <c r="L164" s="205"/>
      <c r="M164" s="179" t="s">
        <v>1051</v>
      </c>
    </row>
    <row r="165" spans="1:13" x14ac:dyDescent="0.3">
      <c r="A165" s="179" t="s">
        <v>848</v>
      </c>
      <c r="B165" s="205">
        <v>12331.174000000001</v>
      </c>
      <c r="C165" s="206">
        <f t="shared" si="8"/>
        <v>0.19699794909385188</v>
      </c>
      <c r="D165" s="205">
        <v>43480.620999999999</v>
      </c>
      <c r="E165" s="206">
        <f t="shared" si="9"/>
        <v>0.44106892736639802</v>
      </c>
      <c r="F165" s="205">
        <v>5075.9799999999996</v>
      </c>
      <c r="G165" s="206">
        <f t="shared" si="10"/>
        <v>8.6222680485533179E-2</v>
      </c>
      <c r="H165" s="205">
        <v>7115.3220000000001</v>
      </c>
      <c r="I165" s="206">
        <f t="shared" si="11"/>
        <v>0.10709375664639836</v>
      </c>
      <c r="J165" s="205">
        <v>-7255.1940000000013</v>
      </c>
      <c r="K165" s="205">
        <v>-36365.298999999999</v>
      </c>
      <c r="L165" s="205"/>
      <c r="M165" s="179" t="s">
        <v>1052</v>
      </c>
    </row>
    <row r="166" spans="1:13" x14ac:dyDescent="0.3">
      <c r="A166" s="179" t="s">
        <v>849</v>
      </c>
      <c r="B166" s="205" t="s">
        <v>752</v>
      </c>
      <c r="C166" s="206" t="str">
        <f t="shared" si="8"/>
        <v>x</v>
      </c>
      <c r="D166" s="205" t="s">
        <v>726</v>
      </c>
      <c r="E166" s="206" t="str">
        <f t="shared" si="9"/>
        <v>x</v>
      </c>
      <c r="F166" s="205" t="s">
        <v>726</v>
      </c>
      <c r="G166" s="206" t="str">
        <f t="shared" si="10"/>
        <v>x</v>
      </c>
      <c r="H166" s="205">
        <v>137.464</v>
      </c>
      <c r="I166" s="206">
        <f t="shared" si="11"/>
        <v>2.0689908571446948E-3</v>
      </c>
      <c r="J166" s="205" t="s">
        <v>752</v>
      </c>
      <c r="K166" s="205">
        <v>137.464</v>
      </c>
      <c r="L166" s="205"/>
      <c r="M166" s="179" t="s">
        <v>1053</v>
      </c>
    </row>
    <row r="167" spans="1:13" x14ac:dyDescent="0.3">
      <c r="A167" s="179" t="s">
        <v>729</v>
      </c>
      <c r="B167" s="205">
        <v>7236.7039999999997</v>
      </c>
      <c r="C167" s="206">
        <f t="shared" si="8"/>
        <v>0.11561071526517055</v>
      </c>
      <c r="D167" s="205">
        <v>11597.911</v>
      </c>
      <c r="E167" s="206">
        <f t="shared" si="9"/>
        <v>0.11764961140874573</v>
      </c>
      <c r="F167" s="205">
        <v>4019.7950000000001</v>
      </c>
      <c r="G167" s="206">
        <f t="shared" si="10"/>
        <v>6.8281888404277374E-2</v>
      </c>
      <c r="H167" s="205">
        <v>2492.8609999999999</v>
      </c>
      <c r="I167" s="206">
        <f t="shared" si="11"/>
        <v>3.7520417106533935E-2</v>
      </c>
      <c r="J167" s="205">
        <v>-3216.9089999999997</v>
      </c>
      <c r="K167" s="205">
        <v>-9105.0499999999993</v>
      </c>
      <c r="L167" s="205"/>
      <c r="M167" s="179" t="s">
        <v>936</v>
      </c>
    </row>
    <row r="168" spans="1:13" x14ac:dyDescent="0.3">
      <c r="A168" s="179" t="s">
        <v>850</v>
      </c>
      <c r="B168" s="205" t="s">
        <v>726</v>
      </c>
      <c r="C168" s="206" t="str">
        <f t="shared" si="8"/>
        <v>x</v>
      </c>
      <c r="D168" s="205" t="s">
        <v>726</v>
      </c>
      <c r="E168" s="206" t="str">
        <f t="shared" si="9"/>
        <v>x</v>
      </c>
      <c r="F168" s="205">
        <v>16.082000000000001</v>
      </c>
      <c r="G168" s="206">
        <f t="shared" si="10"/>
        <v>2.7317545529500608E-4</v>
      </c>
      <c r="H168" s="205">
        <v>2.5470000000000002</v>
      </c>
      <c r="I168" s="206">
        <f t="shared" si="11"/>
        <v>3.8335271148428232E-5</v>
      </c>
      <c r="J168" s="205">
        <v>16.082000000000001</v>
      </c>
      <c r="K168" s="205">
        <v>2.5470000000000002</v>
      </c>
      <c r="L168" s="205"/>
      <c r="M168" s="179" t="s">
        <v>1054</v>
      </c>
    </row>
    <row r="169" spans="1:13" x14ac:dyDescent="0.3">
      <c r="A169" s="179" t="s">
        <v>851</v>
      </c>
      <c r="B169" s="205">
        <v>2.5830000000000002</v>
      </c>
      <c r="C169" s="206">
        <f t="shared" si="8"/>
        <v>4.1264984381002123E-5</v>
      </c>
      <c r="D169" s="205" t="s">
        <v>752</v>
      </c>
      <c r="E169" s="206" t="str">
        <f t="shared" si="9"/>
        <v>x</v>
      </c>
      <c r="F169" s="205">
        <v>1.032</v>
      </c>
      <c r="G169" s="206">
        <f t="shared" si="10"/>
        <v>1.7529975740856003E-5</v>
      </c>
      <c r="H169" s="205">
        <v>1.6870000000000001</v>
      </c>
      <c r="I169" s="206">
        <f t="shared" si="11"/>
        <v>2.5391284816410844E-5</v>
      </c>
      <c r="J169" s="205">
        <v>-1.5510000000000002</v>
      </c>
      <c r="K169" s="205">
        <v>1.5110000000000001</v>
      </c>
      <c r="L169" s="205"/>
      <c r="M169" s="179" t="s">
        <v>1055</v>
      </c>
    </row>
    <row r="170" spans="1:13" x14ac:dyDescent="0.3">
      <c r="A170" s="179" t="s">
        <v>852</v>
      </c>
      <c r="B170" s="205">
        <v>2567947.7540000002</v>
      </c>
      <c r="C170" s="206">
        <f t="shared" si="8"/>
        <v>41.024515663971926</v>
      </c>
      <c r="D170" s="205">
        <v>3967082.5630000001</v>
      </c>
      <c r="E170" s="206">
        <f t="shared" si="9"/>
        <v>40.242223100639507</v>
      </c>
      <c r="F170" s="205">
        <v>966128.10799999977</v>
      </c>
      <c r="G170" s="206">
        <f t="shared" si="10"/>
        <v>16.411048736239444</v>
      </c>
      <c r="H170" s="205">
        <v>930410.6649999998</v>
      </c>
      <c r="I170" s="206">
        <f t="shared" si="11"/>
        <v>14.003747594096746</v>
      </c>
      <c r="J170" s="205">
        <v>-1601819.6460000004</v>
      </c>
      <c r="K170" s="205">
        <v>-3036671.898</v>
      </c>
      <c r="L170" s="205"/>
      <c r="M170" s="179" t="s">
        <v>852</v>
      </c>
    </row>
    <row r="171" spans="1:13" x14ac:dyDescent="0.3">
      <c r="A171" s="179" t="s">
        <v>716</v>
      </c>
      <c r="B171" s="205">
        <v>9122.74</v>
      </c>
      <c r="C171" s="206">
        <f t="shared" si="8"/>
        <v>0.14574127898255643</v>
      </c>
      <c r="D171" s="205">
        <v>10893.079</v>
      </c>
      <c r="E171" s="206">
        <f t="shared" si="9"/>
        <v>0.11049977115661332</v>
      </c>
      <c r="F171" s="205">
        <v>46890.466999999997</v>
      </c>
      <c r="G171" s="206">
        <f t="shared" si="10"/>
        <v>0.79650072576299313</v>
      </c>
      <c r="H171" s="205">
        <v>40968.33</v>
      </c>
      <c r="I171" s="206">
        <f t="shared" si="11"/>
        <v>0.61662035298322992</v>
      </c>
      <c r="J171" s="205">
        <v>37767.726999999999</v>
      </c>
      <c r="K171" s="205">
        <v>30075.251000000004</v>
      </c>
      <c r="L171" s="205"/>
      <c r="M171" s="179" t="s">
        <v>924</v>
      </c>
    </row>
    <row r="172" spans="1:13" x14ac:dyDescent="0.3">
      <c r="A172" s="179" t="s">
        <v>853</v>
      </c>
      <c r="B172" s="205">
        <v>1.8340000000000001</v>
      </c>
      <c r="C172" s="206">
        <f t="shared" si="8"/>
        <v>2.9299257202771151E-5</v>
      </c>
      <c r="D172" s="205">
        <v>8.3970000000000002</v>
      </c>
      <c r="E172" s="206">
        <f t="shared" si="9"/>
        <v>8.5179459214615273E-5</v>
      </c>
      <c r="F172" s="205">
        <v>749.32799999999997</v>
      </c>
      <c r="G172" s="206">
        <f t="shared" si="10"/>
        <v>1.2728393083279213E-2</v>
      </c>
      <c r="H172" s="205">
        <v>126.721</v>
      </c>
      <c r="I172" s="206">
        <f t="shared" si="11"/>
        <v>1.9072963860227614E-3</v>
      </c>
      <c r="J172" s="205">
        <v>747.49400000000003</v>
      </c>
      <c r="K172" s="205">
        <v>118.324</v>
      </c>
      <c r="L172" s="205"/>
      <c r="M172" s="179" t="s">
        <v>1056</v>
      </c>
    </row>
    <row r="173" spans="1:13" x14ac:dyDescent="0.3">
      <c r="A173" s="179" t="s">
        <v>854</v>
      </c>
      <c r="B173" s="205">
        <v>22.937000000000001</v>
      </c>
      <c r="C173" s="206">
        <f t="shared" si="8"/>
        <v>3.6643242227915048E-4</v>
      </c>
      <c r="D173" s="205">
        <v>72.507000000000005</v>
      </c>
      <c r="E173" s="206">
        <f t="shared" si="9"/>
        <v>7.3551352260022745E-4</v>
      </c>
      <c r="F173" s="205">
        <v>569.077</v>
      </c>
      <c r="G173" s="206">
        <f t="shared" si="10"/>
        <v>9.6665755859293712E-3</v>
      </c>
      <c r="H173" s="205">
        <v>1289.027</v>
      </c>
      <c r="I173" s="206">
        <f t="shared" si="11"/>
        <v>1.940133473209462E-2</v>
      </c>
      <c r="J173" s="205">
        <v>546.14</v>
      </c>
      <c r="K173" s="205">
        <v>1216.52</v>
      </c>
      <c r="L173" s="205"/>
      <c r="M173" s="179" t="s">
        <v>1057</v>
      </c>
    </row>
    <row r="174" spans="1:13" x14ac:dyDescent="0.3">
      <c r="A174" s="179" t="s">
        <v>855</v>
      </c>
      <c r="B174" s="205">
        <v>141871.00899999999</v>
      </c>
      <c r="C174" s="206">
        <f t="shared" si="8"/>
        <v>2.2664750176159547</v>
      </c>
      <c r="D174" s="205">
        <v>491055.31900000002</v>
      </c>
      <c r="E174" s="206">
        <f t="shared" si="9"/>
        <v>4.9812821861236625</v>
      </c>
      <c r="F174" s="205">
        <v>552.41600000000005</v>
      </c>
      <c r="G174" s="206">
        <f t="shared" si="10"/>
        <v>9.3835649988960376E-3</v>
      </c>
      <c r="H174" s="205">
        <v>1059.0989999999999</v>
      </c>
      <c r="I174" s="206">
        <f t="shared" si="11"/>
        <v>1.5940654628201486E-2</v>
      </c>
      <c r="J174" s="205">
        <v>-141318.59299999999</v>
      </c>
      <c r="K174" s="205">
        <v>-489996.22000000003</v>
      </c>
      <c r="L174" s="205"/>
      <c r="M174" s="179" t="s">
        <v>1058</v>
      </c>
    </row>
    <row r="175" spans="1:13" x14ac:dyDescent="0.3">
      <c r="A175" s="179" t="s">
        <v>856</v>
      </c>
      <c r="B175" s="205">
        <v>24260.491000000002</v>
      </c>
      <c r="C175" s="206">
        <f t="shared" si="8"/>
        <v>0.38757599000791426</v>
      </c>
      <c r="D175" s="205">
        <v>33397.667999999998</v>
      </c>
      <c r="E175" s="206">
        <f t="shared" si="9"/>
        <v>0.33878710244959642</v>
      </c>
      <c r="F175" s="205">
        <v>5837.3909999999996</v>
      </c>
      <c r="G175" s="206">
        <f t="shared" si="10"/>
        <v>9.9156320368111575E-2</v>
      </c>
      <c r="H175" s="205">
        <v>6715.2640000000001</v>
      </c>
      <c r="I175" s="206">
        <f t="shared" si="11"/>
        <v>0.10107242492080044</v>
      </c>
      <c r="J175" s="205">
        <v>-18423.100000000002</v>
      </c>
      <c r="K175" s="205">
        <v>-26682.403999999999</v>
      </c>
      <c r="L175" s="205"/>
      <c r="M175" s="179" t="s">
        <v>1059</v>
      </c>
    </row>
    <row r="176" spans="1:13" x14ac:dyDescent="0.3">
      <c r="A176" s="179" t="s">
        <v>857</v>
      </c>
      <c r="B176" s="205">
        <v>82.489000000000004</v>
      </c>
      <c r="C176" s="206">
        <f t="shared" si="8"/>
        <v>1.3178115743726225E-3</v>
      </c>
      <c r="D176" s="205">
        <v>62.798999999999999</v>
      </c>
      <c r="E176" s="206">
        <f t="shared" si="9"/>
        <v>6.3703523391909307E-4</v>
      </c>
      <c r="F176" s="205">
        <v>2180.2849999999999</v>
      </c>
      <c r="G176" s="206">
        <f t="shared" si="10"/>
        <v>3.7035216238519603E-2</v>
      </c>
      <c r="H176" s="205">
        <v>2216.4780000000001</v>
      </c>
      <c r="I176" s="206">
        <f t="shared" si="11"/>
        <v>3.3360535973508403E-2</v>
      </c>
      <c r="J176" s="205">
        <v>2097.7959999999998</v>
      </c>
      <c r="K176" s="205">
        <v>2153.6790000000001</v>
      </c>
      <c r="L176" s="205"/>
      <c r="M176" s="179" t="s">
        <v>1060</v>
      </c>
    </row>
    <row r="177" spans="1:13" x14ac:dyDescent="0.3">
      <c r="A177" s="179" t="s">
        <v>858</v>
      </c>
      <c r="B177" s="205">
        <v>0.79400000000000004</v>
      </c>
      <c r="C177" s="206">
        <f t="shared" si="8"/>
        <v>1.2684629345147381E-5</v>
      </c>
      <c r="D177" s="205" t="s">
        <v>752</v>
      </c>
      <c r="E177" s="206" t="str">
        <f t="shared" si="9"/>
        <v>x</v>
      </c>
      <c r="F177" s="205">
        <v>41.759</v>
      </c>
      <c r="G177" s="206">
        <f t="shared" si="10"/>
        <v>7.0933552031240868E-4</v>
      </c>
      <c r="H177" s="205">
        <v>24.582000000000001</v>
      </c>
      <c r="I177" s="206">
        <f t="shared" si="11"/>
        <v>3.6998729303912943E-4</v>
      </c>
      <c r="J177" s="205">
        <v>40.965000000000003</v>
      </c>
      <c r="K177" s="205">
        <v>24.462</v>
      </c>
      <c r="L177" s="205"/>
      <c r="M177" s="179" t="s">
        <v>1061</v>
      </c>
    </row>
    <row r="178" spans="1:13" x14ac:dyDescent="0.3">
      <c r="A178" s="179" t="s">
        <v>859</v>
      </c>
      <c r="B178" s="205" t="s">
        <v>726</v>
      </c>
      <c r="C178" s="206" t="str">
        <f t="shared" si="8"/>
        <v>x</v>
      </c>
      <c r="D178" s="205">
        <v>0.85399999999999998</v>
      </c>
      <c r="E178" s="206">
        <f t="shared" si="9"/>
        <v>8.6630056173968606E-6</v>
      </c>
      <c r="F178" s="205">
        <v>3.2370000000000001</v>
      </c>
      <c r="G178" s="206">
        <f t="shared" si="10"/>
        <v>5.4985011117394267E-5</v>
      </c>
      <c r="H178" s="205">
        <v>36.061999999999998</v>
      </c>
      <c r="I178" s="206">
        <f t="shared" si="11"/>
        <v>5.4277445942466378E-4</v>
      </c>
      <c r="J178" s="205">
        <v>3.2370000000000001</v>
      </c>
      <c r="K178" s="205">
        <v>35.207999999999998</v>
      </c>
      <c r="L178" s="205"/>
      <c r="M178" s="179" t="s">
        <v>1062</v>
      </c>
    </row>
    <row r="179" spans="1:13" x14ac:dyDescent="0.3">
      <c r="A179" s="179" t="s">
        <v>860</v>
      </c>
      <c r="B179" s="205">
        <v>1111986.6540000001</v>
      </c>
      <c r="C179" s="206">
        <f t="shared" si="8"/>
        <v>17.764658114282931</v>
      </c>
      <c r="D179" s="205">
        <v>1577384.595</v>
      </c>
      <c r="E179" s="206">
        <f t="shared" si="9"/>
        <v>16.001044036627952</v>
      </c>
      <c r="F179" s="205">
        <v>228583.65</v>
      </c>
      <c r="G179" s="206">
        <f t="shared" si="10"/>
        <v>3.8828157357134874</v>
      </c>
      <c r="H179" s="205">
        <v>211292.83100000001</v>
      </c>
      <c r="I179" s="206">
        <f t="shared" si="11"/>
        <v>3.1801994378107663</v>
      </c>
      <c r="J179" s="205">
        <v>-883403.00400000007</v>
      </c>
      <c r="K179" s="205">
        <v>-1366091.764</v>
      </c>
      <c r="L179" s="205"/>
      <c r="M179" s="179" t="s">
        <v>1063</v>
      </c>
    </row>
    <row r="180" spans="1:13" x14ac:dyDescent="0.3">
      <c r="A180" s="179" t="s">
        <v>861</v>
      </c>
      <c r="B180" s="205">
        <v>213.57499999999999</v>
      </c>
      <c r="C180" s="206">
        <f t="shared" si="8"/>
        <v>3.4119895622038428E-3</v>
      </c>
      <c r="D180" s="205">
        <v>146.565</v>
      </c>
      <c r="E180" s="206">
        <f t="shared" si="9"/>
        <v>1.4867604429903642E-3</v>
      </c>
      <c r="F180" s="205">
        <v>2796.5529999999999</v>
      </c>
      <c r="G180" s="206">
        <f t="shared" si="10"/>
        <v>4.7503397527149299E-2</v>
      </c>
      <c r="H180" s="205">
        <v>3110.413</v>
      </c>
      <c r="I180" s="206">
        <f t="shared" si="11"/>
        <v>4.6815282975499049E-2</v>
      </c>
      <c r="J180" s="205">
        <v>2582.9780000000001</v>
      </c>
      <c r="K180" s="205">
        <v>2963.848</v>
      </c>
      <c r="L180" s="205"/>
      <c r="M180" s="179" t="s">
        <v>1064</v>
      </c>
    </row>
    <row r="181" spans="1:13" x14ac:dyDescent="0.3">
      <c r="A181" s="179" t="s">
        <v>862</v>
      </c>
      <c r="B181" s="205">
        <v>26887.280999999999</v>
      </c>
      <c r="C181" s="206">
        <f t="shared" si="8"/>
        <v>0.42954054607534453</v>
      </c>
      <c r="D181" s="205">
        <v>58803.148000000001</v>
      </c>
      <c r="E181" s="206">
        <f t="shared" si="9"/>
        <v>0.59650117265177871</v>
      </c>
      <c r="F181" s="205">
        <v>46906.535000000003</v>
      </c>
      <c r="G181" s="206">
        <f t="shared" si="10"/>
        <v>0.79677366340853983</v>
      </c>
      <c r="H181" s="205">
        <v>48422.482000000004</v>
      </c>
      <c r="I181" s="206">
        <f t="shared" si="11"/>
        <v>0.72881388973297423</v>
      </c>
      <c r="J181" s="205">
        <v>20019.254000000004</v>
      </c>
      <c r="K181" s="205">
        <v>-10380.665999999997</v>
      </c>
      <c r="L181" s="205"/>
      <c r="M181" s="179" t="s">
        <v>1065</v>
      </c>
    </row>
    <row r="182" spans="1:13" x14ac:dyDescent="0.3">
      <c r="A182" s="179" t="s">
        <v>863</v>
      </c>
      <c r="B182" s="205">
        <v>43862.521000000001</v>
      </c>
      <c r="C182" s="206">
        <f t="shared" si="8"/>
        <v>0.70073025318481508</v>
      </c>
      <c r="D182" s="205">
        <v>50244.178999999996</v>
      </c>
      <c r="E182" s="206">
        <f t="shared" si="9"/>
        <v>0.50967869428395007</v>
      </c>
      <c r="F182" s="205">
        <v>4661.3429999999998</v>
      </c>
      <c r="G182" s="206">
        <f t="shared" si="10"/>
        <v>7.9179486152915632E-2</v>
      </c>
      <c r="H182" s="205">
        <v>5543.7359999999999</v>
      </c>
      <c r="I182" s="206">
        <f t="shared" si="11"/>
        <v>8.3439584898038044E-2</v>
      </c>
      <c r="J182" s="205">
        <v>-39201.178</v>
      </c>
      <c r="K182" s="205">
        <v>-44700.442999999999</v>
      </c>
      <c r="L182" s="205"/>
      <c r="M182" s="179" t="s">
        <v>1066</v>
      </c>
    </row>
    <row r="183" spans="1:13" x14ac:dyDescent="0.3">
      <c r="A183" s="179" t="s">
        <v>864</v>
      </c>
      <c r="B183" s="205">
        <v>28868.243999999999</v>
      </c>
      <c r="C183" s="206">
        <f t="shared" si="8"/>
        <v>0.46118762592603874</v>
      </c>
      <c r="D183" s="205">
        <v>34152.03</v>
      </c>
      <c r="E183" s="206">
        <f t="shared" si="9"/>
        <v>0.34643937673946851</v>
      </c>
      <c r="F183" s="205">
        <v>112664.18</v>
      </c>
      <c r="G183" s="206">
        <f t="shared" si="10"/>
        <v>1.9137600215730948</v>
      </c>
      <c r="H183" s="205">
        <v>145799.106</v>
      </c>
      <c r="I183" s="206">
        <f t="shared" si="11"/>
        <v>2.1944437619585511</v>
      </c>
      <c r="J183" s="205">
        <v>83795.935999999987</v>
      </c>
      <c r="K183" s="205">
        <v>111647.076</v>
      </c>
      <c r="L183" s="205"/>
      <c r="M183" s="179" t="s">
        <v>1067</v>
      </c>
    </row>
    <row r="184" spans="1:13" x14ac:dyDescent="0.3">
      <c r="A184" s="179" t="s">
        <v>865</v>
      </c>
      <c r="B184" s="205">
        <v>225771.53200000001</v>
      </c>
      <c r="C184" s="206">
        <f t="shared" si="8"/>
        <v>3.6068365240630742</v>
      </c>
      <c r="D184" s="205">
        <v>442516.76299999998</v>
      </c>
      <c r="E184" s="206">
        <f t="shared" si="9"/>
        <v>4.4889053907040699</v>
      </c>
      <c r="F184" s="205">
        <v>47033.870999999999</v>
      </c>
      <c r="G184" s="206">
        <f t="shared" si="10"/>
        <v>0.7989366449889056</v>
      </c>
      <c r="H184" s="205">
        <v>45621.985000000001</v>
      </c>
      <c r="I184" s="206">
        <f t="shared" si="11"/>
        <v>0.6866631979994211</v>
      </c>
      <c r="J184" s="205">
        <v>-178737.66100000002</v>
      </c>
      <c r="K184" s="205">
        <v>-396894.77799999999</v>
      </c>
      <c r="L184" s="205"/>
      <c r="M184" s="179" t="s">
        <v>1068</v>
      </c>
    </row>
    <row r="185" spans="1:13" x14ac:dyDescent="0.3">
      <c r="A185" s="179" t="s">
        <v>722</v>
      </c>
      <c r="B185" s="205">
        <v>2.702</v>
      </c>
      <c r="C185" s="206">
        <f t="shared" si="8"/>
        <v>4.3166081222403301E-5</v>
      </c>
      <c r="D185" s="205">
        <v>2.4569999999999999</v>
      </c>
      <c r="E185" s="206">
        <f t="shared" si="9"/>
        <v>2.4923893210707362E-5</v>
      </c>
      <c r="F185" s="205">
        <v>3852.0369999999998</v>
      </c>
      <c r="G185" s="206">
        <f t="shared" si="10"/>
        <v>6.5432282134573375E-2</v>
      </c>
      <c r="H185" s="205">
        <v>11970.044</v>
      </c>
      <c r="I185" s="206">
        <f t="shared" si="11"/>
        <v>0.18016289061586824</v>
      </c>
      <c r="J185" s="205">
        <v>3849.3349999999996</v>
      </c>
      <c r="K185" s="205">
        <v>11967.587</v>
      </c>
      <c r="L185" s="205"/>
      <c r="M185" s="179" t="s">
        <v>930</v>
      </c>
    </row>
    <row r="186" spans="1:13" x14ac:dyDescent="0.3">
      <c r="A186" s="179" t="s">
        <v>723</v>
      </c>
      <c r="B186" s="205">
        <v>273.654</v>
      </c>
      <c r="C186" s="206">
        <f t="shared" si="8"/>
        <v>4.3717878574520913E-3</v>
      </c>
      <c r="D186" s="205">
        <v>202.773</v>
      </c>
      <c r="E186" s="206">
        <f t="shared" si="9"/>
        <v>2.0569363443283533E-3</v>
      </c>
      <c r="F186" s="205">
        <v>770.005</v>
      </c>
      <c r="G186" s="206">
        <f t="shared" si="10"/>
        <v>1.3079621095288591E-2</v>
      </c>
      <c r="H186" s="205">
        <v>651.35299999999995</v>
      </c>
      <c r="I186" s="206">
        <f t="shared" si="11"/>
        <v>9.8036096852540909E-3</v>
      </c>
      <c r="J186" s="205">
        <v>496.351</v>
      </c>
      <c r="K186" s="205">
        <v>448.57999999999993</v>
      </c>
      <c r="L186" s="205"/>
      <c r="M186" s="179" t="s">
        <v>931</v>
      </c>
    </row>
    <row r="187" spans="1:13" x14ac:dyDescent="0.3">
      <c r="A187" s="179" t="s">
        <v>866</v>
      </c>
      <c r="B187" s="205">
        <v>4094.8229999999999</v>
      </c>
      <c r="C187" s="206">
        <f t="shared" si="8"/>
        <v>6.5417269507537054E-2</v>
      </c>
      <c r="D187" s="205">
        <v>4492.2330000000002</v>
      </c>
      <c r="E187" s="206">
        <f t="shared" si="9"/>
        <v>4.556936734620088E-2</v>
      </c>
      <c r="F187" s="205">
        <v>14649.67</v>
      </c>
      <c r="G187" s="206">
        <f t="shared" si="10"/>
        <v>0.24884530979800965</v>
      </c>
      <c r="H187" s="205">
        <v>24712.553</v>
      </c>
      <c r="I187" s="206">
        <f t="shared" si="11"/>
        <v>0.37195226542006415</v>
      </c>
      <c r="J187" s="205">
        <v>10554.847</v>
      </c>
      <c r="K187" s="205">
        <v>20220.32</v>
      </c>
      <c r="L187" s="205"/>
      <c r="M187" s="179" t="s">
        <v>1069</v>
      </c>
    </row>
    <row r="188" spans="1:13" x14ac:dyDescent="0.3">
      <c r="A188" s="179" t="s">
        <v>867</v>
      </c>
      <c r="B188" s="205">
        <v>125537.149</v>
      </c>
      <c r="C188" s="206">
        <f t="shared" si="8"/>
        <v>2.0055317432135253</v>
      </c>
      <c r="D188" s="205">
        <v>205390.557</v>
      </c>
      <c r="E188" s="206">
        <f t="shared" si="9"/>
        <v>2.083488933315305</v>
      </c>
      <c r="F188" s="205">
        <v>148319.00899999999</v>
      </c>
      <c r="G188" s="206">
        <f t="shared" si="10"/>
        <v>2.5194075868970955</v>
      </c>
      <c r="H188" s="205">
        <v>65745.587</v>
      </c>
      <c r="I188" s="206">
        <f t="shared" si="11"/>
        <v>0.98954648781216259</v>
      </c>
      <c r="J188" s="205">
        <v>22781.859999999986</v>
      </c>
      <c r="K188" s="205">
        <v>-139644.97</v>
      </c>
      <c r="L188" s="205"/>
      <c r="M188" s="179" t="s">
        <v>1070</v>
      </c>
    </row>
    <row r="189" spans="1:13" x14ac:dyDescent="0.3">
      <c r="A189" s="179" t="s">
        <v>868</v>
      </c>
      <c r="B189" s="205" t="s">
        <v>752</v>
      </c>
      <c r="C189" s="206" t="str">
        <f t="shared" si="8"/>
        <v>x</v>
      </c>
      <c r="D189" s="205">
        <v>1.7090000000000001</v>
      </c>
      <c r="E189" s="206">
        <f t="shared" si="9"/>
        <v>1.7336155269474515E-5</v>
      </c>
      <c r="F189" s="205">
        <v>22.477</v>
      </c>
      <c r="G189" s="206">
        <f t="shared" si="10"/>
        <v>3.818035510922678E-4</v>
      </c>
      <c r="H189" s="205">
        <v>290.20400000000001</v>
      </c>
      <c r="I189" s="206">
        <f t="shared" si="11"/>
        <v>4.3679030342985729E-3</v>
      </c>
      <c r="J189" s="205">
        <v>22.289000000000001</v>
      </c>
      <c r="K189" s="205">
        <v>288.495</v>
      </c>
      <c r="L189" s="205"/>
      <c r="M189" s="179" t="s">
        <v>1071</v>
      </c>
    </row>
    <row r="190" spans="1:13" x14ac:dyDescent="0.3">
      <c r="A190" s="179" t="s">
        <v>869</v>
      </c>
      <c r="B190" s="205">
        <v>2272.4580000000001</v>
      </c>
      <c r="C190" s="206">
        <f t="shared" si="8"/>
        <v>3.6303888453923079E-2</v>
      </c>
      <c r="D190" s="205">
        <v>6843.6450000000004</v>
      </c>
      <c r="E190" s="206">
        <f t="shared" si="9"/>
        <v>6.9422172223032722E-2</v>
      </c>
      <c r="F190" s="205">
        <v>1729.9860000000001</v>
      </c>
      <c r="G190" s="206">
        <f t="shared" si="10"/>
        <v>2.9386252531027626E-2</v>
      </c>
      <c r="H190" s="205">
        <v>291.02800000000002</v>
      </c>
      <c r="I190" s="206">
        <f t="shared" si="11"/>
        <v>4.3803051793422738E-3</v>
      </c>
      <c r="J190" s="205">
        <v>-542.47199999999998</v>
      </c>
      <c r="K190" s="205">
        <v>-6552.6170000000002</v>
      </c>
      <c r="L190" s="205"/>
      <c r="M190" s="179" t="s">
        <v>1072</v>
      </c>
    </row>
    <row r="191" spans="1:13" x14ac:dyDescent="0.3">
      <c r="A191" s="179" t="s">
        <v>870</v>
      </c>
      <c r="B191" s="205">
        <v>149194.07999999999</v>
      </c>
      <c r="C191" s="206">
        <f t="shared" si="8"/>
        <v>2.3834654978466823</v>
      </c>
      <c r="D191" s="205">
        <v>235218.12100000001</v>
      </c>
      <c r="E191" s="206">
        <f t="shared" si="9"/>
        <v>2.386060776974865</v>
      </c>
      <c r="F191" s="205">
        <v>49744.112000000001</v>
      </c>
      <c r="G191" s="206">
        <f t="shared" si="10"/>
        <v>0.84497391144420919</v>
      </c>
      <c r="H191" s="205">
        <v>63504.067999999999</v>
      </c>
      <c r="I191" s="206">
        <f t="shared" si="11"/>
        <v>0.95580905606918887</v>
      </c>
      <c r="J191" s="205">
        <v>-99449.967999999993</v>
      </c>
      <c r="K191" s="205">
        <v>-171714.05300000001</v>
      </c>
      <c r="L191" s="205"/>
      <c r="M191" s="179" t="s">
        <v>1073</v>
      </c>
    </row>
    <row r="192" spans="1:13" x14ac:dyDescent="0.3">
      <c r="A192" s="179" t="s">
        <v>724</v>
      </c>
      <c r="B192" s="205">
        <v>4766.2380000000003</v>
      </c>
      <c r="C192" s="206">
        <f t="shared" si="8"/>
        <v>7.6143529471985591E-2</v>
      </c>
      <c r="D192" s="205">
        <v>4562.0720000000001</v>
      </c>
      <c r="E192" s="206">
        <f t="shared" si="9"/>
        <v>4.6277816584272755E-2</v>
      </c>
      <c r="F192" s="205">
        <v>9900.8320000000003</v>
      </c>
      <c r="G192" s="206">
        <f t="shared" si="10"/>
        <v>0.1681795976495066</v>
      </c>
      <c r="H192" s="205">
        <v>12260.786</v>
      </c>
      <c r="I192" s="206">
        <f t="shared" si="11"/>
        <v>0.18453889116719779</v>
      </c>
      <c r="J192" s="205">
        <v>5134.5940000000001</v>
      </c>
      <c r="K192" s="205">
        <v>7698.7139999999999</v>
      </c>
      <c r="L192" s="205"/>
      <c r="M192" s="179" t="s">
        <v>932</v>
      </c>
    </row>
    <row r="193" spans="1:13" x14ac:dyDescent="0.3">
      <c r="A193" s="179" t="s">
        <v>871</v>
      </c>
      <c r="B193" s="205">
        <v>6504.1970000000001</v>
      </c>
      <c r="C193" s="206">
        <f t="shared" si="8"/>
        <v>0.1039084737189163</v>
      </c>
      <c r="D193" s="205">
        <v>12.547000000000001</v>
      </c>
      <c r="E193" s="206">
        <f t="shared" si="9"/>
        <v>1.272772031399045E-4</v>
      </c>
      <c r="F193" s="205">
        <v>1112.7070000000001</v>
      </c>
      <c r="G193" s="206">
        <f t="shared" si="10"/>
        <v>1.890089798127971E-2</v>
      </c>
      <c r="H193" s="205">
        <v>1220.537</v>
      </c>
      <c r="I193" s="206">
        <f t="shared" si="11"/>
        <v>1.8370481681071513E-2</v>
      </c>
      <c r="J193" s="205">
        <v>-5391.49</v>
      </c>
      <c r="K193" s="205">
        <v>1207.99</v>
      </c>
      <c r="L193" s="205"/>
      <c r="M193" s="179" t="s">
        <v>1074</v>
      </c>
    </row>
    <row r="194" spans="1:13" x14ac:dyDescent="0.3">
      <c r="A194" s="179" t="s">
        <v>872</v>
      </c>
      <c r="B194" s="205">
        <v>5204.4979999999996</v>
      </c>
      <c r="C194" s="206">
        <f t="shared" si="8"/>
        <v>8.3144997553603064E-2</v>
      </c>
      <c r="D194" s="205">
        <v>4871.2979999999998</v>
      </c>
      <c r="E194" s="206">
        <f t="shared" si="9"/>
        <v>4.9414615852475516E-2</v>
      </c>
      <c r="F194" s="205">
        <v>231.74</v>
      </c>
      <c r="G194" s="206">
        <f t="shared" si="10"/>
        <v>3.9364307928158628E-3</v>
      </c>
      <c r="H194" s="205">
        <v>9.6229999999999993</v>
      </c>
      <c r="I194" s="206">
        <f t="shared" si="11"/>
        <v>1.4483718659651543E-4</v>
      </c>
      <c r="J194" s="205">
        <v>-4972.7579999999998</v>
      </c>
      <c r="K194" s="205">
        <v>-4861.6750000000002</v>
      </c>
      <c r="L194" s="205"/>
      <c r="M194" s="179" t="s">
        <v>1075</v>
      </c>
    </row>
    <row r="195" spans="1:13" x14ac:dyDescent="0.3">
      <c r="A195" s="179" t="s">
        <v>873</v>
      </c>
      <c r="B195" s="205">
        <v>2841.9569999999999</v>
      </c>
      <c r="C195" s="206">
        <f t="shared" si="8"/>
        <v>4.540197879073931E-2</v>
      </c>
      <c r="D195" s="205">
        <v>5917.7389999999996</v>
      </c>
      <c r="E195" s="206">
        <f t="shared" si="9"/>
        <v>6.0029749647878786E-2</v>
      </c>
      <c r="F195" s="205">
        <v>7040.1180000000004</v>
      </c>
      <c r="G195" s="206">
        <f t="shared" si="10"/>
        <v>0.11958633503174776</v>
      </c>
      <c r="H195" s="205">
        <v>10016.295</v>
      </c>
      <c r="I195" s="206">
        <f t="shared" si="11"/>
        <v>0.15075672741564425</v>
      </c>
      <c r="J195" s="205">
        <v>4198.1610000000001</v>
      </c>
      <c r="K195" s="205">
        <v>4098.5560000000005</v>
      </c>
      <c r="L195" s="205"/>
      <c r="M195" s="179" t="s">
        <v>1076</v>
      </c>
    </row>
    <row r="196" spans="1:13" x14ac:dyDescent="0.3">
      <c r="A196" s="179" t="s">
        <v>874</v>
      </c>
      <c r="B196" s="205">
        <v>3674.4609999999998</v>
      </c>
      <c r="C196" s="206">
        <f t="shared" si="8"/>
        <v>5.8701732781107789E-2</v>
      </c>
      <c r="D196" s="205">
        <v>6679.6970000000001</v>
      </c>
      <c r="E196" s="206">
        <f t="shared" si="9"/>
        <v>6.7759078025186145E-2</v>
      </c>
      <c r="F196" s="205">
        <v>6341.7740000000003</v>
      </c>
      <c r="G196" s="206">
        <f t="shared" si="10"/>
        <v>0.10772397710658076</v>
      </c>
      <c r="H196" s="205">
        <v>6379.2709999999997</v>
      </c>
      <c r="I196" s="206">
        <f t="shared" si="11"/>
        <v>9.6015344921203324E-2</v>
      </c>
      <c r="J196" s="205">
        <v>2667.3130000000006</v>
      </c>
      <c r="K196" s="205">
        <v>-300.42600000000039</v>
      </c>
      <c r="L196" s="205"/>
      <c r="M196" s="179" t="s">
        <v>1077</v>
      </c>
    </row>
    <row r="197" spans="1:13" x14ac:dyDescent="0.3">
      <c r="A197" s="179" t="s">
        <v>875</v>
      </c>
      <c r="B197" s="205">
        <v>1080.232</v>
      </c>
      <c r="C197" s="206">
        <f t="shared" si="8"/>
        <v>1.7257358346054463E-2</v>
      </c>
      <c r="D197" s="205">
        <v>3673.502</v>
      </c>
      <c r="E197" s="206">
        <f t="shared" si="9"/>
        <v>3.7264131687960896E-2</v>
      </c>
      <c r="F197" s="205">
        <v>564.06100000000004</v>
      </c>
      <c r="G197" s="206">
        <f t="shared" si="10"/>
        <v>9.5813717503517217E-3</v>
      </c>
      <c r="H197" s="205">
        <v>202.47200000000001</v>
      </c>
      <c r="I197" s="206">
        <f t="shared" si="11"/>
        <v>3.0474358146700274E-3</v>
      </c>
      <c r="J197" s="205">
        <v>-516.17099999999994</v>
      </c>
      <c r="K197" s="205">
        <v>-3471.0299999999997</v>
      </c>
      <c r="L197" s="205"/>
      <c r="M197" s="179" t="s">
        <v>1078</v>
      </c>
    </row>
    <row r="198" spans="1:13" x14ac:dyDescent="0.3">
      <c r="A198" s="179" t="s">
        <v>876</v>
      </c>
      <c r="B198" s="205">
        <v>7.96</v>
      </c>
      <c r="C198" s="206">
        <f t="shared" si="8"/>
        <v>1.2716580552565886E-4</v>
      </c>
      <c r="D198" s="205">
        <v>67.540000000000006</v>
      </c>
      <c r="E198" s="206">
        <f t="shared" si="9"/>
        <v>6.8512810234073074E-4</v>
      </c>
      <c r="F198" s="205">
        <v>85.224999999999994</v>
      </c>
      <c r="G198" s="206">
        <f t="shared" si="10"/>
        <v>1.4476668435217566E-3</v>
      </c>
      <c r="H198" s="205">
        <v>127.851</v>
      </c>
      <c r="I198" s="206">
        <f t="shared" si="11"/>
        <v>1.9243041820171565E-3</v>
      </c>
      <c r="J198" s="205">
        <v>77.265000000000001</v>
      </c>
      <c r="K198" s="205">
        <v>60.310999999999993</v>
      </c>
      <c r="L198" s="205"/>
      <c r="M198" s="179" t="s">
        <v>1079</v>
      </c>
    </row>
    <row r="199" spans="1:13" x14ac:dyDescent="0.3">
      <c r="A199" s="179" t="s">
        <v>877</v>
      </c>
      <c r="B199" s="205">
        <v>97.218000000000004</v>
      </c>
      <c r="C199" s="206">
        <f t="shared" si="8"/>
        <v>1.553116241406219E-3</v>
      </c>
      <c r="D199" s="205">
        <v>248.54</v>
      </c>
      <c r="E199" s="206">
        <f t="shared" si="9"/>
        <v>2.521198379564187E-3</v>
      </c>
      <c r="F199" s="205">
        <v>6228.2839999999997</v>
      </c>
      <c r="G199" s="206">
        <f t="shared" si="10"/>
        <v>0.10579618936740463</v>
      </c>
      <c r="H199" s="205">
        <v>6367.4539999999997</v>
      </c>
      <c r="I199" s="206">
        <f t="shared" si="11"/>
        <v>9.5837485518313267E-2</v>
      </c>
      <c r="J199" s="205">
        <v>6131.0659999999998</v>
      </c>
      <c r="K199" s="205">
        <v>6118.9139999999998</v>
      </c>
      <c r="L199" s="205"/>
      <c r="M199" s="179" t="s">
        <v>1080</v>
      </c>
    </row>
    <row r="200" spans="1:13" x14ac:dyDescent="0.3">
      <c r="A200" s="179" t="s">
        <v>878</v>
      </c>
      <c r="B200" s="205">
        <v>70.64</v>
      </c>
      <c r="C200" s="206">
        <f t="shared" si="8"/>
        <v>1.1285166460216762E-3</v>
      </c>
      <c r="D200" s="205">
        <v>59.872</v>
      </c>
      <c r="E200" s="206">
        <f t="shared" si="9"/>
        <v>6.0734364440841323E-4</v>
      </c>
      <c r="F200" s="205">
        <v>206.21</v>
      </c>
      <c r="G200" s="206">
        <f t="shared" si="10"/>
        <v>3.5027677301568958E-3</v>
      </c>
      <c r="H200" s="205">
        <v>306.72199999999998</v>
      </c>
      <c r="I200" s="206">
        <f t="shared" si="11"/>
        <v>4.6165178787546928E-3</v>
      </c>
      <c r="J200" s="205">
        <v>135.57</v>
      </c>
      <c r="K200" s="205">
        <v>246.84999999999997</v>
      </c>
      <c r="L200" s="205"/>
      <c r="M200" s="179" t="s">
        <v>1081</v>
      </c>
    </row>
    <row r="201" spans="1:13" x14ac:dyDescent="0.3">
      <c r="A201" s="179" t="s">
        <v>879</v>
      </c>
      <c r="B201" s="205">
        <v>34979.057000000001</v>
      </c>
      <c r="C201" s="206">
        <f t="shared" si="8"/>
        <v>0.55881155275539396</v>
      </c>
      <c r="D201" s="205">
        <v>36683.764999999999</v>
      </c>
      <c r="E201" s="206">
        <f t="shared" si="9"/>
        <v>0.37212138438204495</v>
      </c>
      <c r="F201" s="205">
        <v>7116.4189999999999</v>
      </c>
      <c r="G201" s="206">
        <f t="shared" si="10"/>
        <v>0.12088241514706079</v>
      </c>
      <c r="H201" s="205">
        <v>9331.5959999999995</v>
      </c>
      <c r="I201" s="206">
        <f t="shared" si="11"/>
        <v>0.14045122218593961</v>
      </c>
      <c r="J201" s="205">
        <v>-27862.637999999999</v>
      </c>
      <c r="K201" s="205">
        <v>-27352.169000000002</v>
      </c>
      <c r="L201" s="205"/>
      <c r="M201" s="179" t="s">
        <v>1082</v>
      </c>
    </row>
    <row r="202" spans="1:13" x14ac:dyDescent="0.3">
      <c r="A202" s="179" t="s">
        <v>880</v>
      </c>
      <c r="B202" s="205">
        <v>58.951999999999998</v>
      </c>
      <c r="C202" s="206">
        <f t="shared" si="8"/>
        <v>9.4179378986791967E-4</v>
      </c>
      <c r="D202" s="205">
        <v>88.626000000000005</v>
      </c>
      <c r="E202" s="206">
        <f t="shared" si="9"/>
        <v>8.9902521761992308E-4</v>
      </c>
      <c r="F202" s="205">
        <v>73.549000000000007</v>
      </c>
      <c r="G202" s="206">
        <f t="shared" si="10"/>
        <v>1.2493335133374208E-3</v>
      </c>
      <c r="H202" s="205">
        <v>70.192999999999998</v>
      </c>
      <c r="I202" s="206">
        <f t="shared" si="11"/>
        <v>1.0564851541898794E-3</v>
      </c>
      <c r="J202" s="205">
        <v>14.597000000000008</v>
      </c>
      <c r="K202" s="205">
        <v>-18.433000000000007</v>
      </c>
      <c r="L202" s="205"/>
      <c r="M202" s="179" t="s">
        <v>1083</v>
      </c>
    </row>
    <row r="203" spans="1:13" x14ac:dyDescent="0.3">
      <c r="A203" s="179" t="s">
        <v>881</v>
      </c>
      <c r="B203" s="205">
        <v>6119.308</v>
      </c>
      <c r="C203" s="206">
        <f t="shared" si="8"/>
        <v>9.7759639582865404E-2</v>
      </c>
      <c r="D203" s="205">
        <v>669.05200000000002</v>
      </c>
      <c r="E203" s="206">
        <f t="shared" si="9"/>
        <v>6.7868866912536357E-3</v>
      </c>
      <c r="F203" s="205">
        <v>2687.145</v>
      </c>
      <c r="G203" s="206">
        <f t="shared" si="10"/>
        <v>4.5644948316048935E-2</v>
      </c>
      <c r="H203" s="205">
        <v>2796.5219999999999</v>
      </c>
      <c r="I203" s="206">
        <f t="shared" si="11"/>
        <v>4.2090863424634785E-2</v>
      </c>
      <c r="J203" s="205">
        <v>-3432.163</v>
      </c>
      <c r="K203" s="205">
        <v>2127.4699999999998</v>
      </c>
      <c r="L203" s="205"/>
      <c r="M203" s="179" t="s">
        <v>1084</v>
      </c>
    </row>
    <row r="204" spans="1:13" x14ac:dyDescent="0.3">
      <c r="A204" s="179" t="s">
        <v>882</v>
      </c>
      <c r="B204" s="205">
        <v>7847.2910000000002</v>
      </c>
      <c r="C204" s="206">
        <f t="shared" si="8"/>
        <v>0.1253652112071926</v>
      </c>
      <c r="D204" s="205">
        <v>13554.791999999999</v>
      </c>
      <c r="E204" s="206">
        <f t="shared" si="9"/>
        <v>0.13750028013892979</v>
      </c>
      <c r="F204" s="205">
        <v>2686.2539999999999</v>
      </c>
      <c r="G204" s="206">
        <f t="shared" si="10"/>
        <v>4.5629813424202907E-2</v>
      </c>
      <c r="H204" s="205">
        <v>2774.3380000000002</v>
      </c>
      <c r="I204" s="206">
        <f t="shared" si="11"/>
        <v>4.1756968781856328E-2</v>
      </c>
      <c r="J204" s="205">
        <v>-5161.0370000000003</v>
      </c>
      <c r="K204" s="205">
        <v>-10780.454</v>
      </c>
      <c r="L204" s="205"/>
      <c r="M204" s="179" t="s">
        <v>1085</v>
      </c>
    </row>
    <row r="205" spans="1:13" x14ac:dyDescent="0.3">
      <c r="A205" s="179" t="s">
        <v>883</v>
      </c>
      <c r="B205" s="205">
        <v>59432.745999999999</v>
      </c>
      <c r="C205" s="206">
        <f t="shared" si="8"/>
        <v>0.94947399744872862</v>
      </c>
      <c r="D205" s="205">
        <v>86508.782000000007</v>
      </c>
      <c r="E205" s="206">
        <f t="shared" si="9"/>
        <v>0.87754808480112489</v>
      </c>
      <c r="F205" s="205">
        <v>9447.3790000000008</v>
      </c>
      <c r="G205" s="206">
        <f t="shared" si="10"/>
        <v>0.16047705880297716</v>
      </c>
      <c r="H205" s="205">
        <v>12468.025</v>
      </c>
      <c r="I205" s="206">
        <f t="shared" si="11"/>
        <v>0.1876580757991291</v>
      </c>
      <c r="J205" s="205">
        <v>-49985.366999999998</v>
      </c>
      <c r="K205" s="205">
        <v>-74040.757000000012</v>
      </c>
      <c r="L205" s="205"/>
      <c r="M205" s="179" t="s">
        <v>1086</v>
      </c>
    </row>
    <row r="206" spans="1:13" x14ac:dyDescent="0.3">
      <c r="A206" s="179" t="s">
        <v>884</v>
      </c>
      <c r="B206" s="205" t="s">
        <v>726</v>
      </c>
      <c r="C206" s="206" t="str">
        <f t="shared" ref="C206:C245" si="12">IF(B206=0,0,IF(OR(B206="x",B206="Ə"),"x",B206/$B$12*100))</f>
        <v>x</v>
      </c>
      <c r="D206" s="205" t="s">
        <v>726</v>
      </c>
      <c r="E206" s="206" t="str">
        <f t="shared" ref="E206:E245" si="13">IF(D206=0,0,IF(OR(D206="x",D206="Ə"),"x",D206/$D$12*100))</f>
        <v>x</v>
      </c>
      <c r="F206" s="205">
        <v>5280.6009999999997</v>
      </c>
      <c r="G206" s="206">
        <f t="shared" ref="G206:G245" si="14">IF(F206=0,0,IF(OR(F206="x",F206="Ə"),"x",F206/$F$12*100))</f>
        <v>8.969845680924414E-2</v>
      </c>
      <c r="H206" s="205">
        <v>4866.7039999999997</v>
      </c>
      <c r="I206" s="206">
        <f t="shared" ref="I206:I245" si="15">IF(H206=0,0,IF(OR(H206="x",H206="Ə"),"x",H206/$H$12*100))</f>
        <v>7.3249476811598047E-2</v>
      </c>
      <c r="J206" s="205">
        <v>5280.6009999999997</v>
      </c>
      <c r="K206" s="205">
        <v>4866.7039999999997</v>
      </c>
      <c r="L206" s="205"/>
      <c r="M206" s="179" t="s">
        <v>1087</v>
      </c>
    </row>
    <row r="207" spans="1:13" x14ac:dyDescent="0.3">
      <c r="A207" s="179" t="s">
        <v>885</v>
      </c>
      <c r="B207" s="205">
        <v>11890.909</v>
      </c>
      <c r="C207" s="206">
        <f t="shared" si="12"/>
        <v>0.18996444992679734</v>
      </c>
      <c r="D207" s="205">
        <v>36302.04</v>
      </c>
      <c r="E207" s="206">
        <f t="shared" si="13"/>
        <v>0.36824915274351938</v>
      </c>
      <c r="F207" s="205">
        <v>10103.67</v>
      </c>
      <c r="G207" s="206">
        <f t="shared" si="14"/>
        <v>0.1716250872031149</v>
      </c>
      <c r="H207" s="205">
        <v>44891.269</v>
      </c>
      <c r="I207" s="206">
        <f t="shared" si="15"/>
        <v>0.67566508414292525</v>
      </c>
      <c r="J207" s="205">
        <v>-1787.2389999999996</v>
      </c>
      <c r="K207" s="205">
        <v>8589.2289999999994</v>
      </c>
      <c r="L207" s="205"/>
      <c r="M207" s="179" t="s">
        <v>1088</v>
      </c>
    </row>
    <row r="208" spans="1:13" x14ac:dyDescent="0.3">
      <c r="A208" s="179" t="s">
        <v>728</v>
      </c>
      <c r="B208" s="205">
        <v>154573.12700000001</v>
      </c>
      <c r="C208" s="206">
        <f t="shared" si="12"/>
        <v>2.4693990210521322</v>
      </c>
      <c r="D208" s="205">
        <v>117980.315</v>
      </c>
      <c r="E208" s="206">
        <f t="shared" si="13"/>
        <v>1.1967964070108328</v>
      </c>
      <c r="F208" s="205">
        <v>37153.421000000002</v>
      </c>
      <c r="G208" s="206">
        <f t="shared" si="14"/>
        <v>0.63110326436028097</v>
      </c>
      <c r="H208" s="205">
        <v>34927.923000000003</v>
      </c>
      <c r="I208" s="206">
        <f t="shared" si="15"/>
        <v>0.52570529990436698</v>
      </c>
      <c r="J208" s="205">
        <v>-117419.70600000001</v>
      </c>
      <c r="K208" s="205">
        <v>-83052.391999999993</v>
      </c>
      <c r="L208" s="205"/>
      <c r="M208" s="179" t="s">
        <v>935</v>
      </c>
    </row>
    <row r="209" spans="1:13" x14ac:dyDescent="0.3">
      <c r="A209" s="179" t="s">
        <v>886</v>
      </c>
      <c r="B209" s="205">
        <v>33860.879999999997</v>
      </c>
      <c r="C209" s="206">
        <f t="shared" si="12"/>
        <v>0.54094800012659194</v>
      </c>
      <c r="D209" s="205">
        <v>56098.523000000001</v>
      </c>
      <c r="E209" s="206">
        <f t="shared" si="13"/>
        <v>0.56906536285324005</v>
      </c>
      <c r="F209" s="205">
        <v>30037.522000000001</v>
      </c>
      <c r="G209" s="206">
        <f t="shared" si="14"/>
        <v>0.51022968214673303</v>
      </c>
      <c r="H209" s="205">
        <v>24401.346000000001</v>
      </c>
      <c r="I209" s="206">
        <f t="shared" si="15"/>
        <v>0.36726824314747331</v>
      </c>
      <c r="J209" s="205">
        <v>-3823.3579999999965</v>
      </c>
      <c r="K209" s="205">
        <v>-31697.177</v>
      </c>
      <c r="L209" s="205"/>
      <c r="M209" s="179" t="s">
        <v>1089</v>
      </c>
    </row>
    <row r="210" spans="1:13" x14ac:dyDescent="0.3">
      <c r="A210" s="179" t="s">
        <v>887</v>
      </c>
      <c r="B210" s="205">
        <v>131.86799999999999</v>
      </c>
      <c r="C210" s="206">
        <f t="shared" si="12"/>
        <v>2.106670909931857E-3</v>
      </c>
      <c r="D210" s="205">
        <v>36.734000000000002</v>
      </c>
      <c r="E210" s="206">
        <f t="shared" si="13"/>
        <v>3.7263096996423457E-4</v>
      </c>
      <c r="F210" s="205">
        <v>4574.4669999999996</v>
      </c>
      <c r="G210" s="206">
        <f t="shared" si="14"/>
        <v>7.7703774745490631E-2</v>
      </c>
      <c r="H210" s="205">
        <v>1648.125</v>
      </c>
      <c r="I210" s="206">
        <f t="shared" si="15"/>
        <v>2.4806171480762963E-2</v>
      </c>
      <c r="J210" s="205">
        <v>4442.5989999999993</v>
      </c>
      <c r="K210" s="205">
        <v>1611.3910000000001</v>
      </c>
      <c r="L210" s="205"/>
      <c r="M210" s="179" t="s">
        <v>1090</v>
      </c>
    </row>
    <row r="211" spans="1:13" x14ac:dyDescent="0.3">
      <c r="A211" s="179" t="s">
        <v>888</v>
      </c>
      <c r="B211" s="205">
        <v>63289.813000000002</v>
      </c>
      <c r="C211" s="206">
        <f t="shared" si="12"/>
        <v>1.0110929713207686</v>
      </c>
      <c r="D211" s="205">
        <v>74188.740999999995</v>
      </c>
      <c r="E211" s="206">
        <f t="shared" si="13"/>
        <v>0.75257316162833821</v>
      </c>
      <c r="F211" s="205">
        <v>10600.786</v>
      </c>
      <c r="G211" s="206">
        <f t="shared" si="14"/>
        <v>0.18006930369574217</v>
      </c>
      <c r="H211" s="205">
        <v>11590.492</v>
      </c>
      <c r="I211" s="206">
        <f t="shared" si="15"/>
        <v>0.17445019770855444</v>
      </c>
      <c r="J211" s="205">
        <v>-52689.027000000002</v>
      </c>
      <c r="K211" s="205">
        <v>-62598.248999999996</v>
      </c>
      <c r="L211" s="205"/>
      <c r="M211" s="179" t="s">
        <v>1091</v>
      </c>
    </row>
    <row r="212" spans="1:13" x14ac:dyDescent="0.3">
      <c r="A212" s="179" t="s">
        <v>889</v>
      </c>
      <c r="B212" s="205">
        <v>27.24</v>
      </c>
      <c r="C212" s="206">
        <f t="shared" si="12"/>
        <v>4.3517544504006876E-4</v>
      </c>
      <c r="D212" s="205" t="s">
        <v>726</v>
      </c>
      <c r="E212" s="206" t="str">
        <f t="shared" si="13"/>
        <v>x</v>
      </c>
      <c r="F212" s="205">
        <v>215.56899999999999</v>
      </c>
      <c r="G212" s="206">
        <f t="shared" si="14"/>
        <v>3.6617435469773136E-3</v>
      </c>
      <c r="H212" s="205" t="s">
        <v>752</v>
      </c>
      <c r="I212" s="206" t="str">
        <f t="shared" si="15"/>
        <v>x</v>
      </c>
      <c r="J212" s="205">
        <v>188.32899999999998</v>
      </c>
      <c r="K212" s="205" t="s">
        <v>752</v>
      </c>
      <c r="L212" s="205"/>
      <c r="M212" s="179" t="s">
        <v>1092</v>
      </c>
    </row>
    <row r="213" spans="1:13" x14ac:dyDescent="0.3">
      <c r="A213" s="179" t="s">
        <v>890</v>
      </c>
      <c r="B213" s="205" t="s">
        <v>752</v>
      </c>
      <c r="C213" s="206" t="str">
        <f t="shared" si="12"/>
        <v>x</v>
      </c>
      <c r="D213" s="205">
        <v>682.74</v>
      </c>
      <c r="E213" s="206">
        <f t="shared" si="13"/>
        <v>6.9257382379643243E-3</v>
      </c>
      <c r="F213" s="205">
        <v>1082.6780000000001</v>
      </c>
      <c r="G213" s="206">
        <f t="shared" si="14"/>
        <v>1.8390813057324127E-2</v>
      </c>
      <c r="H213" s="205">
        <v>1332.856</v>
      </c>
      <c r="I213" s="206">
        <f t="shared" si="15"/>
        <v>2.0061011449473677E-2</v>
      </c>
      <c r="J213" s="205">
        <v>1082.325</v>
      </c>
      <c r="K213" s="205">
        <v>650.11599999999999</v>
      </c>
      <c r="L213" s="205"/>
      <c r="M213" s="179" t="s">
        <v>1093</v>
      </c>
    </row>
    <row r="214" spans="1:13" x14ac:dyDescent="0.3">
      <c r="A214" s="179" t="s">
        <v>891</v>
      </c>
      <c r="B214" s="205">
        <v>969.404</v>
      </c>
      <c r="C214" s="206">
        <f t="shared" si="12"/>
        <v>1.5486814138165304E-2</v>
      </c>
      <c r="D214" s="205">
        <v>1088.6479999999999</v>
      </c>
      <c r="E214" s="206">
        <f t="shared" si="13"/>
        <v>1.1043283067175478E-2</v>
      </c>
      <c r="F214" s="205">
        <v>4025.41</v>
      </c>
      <c r="G214" s="206">
        <f t="shared" si="14"/>
        <v>6.8377267099805378E-2</v>
      </c>
      <c r="H214" s="205">
        <v>7.7270000000000003</v>
      </c>
      <c r="I214" s="206">
        <f t="shared" si="15"/>
        <v>1.1630021207848643E-4</v>
      </c>
      <c r="J214" s="205">
        <v>3056.0059999999999</v>
      </c>
      <c r="K214" s="205">
        <v>-1080.9209999999998</v>
      </c>
      <c r="L214" s="205"/>
      <c r="M214" s="179" t="s">
        <v>1094</v>
      </c>
    </row>
    <row r="215" spans="1:13" x14ac:dyDescent="0.3">
      <c r="A215" s="179" t="s">
        <v>892</v>
      </c>
      <c r="B215" s="205">
        <v>148443.15700000001</v>
      </c>
      <c r="C215" s="206">
        <f t="shared" si="12"/>
        <v>2.3714690495825188</v>
      </c>
      <c r="D215" s="205">
        <v>195852.981</v>
      </c>
      <c r="E215" s="206">
        <f t="shared" si="13"/>
        <v>1.9867394316006097</v>
      </c>
      <c r="F215" s="205">
        <v>49316.788999999997</v>
      </c>
      <c r="G215" s="206">
        <f t="shared" si="14"/>
        <v>0.8377152275066998</v>
      </c>
      <c r="H215" s="205">
        <v>46511.921000000002</v>
      </c>
      <c r="I215" s="206">
        <f t="shared" si="15"/>
        <v>0.70005775546496773</v>
      </c>
      <c r="J215" s="205">
        <v>-99126.368000000017</v>
      </c>
      <c r="K215" s="205">
        <v>-149341.06</v>
      </c>
      <c r="L215" s="205"/>
      <c r="M215" s="179" t="s">
        <v>1095</v>
      </c>
    </row>
    <row r="216" spans="1:13" x14ac:dyDescent="0.3">
      <c r="A216" s="179" t="s">
        <v>893</v>
      </c>
      <c r="B216" s="205">
        <v>3051.6840000000002</v>
      </c>
      <c r="C216" s="206">
        <f t="shared" si="12"/>
        <v>4.875249422986995E-2</v>
      </c>
      <c r="D216" s="205">
        <v>4039.5160000000001</v>
      </c>
      <c r="E216" s="206">
        <f t="shared" si="13"/>
        <v>4.0976990397616514E-2</v>
      </c>
      <c r="F216" s="205">
        <v>651.93100000000004</v>
      </c>
      <c r="G216" s="206">
        <f t="shared" si="14"/>
        <v>1.1073967649914723E-2</v>
      </c>
      <c r="H216" s="205">
        <v>556.04899999999998</v>
      </c>
      <c r="I216" s="206">
        <f t="shared" si="15"/>
        <v>8.3691751813162012E-3</v>
      </c>
      <c r="J216" s="205">
        <v>-2399.7530000000002</v>
      </c>
      <c r="K216" s="205">
        <v>-3483.4670000000001</v>
      </c>
      <c r="L216" s="205"/>
      <c r="M216" s="179" t="s">
        <v>1096</v>
      </c>
    </row>
    <row r="217" spans="1:13" x14ac:dyDescent="0.3">
      <c r="A217" s="179" t="s">
        <v>894</v>
      </c>
      <c r="B217" s="205">
        <v>124697.409</v>
      </c>
      <c r="C217" s="206">
        <f t="shared" si="12"/>
        <v>1.9921163897547163</v>
      </c>
      <c r="D217" s="205">
        <v>165495.492</v>
      </c>
      <c r="E217" s="206">
        <f t="shared" si="13"/>
        <v>1.6787920103628304</v>
      </c>
      <c r="F217" s="205">
        <v>39534.351000000002</v>
      </c>
      <c r="G217" s="206">
        <f t="shared" si="14"/>
        <v>0.67154671895395956</v>
      </c>
      <c r="H217" s="205">
        <v>15109.725</v>
      </c>
      <c r="I217" s="206">
        <f t="shared" si="15"/>
        <v>0.22741869055876904</v>
      </c>
      <c r="J217" s="205">
        <v>-85163.05799999999</v>
      </c>
      <c r="K217" s="205">
        <v>-150385.76699999999</v>
      </c>
      <c r="L217" s="205"/>
      <c r="M217" s="179" t="s">
        <v>1097</v>
      </c>
    </row>
    <row r="218" spans="1:13" x14ac:dyDescent="0.3">
      <c r="A218" s="179" t="s">
        <v>895</v>
      </c>
      <c r="B218" s="205" t="s">
        <v>726</v>
      </c>
      <c r="C218" s="206" t="str">
        <f t="shared" si="12"/>
        <v>x</v>
      </c>
      <c r="D218" s="205">
        <v>829.49099999999999</v>
      </c>
      <c r="E218" s="206">
        <f t="shared" si="13"/>
        <v>8.4143854714053157E-3</v>
      </c>
      <c r="F218" s="205">
        <v>1271.828</v>
      </c>
      <c r="G218" s="206">
        <f t="shared" si="14"/>
        <v>2.1603792622617645E-2</v>
      </c>
      <c r="H218" s="205">
        <v>843.77</v>
      </c>
      <c r="I218" s="206">
        <f t="shared" si="15"/>
        <v>1.2699706217867798E-2</v>
      </c>
      <c r="J218" s="205">
        <v>1271.828</v>
      </c>
      <c r="K218" s="205">
        <v>14.278999999999996</v>
      </c>
      <c r="L218" s="205"/>
      <c r="M218" s="179" t="s">
        <v>1098</v>
      </c>
    </row>
    <row r="219" spans="1:13" x14ac:dyDescent="0.3">
      <c r="A219" s="179" t="s">
        <v>896</v>
      </c>
      <c r="B219" s="205">
        <v>23961.288000000004</v>
      </c>
      <c r="C219" s="206">
        <f t="shared" si="12"/>
        <v>0.38279604145129448</v>
      </c>
      <c r="D219" s="205">
        <v>14566.5</v>
      </c>
      <c r="E219" s="206">
        <f t="shared" si="13"/>
        <v>0.1477630811777651</v>
      </c>
      <c r="F219" s="205">
        <v>102858.802</v>
      </c>
      <c r="G219" s="206">
        <f t="shared" si="14"/>
        <v>1.7472018447611537</v>
      </c>
      <c r="H219" s="205">
        <v>56930.131000000008</v>
      </c>
      <c r="I219" s="206">
        <f t="shared" si="15"/>
        <v>0.85686376458599911</v>
      </c>
      <c r="J219" s="205">
        <v>78897.513999999996</v>
      </c>
      <c r="K219" s="205">
        <v>42363.631000000008</v>
      </c>
      <c r="L219" s="205"/>
      <c r="M219" s="179" t="s">
        <v>1099</v>
      </c>
    </row>
    <row r="220" spans="1:13" x14ac:dyDescent="0.3">
      <c r="A220" s="179" t="s">
        <v>897</v>
      </c>
      <c r="B220" s="205">
        <v>0.91200000000000003</v>
      </c>
      <c r="C220" s="206">
        <f t="shared" si="12"/>
        <v>1.4569750582839308E-5</v>
      </c>
      <c r="D220" s="205" t="s">
        <v>726</v>
      </c>
      <c r="E220" s="206" t="str">
        <f t="shared" si="13"/>
        <v>x</v>
      </c>
      <c r="F220" s="205" t="s">
        <v>752</v>
      </c>
      <c r="G220" s="206" t="str">
        <f t="shared" si="14"/>
        <v>x</v>
      </c>
      <c r="H220" s="205" t="s">
        <v>752</v>
      </c>
      <c r="I220" s="206" t="str">
        <f t="shared" si="15"/>
        <v>x</v>
      </c>
      <c r="J220" s="205">
        <v>-0.78900000000000003</v>
      </c>
      <c r="K220" s="205" t="s">
        <v>752</v>
      </c>
      <c r="L220" s="205"/>
      <c r="M220" s="179" t="s">
        <v>1100</v>
      </c>
    </row>
    <row r="221" spans="1:13" x14ac:dyDescent="0.3">
      <c r="A221" s="179" t="s">
        <v>898</v>
      </c>
      <c r="B221" s="205">
        <v>14719.597</v>
      </c>
      <c r="C221" s="206">
        <f t="shared" si="12"/>
        <v>0.23515444843191854</v>
      </c>
      <c r="D221" s="205">
        <v>7406.6570000000002</v>
      </c>
      <c r="E221" s="206">
        <f t="shared" si="13"/>
        <v>7.5133385476735121E-2</v>
      </c>
      <c r="F221" s="205">
        <v>83150.963000000003</v>
      </c>
      <c r="G221" s="206">
        <f t="shared" si="14"/>
        <v>1.4124363994368363</v>
      </c>
      <c r="H221" s="205">
        <v>45781.124000000003</v>
      </c>
      <c r="I221" s="206">
        <f t="shared" si="15"/>
        <v>0.68905842246557336</v>
      </c>
      <c r="J221" s="205">
        <v>68431.366000000009</v>
      </c>
      <c r="K221" s="205">
        <v>38374.467000000004</v>
      </c>
      <c r="L221" s="205"/>
      <c r="M221" s="179" t="s">
        <v>1101</v>
      </c>
    </row>
    <row r="222" spans="1:13" x14ac:dyDescent="0.3">
      <c r="A222" s="179" t="s">
        <v>899</v>
      </c>
      <c r="B222" s="205" t="s">
        <v>726</v>
      </c>
      <c r="C222" s="206" t="str">
        <f t="shared" si="12"/>
        <v>x</v>
      </c>
      <c r="D222" s="205" t="s">
        <v>726</v>
      </c>
      <c r="E222" s="206" t="str">
        <f t="shared" si="13"/>
        <v>x</v>
      </c>
      <c r="F222" s="205" t="s">
        <v>726</v>
      </c>
      <c r="G222" s="206" t="str">
        <f t="shared" si="14"/>
        <v>x</v>
      </c>
      <c r="H222" s="205" t="s">
        <v>752</v>
      </c>
      <c r="I222" s="206" t="str">
        <f t="shared" si="15"/>
        <v>x</v>
      </c>
      <c r="J222" s="205" t="s">
        <v>726</v>
      </c>
      <c r="K222" s="205" t="s">
        <v>752</v>
      </c>
      <c r="L222" s="205"/>
      <c r="M222" s="179" t="s">
        <v>1102</v>
      </c>
    </row>
    <row r="223" spans="1:13" x14ac:dyDescent="0.3">
      <c r="A223" s="179" t="s">
        <v>900</v>
      </c>
      <c r="B223" s="205">
        <v>22.832999999999998</v>
      </c>
      <c r="C223" s="206">
        <f t="shared" si="12"/>
        <v>3.64770959493388E-4</v>
      </c>
      <c r="D223" s="205">
        <v>29.265999999999998</v>
      </c>
      <c r="E223" s="206">
        <f t="shared" si="13"/>
        <v>2.9687531896807552E-4</v>
      </c>
      <c r="F223" s="205">
        <v>12.12</v>
      </c>
      <c r="G223" s="206">
        <f t="shared" si="14"/>
        <v>2.0587529649144839E-4</v>
      </c>
      <c r="H223" s="205">
        <v>5.835</v>
      </c>
      <c r="I223" s="206">
        <f t="shared" si="15"/>
        <v>8.7823442148048171E-5</v>
      </c>
      <c r="J223" s="205">
        <v>-10.712999999999999</v>
      </c>
      <c r="K223" s="205">
        <v>-23.430999999999997</v>
      </c>
      <c r="L223" s="205"/>
      <c r="M223" s="179" t="s">
        <v>1103</v>
      </c>
    </row>
    <row r="224" spans="1:13" x14ac:dyDescent="0.3">
      <c r="A224" s="179" t="s">
        <v>901</v>
      </c>
      <c r="B224" s="205" t="s">
        <v>726</v>
      </c>
      <c r="C224" s="206" t="str">
        <f t="shared" si="12"/>
        <v>x</v>
      </c>
      <c r="D224" s="205">
        <v>2.6</v>
      </c>
      <c r="E224" s="206">
        <f t="shared" si="13"/>
        <v>2.6374490170060705E-5</v>
      </c>
      <c r="F224" s="205" t="s">
        <v>726</v>
      </c>
      <c r="G224" s="206" t="str">
        <f t="shared" si="14"/>
        <v>x</v>
      </c>
      <c r="H224" s="205" t="s">
        <v>726</v>
      </c>
      <c r="I224" s="206" t="str">
        <f t="shared" si="15"/>
        <v>x</v>
      </c>
      <c r="J224" s="205" t="s">
        <v>726</v>
      </c>
      <c r="K224" s="205">
        <v>-2.6</v>
      </c>
      <c r="L224" s="205"/>
      <c r="M224" s="179" t="s">
        <v>1104</v>
      </c>
    </row>
    <row r="225" spans="1:13" x14ac:dyDescent="0.3">
      <c r="A225" s="179" t="s">
        <v>902</v>
      </c>
      <c r="B225" s="205" t="s">
        <v>752</v>
      </c>
      <c r="C225" s="206" t="str">
        <f t="shared" si="12"/>
        <v>x</v>
      </c>
      <c r="D225" s="205" t="s">
        <v>726</v>
      </c>
      <c r="E225" s="206" t="str">
        <f t="shared" si="13"/>
        <v>x</v>
      </c>
      <c r="F225" s="205">
        <v>7.2210000000000001</v>
      </c>
      <c r="G225" s="206">
        <f t="shared" si="14"/>
        <v>1.2265887095418721E-4</v>
      </c>
      <c r="H225" s="205">
        <v>3.468</v>
      </c>
      <c r="I225" s="206">
        <f t="shared" si="15"/>
        <v>5.2197377441204988E-5</v>
      </c>
      <c r="J225" s="205">
        <v>7.0869999999999997</v>
      </c>
      <c r="K225" s="205">
        <v>3.468</v>
      </c>
      <c r="L225" s="205"/>
      <c r="M225" s="179" t="s">
        <v>1105</v>
      </c>
    </row>
    <row r="226" spans="1:13" x14ac:dyDescent="0.3">
      <c r="A226" s="179" t="s">
        <v>903</v>
      </c>
      <c r="B226" s="205">
        <v>6.2430000000000003</v>
      </c>
      <c r="C226" s="206">
        <f t="shared" si="12"/>
        <v>9.9735693956870395E-5</v>
      </c>
      <c r="D226" s="205">
        <v>37.762</v>
      </c>
      <c r="E226" s="206">
        <f t="shared" si="13"/>
        <v>3.8305903761608933E-4</v>
      </c>
      <c r="F226" s="205" t="s">
        <v>726</v>
      </c>
      <c r="G226" s="206" t="str">
        <f t="shared" si="14"/>
        <v>x</v>
      </c>
      <c r="H226" s="205">
        <v>439.62099999999998</v>
      </c>
      <c r="I226" s="206">
        <f t="shared" si="15"/>
        <v>6.6168002503114113E-3</v>
      </c>
      <c r="J226" s="205">
        <v>-6.2430000000000003</v>
      </c>
      <c r="K226" s="205">
        <v>401.85899999999998</v>
      </c>
      <c r="L226" s="205"/>
      <c r="M226" s="179" t="s">
        <v>1106</v>
      </c>
    </row>
    <row r="227" spans="1:13" x14ac:dyDescent="0.3">
      <c r="A227" s="179" t="s">
        <v>904</v>
      </c>
      <c r="B227" s="205" t="s">
        <v>726</v>
      </c>
      <c r="C227" s="206" t="str">
        <f t="shared" si="12"/>
        <v>x</v>
      </c>
      <c r="D227" s="205" t="s">
        <v>726</v>
      </c>
      <c r="E227" s="206" t="str">
        <f t="shared" si="13"/>
        <v>x</v>
      </c>
      <c r="F227" s="205">
        <v>728.86400000000003</v>
      </c>
      <c r="G227" s="206">
        <f t="shared" si="14"/>
        <v>1.2380783176727975E-2</v>
      </c>
      <c r="H227" s="205">
        <v>511.62700000000001</v>
      </c>
      <c r="I227" s="206">
        <f t="shared" si="15"/>
        <v>7.7005731338268112E-3</v>
      </c>
      <c r="J227" s="205">
        <v>728.86400000000003</v>
      </c>
      <c r="K227" s="205">
        <v>511.62700000000001</v>
      </c>
      <c r="L227" s="205"/>
      <c r="M227" s="179" t="s">
        <v>1107</v>
      </c>
    </row>
    <row r="228" spans="1:13" x14ac:dyDescent="0.3">
      <c r="A228" s="179" t="s">
        <v>905</v>
      </c>
      <c r="B228" s="205" t="s">
        <v>726</v>
      </c>
      <c r="C228" s="206" t="str">
        <f t="shared" si="12"/>
        <v>x</v>
      </c>
      <c r="D228" s="205" t="s">
        <v>726</v>
      </c>
      <c r="E228" s="206" t="str">
        <f t="shared" si="13"/>
        <v>x</v>
      </c>
      <c r="F228" s="205" t="s">
        <v>752</v>
      </c>
      <c r="G228" s="206" t="str">
        <f t="shared" si="14"/>
        <v>x</v>
      </c>
      <c r="H228" s="205" t="s">
        <v>726</v>
      </c>
      <c r="I228" s="206" t="str">
        <f t="shared" si="15"/>
        <v>x</v>
      </c>
      <c r="J228" s="205" t="s">
        <v>752</v>
      </c>
      <c r="K228" s="205" t="s">
        <v>726</v>
      </c>
      <c r="L228" s="205"/>
      <c r="M228" s="179" t="s">
        <v>1108</v>
      </c>
    </row>
    <row r="229" spans="1:13" x14ac:dyDescent="0.3">
      <c r="A229" s="179" t="s">
        <v>906</v>
      </c>
      <c r="B229" s="205">
        <v>7146.8230000000003</v>
      </c>
      <c r="C229" s="206">
        <f t="shared" si="12"/>
        <v>0.11417481202817914</v>
      </c>
      <c r="D229" s="205">
        <v>6710.0420000000004</v>
      </c>
      <c r="E229" s="206">
        <f t="shared" si="13"/>
        <v>6.8066898757574795E-2</v>
      </c>
      <c r="F229" s="205">
        <v>18415.263999999999</v>
      </c>
      <c r="G229" s="206">
        <f t="shared" si="14"/>
        <v>0.31280923564094854</v>
      </c>
      <c r="H229" s="205">
        <v>9602.1489999999994</v>
      </c>
      <c r="I229" s="206">
        <f t="shared" si="15"/>
        <v>0.1445233551325516</v>
      </c>
      <c r="J229" s="205">
        <v>11268.440999999999</v>
      </c>
      <c r="K229" s="205">
        <v>2892.1069999999991</v>
      </c>
      <c r="L229" s="205"/>
      <c r="M229" s="179" t="s">
        <v>1109</v>
      </c>
    </row>
    <row r="230" spans="1:13" x14ac:dyDescent="0.3">
      <c r="A230" s="179" t="s">
        <v>907</v>
      </c>
      <c r="B230" s="205" t="s">
        <v>726</v>
      </c>
      <c r="C230" s="206" t="str">
        <f t="shared" si="12"/>
        <v>x</v>
      </c>
      <c r="D230" s="205" t="s">
        <v>752</v>
      </c>
      <c r="E230" s="206" t="str">
        <f t="shared" si="13"/>
        <v>x</v>
      </c>
      <c r="F230" s="205">
        <v>528.83199999999999</v>
      </c>
      <c r="G230" s="206">
        <f t="shared" si="14"/>
        <v>8.9829574912677918E-3</v>
      </c>
      <c r="H230" s="205">
        <v>499.47800000000001</v>
      </c>
      <c r="I230" s="206">
        <f t="shared" si="15"/>
        <v>7.5177167501667185E-3</v>
      </c>
      <c r="J230" s="205">
        <v>528.83199999999999</v>
      </c>
      <c r="K230" s="205">
        <v>499.18600000000004</v>
      </c>
      <c r="L230" s="205"/>
      <c r="M230" s="179" t="s">
        <v>1110</v>
      </c>
    </row>
    <row r="231" spans="1:13" x14ac:dyDescent="0.3">
      <c r="A231" s="179" t="s">
        <v>908</v>
      </c>
      <c r="B231" s="205">
        <v>2039.451</v>
      </c>
      <c r="C231" s="206">
        <f t="shared" si="12"/>
        <v>3.2581460960441018E-2</v>
      </c>
      <c r="D231" s="205">
        <v>375.74299999999999</v>
      </c>
      <c r="E231" s="206">
        <f t="shared" si="13"/>
        <v>3.8115500230650459E-3</v>
      </c>
      <c r="F231" s="205" t="s">
        <v>726</v>
      </c>
      <c r="G231" s="206" t="str">
        <f t="shared" si="14"/>
        <v>x</v>
      </c>
      <c r="H231" s="205">
        <v>71.822000000000003</v>
      </c>
      <c r="I231" s="206">
        <f t="shared" si="15"/>
        <v>1.0810034724862238E-3</v>
      </c>
      <c r="J231" s="205">
        <v>-2039.451</v>
      </c>
      <c r="K231" s="205">
        <v>-303.92099999999999</v>
      </c>
      <c r="L231" s="205"/>
      <c r="M231" s="179" t="s">
        <v>1111</v>
      </c>
    </row>
    <row r="232" spans="1:13" x14ac:dyDescent="0.3">
      <c r="A232" s="179" t="s">
        <v>909</v>
      </c>
      <c r="B232" s="205" t="s">
        <v>726</v>
      </c>
      <c r="C232" s="206" t="str">
        <f t="shared" si="12"/>
        <v>x</v>
      </c>
      <c r="D232" s="205" t="s">
        <v>726</v>
      </c>
      <c r="E232" s="206" t="str">
        <f t="shared" si="13"/>
        <v>x</v>
      </c>
      <c r="F232" s="205">
        <v>1.0980000000000001</v>
      </c>
      <c r="G232" s="206">
        <f t="shared" si="14"/>
        <v>1.8651078840561912E-5</v>
      </c>
      <c r="H232" s="205" t="s">
        <v>726</v>
      </c>
      <c r="I232" s="206" t="str">
        <f t="shared" si="15"/>
        <v>x</v>
      </c>
      <c r="J232" s="205">
        <v>1.0980000000000001</v>
      </c>
      <c r="K232" s="205" t="s">
        <v>726</v>
      </c>
      <c r="L232" s="205"/>
      <c r="M232" s="179" t="s">
        <v>1112</v>
      </c>
    </row>
    <row r="233" spans="1:13" x14ac:dyDescent="0.3">
      <c r="A233" s="179" t="s">
        <v>910</v>
      </c>
      <c r="B233" s="205" t="s">
        <v>726</v>
      </c>
      <c r="C233" s="206" t="str">
        <f t="shared" si="12"/>
        <v>x</v>
      </c>
      <c r="D233" s="205">
        <v>1.355</v>
      </c>
      <c r="E233" s="206">
        <f t="shared" si="13"/>
        <v>1.3745166992473943E-5</v>
      </c>
      <c r="F233" s="205" t="s">
        <v>752</v>
      </c>
      <c r="G233" s="206" t="str">
        <f t="shared" si="14"/>
        <v>x</v>
      </c>
      <c r="H233" s="205">
        <v>14.279</v>
      </c>
      <c r="I233" s="206">
        <f t="shared" si="15"/>
        <v>2.1491532655218163E-4</v>
      </c>
      <c r="J233" s="205" t="s">
        <v>752</v>
      </c>
      <c r="K233" s="205">
        <v>12.923999999999999</v>
      </c>
      <c r="L233" s="205"/>
      <c r="M233" s="179" t="s">
        <v>1113</v>
      </c>
    </row>
    <row r="234" spans="1:13" x14ac:dyDescent="0.3">
      <c r="A234" s="179" t="s">
        <v>911</v>
      </c>
      <c r="B234" s="205" t="s">
        <v>726</v>
      </c>
      <c r="C234" s="206" t="str">
        <f t="shared" si="12"/>
        <v>x</v>
      </c>
      <c r="D234" s="205">
        <v>1.2490000000000001</v>
      </c>
      <c r="E234" s="206">
        <f t="shared" si="13"/>
        <v>1.266989931630993E-5</v>
      </c>
      <c r="F234" s="205" t="s">
        <v>726</v>
      </c>
      <c r="G234" s="206" t="str">
        <f t="shared" si="14"/>
        <v>x</v>
      </c>
      <c r="H234" s="205" t="s">
        <v>726</v>
      </c>
      <c r="I234" s="206" t="str">
        <f t="shared" si="15"/>
        <v>x</v>
      </c>
      <c r="J234" s="205" t="s">
        <v>726</v>
      </c>
      <c r="K234" s="205">
        <v>-1.2490000000000001</v>
      </c>
      <c r="L234" s="205"/>
      <c r="M234" s="179" t="s">
        <v>1114</v>
      </c>
    </row>
    <row r="235" spans="1:13" x14ac:dyDescent="0.3">
      <c r="A235" s="179" t="s">
        <v>912</v>
      </c>
      <c r="B235" s="205" t="s">
        <v>752</v>
      </c>
      <c r="C235" s="206" t="str">
        <f t="shared" si="12"/>
        <v>x</v>
      </c>
      <c r="D235" s="205" t="s">
        <v>752</v>
      </c>
      <c r="E235" s="206" t="str">
        <f t="shared" si="13"/>
        <v>x</v>
      </c>
      <c r="F235" s="205">
        <v>14.063000000000001</v>
      </c>
      <c r="G235" s="206">
        <f t="shared" si="14"/>
        <v>2.3887989229036627E-4</v>
      </c>
      <c r="H235" s="205">
        <v>0.56799999999999995</v>
      </c>
      <c r="I235" s="206">
        <f t="shared" si="15"/>
        <v>8.54905143789055E-6</v>
      </c>
      <c r="J235" s="205">
        <v>13.938000000000001</v>
      </c>
      <c r="K235" s="205">
        <v>0.5159999999999999</v>
      </c>
      <c r="L235" s="205"/>
      <c r="M235" s="179" t="s">
        <v>1115</v>
      </c>
    </row>
    <row r="236" spans="1:13" x14ac:dyDescent="0.3">
      <c r="A236" s="179" t="s">
        <v>913</v>
      </c>
      <c r="B236" s="205">
        <v>24.417000000000002</v>
      </c>
      <c r="C236" s="206">
        <f t="shared" si="12"/>
        <v>3.900763157688458E-4</v>
      </c>
      <c r="D236" s="205">
        <v>1.482</v>
      </c>
      <c r="E236" s="206">
        <f t="shared" si="13"/>
        <v>1.50334593969346E-5</v>
      </c>
      <c r="F236" s="205" t="s">
        <v>726</v>
      </c>
      <c r="G236" s="206" t="str">
        <f t="shared" si="14"/>
        <v>x</v>
      </c>
      <c r="H236" s="205" t="s">
        <v>726</v>
      </c>
      <c r="I236" s="206" t="str">
        <f t="shared" si="15"/>
        <v>x</v>
      </c>
      <c r="J236" s="205">
        <v>-24.417000000000002</v>
      </c>
      <c r="K236" s="205">
        <v>-1.482</v>
      </c>
      <c r="L236" s="205"/>
      <c r="M236" s="179" t="s">
        <v>1116</v>
      </c>
    </row>
    <row r="237" spans="1:13" x14ac:dyDescent="0.3">
      <c r="A237" s="179" t="s">
        <v>914</v>
      </c>
      <c r="B237" s="205">
        <v>0.753</v>
      </c>
      <c r="C237" s="206">
        <f t="shared" si="12"/>
        <v>1.202962959306798E-5</v>
      </c>
      <c r="D237" s="205" t="s">
        <v>726</v>
      </c>
      <c r="E237" s="206" t="str">
        <f t="shared" si="13"/>
        <v>x</v>
      </c>
      <c r="F237" s="205" t="s">
        <v>726</v>
      </c>
      <c r="G237" s="206" t="str">
        <f t="shared" si="14"/>
        <v>x</v>
      </c>
      <c r="H237" s="205" t="s">
        <v>726</v>
      </c>
      <c r="I237" s="206" t="str">
        <f t="shared" si="15"/>
        <v>x</v>
      </c>
      <c r="J237" s="205">
        <v>-0.753</v>
      </c>
      <c r="K237" s="205" t="s">
        <v>726</v>
      </c>
      <c r="L237" s="205"/>
      <c r="M237" s="179" t="s">
        <v>1117</v>
      </c>
    </row>
    <row r="238" spans="1:13" x14ac:dyDescent="0.3">
      <c r="A238" s="179" t="s">
        <v>915</v>
      </c>
      <c r="B238" s="205">
        <v>6253.3459999999995</v>
      </c>
      <c r="C238" s="206">
        <f t="shared" si="12"/>
        <v>9.9900977552846326E-2</v>
      </c>
      <c r="D238" s="205">
        <v>28330.293000000001</v>
      </c>
      <c r="E238" s="206">
        <f t="shared" si="13"/>
        <v>0.28738347470901526</v>
      </c>
      <c r="F238" s="205">
        <v>91659.775000000009</v>
      </c>
      <c r="G238" s="206">
        <f t="shared" si="14"/>
        <v>1.5569705738006974</v>
      </c>
      <c r="H238" s="205">
        <v>300914.48100000003</v>
      </c>
      <c r="I238" s="206">
        <f t="shared" si="15"/>
        <v>4.5291080571745406</v>
      </c>
      <c r="J238" s="205">
        <v>85406.429000000004</v>
      </c>
      <c r="K238" s="205">
        <v>272584.18800000002</v>
      </c>
      <c r="L238" s="205"/>
      <c r="M238" s="179" t="s">
        <v>1118</v>
      </c>
    </row>
    <row r="239" spans="1:13" x14ac:dyDescent="0.3">
      <c r="A239" s="179" t="s">
        <v>916</v>
      </c>
      <c r="B239" s="205" t="s">
        <v>726</v>
      </c>
      <c r="C239" s="206" t="str">
        <f t="shared" si="12"/>
        <v>x</v>
      </c>
      <c r="D239" s="205" t="s">
        <v>726</v>
      </c>
      <c r="E239" s="206" t="str">
        <f t="shared" si="13"/>
        <v>x</v>
      </c>
      <c r="F239" s="205">
        <v>89997.353000000003</v>
      </c>
      <c r="G239" s="206">
        <f t="shared" si="14"/>
        <v>1.5287319911155566</v>
      </c>
      <c r="H239" s="205">
        <v>294324.10100000002</v>
      </c>
      <c r="I239" s="206">
        <f t="shared" si="15"/>
        <v>4.4299152796829118</v>
      </c>
      <c r="J239" s="205">
        <v>89997.353000000003</v>
      </c>
      <c r="K239" s="205">
        <v>294324.10100000002</v>
      </c>
      <c r="L239" s="205"/>
      <c r="M239" s="179" t="s">
        <v>1119</v>
      </c>
    </row>
    <row r="240" spans="1:13" x14ac:dyDescent="0.3">
      <c r="A240" s="179" t="s">
        <v>917</v>
      </c>
      <c r="B240" s="205">
        <v>6253.3459999999995</v>
      </c>
      <c r="C240" s="206">
        <f t="shared" si="12"/>
        <v>9.9900977552846326E-2</v>
      </c>
      <c r="D240" s="205">
        <v>28330.293000000001</v>
      </c>
      <c r="E240" s="206">
        <f t="shared" si="13"/>
        <v>0.28738347470901526</v>
      </c>
      <c r="F240" s="205">
        <v>1662.422</v>
      </c>
      <c r="G240" s="206">
        <f t="shared" si="14"/>
        <v>2.823858268514081E-2</v>
      </c>
      <c r="H240" s="205">
        <v>6590.38</v>
      </c>
      <c r="I240" s="206">
        <f t="shared" si="15"/>
        <v>9.9192777491628747E-2</v>
      </c>
      <c r="J240" s="205">
        <v>-4590.9239999999991</v>
      </c>
      <c r="K240" s="205">
        <v>-21739.913</v>
      </c>
      <c r="L240" s="205"/>
      <c r="M240" s="179" t="s">
        <v>1120</v>
      </c>
    </row>
    <row r="241" spans="1:12" x14ac:dyDescent="0.3">
      <c r="A241" s="179"/>
      <c r="B241" s="205"/>
      <c r="C241" s="206"/>
      <c r="D241" s="205"/>
      <c r="E241" s="206"/>
      <c r="F241" s="205"/>
      <c r="G241" s="206"/>
      <c r="H241" s="205"/>
      <c r="I241" s="206"/>
      <c r="J241" s="205"/>
      <c r="K241" s="205"/>
      <c r="L241" s="205"/>
    </row>
    <row r="242" spans="1:12" x14ac:dyDescent="0.3">
      <c r="A242" s="179"/>
      <c r="B242" s="205"/>
      <c r="C242" s="206"/>
      <c r="D242" s="205"/>
      <c r="E242" s="206"/>
      <c r="F242" s="205"/>
      <c r="G242" s="206"/>
      <c r="H242" s="205"/>
      <c r="I242" s="206"/>
      <c r="J242" s="205"/>
      <c r="K242" s="205"/>
      <c r="L242" s="205"/>
    </row>
    <row r="243" spans="1:12" x14ac:dyDescent="0.3">
      <c r="A243" s="179"/>
      <c r="B243" s="205"/>
      <c r="C243" s="206"/>
      <c r="D243" s="205"/>
      <c r="E243" s="206"/>
      <c r="F243" s="205"/>
      <c r="G243" s="206"/>
      <c r="H243" s="205"/>
      <c r="I243" s="206"/>
      <c r="J243" s="205"/>
      <c r="K243" s="205"/>
      <c r="L243" s="205"/>
    </row>
    <row r="244" spans="1:12" x14ac:dyDescent="0.3">
      <c r="A244" s="179"/>
      <c r="B244" s="205"/>
      <c r="C244" s="206"/>
      <c r="D244" s="205"/>
      <c r="E244" s="206"/>
      <c r="F244" s="205"/>
      <c r="G244" s="206"/>
      <c r="H244" s="205"/>
      <c r="I244" s="206"/>
      <c r="J244" s="205"/>
      <c r="K244" s="205"/>
      <c r="L244" s="205"/>
    </row>
    <row r="245" spans="1:12" x14ac:dyDescent="0.3">
      <c r="A245" s="179"/>
      <c r="B245" s="205"/>
      <c r="C245" s="206"/>
      <c r="D245" s="205"/>
      <c r="E245" s="206"/>
      <c r="F245" s="205"/>
      <c r="G245" s="206"/>
      <c r="H245" s="205"/>
      <c r="I245" s="206"/>
      <c r="J245" s="205"/>
      <c r="K245" s="205"/>
      <c r="L245" s="205"/>
    </row>
    <row r="246" spans="1:12" x14ac:dyDescent="0.3">
      <c r="A246" s="179"/>
      <c r="B246" s="205"/>
      <c r="C246" s="206"/>
      <c r="D246" s="205"/>
      <c r="E246" s="206"/>
      <c r="F246" s="205"/>
      <c r="G246" s="206"/>
      <c r="H246" s="205"/>
      <c r="I246" s="206"/>
      <c r="J246" s="205"/>
      <c r="K246" s="205"/>
      <c r="L246" s="205"/>
    </row>
    <row r="247" spans="1:12" x14ac:dyDescent="0.3">
      <c r="A247" s="179"/>
      <c r="B247" s="205"/>
      <c r="C247" s="206"/>
      <c r="D247" s="205"/>
      <c r="E247" s="206"/>
      <c r="F247" s="205"/>
      <c r="G247" s="206"/>
      <c r="H247" s="205"/>
      <c r="I247" s="206"/>
      <c r="J247" s="205"/>
      <c r="K247" s="205"/>
      <c r="L247" s="205"/>
    </row>
    <row r="248" spans="1:12" x14ac:dyDescent="0.3">
      <c r="A248" s="179"/>
      <c r="B248" s="205"/>
      <c r="C248" s="206"/>
      <c r="D248" s="205"/>
      <c r="E248" s="206"/>
      <c r="F248" s="205"/>
      <c r="G248" s="206"/>
      <c r="H248" s="205"/>
      <c r="I248" s="206"/>
      <c r="J248" s="205"/>
      <c r="K248" s="205"/>
      <c r="L248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95"/>
  <sheetViews>
    <sheetView showGridLines="0" topLeftCell="A2" workbookViewId="0">
      <selection activeCell="A2" sqref="A2:F2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88" t="s">
        <v>1</v>
      </c>
      <c r="B2" s="289"/>
      <c r="C2" s="289"/>
      <c r="D2" s="289"/>
      <c r="E2" s="289"/>
      <c r="F2" s="290"/>
    </row>
    <row r="3" spans="1:9" ht="18" customHeight="1" thickBot="1" x14ac:dyDescent="0.3">
      <c r="A3" s="288" t="s">
        <v>2</v>
      </c>
      <c r="B3" s="290"/>
      <c r="C3" s="288" t="s">
        <v>2</v>
      </c>
      <c r="D3" s="290"/>
      <c r="E3" s="288" t="s">
        <v>2</v>
      </c>
      <c r="F3" s="290"/>
      <c r="H3" s="287" t="s">
        <v>190</v>
      </c>
      <c r="I3" s="287"/>
    </row>
    <row r="4" spans="1:9" ht="18" customHeight="1" thickBot="1" x14ac:dyDescent="0.3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 x14ac:dyDescent="0.25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 x14ac:dyDescent="0.25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 x14ac:dyDescent="0.25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 x14ac:dyDescent="0.25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 x14ac:dyDescent="0.25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 x14ac:dyDescent="0.25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 x14ac:dyDescent="0.25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 x14ac:dyDescent="0.25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 x14ac:dyDescent="0.25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 x14ac:dyDescent="0.25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 x14ac:dyDescent="0.25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 x14ac:dyDescent="0.25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 x14ac:dyDescent="0.25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 x14ac:dyDescent="0.25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 x14ac:dyDescent="0.25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 x14ac:dyDescent="0.25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 x14ac:dyDescent="0.25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 x14ac:dyDescent="0.25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 x14ac:dyDescent="0.25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 x14ac:dyDescent="0.25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 x14ac:dyDescent="0.25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 x14ac:dyDescent="0.25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 x14ac:dyDescent="0.25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 x14ac:dyDescent="0.25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 x14ac:dyDescent="0.25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 x14ac:dyDescent="0.25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 x14ac:dyDescent="0.25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 x14ac:dyDescent="0.25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 x14ac:dyDescent="0.25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 x14ac:dyDescent="0.25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 x14ac:dyDescent="0.25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 x14ac:dyDescent="0.25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 x14ac:dyDescent="0.25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 x14ac:dyDescent="0.25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 x14ac:dyDescent="0.25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 x14ac:dyDescent="0.25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 x14ac:dyDescent="0.25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 x14ac:dyDescent="0.25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 x14ac:dyDescent="0.25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 x14ac:dyDescent="0.25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 x14ac:dyDescent="0.25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 x14ac:dyDescent="0.25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 x14ac:dyDescent="0.25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 x14ac:dyDescent="0.25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 x14ac:dyDescent="0.25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 x14ac:dyDescent="0.25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 x14ac:dyDescent="0.25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 x14ac:dyDescent="0.25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 x14ac:dyDescent="0.25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 x14ac:dyDescent="0.25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 x14ac:dyDescent="0.25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 x14ac:dyDescent="0.25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 x14ac:dyDescent="0.25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 x14ac:dyDescent="0.25">
      <c r="A58" s="3"/>
      <c r="B58" s="4" t="s">
        <v>160</v>
      </c>
      <c r="C58" s="3"/>
      <c r="D58" s="4" t="s">
        <v>161</v>
      </c>
      <c r="E58" s="6"/>
      <c r="F58" s="6"/>
    </row>
    <row r="59" spans="1:6" x14ac:dyDescent="0.25">
      <c r="A59" s="3"/>
      <c r="B59" s="4"/>
      <c r="C59" s="3"/>
      <c r="D59" s="4"/>
      <c r="E59" s="6"/>
      <c r="F59" s="6"/>
    </row>
    <row r="60" spans="1:6" x14ac:dyDescent="0.25">
      <c r="A60" s="3"/>
      <c r="B60" s="4"/>
      <c r="C60" s="3"/>
      <c r="D60" s="4"/>
      <c r="E60" s="6"/>
      <c r="F60" s="6"/>
    </row>
    <row r="61" spans="1:6" x14ac:dyDescent="0.25">
      <c r="A61" s="3"/>
      <c r="B61" s="4"/>
      <c r="C61" s="3"/>
      <c r="D61" s="4"/>
      <c r="E61" s="6"/>
      <c r="F61" s="6"/>
    </row>
    <row r="62" spans="1:6" x14ac:dyDescent="0.25">
      <c r="A62" s="3"/>
      <c r="B62" s="4"/>
      <c r="C62" s="3"/>
      <c r="D62" s="4"/>
      <c r="E62" s="6"/>
      <c r="F62" s="6"/>
    </row>
    <row r="63" spans="1:6" x14ac:dyDescent="0.25">
      <c r="A63" s="3"/>
      <c r="B63" s="4"/>
      <c r="C63" s="3"/>
      <c r="D63" s="4"/>
      <c r="E63" s="6"/>
      <c r="F63" s="6"/>
    </row>
    <row r="64" spans="1:6" x14ac:dyDescent="0.25">
      <c r="A64" s="3"/>
      <c r="B64" s="4"/>
      <c r="C64" s="3"/>
      <c r="D64" s="4"/>
      <c r="E64" s="6"/>
      <c r="F64" s="6"/>
    </row>
    <row r="65" spans="1:6" x14ac:dyDescent="0.25">
      <c r="A65" s="3"/>
      <c r="B65" s="4"/>
      <c r="C65" s="3"/>
      <c r="D65" s="4"/>
      <c r="E65" s="6"/>
      <c r="F65" s="6"/>
    </row>
    <row r="66" spans="1:6" x14ac:dyDescent="0.25">
      <c r="A66" s="3"/>
      <c r="B66" s="4"/>
      <c r="C66" s="3"/>
      <c r="D66" s="4"/>
      <c r="E66" s="6"/>
      <c r="F66" s="6"/>
    </row>
    <row r="67" spans="1:6" x14ac:dyDescent="0.25">
      <c r="A67" s="3"/>
      <c r="B67" s="4"/>
      <c r="C67" s="3"/>
      <c r="D67" s="4"/>
      <c r="E67" s="6"/>
      <c r="F67" s="6"/>
    </row>
    <row r="68" spans="1:6" x14ac:dyDescent="0.25">
      <c r="A68" s="3"/>
      <c r="B68" s="4"/>
      <c r="C68" s="3"/>
      <c r="D68" s="4"/>
      <c r="E68" s="6"/>
      <c r="F68" s="6"/>
    </row>
    <row r="69" spans="1:6" x14ac:dyDescent="0.25">
      <c r="A69" s="3"/>
      <c r="B69" s="4"/>
      <c r="C69" s="3"/>
      <c r="D69" s="4"/>
      <c r="E69" s="6"/>
      <c r="F69" s="6"/>
    </row>
    <row r="70" spans="1:6" x14ac:dyDescent="0.25">
      <c r="A70" s="3"/>
      <c r="B70" s="4"/>
      <c r="C70" s="3"/>
      <c r="D70" s="4"/>
      <c r="E70" s="6"/>
      <c r="F70" s="6"/>
    </row>
    <row r="71" spans="1:6" x14ac:dyDescent="0.25">
      <c r="A71" s="3"/>
      <c r="B71" s="4"/>
      <c r="C71" s="3"/>
      <c r="D71" s="4"/>
      <c r="E71" s="6"/>
      <c r="F71" s="6"/>
    </row>
    <row r="72" spans="1:6" x14ac:dyDescent="0.25">
      <c r="A72" s="3"/>
      <c r="B72" s="4"/>
      <c r="C72" s="3"/>
      <c r="D72" s="4"/>
      <c r="E72" s="6"/>
      <c r="F72" s="6"/>
    </row>
    <row r="73" spans="1:6" x14ac:dyDescent="0.25">
      <c r="A73" s="3"/>
      <c r="B73" s="4"/>
      <c r="C73" s="3"/>
      <c r="D73" s="4"/>
      <c r="E73" s="6"/>
      <c r="F73" s="6"/>
    </row>
    <row r="74" spans="1:6" x14ac:dyDescent="0.25">
      <c r="A74" s="3"/>
      <c r="B74" s="4"/>
      <c r="C74" s="3"/>
      <c r="D74" s="4"/>
      <c r="E74" s="6"/>
      <c r="F74" s="6"/>
    </row>
    <row r="75" spans="1:6" x14ac:dyDescent="0.25">
      <c r="A75" s="3"/>
      <c r="B75" s="4"/>
      <c r="C75" s="3"/>
      <c r="D75" s="4"/>
      <c r="E75" s="6"/>
      <c r="F75" s="6"/>
    </row>
    <row r="76" spans="1:6" x14ac:dyDescent="0.25">
      <c r="A76" s="3"/>
      <c r="B76" s="4"/>
      <c r="C76" s="3"/>
      <c r="D76" s="4"/>
      <c r="E76" s="6"/>
      <c r="F76" s="6"/>
    </row>
    <row r="77" spans="1:6" x14ac:dyDescent="0.25">
      <c r="A77" s="3"/>
      <c r="B77" s="4"/>
      <c r="C77" s="3"/>
      <c r="D77" s="4"/>
      <c r="E77" s="6"/>
      <c r="F77" s="6"/>
    </row>
    <row r="78" spans="1:6" x14ac:dyDescent="0.25">
      <c r="A78" s="3"/>
      <c r="B78" s="4"/>
      <c r="C78" s="3"/>
      <c r="D78" s="4"/>
      <c r="E78" s="6"/>
      <c r="F78" s="6"/>
    </row>
    <row r="79" spans="1:6" x14ac:dyDescent="0.25">
      <c r="A79" s="3"/>
      <c r="B79" s="4"/>
      <c r="C79" s="3"/>
      <c r="D79" s="4"/>
      <c r="E79" s="6"/>
      <c r="F79" s="6"/>
    </row>
    <row r="80" spans="1:6" x14ac:dyDescent="0.25">
      <c r="A80" s="3"/>
      <c r="B80" s="4"/>
      <c r="C80" s="3"/>
      <c r="D80" s="4"/>
      <c r="E80" s="6"/>
      <c r="F80" s="6"/>
    </row>
    <row r="81" spans="1:6" x14ac:dyDescent="0.25">
      <c r="A81" s="3"/>
      <c r="B81" s="4"/>
      <c r="C81" s="3"/>
      <c r="D81" s="4"/>
      <c r="E81" s="6"/>
      <c r="F81" s="6"/>
    </row>
    <row r="82" spans="1:6" x14ac:dyDescent="0.25">
      <c r="A82" s="3"/>
      <c r="B82" s="4"/>
      <c r="C82" s="3"/>
      <c r="D82" s="4"/>
      <c r="E82" s="6"/>
      <c r="F82" s="6"/>
    </row>
    <row r="83" spans="1:6" x14ac:dyDescent="0.25">
      <c r="A83" s="3"/>
      <c r="B83" s="4"/>
      <c r="C83" s="3"/>
      <c r="D83" s="4"/>
      <c r="E83" s="6"/>
      <c r="F83" s="6"/>
    </row>
    <row r="84" spans="1:6" x14ac:dyDescent="0.25">
      <c r="A84" s="3"/>
      <c r="B84" s="4"/>
      <c r="C84" s="3"/>
      <c r="D84" s="4"/>
      <c r="E84" s="6"/>
      <c r="F84" s="6"/>
    </row>
    <row r="85" spans="1:6" x14ac:dyDescent="0.25">
      <c r="A85" s="3"/>
      <c r="B85" s="4"/>
      <c r="C85" s="3"/>
      <c r="D85" s="4"/>
      <c r="E85" s="6"/>
      <c r="F85" s="6"/>
    </row>
    <row r="86" spans="1:6" x14ac:dyDescent="0.25">
      <c r="A86" s="3"/>
      <c r="B86" s="4"/>
      <c r="C86" s="3"/>
      <c r="D86" s="4"/>
      <c r="E86" s="6"/>
      <c r="F86" s="6"/>
    </row>
    <row r="87" spans="1:6" x14ac:dyDescent="0.25">
      <c r="A87" s="3"/>
      <c r="B87" s="4"/>
      <c r="C87" s="3"/>
      <c r="D87" s="4"/>
    </row>
    <row r="88" spans="1:6" x14ac:dyDescent="0.25">
      <c r="A88" s="3"/>
      <c r="B88" s="4"/>
      <c r="C88" s="3"/>
      <c r="D88" s="4"/>
    </row>
    <row r="89" spans="1:6" x14ac:dyDescent="0.25">
      <c r="A89" s="3"/>
      <c r="B89" s="4"/>
      <c r="C89" s="3"/>
      <c r="D89" s="4"/>
    </row>
    <row r="90" spans="1:6" x14ac:dyDescent="0.25">
      <c r="A90" s="3"/>
      <c r="B90" s="4"/>
      <c r="C90" s="3"/>
      <c r="D90" s="4"/>
    </row>
    <row r="91" spans="1:6" x14ac:dyDescent="0.25">
      <c r="A91" s="3"/>
      <c r="B91" s="4"/>
      <c r="C91" s="3"/>
      <c r="D91" s="4"/>
    </row>
    <row r="92" spans="1:6" x14ac:dyDescent="0.25">
      <c r="A92" s="3"/>
      <c r="B92" s="4"/>
      <c r="C92" s="3"/>
      <c r="D92" s="4"/>
    </row>
    <row r="93" spans="1:6" x14ac:dyDescent="0.25">
      <c r="A93" s="3"/>
      <c r="B93" s="4"/>
      <c r="C93" s="3"/>
      <c r="D93" s="4"/>
    </row>
    <row r="94" spans="1:6" x14ac:dyDescent="0.25">
      <c r="A94" s="3"/>
      <c r="B94" s="4"/>
      <c r="C94" s="3"/>
      <c r="D94" s="4"/>
    </row>
    <row r="95" spans="1:6" x14ac:dyDescent="0.25">
      <c r="A95" s="3"/>
      <c r="B95" s="4"/>
      <c r="C95" s="3"/>
      <c r="D95" s="4"/>
    </row>
    <row r="96" spans="1:6" x14ac:dyDescent="0.25">
      <c r="A96" s="3"/>
      <c r="B96" s="4"/>
      <c r="C96" s="3"/>
      <c r="D96" s="4"/>
    </row>
    <row r="97" spans="1:4" x14ac:dyDescent="0.25">
      <c r="A97" s="3"/>
      <c r="B97" s="4"/>
      <c r="C97" s="3"/>
      <c r="D97" s="4"/>
    </row>
    <row r="98" spans="1:4" x14ac:dyDescent="0.25">
      <c r="A98" s="3"/>
      <c r="B98" s="4"/>
      <c r="C98" s="3"/>
      <c r="D98" s="4"/>
    </row>
    <row r="99" spans="1:4" x14ac:dyDescent="0.25">
      <c r="A99" s="3"/>
      <c r="B99" s="4"/>
      <c r="C99" s="3"/>
      <c r="D99" s="4"/>
    </row>
    <row r="100" spans="1:4" x14ac:dyDescent="0.25">
      <c r="A100" s="3"/>
      <c r="B100" s="4"/>
      <c r="C100" s="3"/>
      <c r="D100" s="4"/>
    </row>
    <row r="101" spans="1:4" x14ac:dyDescent="0.25">
      <c r="A101" s="3"/>
      <c r="B101" s="4"/>
      <c r="C101" s="3"/>
      <c r="D101" s="4"/>
    </row>
    <row r="102" spans="1:4" x14ac:dyDescent="0.25">
      <c r="A102" s="3"/>
      <c r="B102" s="4"/>
      <c r="C102" s="3"/>
      <c r="D102" s="4"/>
    </row>
    <row r="103" spans="1:4" x14ac:dyDescent="0.25">
      <c r="A103" s="3"/>
      <c r="B103" s="4"/>
      <c r="C103" s="3"/>
      <c r="D103" s="4"/>
    </row>
    <row r="104" spans="1:4" x14ac:dyDescent="0.25">
      <c r="A104" s="3"/>
      <c r="B104" s="4"/>
      <c r="C104" s="3"/>
      <c r="D104" s="4"/>
    </row>
    <row r="105" spans="1:4" x14ac:dyDescent="0.25">
      <c r="A105" s="3"/>
      <c r="B105" s="4"/>
      <c r="C105" s="3"/>
      <c r="D105" s="4"/>
    </row>
    <row r="106" spans="1:4" x14ac:dyDescent="0.25">
      <c r="A106" s="3"/>
      <c r="B106" s="4"/>
      <c r="C106" s="3"/>
      <c r="D106" s="4"/>
    </row>
    <row r="107" spans="1:4" x14ac:dyDescent="0.25">
      <c r="A107" s="3"/>
      <c r="B107" s="4"/>
      <c r="C107" s="3"/>
      <c r="D107" s="4"/>
    </row>
    <row r="108" spans="1:4" x14ac:dyDescent="0.25">
      <c r="A108" s="3"/>
      <c r="B108" s="4"/>
      <c r="C108" s="3"/>
      <c r="D108" s="4"/>
    </row>
    <row r="109" spans="1:4" x14ac:dyDescent="0.25">
      <c r="A109" s="3"/>
      <c r="B109" s="4"/>
      <c r="C109" s="3"/>
      <c r="D109" s="4"/>
    </row>
    <row r="110" spans="1:4" x14ac:dyDescent="0.25">
      <c r="A110" s="3"/>
      <c r="B110" s="4"/>
      <c r="C110" s="3"/>
      <c r="D110" s="4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4" x14ac:dyDescent="0.25">
      <c r="A113" s="3"/>
      <c r="B113" s="4"/>
      <c r="C113" s="6"/>
      <c r="D113" s="6"/>
    </row>
    <row r="114" spans="1:4" x14ac:dyDescent="0.25">
      <c r="A114" s="3"/>
      <c r="B114" s="4"/>
      <c r="C114" s="6"/>
      <c r="D114" s="6"/>
    </row>
    <row r="115" spans="1:4" x14ac:dyDescent="0.25">
      <c r="A115" s="3"/>
      <c r="B115" s="4"/>
      <c r="C115" s="6"/>
      <c r="D115" s="6"/>
    </row>
    <row r="116" spans="1:4" x14ac:dyDescent="0.25">
      <c r="A116" s="3"/>
      <c r="B116" s="4"/>
      <c r="C116" s="6"/>
      <c r="D116" s="6"/>
    </row>
    <row r="117" spans="1:4" x14ac:dyDescent="0.25">
      <c r="A117" s="3"/>
      <c r="B117" s="4"/>
      <c r="C117" s="6"/>
      <c r="D117" s="6"/>
    </row>
    <row r="118" spans="1:4" x14ac:dyDescent="0.25">
      <c r="A118" s="3"/>
      <c r="B118" s="4"/>
      <c r="C118" s="6"/>
      <c r="D118" s="6"/>
    </row>
    <row r="119" spans="1:4" x14ac:dyDescent="0.25">
      <c r="A119" s="3"/>
      <c r="B119" s="4"/>
      <c r="C119" s="6"/>
      <c r="D119" s="6"/>
    </row>
    <row r="120" spans="1:4" x14ac:dyDescent="0.25">
      <c r="A120" s="3"/>
      <c r="B120" s="4"/>
      <c r="C120" s="6"/>
      <c r="D120" s="6"/>
    </row>
    <row r="121" spans="1:4" x14ac:dyDescent="0.25">
      <c r="A121" s="3"/>
      <c r="B121" s="4"/>
      <c r="C121" s="6"/>
      <c r="D121" s="6"/>
    </row>
    <row r="122" spans="1:4" x14ac:dyDescent="0.25">
      <c r="A122" s="3"/>
      <c r="B122" s="4"/>
      <c r="C122" s="6"/>
      <c r="D122" s="6"/>
    </row>
    <row r="123" spans="1:4" x14ac:dyDescent="0.25">
      <c r="A123" s="3"/>
      <c r="B123" s="4"/>
      <c r="C123" s="6"/>
      <c r="D123" s="6"/>
    </row>
    <row r="124" spans="1:4" x14ac:dyDescent="0.25">
      <c r="A124" s="3"/>
      <c r="B124" s="4"/>
      <c r="C124" s="6"/>
      <c r="D124" s="6"/>
    </row>
    <row r="125" spans="1:4" x14ac:dyDescent="0.25">
      <c r="A125" s="3"/>
      <c r="B125" s="4"/>
      <c r="C125" s="6"/>
      <c r="D125" s="6"/>
    </row>
    <row r="126" spans="1:4" x14ac:dyDescent="0.25">
      <c r="A126" s="3"/>
      <c r="B126" s="4"/>
      <c r="C126" s="6"/>
      <c r="D126" s="6"/>
    </row>
    <row r="127" spans="1:4" x14ac:dyDescent="0.25">
      <c r="A127" s="3"/>
      <c r="B127" s="4"/>
      <c r="C127" s="6"/>
      <c r="D127" s="6"/>
    </row>
    <row r="128" spans="1:4" x14ac:dyDescent="0.25">
      <c r="A128" s="3"/>
      <c r="B128" s="4"/>
      <c r="C128" s="6"/>
      <c r="D128" s="6"/>
    </row>
    <row r="129" spans="1:4" x14ac:dyDescent="0.25">
      <c r="A129" s="3"/>
      <c r="B129" s="4"/>
      <c r="C129" s="6"/>
      <c r="D129" s="6"/>
    </row>
    <row r="130" spans="1:4" x14ac:dyDescent="0.25">
      <c r="A130" s="3"/>
      <c r="B130" s="4"/>
      <c r="C130" s="6"/>
      <c r="D130" s="6"/>
    </row>
    <row r="131" spans="1:4" x14ac:dyDescent="0.25">
      <c r="A131" s="3"/>
      <c r="B131" s="4"/>
      <c r="C131" s="6"/>
      <c r="D131" s="6"/>
    </row>
    <row r="132" spans="1:4" x14ac:dyDescent="0.25">
      <c r="A132" s="3"/>
      <c r="B132" s="4"/>
      <c r="C132" s="6"/>
      <c r="D132" s="6"/>
    </row>
    <row r="133" spans="1:4" x14ac:dyDescent="0.25">
      <c r="A133" s="3"/>
      <c r="B133" s="4"/>
      <c r="C133" s="6"/>
      <c r="D133" s="6"/>
    </row>
    <row r="134" spans="1:4" x14ac:dyDescent="0.25">
      <c r="A134" s="3"/>
      <c r="B134" s="4"/>
      <c r="C134" s="6"/>
      <c r="D134" s="6"/>
    </row>
    <row r="135" spans="1:4" x14ac:dyDescent="0.25">
      <c r="A135" s="3"/>
      <c r="B135" s="4"/>
      <c r="C135" s="6"/>
      <c r="D135" s="6"/>
    </row>
    <row r="136" spans="1:4" x14ac:dyDescent="0.25">
      <c r="A136" s="3"/>
      <c r="B136" s="4"/>
      <c r="C136" s="6"/>
      <c r="D136" s="6"/>
    </row>
    <row r="137" spans="1:4" x14ac:dyDescent="0.25">
      <c r="A137" s="3"/>
      <c r="B137" s="4"/>
      <c r="C137" s="6"/>
      <c r="D137" s="6"/>
    </row>
    <row r="138" spans="1:4" x14ac:dyDescent="0.25">
      <c r="A138" s="3"/>
      <c r="B138" s="4"/>
      <c r="C138" s="6"/>
      <c r="D138" s="6"/>
    </row>
    <row r="139" spans="1:4" x14ac:dyDescent="0.25">
      <c r="A139" s="3"/>
      <c r="B139" s="4"/>
      <c r="C139" s="6"/>
      <c r="D139" s="6"/>
    </row>
    <row r="140" spans="1:4" x14ac:dyDescent="0.25">
      <c r="A140" s="3"/>
      <c r="B140" s="4"/>
      <c r="C140" s="6"/>
      <c r="D140" s="6"/>
    </row>
    <row r="141" spans="1:4" x14ac:dyDescent="0.25">
      <c r="A141" s="3"/>
      <c r="B141" s="4"/>
      <c r="C141" s="6"/>
      <c r="D141" s="6"/>
    </row>
    <row r="142" spans="1:4" x14ac:dyDescent="0.25">
      <c r="A142" s="3"/>
      <c r="B142" s="4"/>
    </row>
    <row r="143" spans="1:4" x14ac:dyDescent="0.25">
      <c r="A143" s="3"/>
      <c r="B143" s="4"/>
    </row>
    <row r="144" spans="1:4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 xr:uid="{00000000-0004-0000-12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4"/>
  <sheetViews>
    <sheetView showGridLines="0" showRowColHeaders="0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394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395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396</v>
      </c>
    </row>
    <row r="8" spans="2:2" s="16" customFormat="1" ht="18" customHeight="1" x14ac:dyDescent="0.25">
      <c r="B8" s="19" t="s">
        <v>397</v>
      </c>
    </row>
    <row r="9" spans="2:2" s="16" customFormat="1" ht="18" customHeight="1" x14ac:dyDescent="0.25">
      <c r="B9" s="19" t="s">
        <v>398</v>
      </c>
    </row>
    <row r="10" spans="2:2" s="16" customFormat="1" ht="18" customHeight="1" x14ac:dyDescent="0.25">
      <c r="B10" s="19" t="s">
        <v>399</v>
      </c>
    </row>
    <row r="11" spans="2:2" s="16" customFormat="1" ht="18" customHeight="1" x14ac:dyDescent="0.25">
      <c r="B11" s="19" t="s">
        <v>400</v>
      </c>
    </row>
    <row r="12" spans="2:2" s="16" customFormat="1" ht="18" customHeight="1" x14ac:dyDescent="0.25">
      <c r="B12" s="19" t="s">
        <v>401</v>
      </c>
    </row>
    <row r="13" spans="2:2" s="16" customFormat="1" ht="18" customHeight="1" x14ac:dyDescent="0.25">
      <c r="B13" s="19" t="s">
        <v>402</v>
      </c>
    </row>
    <row r="14" spans="2:2" s="16" customFormat="1" ht="18" customHeight="1" x14ac:dyDescent="0.25">
      <c r="B14" s="19" t="s">
        <v>403</v>
      </c>
    </row>
    <row r="15" spans="2:2" s="16" customFormat="1" ht="18" customHeight="1" x14ac:dyDescent="0.25">
      <c r="B15" s="19" t="s">
        <v>404</v>
      </c>
    </row>
    <row r="16" spans="2:2" s="16" customFormat="1" ht="18" customHeight="1" x14ac:dyDescent="0.25">
      <c r="B16" s="19" t="s">
        <v>405</v>
      </c>
    </row>
    <row r="17" spans="2:2" s="16" customFormat="1" ht="18" customHeight="1" x14ac:dyDescent="0.25">
      <c r="B17" s="19" t="s">
        <v>406</v>
      </c>
    </row>
    <row r="18" spans="2:2" s="16" customFormat="1" ht="18" customHeight="1" x14ac:dyDescent="0.25">
      <c r="B18" s="19" t="s">
        <v>407</v>
      </c>
    </row>
    <row r="19" spans="2:2" ht="18" customHeight="1" x14ac:dyDescent="0.3">
      <c r="B19" s="19" t="s">
        <v>408</v>
      </c>
    </row>
    <row r="20" spans="2:2" ht="18" customHeight="1" x14ac:dyDescent="0.3">
      <c r="B20" s="19" t="s">
        <v>409</v>
      </c>
    </row>
    <row r="21" spans="2:2" ht="18" customHeight="1" x14ac:dyDescent="0.3">
      <c r="B21" s="19" t="s">
        <v>410</v>
      </c>
    </row>
    <row r="22" spans="2:2" ht="18" customHeight="1" x14ac:dyDescent="0.3">
      <c r="B22" s="19" t="s">
        <v>411</v>
      </c>
    </row>
    <row r="23" spans="2:2" ht="18" customHeight="1" x14ac:dyDescent="0.3"/>
    <row r="24" spans="2:2" ht="18" customHeight="1" x14ac:dyDescent="0.3">
      <c r="B24" s="19" t="s">
        <v>412</v>
      </c>
    </row>
  </sheetData>
  <hyperlinks>
    <hyperlink ref="B13" location="'Q007'!A1" display="Q007_IMP_COUNTRY - IMPORTS INTERNATIONAL TRADE BY COUNTRIES" xr:uid="{00000000-0004-0000-0100-000000000000}"/>
    <hyperlink ref="B15" location="'Q009'!A1" display="Q009_EXP_COUNTRY - EXPORTS INTERNATIONAL TRADE BY COUNTRIES" xr:uid="{00000000-0004-0000-0100-000001000000}"/>
    <hyperlink ref="B17" location="'Q011'!A1" display="Q011_IMP_BEC - IMPORTS - INTERNATIONAL TRADE BY BEC" xr:uid="{00000000-0004-0000-0100-000002000000}"/>
    <hyperlink ref="B18" location="'Q012'!A1" display="Q012_EXP_BEC - EXPORTS - INTERNATIONAL TRADE BY BEC" xr:uid="{00000000-0004-0000-0100-000003000000}"/>
    <hyperlink ref="B19" location="'Q013'!A1" display="Q013_IMP_CHAP - IMPORTS - INTERNATIONAL TRADE BY CHAPTERS OF CN" xr:uid="{00000000-0004-0000-0100-000004000000}"/>
    <hyperlink ref="B20" location="'Q014'!A1" display="Q014_EXP_CHAP - EXPORTS - INTERNATIONAL TRADE BY CHAPTERS OF CN" xr:uid="{00000000-0004-0000-0100-000005000000}"/>
    <hyperlink ref="B21" location="'Q015'!A1" display="Q015_IMP_EXP_GRP_PROD - IMPORTS AND EXPORTS OF INTERNATIONAL TRADE BY PRODUCT GROUPS" xr:uid="{00000000-0004-0000-0100-000006000000}"/>
    <hyperlink ref="B22" location="'Q016'!A1" display="Q016_ZN_ECON - BREAKDOWN BY ECONOMIC ZONES AND COUNTRIES OF INTERNATIONAL TRADE - TOTAL COUNTRY" xr:uid="{00000000-0004-0000-0100-000007000000}"/>
    <hyperlink ref="B7" location="'Q001'!A1" display="Q001_GLOBAL_DATA - GLOBAL DATA" xr:uid="{00000000-0004-0000-0100-000008000000}"/>
    <hyperlink ref="B8" location="'Q002'!A1" display="Q002_IMP_MONTH - IMPORTS INTERNATIONAL DATA BY MONTHS" xr:uid="{00000000-0004-0000-0100-000009000000}"/>
    <hyperlink ref="B10" location="'Q004'!A1" display="Q004_EXP_MONTH - EXPORTS INTERNATIONAL DATA BY MONTHS" xr:uid="{00000000-0004-0000-0100-00000A000000}"/>
    <hyperlink ref="B9" location="'Q003'!A1" display="Q003_IMP_MONTH_DATA - IMPORTS INTERNATIONAL DATA BY MONTHS WITH AND WITHOUT FUELS AND LUBRICANTS" xr:uid="{00000000-0004-0000-0100-00000B000000}"/>
    <hyperlink ref="B11" location="'Q005'!A1" display="Q005_EXP_MONTH_DATA - EXPORTS INTERNATIONAL DATA BY MONTHS WITH AND WITHOUT FUELS AND LUBRICANTS" xr:uid="{00000000-0004-0000-0100-00000C000000}"/>
    <hyperlink ref="B12" location="'Q006'!A1" display="Q006_TRADE_BALANCE - TRADE BALANCE WITH AND WITHOUT FUELS AND LUBRICANTS" xr:uid="{00000000-0004-0000-0100-00000D000000}"/>
    <hyperlink ref="B14" location="'Q008'!A1" display="Q008_IMP_MAIN_PARTNERS - IMPORTS INTERNATIONAL TRADE BY MAIN COUNTRIES AND ECONOMIC ZONES" xr:uid="{00000000-0004-0000-0100-00000E000000}"/>
    <hyperlink ref="B16" location="'Q010'!A1" display="Q010_EXP_MAIN_PARTNERS - EXPORTS INTERNATIONAL TRADE BY MAIN COUNTRIES AND ECONOMIC ZONES" xr:uid="{00000000-0004-0000-0100-00000F000000}"/>
    <hyperlink ref="B24" location="'Combined Nomenclature'!A2" display="Combined Nomenclature - CN Chapter descriptive" xr:uid="{00000000-0004-0000-01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6"/>
  <sheetViews>
    <sheetView showGridLines="0" topLeftCell="A2" workbookViewId="0">
      <selection activeCell="A2" sqref="A2:F4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91" t="s">
        <v>413</v>
      </c>
      <c r="B2" s="292"/>
      <c r="C2" s="292"/>
      <c r="D2" s="292"/>
      <c r="E2" s="292"/>
      <c r="F2" s="293"/>
    </row>
    <row r="3" spans="1:9" ht="18" customHeight="1" thickBot="1" x14ac:dyDescent="0.3">
      <c r="A3" s="288" t="s">
        <v>414</v>
      </c>
      <c r="B3" s="290"/>
      <c r="C3" s="288" t="s">
        <v>414</v>
      </c>
      <c r="D3" s="290"/>
      <c r="E3" s="288" t="s">
        <v>414</v>
      </c>
      <c r="F3" s="290"/>
      <c r="H3" s="287" t="s">
        <v>515</v>
      </c>
      <c r="I3" s="287"/>
    </row>
    <row r="4" spans="1:9" ht="18" customHeight="1" thickBot="1" x14ac:dyDescent="0.3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 x14ac:dyDescent="0.25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 x14ac:dyDescent="0.25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 x14ac:dyDescent="0.25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 x14ac:dyDescent="0.25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 x14ac:dyDescent="0.25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 x14ac:dyDescent="0.25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 x14ac:dyDescent="0.25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 x14ac:dyDescent="0.25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 x14ac:dyDescent="0.25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 x14ac:dyDescent="0.25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 x14ac:dyDescent="0.25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 x14ac:dyDescent="0.25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 x14ac:dyDescent="0.25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 x14ac:dyDescent="0.25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 x14ac:dyDescent="0.25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 x14ac:dyDescent="0.25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 x14ac:dyDescent="0.25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 x14ac:dyDescent="0.25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 x14ac:dyDescent="0.25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 x14ac:dyDescent="0.25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 x14ac:dyDescent="0.25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 x14ac:dyDescent="0.25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 x14ac:dyDescent="0.25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 x14ac:dyDescent="0.25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 x14ac:dyDescent="0.25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 x14ac:dyDescent="0.25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 x14ac:dyDescent="0.25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 x14ac:dyDescent="0.25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 x14ac:dyDescent="0.25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 x14ac:dyDescent="0.25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 x14ac:dyDescent="0.25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 x14ac:dyDescent="0.25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 x14ac:dyDescent="0.25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 x14ac:dyDescent="0.25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 x14ac:dyDescent="0.25">
      <c r="A39" s="3"/>
      <c r="B39" s="4"/>
      <c r="C39" s="3"/>
      <c r="D39" s="4"/>
      <c r="E39" s="6"/>
      <c r="F39" s="6"/>
    </row>
    <row r="40" spans="1:6" x14ac:dyDescent="0.25">
      <c r="A40" s="3"/>
      <c r="B40" s="4"/>
      <c r="C40" s="3"/>
      <c r="D40" s="4"/>
      <c r="E40" s="6"/>
      <c r="F40" s="6"/>
    </row>
    <row r="41" spans="1:6" x14ac:dyDescent="0.25">
      <c r="A41" s="3"/>
      <c r="B41" s="4"/>
      <c r="C41" s="3"/>
      <c r="D41" s="4"/>
      <c r="E41" s="6"/>
      <c r="F41" s="6"/>
    </row>
    <row r="42" spans="1:6" x14ac:dyDescent="0.25">
      <c r="A42" s="3"/>
      <c r="B42" s="4"/>
      <c r="C42" s="3"/>
      <c r="D42" s="4"/>
      <c r="E42" s="6"/>
      <c r="F42" s="6"/>
    </row>
    <row r="43" spans="1:6" x14ac:dyDescent="0.25">
      <c r="A43" s="3"/>
      <c r="B43" s="4"/>
      <c r="C43" s="3"/>
      <c r="D43" s="4"/>
      <c r="E43" s="6"/>
      <c r="F43" s="6"/>
    </row>
    <row r="44" spans="1:6" x14ac:dyDescent="0.25">
      <c r="A44" s="3"/>
      <c r="B44" s="4"/>
      <c r="C44" s="3"/>
      <c r="D44" s="4"/>
      <c r="E44" s="6"/>
      <c r="F44" s="6"/>
    </row>
    <row r="45" spans="1:6" x14ac:dyDescent="0.25">
      <c r="A45" s="3"/>
      <c r="B45" s="4"/>
      <c r="C45" s="3"/>
      <c r="D45" s="4"/>
      <c r="E45" s="6"/>
      <c r="F45" s="6"/>
    </row>
    <row r="46" spans="1:6" x14ac:dyDescent="0.25">
      <c r="A46" s="3"/>
      <c r="B46" s="4"/>
      <c r="C46" s="3"/>
      <c r="D46" s="4"/>
      <c r="E46" s="6"/>
      <c r="F46" s="6"/>
    </row>
    <row r="47" spans="1:6" x14ac:dyDescent="0.25">
      <c r="A47" s="3"/>
      <c r="B47" s="4"/>
      <c r="C47" s="3"/>
      <c r="D47" s="4"/>
      <c r="E47" s="6"/>
      <c r="F47" s="6"/>
    </row>
    <row r="48" spans="1:6" x14ac:dyDescent="0.25">
      <c r="A48" s="3"/>
      <c r="B48" s="4"/>
      <c r="C48" s="3"/>
      <c r="D48" s="4"/>
      <c r="E48" s="6"/>
      <c r="F48" s="6"/>
    </row>
    <row r="49" spans="1:6" x14ac:dyDescent="0.25">
      <c r="A49" s="3"/>
      <c r="B49" s="4"/>
      <c r="C49" s="3"/>
      <c r="D49" s="4"/>
      <c r="E49" s="6"/>
      <c r="F49" s="6"/>
    </row>
    <row r="50" spans="1:6" x14ac:dyDescent="0.25">
      <c r="A50" s="3"/>
      <c r="B50" s="4"/>
      <c r="C50" s="3"/>
      <c r="D50" s="4"/>
      <c r="E50" s="6"/>
      <c r="F50" s="6"/>
    </row>
    <row r="51" spans="1:6" x14ac:dyDescent="0.25">
      <c r="A51" s="3"/>
      <c r="B51" s="4"/>
      <c r="C51" s="3"/>
      <c r="D51" s="4"/>
      <c r="E51" s="6"/>
      <c r="F51" s="6"/>
    </row>
    <row r="52" spans="1:6" x14ac:dyDescent="0.25">
      <c r="A52" s="3"/>
      <c r="B52" s="4"/>
      <c r="C52" s="3"/>
      <c r="D52" s="4"/>
      <c r="E52" s="6"/>
      <c r="F52" s="6"/>
    </row>
    <row r="53" spans="1:6" x14ac:dyDescent="0.25">
      <c r="A53" s="3"/>
      <c r="B53" s="4"/>
      <c r="C53" s="3"/>
      <c r="D53" s="4"/>
      <c r="E53" s="6"/>
      <c r="F53" s="6"/>
    </row>
    <row r="54" spans="1:6" x14ac:dyDescent="0.25">
      <c r="A54" s="3"/>
      <c r="B54" s="4"/>
      <c r="C54" s="3"/>
      <c r="D54" s="4"/>
      <c r="E54" s="6"/>
      <c r="F54" s="6"/>
    </row>
    <row r="55" spans="1:6" x14ac:dyDescent="0.25">
      <c r="A55" s="3"/>
      <c r="B55" s="4"/>
      <c r="C55" s="3"/>
      <c r="D55" s="4"/>
      <c r="E55" s="6"/>
      <c r="F55" s="6"/>
    </row>
    <row r="56" spans="1:6" x14ac:dyDescent="0.25">
      <c r="A56" s="3"/>
      <c r="B56" s="4"/>
      <c r="C56" s="3"/>
      <c r="D56" s="4"/>
      <c r="E56" s="6"/>
      <c r="F56" s="6"/>
    </row>
    <row r="57" spans="1:6" x14ac:dyDescent="0.25">
      <c r="A57" s="3"/>
      <c r="B57" s="4"/>
      <c r="C57" s="3"/>
      <c r="D57" s="4"/>
      <c r="E57" s="6"/>
      <c r="F57" s="6"/>
    </row>
    <row r="58" spans="1:6" x14ac:dyDescent="0.25">
      <c r="A58" s="3"/>
      <c r="B58" s="4"/>
      <c r="C58" s="3"/>
      <c r="D58" s="4"/>
    </row>
    <row r="59" spans="1:6" x14ac:dyDescent="0.25">
      <c r="A59" s="3"/>
      <c r="B59" s="4"/>
      <c r="C59" s="3"/>
      <c r="D59" s="4"/>
    </row>
    <row r="60" spans="1:6" x14ac:dyDescent="0.25">
      <c r="A60" s="3"/>
      <c r="B60" s="4"/>
      <c r="C60" s="3"/>
      <c r="D60" s="4"/>
    </row>
    <row r="61" spans="1:6" x14ac:dyDescent="0.25">
      <c r="A61" s="3"/>
      <c r="B61" s="4"/>
      <c r="C61" s="3"/>
      <c r="D61" s="4"/>
    </row>
    <row r="62" spans="1:6" x14ac:dyDescent="0.25">
      <c r="A62" s="3"/>
      <c r="B62" s="4"/>
      <c r="C62" s="3"/>
      <c r="D62" s="4"/>
    </row>
    <row r="63" spans="1:6" x14ac:dyDescent="0.25">
      <c r="A63" s="3"/>
      <c r="B63" s="4"/>
      <c r="C63" s="3"/>
      <c r="D63" s="4"/>
    </row>
    <row r="64" spans="1:6" x14ac:dyDescent="0.25">
      <c r="A64" s="3"/>
      <c r="B64" s="4"/>
      <c r="C64" s="3"/>
      <c r="D64" s="4"/>
    </row>
    <row r="65" spans="1:4" x14ac:dyDescent="0.25">
      <c r="A65" s="3"/>
      <c r="B65" s="4"/>
      <c r="C65" s="3"/>
      <c r="D65" s="4"/>
    </row>
    <row r="66" spans="1:4" x14ac:dyDescent="0.25">
      <c r="A66" s="3"/>
      <c r="B66" s="4"/>
      <c r="C66" s="3"/>
      <c r="D66" s="4"/>
    </row>
    <row r="67" spans="1:4" x14ac:dyDescent="0.25">
      <c r="A67" s="3"/>
      <c r="B67" s="4"/>
      <c r="C67" s="3"/>
      <c r="D67" s="4"/>
    </row>
    <row r="68" spans="1:4" x14ac:dyDescent="0.25">
      <c r="A68" s="3"/>
      <c r="B68" s="4"/>
      <c r="C68" s="3"/>
      <c r="D68" s="4"/>
    </row>
    <row r="69" spans="1:4" x14ac:dyDescent="0.25">
      <c r="A69" s="3"/>
      <c r="B69" s="4"/>
      <c r="C69" s="3"/>
      <c r="D69" s="4"/>
    </row>
    <row r="70" spans="1:4" x14ac:dyDescent="0.25">
      <c r="A70" s="3"/>
      <c r="B70" s="4"/>
      <c r="C70" s="3"/>
      <c r="D70" s="4"/>
    </row>
    <row r="71" spans="1:4" x14ac:dyDescent="0.25">
      <c r="A71" s="3"/>
      <c r="B71" s="4"/>
      <c r="C71" s="3"/>
      <c r="D71" s="4"/>
    </row>
    <row r="72" spans="1:4" x14ac:dyDescent="0.25">
      <c r="A72" s="3"/>
      <c r="B72" s="4"/>
      <c r="C72" s="3"/>
      <c r="D72" s="4"/>
    </row>
    <row r="73" spans="1:4" x14ac:dyDescent="0.25">
      <c r="A73" s="3"/>
      <c r="B73" s="4"/>
      <c r="C73" s="3"/>
      <c r="D73" s="4"/>
    </row>
    <row r="74" spans="1:4" x14ac:dyDescent="0.25">
      <c r="A74" s="3"/>
      <c r="B74" s="4"/>
      <c r="C74" s="3"/>
      <c r="D74" s="4"/>
    </row>
    <row r="75" spans="1:4" x14ac:dyDescent="0.25">
      <c r="A75" s="3"/>
      <c r="B75" s="4"/>
      <c r="C75" s="3"/>
      <c r="D75" s="4"/>
    </row>
    <row r="76" spans="1:4" x14ac:dyDescent="0.25">
      <c r="A76" s="3"/>
      <c r="B76" s="4"/>
      <c r="C76" s="3"/>
      <c r="D76" s="4"/>
    </row>
    <row r="77" spans="1:4" x14ac:dyDescent="0.25">
      <c r="A77" s="3"/>
      <c r="B77" s="4"/>
      <c r="C77" s="3"/>
      <c r="D77" s="4"/>
    </row>
    <row r="78" spans="1:4" x14ac:dyDescent="0.25">
      <c r="A78" s="3"/>
      <c r="B78" s="4"/>
      <c r="C78" s="3"/>
      <c r="D78" s="4"/>
    </row>
    <row r="79" spans="1:4" x14ac:dyDescent="0.25">
      <c r="A79" s="3"/>
      <c r="B79" s="4"/>
      <c r="C79" s="3"/>
      <c r="D79" s="4"/>
    </row>
    <row r="80" spans="1:4" x14ac:dyDescent="0.25">
      <c r="A80" s="3"/>
      <c r="B80" s="4"/>
      <c r="C80" s="3"/>
      <c r="D80" s="4"/>
    </row>
    <row r="81" spans="1:4" x14ac:dyDescent="0.25">
      <c r="A81" s="3"/>
      <c r="B81" s="4"/>
      <c r="C81" s="3"/>
      <c r="D81" s="4"/>
    </row>
    <row r="82" spans="1:4" x14ac:dyDescent="0.25">
      <c r="A82" s="3"/>
      <c r="B82" s="4"/>
      <c r="C82" s="6"/>
      <c r="D82" s="6"/>
    </row>
    <row r="83" spans="1:4" x14ac:dyDescent="0.25">
      <c r="A83" s="3"/>
      <c r="B83" s="4"/>
      <c r="C83" s="6"/>
      <c r="D83" s="6"/>
    </row>
    <row r="84" spans="1:4" x14ac:dyDescent="0.25">
      <c r="A84" s="3"/>
      <c r="B84" s="4"/>
      <c r="C84" s="6"/>
      <c r="D84" s="6"/>
    </row>
    <row r="85" spans="1:4" x14ac:dyDescent="0.25">
      <c r="A85" s="3"/>
      <c r="B85" s="4"/>
      <c r="C85" s="6"/>
      <c r="D85" s="6"/>
    </row>
    <row r="86" spans="1:4" x14ac:dyDescent="0.25">
      <c r="A86" s="3"/>
      <c r="B86" s="4"/>
      <c r="C86" s="6"/>
      <c r="D86" s="6"/>
    </row>
    <row r="87" spans="1:4" x14ac:dyDescent="0.25">
      <c r="A87" s="3"/>
      <c r="B87" s="4"/>
      <c r="C87" s="6"/>
      <c r="D87" s="6"/>
    </row>
    <row r="88" spans="1:4" x14ac:dyDescent="0.25">
      <c r="A88" s="3"/>
      <c r="B88" s="4"/>
      <c r="C88" s="6"/>
      <c r="D88" s="6"/>
    </row>
    <row r="89" spans="1:4" x14ac:dyDescent="0.25">
      <c r="A89" s="3"/>
      <c r="B89" s="4"/>
      <c r="C89" s="6"/>
      <c r="D89" s="6"/>
    </row>
    <row r="90" spans="1:4" x14ac:dyDescent="0.25">
      <c r="A90" s="3"/>
      <c r="B90" s="4"/>
      <c r="C90" s="6"/>
      <c r="D90" s="6"/>
    </row>
    <row r="91" spans="1:4" x14ac:dyDescent="0.25">
      <c r="A91" s="3"/>
      <c r="B91" s="4"/>
      <c r="C91" s="6"/>
      <c r="D91" s="6"/>
    </row>
    <row r="92" spans="1:4" x14ac:dyDescent="0.25">
      <c r="A92" s="3"/>
      <c r="B92" s="4"/>
      <c r="C92" s="6"/>
      <c r="D92" s="6"/>
    </row>
    <row r="93" spans="1:4" x14ac:dyDescent="0.25">
      <c r="A93" s="3"/>
      <c r="B93" s="4"/>
      <c r="C93" s="6"/>
      <c r="D93" s="6"/>
    </row>
    <row r="94" spans="1:4" x14ac:dyDescent="0.25">
      <c r="A94" s="3"/>
      <c r="B94" s="4"/>
      <c r="C94" s="6"/>
      <c r="D94" s="6"/>
    </row>
    <row r="95" spans="1:4" x14ac:dyDescent="0.25">
      <c r="A95" s="3"/>
      <c r="B95" s="4"/>
      <c r="C95" s="6"/>
      <c r="D95" s="6"/>
    </row>
    <row r="96" spans="1:4" x14ac:dyDescent="0.25">
      <c r="A96" s="3"/>
      <c r="B96" s="4"/>
      <c r="C96" s="6"/>
      <c r="D96" s="6"/>
    </row>
    <row r="97" spans="1:4" x14ac:dyDescent="0.25">
      <c r="A97" s="3"/>
      <c r="B97" s="4"/>
      <c r="C97" s="6"/>
      <c r="D97" s="6"/>
    </row>
    <row r="98" spans="1:4" x14ac:dyDescent="0.25">
      <c r="A98" s="3"/>
      <c r="B98" s="4"/>
      <c r="C98" s="6"/>
      <c r="D98" s="6"/>
    </row>
    <row r="99" spans="1:4" x14ac:dyDescent="0.25">
      <c r="A99" s="3"/>
      <c r="B99" s="4"/>
      <c r="C99" s="6"/>
      <c r="D99" s="6"/>
    </row>
    <row r="100" spans="1:4" x14ac:dyDescent="0.25">
      <c r="A100" s="3"/>
      <c r="B100" s="4"/>
      <c r="C100" s="6"/>
      <c r="D100" s="6"/>
    </row>
    <row r="101" spans="1:4" x14ac:dyDescent="0.25">
      <c r="A101" s="3"/>
      <c r="B101" s="4"/>
      <c r="C101" s="6"/>
      <c r="D101" s="6"/>
    </row>
    <row r="102" spans="1:4" x14ac:dyDescent="0.25">
      <c r="A102" s="3"/>
      <c r="B102" s="4"/>
      <c r="C102" s="6"/>
      <c r="D102" s="6"/>
    </row>
    <row r="103" spans="1:4" x14ac:dyDescent="0.25">
      <c r="A103" s="3"/>
      <c r="B103" s="4"/>
      <c r="C103" s="6"/>
      <c r="D103" s="6"/>
    </row>
    <row r="104" spans="1:4" x14ac:dyDescent="0.25">
      <c r="A104" s="3"/>
      <c r="B104" s="4"/>
      <c r="C104" s="6"/>
      <c r="D104" s="6"/>
    </row>
    <row r="105" spans="1:4" x14ac:dyDescent="0.25">
      <c r="A105" s="3"/>
      <c r="B105" s="4"/>
      <c r="C105" s="6"/>
      <c r="D105" s="6"/>
    </row>
    <row r="106" spans="1:4" x14ac:dyDescent="0.25">
      <c r="A106" s="3"/>
      <c r="B106" s="4"/>
      <c r="C106" s="6"/>
      <c r="D106" s="6"/>
    </row>
    <row r="107" spans="1:4" x14ac:dyDescent="0.25">
      <c r="A107" s="3"/>
      <c r="B107" s="4"/>
      <c r="C107" s="6"/>
      <c r="D107" s="6"/>
    </row>
    <row r="108" spans="1:4" x14ac:dyDescent="0.25">
      <c r="A108" s="3"/>
      <c r="B108" s="4"/>
      <c r="C108" s="6"/>
      <c r="D108" s="6"/>
    </row>
    <row r="109" spans="1:4" x14ac:dyDescent="0.25">
      <c r="A109" s="3"/>
      <c r="B109" s="4"/>
      <c r="C109" s="6"/>
      <c r="D109" s="6"/>
    </row>
    <row r="110" spans="1:4" x14ac:dyDescent="0.25">
      <c r="A110" s="3"/>
      <c r="B110" s="4"/>
      <c r="C110" s="6"/>
      <c r="D110" s="6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 xr:uid="{00000000-0004-0000-1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90" zoomScaleNormal="90" workbookViewId="0">
      <selection activeCell="B1" sqref="B1:K1"/>
    </sheetView>
  </sheetViews>
  <sheetFormatPr defaultColWidth="9.109375" defaultRowHeight="13.8" x14ac:dyDescent="0.3"/>
  <cols>
    <col min="1" max="1" width="1.33203125" style="9" customWidth="1"/>
    <col min="2" max="2" width="4" style="9" customWidth="1"/>
    <col min="3" max="3" width="3.109375" style="9" customWidth="1"/>
    <col min="4" max="4" width="3.5546875" style="9" customWidth="1"/>
    <col min="5" max="5" width="40.44140625" style="9" customWidth="1"/>
    <col min="6" max="6" width="0.5546875" style="9" customWidth="1"/>
    <col min="7" max="7" width="19.6640625" style="9" customWidth="1"/>
    <col min="8" max="8" width="0.5546875" style="9" customWidth="1"/>
    <col min="9" max="9" width="19.6640625" style="9" customWidth="1"/>
    <col min="10" max="10" width="0.5546875" style="9" customWidth="1"/>
    <col min="11" max="11" width="15.6640625" style="9" customWidth="1"/>
    <col min="12" max="16384" width="9.109375" style="9"/>
  </cols>
  <sheetData>
    <row r="1" spans="1:15" ht="29.25" customHeight="1" x14ac:dyDescent="0.3">
      <c r="A1" s="20"/>
      <c r="B1" s="213" t="s">
        <v>646</v>
      </c>
      <c r="C1" s="214"/>
      <c r="D1" s="214"/>
      <c r="E1" s="214"/>
      <c r="F1" s="214"/>
      <c r="G1" s="214"/>
      <c r="H1" s="214"/>
      <c r="I1" s="214"/>
      <c r="J1" s="214"/>
      <c r="K1" s="214"/>
    </row>
    <row r="2" spans="1:15" ht="3" customHeigh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 x14ac:dyDescent="0.3">
      <c r="A4" s="20"/>
      <c r="B4" s="216" t="s">
        <v>647</v>
      </c>
      <c r="C4" s="216"/>
      <c r="D4" s="216"/>
      <c r="E4" s="216"/>
      <c r="F4" s="24"/>
      <c r="G4" s="217" t="s">
        <v>648</v>
      </c>
      <c r="H4" s="217"/>
      <c r="I4" s="217"/>
      <c r="J4" s="25"/>
      <c r="K4" s="26" t="s">
        <v>649</v>
      </c>
    </row>
    <row r="5" spans="1:15" ht="3" customHeight="1" x14ac:dyDescent="0.3">
      <c r="A5" s="20"/>
      <c r="B5" s="216"/>
      <c r="C5" s="216"/>
      <c r="D5" s="216"/>
      <c r="E5" s="216"/>
      <c r="F5" s="24"/>
      <c r="G5" s="25"/>
      <c r="H5" s="25"/>
      <c r="I5" s="25"/>
      <c r="J5" s="25"/>
      <c r="K5" s="27"/>
    </row>
    <row r="6" spans="1:15" ht="30" customHeight="1" x14ac:dyDescent="0.3">
      <c r="A6" s="20"/>
      <c r="B6" s="216"/>
      <c r="C6" s="216"/>
      <c r="D6" s="216"/>
      <c r="E6" s="216"/>
      <c r="F6" s="24"/>
      <c r="G6" s="60" t="s">
        <v>1121</v>
      </c>
      <c r="H6" s="28"/>
      <c r="I6" s="60" t="s">
        <v>1122</v>
      </c>
      <c r="J6" s="29"/>
      <c r="K6" s="30" t="s">
        <v>296</v>
      </c>
      <c r="N6" s="31"/>
      <c r="O6" s="31"/>
    </row>
    <row r="7" spans="1:15" ht="1.5" customHeight="1" x14ac:dyDescent="0.3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 x14ac:dyDescent="0.3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 x14ac:dyDescent="0.3">
      <c r="A9" s="20"/>
      <c r="B9" s="35"/>
      <c r="C9" s="35"/>
      <c r="D9" s="35" t="s">
        <v>518</v>
      </c>
      <c r="E9" s="35"/>
      <c r="F9" s="32"/>
      <c r="G9" s="36">
        <f>G15+G27</f>
        <v>16115.355418000021</v>
      </c>
      <c r="H9" s="37"/>
      <c r="I9" s="36">
        <f>I15+I27</f>
        <v>18832.378536000026</v>
      </c>
      <c r="J9" s="37"/>
      <c r="K9" s="38">
        <f>I9/G9*100-100</f>
        <v>16.859839870271998</v>
      </c>
    </row>
    <row r="10" spans="1:15" ht="13.5" customHeight="1" x14ac:dyDescent="0.3">
      <c r="A10" s="20"/>
      <c r="B10" s="32"/>
      <c r="C10" s="32"/>
      <c r="D10" s="32" t="s">
        <v>522</v>
      </c>
      <c r="E10" s="32"/>
      <c r="F10" s="32"/>
      <c r="G10" s="37">
        <f>G16+G28</f>
        <v>19388.291178999985</v>
      </c>
      <c r="H10" s="37"/>
      <c r="I10" s="37">
        <f>I16+I28</f>
        <v>25958.569872999986</v>
      </c>
      <c r="J10" s="37"/>
      <c r="K10" s="39">
        <f>I10/G10*100-100</f>
        <v>33.887868886126796</v>
      </c>
      <c r="N10" s="31"/>
      <c r="O10" s="31"/>
    </row>
    <row r="11" spans="1:15" ht="13.5" customHeight="1" x14ac:dyDescent="0.3">
      <c r="A11" s="20"/>
      <c r="B11" s="35"/>
      <c r="C11" s="35"/>
      <c r="D11" s="35" t="s">
        <v>519</v>
      </c>
      <c r="E11" s="35"/>
      <c r="F11" s="32"/>
      <c r="G11" s="36">
        <f>G9-G10</f>
        <v>-3272.9357609999643</v>
      </c>
      <c r="H11" s="37"/>
      <c r="I11" s="36">
        <f>I9-I10</f>
        <v>-7126.1913369999602</v>
      </c>
      <c r="J11" s="37"/>
      <c r="K11" s="38"/>
    </row>
    <row r="12" spans="1:15" ht="13.5" customHeight="1" x14ac:dyDescent="0.3">
      <c r="A12" s="20"/>
      <c r="B12" s="32"/>
      <c r="C12" s="32"/>
      <c r="D12" s="32" t="s">
        <v>520</v>
      </c>
      <c r="E12" s="32"/>
      <c r="F12" s="32"/>
      <c r="G12" s="37">
        <f>G9/G10*100</f>
        <v>83.119008628542915</v>
      </c>
      <c r="H12" s="37"/>
      <c r="I12" s="37">
        <f>I9/I10*100</f>
        <v>72.547827665914483</v>
      </c>
      <c r="J12" s="37"/>
      <c r="K12" s="40"/>
    </row>
    <row r="13" spans="1:15" ht="25.5" customHeight="1" x14ac:dyDescent="0.3">
      <c r="A13" s="20"/>
      <c r="B13" s="41"/>
      <c r="C13" s="35"/>
      <c r="D13" s="215" t="s">
        <v>650</v>
      </c>
      <c r="E13" s="215"/>
      <c r="F13" s="32"/>
      <c r="G13" s="42">
        <v>-2344.1663789999729</v>
      </c>
      <c r="H13" s="43"/>
      <c r="I13" s="42">
        <v>-4337.9657959999931</v>
      </c>
      <c r="J13" s="43"/>
      <c r="K13" s="44"/>
    </row>
    <row r="14" spans="1:15" ht="13.5" customHeight="1" x14ac:dyDescent="0.3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 x14ac:dyDescent="0.3">
      <c r="A15" s="20"/>
      <c r="B15" s="35"/>
      <c r="C15" s="35"/>
      <c r="D15" s="35" t="s">
        <v>518</v>
      </c>
      <c r="E15" s="35"/>
      <c r="F15" s="46"/>
      <c r="G15" s="36">
        <v>11420.391787000026</v>
      </c>
      <c r="H15" s="47"/>
      <c r="I15" s="36">
        <v>13663.928473000033</v>
      </c>
      <c r="J15" s="47"/>
      <c r="K15" s="38">
        <f>I15/G15*100-100</f>
        <v>19.645006299642475</v>
      </c>
    </row>
    <row r="16" spans="1:15" ht="13.5" customHeight="1" x14ac:dyDescent="0.3">
      <c r="A16" s="20"/>
      <c r="B16" s="46"/>
      <c r="C16" s="46"/>
      <c r="D16" s="32" t="s">
        <v>522</v>
      </c>
      <c r="E16" s="32"/>
      <c r="F16" s="46"/>
      <c r="G16" s="47">
        <v>14451.440448999987</v>
      </c>
      <c r="H16" s="47"/>
      <c r="I16" s="47">
        <v>18478.323749999981</v>
      </c>
      <c r="J16" s="47"/>
      <c r="K16" s="48">
        <f>I16/G16*100-100</f>
        <v>27.86492678851711</v>
      </c>
    </row>
    <row r="17" spans="1:14" ht="13.5" customHeight="1" x14ac:dyDescent="0.3">
      <c r="A17" s="20"/>
      <c r="B17" s="35"/>
      <c r="C17" s="35"/>
      <c r="D17" s="35" t="s">
        <v>519</v>
      </c>
      <c r="E17" s="35"/>
      <c r="F17" s="46"/>
      <c r="G17" s="36">
        <f>G15-G16</f>
        <v>-3031.048661999961</v>
      </c>
      <c r="H17" s="47"/>
      <c r="I17" s="36">
        <f>I15-I16</f>
        <v>-4814.3952769999487</v>
      </c>
      <c r="J17" s="47"/>
      <c r="K17" s="38"/>
    </row>
    <row r="18" spans="1:14" ht="13.5" customHeight="1" x14ac:dyDescent="0.3">
      <c r="A18" s="20"/>
      <c r="B18" s="46"/>
      <c r="C18" s="46"/>
      <c r="D18" s="32" t="s">
        <v>520</v>
      </c>
      <c r="E18" s="32"/>
      <c r="F18" s="46"/>
      <c r="G18" s="49">
        <f>G15/G16*100</f>
        <v>79.025975488763791</v>
      </c>
      <c r="H18" s="49"/>
      <c r="I18" s="49">
        <f>I15/I16*100</f>
        <v>73.945714220966863</v>
      </c>
      <c r="J18" s="47"/>
      <c r="K18" s="50"/>
    </row>
    <row r="19" spans="1:14" ht="26.25" customHeight="1" x14ac:dyDescent="0.3">
      <c r="A19" s="20"/>
      <c r="B19" s="41"/>
      <c r="C19" s="35"/>
      <c r="D19" s="215" t="s">
        <v>650</v>
      </c>
      <c r="E19" s="215"/>
      <c r="F19" s="46"/>
      <c r="G19" s="42">
        <v>-3110.4349499999716</v>
      </c>
      <c r="H19" s="51"/>
      <c r="I19" s="42">
        <v>-4256.9925439999843</v>
      </c>
      <c r="J19" s="51"/>
      <c r="K19" s="44"/>
    </row>
    <row r="20" spans="1:14" ht="13.5" customHeight="1" x14ac:dyDescent="0.3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 x14ac:dyDescent="0.3">
      <c r="A21" s="20"/>
      <c r="B21" s="35"/>
      <c r="C21" s="35"/>
      <c r="D21" s="35"/>
      <c r="E21" s="35" t="s">
        <v>518</v>
      </c>
      <c r="F21" s="46"/>
      <c r="G21" s="36">
        <v>10477.437121000017</v>
      </c>
      <c r="H21" s="47"/>
      <c r="I21" s="36">
        <v>12566.124840000004</v>
      </c>
      <c r="J21" s="47"/>
      <c r="K21" s="38">
        <f>I21/G21*100-100</f>
        <v>19.935101445883291</v>
      </c>
      <c r="M21" s="52"/>
      <c r="N21" s="52"/>
    </row>
    <row r="22" spans="1:14" ht="13.5" customHeight="1" x14ac:dyDescent="0.3">
      <c r="A22" s="20"/>
      <c r="B22" s="46"/>
      <c r="C22" s="46"/>
      <c r="D22" s="46"/>
      <c r="E22" s="32" t="s">
        <v>522</v>
      </c>
      <c r="F22" s="32"/>
      <c r="G22" s="47">
        <v>13356.891142000006</v>
      </c>
      <c r="H22" s="47"/>
      <c r="I22" s="47">
        <v>17176.097218999974</v>
      </c>
      <c r="J22" s="47"/>
      <c r="K22" s="48">
        <f>I22/G22*100-100</f>
        <v>28.593525517256666</v>
      </c>
    </row>
    <row r="23" spans="1:14" ht="13.5" customHeight="1" x14ac:dyDescent="0.3">
      <c r="A23" s="20"/>
      <c r="B23" s="35"/>
      <c r="C23" s="35"/>
      <c r="D23" s="35"/>
      <c r="E23" s="35" t="s">
        <v>519</v>
      </c>
      <c r="F23" s="46"/>
      <c r="G23" s="36">
        <f>G21-G22</f>
        <v>-2879.4540209999886</v>
      </c>
      <c r="H23" s="47"/>
      <c r="I23" s="36">
        <f>I21-I22</f>
        <v>-4609.9723789999698</v>
      </c>
      <c r="J23" s="47"/>
      <c r="K23" s="38"/>
    </row>
    <row r="24" spans="1:14" ht="13.5" customHeight="1" x14ac:dyDescent="0.3">
      <c r="A24" s="20"/>
      <c r="B24" s="46"/>
      <c r="C24" s="46"/>
      <c r="D24" s="52"/>
      <c r="E24" s="32" t="s">
        <v>520</v>
      </c>
      <c r="F24" s="32"/>
      <c r="G24" s="47">
        <f>G21/G22*100</f>
        <v>78.44218396041498</v>
      </c>
      <c r="H24" s="47"/>
      <c r="I24" s="47">
        <f>I21/I22*100</f>
        <v>73.160536295169081</v>
      </c>
      <c r="J24" s="47"/>
      <c r="K24" s="50"/>
    </row>
    <row r="25" spans="1:14" ht="26.25" customHeight="1" x14ac:dyDescent="0.3">
      <c r="A25" s="20"/>
      <c r="B25" s="41"/>
      <c r="C25" s="35"/>
      <c r="D25" s="35"/>
      <c r="E25" s="209" t="s">
        <v>701</v>
      </c>
      <c r="F25" s="46"/>
      <c r="G25" s="42">
        <v>-2960.0413979999848</v>
      </c>
      <c r="H25" s="51"/>
      <c r="I25" s="42">
        <v>-4050.9747879999904</v>
      </c>
      <c r="J25" s="51"/>
      <c r="K25" s="44"/>
    </row>
    <row r="26" spans="1:14" ht="13.5" customHeight="1" x14ac:dyDescent="0.3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 x14ac:dyDescent="0.3">
      <c r="A27" s="20"/>
      <c r="B27" s="35"/>
      <c r="C27" s="35"/>
      <c r="D27" s="35" t="s">
        <v>518</v>
      </c>
      <c r="E27" s="35"/>
      <c r="F27" s="46"/>
      <c r="G27" s="36">
        <v>4694.9636309999951</v>
      </c>
      <c r="H27" s="47"/>
      <c r="I27" s="36">
        <v>5168.4500629999939</v>
      </c>
      <c r="J27" s="47"/>
      <c r="K27" s="38">
        <f>I27/G27*100-100</f>
        <v>10.08498615140816</v>
      </c>
    </row>
    <row r="28" spans="1:14" ht="13.5" customHeight="1" x14ac:dyDescent="0.3">
      <c r="A28" s="20"/>
      <c r="B28" s="46"/>
      <c r="C28" s="46"/>
      <c r="D28" s="32" t="s">
        <v>522</v>
      </c>
      <c r="E28" s="46"/>
      <c r="F28" s="46"/>
      <c r="G28" s="47">
        <v>4936.8507299999974</v>
      </c>
      <c r="H28" s="47"/>
      <c r="I28" s="47">
        <v>7480.2461230000044</v>
      </c>
      <c r="J28" s="47"/>
      <c r="K28" s="48">
        <f>I28/G28*100-100</f>
        <v>51.518580003734655</v>
      </c>
    </row>
    <row r="29" spans="1:14" ht="13.5" customHeight="1" x14ac:dyDescent="0.3">
      <c r="B29" s="35"/>
      <c r="C29" s="35"/>
      <c r="D29" s="35" t="s">
        <v>519</v>
      </c>
      <c r="E29" s="35"/>
      <c r="F29" s="46"/>
      <c r="G29" s="36">
        <f>G27-G28</f>
        <v>-241.88709900000231</v>
      </c>
      <c r="H29" s="47"/>
      <c r="I29" s="36">
        <f>I27-I28</f>
        <v>-2311.7960600000106</v>
      </c>
      <c r="J29" s="47"/>
      <c r="K29" s="38"/>
    </row>
    <row r="30" spans="1:14" ht="13.5" customHeight="1" x14ac:dyDescent="0.3">
      <c r="B30" s="46"/>
      <c r="C30" s="46"/>
      <c r="D30" s="32" t="s">
        <v>520</v>
      </c>
      <c r="E30" s="46"/>
      <c r="F30" s="46"/>
      <c r="G30" s="47">
        <f>G27/G28*100</f>
        <v>95.100376490418981</v>
      </c>
      <c r="H30" s="47"/>
      <c r="I30" s="47">
        <f>I27/I28*100</f>
        <v>69.094652475514422</v>
      </c>
      <c r="J30" s="47"/>
      <c r="K30" s="50"/>
    </row>
    <row r="31" spans="1:14" ht="13.5" customHeight="1" x14ac:dyDescent="0.3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 x14ac:dyDescent="0.3">
      <c r="A32" s="20"/>
      <c r="B32" s="46"/>
      <c r="C32" s="46"/>
      <c r="D32" s="46" t="s">
        <v>354</v>
      </c>
      <c r="E32" s="46" t="s">
        <v>518</v>
      </c>
      <c r="F32" s="46"/>
      <c r="G32" s="47">
        <v>4162.7667619999975</v>
      </c>
      <c r="H32" s="47"/>
      <c r="I32" s="47">
        <v>4460.2813139999953</v>
      </c>
      <c r="J32" s="47"/>
      <c r="K32" s="48">
        <f>I32/G32*100-100</f>
        <v>7.1470387127108097</v>
      </c>
    </row>
    <row r="33" spans="1:14" ht="13.5" customHeight="1" x14ac:dyDescent="0.3">
      <c r="A33" s="20"/>
      <c r="B33" s="35"/>
      <c r="C33" s="35"/>
      <c r="D33" s="35" t="s">
        <v>354</v>
      </c>
      <c r="E33" s="35" t="s">
        <v>522</v>
      </c>
      <c r="F33" s="46"/>
      <c r="G33" s="36">
        <v>3396.4981909999997</v>
      </c>
      <c r="H33" s="47"/>
      <c r="I33" s="36">
        <v>4541.2545660000033</v>
      </c>
      <c r="J33" s="47"/>
      <c r="K33" s="38">
        <f>I33/G33*100-100</f>
        <v>33.704018392630559</v>
      </c>
    </row>
    <row r="34" spans="1:14" ht="13.5" customHeight="1" x14ac:dyDescent="0.3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766.26857099999779</v>
      </c>
      <c r="H34" s="47"/>
      <c r="I34" s="47">
        <f>I32-I33</f>
        <v>-80.97325200000796</v>
      </c>
      <c r="J34" s="47"/>
      <c r="K34" s="48"/>
    </row>
    <row r="35" spans="1:14" ht="13.5" customHeight="1" x14ac:dyDescent="0.3">
      <c r="A35" s="20"/>
      <c r="B35" s="35"/>
      <c r="C35" s="35"/>
      <c r="D35" s="54"/>
      <c r="E35" s="35" t="s">
        <v>520</v>
      </c>
      <c r="F35" s="46"/>
      <c r="G35" s="36">
        <f>G32/G33*100</f>
        <v>122.56054700781078</v>
      </c>
      <c r="H35" s="47"/>
      <c r="I35" s="36">
        <f>I32/I33*100</f>
        <v>98.216940917466985</v>
      </c>
      <c r="J35" s="47"/>
      <c r="K35" s="55"/>
    </row>
    <row r="36" spans="1:14" ht="3" customHeight="1" thickBot="1" x14ac:dyDescent="0.3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4.4" thickTop="1" x14ac:dyDescent="0.3"/>
    <row r="39" spans="1:14" x14ac:dyDescent="0.3">
      <c r="G39" s="58"/>
      <c r="I39" s="58"/>
    </row>
    <row r="43" spans="1:14" ht="12.75" customHeight="1" x14ac:dyDescent="0.3"/>
    <row r="44" spans="1:14" x14ac:dyDescent="0.3">
      <c r="G44" s="58"/>
      <c r="I44" s="58"/>
    </row>
    <row r="45" spans="1:14" x14ac:dyDescent="0.3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 xr:uid="{00000000-0004-0000-0200-000000000000}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8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20" t="s">
        <v>356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</row>
    <row r="2" spans="1:46" ht="14.25" customHeight="1" x14ac:dyDescent="0.3">
      <c r="A2" s="220" t="s">
        <v>537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6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6" t="s">
        <v>523</v>
      </c>
      <c r="AS5" s="31"/>
      <c r="AT5" s="31"/>
    </row>
    <row r="6" spans="1:46" ht="2.25" customHeight="1" x14ac:dyDescent="0.3">
      <c r="A6" s="21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6"/>
    </row>
    <row r="7" spans="1:46" ht="27" customHeight="1" x14ac:dyDescent="0.3">
      <c r="A7" s="216"/>
      <c r="B7" s="63"/>
      <c r="C7" s="217" t="s">
        <v>648</v>
      </c>
      <c r="D7" s="217"/>
      <c r="E7" s="217"/>
      <c r="F7" s="63"/>
      <c r="G7" s="216" t="s">
        <v>656</v>
      </c>
      <c r="H7" s="217"/>
      <c r="I7" s="217"/>
      <c r="J7" s="63"/>
      <c r="K7" s="217" t="s">
        <v>648</v>
      </c>
      <c r="L7" s="217"/>
      <c r="M7" s="217"/>
      <c r="N7" s="63"/>
      <c r="O7" s="216" t="s">
        <v>656</v>
      </c>
      <c r="P7" s="217"/>
      <c r="Q7" s="217"/>
      <c r="R7" s="63"/>
      <c r="S7" s="217" t="s">
        <v>648</v>
      </c>
      <c r="T7" s="217"/>
      <c r="U7" s="217"/>
      <c r="V7" s="63"/>
      <c r="W7" s="216" t="s">
        <v>656</v>
      </c>
      <c r="X7" s="217"/>
      <c r="Y7" s="217"/>
      <c r="Z7" s="63"/>
      <c r="AA7" s="217" t="s">
        <v>648</v>
      </c>
      <c r="AB7" s="217"/>
      <c r="AC7" s="217"/>
      <c r="AD7" s="63"/>
      <c r="AE7" s="216" t="s">
        <v>656</v>
      </c>
      <c r="AF7" s="217"/>
      <c r="AG7" s="217"/>
      <c r="AH7" s="63"/>
      <c r="AI7" s="217" t="s">
        <v>648</v>
      </c>
      <c r="AJ7" s="217"/>
      <c r="AK7" s="217"/>
      <c r="AL7" s="63"/>
      <c r="AM7" s="216" t="s">
        <v>656</v>
      </c>
      <c r="AN7" s="217"/>
      <c r="AO7" s="217"/>
      <c r="AP7" s="63"/>
      <c r="AQ7" s="216"/>
    </row>
    <row r="8" spans="1:46" ht="3" customHeight="1" x14ac:dyDescent="0.3">
      <c r="A8" s="216"/>
      <c r="B8" s="63"/>
      <c r="C8" s="217"/>
      <c r="D8" s="217"/>
      <c r="E8" s="217"/>
      <c r="F8" s="63"/>
      <c r="G8" s="63"/>
      <c r="H8" s="63"/>
      <c r="I8" s="63"/>
      <c r="J8" s="63"/>
      <c r="K8" s="217"/>
      <c r="L8" s="217"/>
      <c r="M8" s="217"/>
      <c r="N8" s="63"/>
      <c r="O8" s="63"/>
      <c r="P8" s="63"/>
      <c r="Q8" s="63"/>
      <c r="R8" s="63"/>
      <c r="S8" s="217"/>
      <c r="T8" s="217"/>
      <c r="U8" s="217"/>
      <c r="V8" s="63"/>
      <c r="W8" s="63"/>
      <c r="X8" s="63"/>
      <c r="Y8" s="63"/>
      <c r="Z8" s="63"/>
      <c r="AA8" s="217"/>
      <c r="AB8" s="217"/>
      <c r="AC8" s="217"/>
      <c r="AD8" s="63"/>
      <c r="AE8" s="63"/>
      <c r="AF8" s="63"/>
      <c r="AG8" s="63"/>
      <c r="AH8" s="63"/>
      <c r="AI8" s="217"/>
      <c r="AJ8" s="217"/>
      <c r="AK8" s="217"/>
      <c r="AL8" s="63"/>
      <c r="AM8" s="63"/>
      <c r="AN8" s="63"/>
      <c r="AO8" s="63"/>
      <c r="AP8" s="63"/>
      <c r="AQ8" s="216"/>
    </row>
    <row r="9" spans="1:46" x14ac:dyDescent="0.3">
      <c r="A9" s="216"/>
      <c r="B9" s="63"/>
      <c r="C9" s="217"/>
      <c r="D9" s="217"/>
      <c r="E9" s="217"/>
      <c r="F9" s="63"/>
      <c r="G9" s="217" t="s">
        <v>296</v>
      </c>
      <c r="H9" s="217"/>
      <c r="I9" s="217"/>
      <c r="J9" s="63"/>
      <c r="K9" s="217"/>
      <c r="L9" s="217"/>
      <c r="M9" s="217"/>
      <c r="N9" s="63"/>
      <c r="O9" s="217" t="s">
        <v>296</v>
      </c>
      <c r="P9" s="217"/>
      <c r="Q9" s="217"/>
      <c r="R9" s="63"/>
      <c r="S9" s="217"/>
      <c r="T9" s="217"/>
      <c r="U9" s="217"/>
      <c r="V9" s="63"/>
      <c r="W9" s="217" t="s">
        <v>296</v>
      </c>
      <c r="X9" s="217"/>
      <c r="Y9" s="217"/>
      <c r="Z9" s="63"/>
      <c r="AA9" s="217"/>
      <c r="AB9" s="217"/>
      <c r="AC9" s="217"/>
      <c r="AD9" s="63"/>
      <c r="AE9" s="217" t="s">
        <v>296</v>
      </c>
      <c r="AF9" s="217"/>
      <c r="AG9" s="217"/>
      <c r="AH9" s="63"/>
      <c r="AI9" s="217"/>
      <c r="AJ9" s="217"/>
      <c r="AK9" s="217"/>
      <c r="AL9" s="63"/>
      <c r="AM9" s="217" t="s">
        <v>296</v>
      </c>
      <c r="AN9" s="217"/>
      <c r="AO9" s="217"/>
      <c r="AP9" s="63"/>
      <c r="AQ9" s="216"/>
      <c r="AS9" s="31"/>
      <c r="AT9" s="31"/>
    </row>
    <row r="10" spans="1:46" ht="3" customHeight="1" x14ac:dyDescent="0.3">
      <c r="A10" s="21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6"/>
    </row>
    <row r="11" spans="1:46" ht="55.5" customHeight="1" x14ac:dyDescent="0.3">
      <c r="A11" s="216"/>
      <c r="B11" s="63"/>
      <c r="C11" s="64">
        <v>2021</v>
      </c>
      <c r="D11" s="63"/>
      <c r="E11" s="64">
        <v>2022</v>
      </c>
      <c r="F11" s="63"/>
      <c r="G11" s="30" t="s">
        <v>657</v>
      </c>
      <c r="H11" s="63"/>
      <c r="I11" s="30" t="s">
        <v>658</v>
      </c>
      <c r="J11" s="63"/>
      <c r="K11" s="211">
        <v>2021</v>
      </c>
      <c r="L11" s="63"/>
      <c r="M11" s="211">
        <v>2022</v>
      </c>
      <c r="N11" s="63"/>
      <c r="O11" s="30" t="s">
        <v>657</v>
      </c>
      <c r="P11" s="63"/>
      <c r="Q11" s="30" t="s">
        <v>658</v>
      </c>
      <c r="R11" s="63"/>
      <c r="S11" s="211">
        <v>2021</v>
      </c>
      <c r="T11" s="63"/>
      <c r="U11" s="211">
        <v>2022</v>
      </c>
      <c r="V11" s="63"/>
      <c r="W11" s="30" t="s">
        <v>657</v>
      </c>
      <c r="X11" s="63"/>
      <c r="Y11" s="30" t="s">
        <v>658</v>
      </c>
      <c r="Z11" s="63"/>
      <c r="AA11" s="211">
        <v>2021</v>
      </c>
      <c r="AB11" s="63"/>
      <c r="AC11" s="211">
        <v>2022</v>
      </c>
      <c r="AD11" s="63"/>
      <c r="AE11" s="30" t="s">
        <v>657</v>
      </c>
      <c r="AF11" s="63"/>
      <c r="AG11" s="30" t="s">
        <v>658</v>
      </c>
      <c r="AH11" s="63"/>
      <c r="AI11" s="211">
        <v>2021</v>
      </c>
      <c r="AJ11" s="63"/>
      <c r="AK11" s="211">
        <v>2022</v>
      </c>
      <c r="AL11" s="63"/>
      <c r="AM11" s="30" t="s">
        <v>657</v>
      </c>
      <c r="AN11" s="63"/>
      <c r="AO11" s="30" t="s">
        <v>658</v>
      </c>
      <c r="AP11" s="63"/>
      <c r="AQ11" s="216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82739.904402</v>
      </c>
      <c r="D13" s="68"/>
      <c r="E13" s="67">
        <f>SUM(E14:E25)</f>
        <v>33569.539784000001</v>
      </c>
      <c r="F13" s="68"/>
      <c r="G13" s="69"/>
      <c r="H13" s="68"/>
      <c r="I13" s="68"/>
      <c r="J13" s="68"/>
      <c r="K13" s="67">
        <f>SUM(K14:K25)</f>
        <v>61890.698153999998</v>
      </c>
      <c r="L13" s="68"/>
      <c r="M13" s="67">
        <f>SUM(M14:M25)</f>
        <v>24050.015947999997</v>
      </c>
      <c r="N13" s="68"/>
      <c r="O13" s="69"/>
      <c r="P13" s="68"/>
      <c r="Q13" s="68"/>
      <c r="R13" s="68"/>
      <c r="S13" s="67">
        <f>SUM(S14:S25)</f>
        <v>20849.206247999999</v>
      </c>
      <c r="T13" s="68"/>
      <c r="U13" s="67">
        <f>SUM(U14:U25)</f>
        <v>9519.5238359999985</v>
      </c>
      <c r="V13" s="68"/>
      <c r="W13" s="69"/>
      <c r="X13" s="68"/>
      <c r="Y13" s="68"/>
      <c r="Z13" s="68"/>
      <c r="AA13" s="67">
        <f>SUM(AA14:AA25)</f>
        <v>60931.216395999996</v>
      </c>
      <c r="AB13" s="68"/>
      <c r="AC13" s="67">
        <f>SUM(AC14:AC25)</f>
        <v>23711.529322999995</v>
      </c>
      <c r="AD13" s="68"/>
      <c r="AE13" s="69"/>
      <c r="AF13" s="68"/>
      <c r="AG13" s="68"/>
      <c r="AH13" s="68"/>
      <c r="AI13" s="67">
        <f>SUM(AI14:AI25)</f>
        <v>21808.688006</v>
      </c>
      <c r="AJ13" s="68"/>
      <c r="AK13" s="67">
        <f>SUM(AK14:AK25)</f>
        <v>9858.010460999998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5503.0429729999987</v>
      </c>
      <c r="D14" s="72"/>
      <c r="E14" s="72">
        <f>M14+U14</f>
        <v>7610.9699110000001</v>
      </c>
      <c r="F14" s="32"/>
      <c r="G14" s="37">
        <f>E14/C14*100-100</f>
        <v>38.304751540961689</v>
      </c>
      <c r="H14" s="72"/>
      <c r="I14" s="37">
        <f>E14/C25*100-100</f>
        <v>-2.6784401753784692</v>
      </c>
      <c r="J14" s="32"/>
      <c r="K14" s="72">
        <v>4208.1595359999992</v>
      </c>
      <c r="L14" s="72"/>
      <c r="M14" s="72">
        <v>5305.3627159999987</v>
      </c>
      <c r="N14" s="32"/>
      <c r="O14" s="37">
        <f>M14/K14*100-100</f>
        <v>26.073231554403691</v>
      </c>
      <c r="P14" s="72"/>
      <c r="Q14" s="37">
        <f>M14/K25*100-100</f>
        <v>-9.4794832066539101</v>
      </c>
      <c r="R14" s="32"/>
      <c r="S14" s="72">
        <v>1294.8834369999997</v>
      </c>
      <c r="T14" s="72"/>
      <c r="U14" s="72">
        <v>2305.6071950000014</v>
      </c>
      <c r="V14" s="32"/>
      <c r="W14" s="37">
        <f>U14/S14*100-100</f>
        <v>78.05519239180768</v>
      </c>
      <c r="X14" s="72"/>
      <c r="Y14" s="37">
        <f>U14/S25*100-100</f>
        <v>17.663933229821254</v>
      </c>
      <c r="Z14" s="32"/>
      <c r="AA14" s="72">
        <v>4180.3493489999992</v>
      </c>
      <c r="AB14" s="72"/>
      <c r="AC14" s="72">
        <v>5233.2055729999993</v>
      </c>
      <c r="AD14" s="32"/>
      <c r="AE14" s="37">
        <f>AC14/AA14*100-100</f>
        <v>25.185843002615528</v>
      </c>
      <c r="AF14" s="72"/>
      <c r="AG14" s="37">
        <f>AC14/AA25*100-100</f>
        <v>-9.6609058508592085</v>
      </c>
      <c r="AH14" s="32"/>
      <c r="AI14" s="72">
        <v>1322.6936239999998</v>
      </c>
      <c r="AJ14" s="72"/>
      <c r="AK14" s="72">
        <v>2377.7643380000013</v>
      </c>
      <c r="AL14" s="32"/>
      <c r="AM14" s="37">
        <f>AK14/AI14*100-100</f>
        <v>79.766825427745601</v>
      </c>
      <c r="AN14" s="72"/>
      <c r="AO14" s="37">
        <f>AK14/AI25*100-100</f>
        <v>17.270556066103282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5720.6071250000014</v>
      </c>
      <c r="D15" s="72"/>
      <c r="E15" s="72">
        <f t="shared" ref="E15:E25" si="1">M15+U15</f>
        <v>8194.0489099999995</v>
      </c>
      <c r="F15" s="32"/>
      <c r="G15" s="37">
        <f t="shared" ref="G15:G25" si="2">E15/C15*100-100</f>
        <v>43.237399998868085</v>
      </c>
      <c r="H15" s="72"/>
      <c r="I15" s="37">
        <f t="shared" ref="I15:I25" si="3">E15/E14*100-100</f>
        <v>7.6610340839383042</v>
      </c>
      <c r="J15" s="32"/>
      <c r="K15" s="72">
        <v>4346.6860600000018</v>
      </c>
      <c r="L15" s="72"/>
      <c r="M15" s="72">
        <v>5894.483131</v>
      </c>
      <c r="N15" s="32"/>
      <c r="O15" s="37">
        <f t="shared" ref="O15:O25" si="4">M15/K15*100-100</f>
        <v>35.608669446902667</v>
      </c>
      <c r="P15" s="72"/>
      <c r="Q15" s="37">
        <f t="shared" ref="Q15:Q25" si="5">M15/M14*100-100</f>
        <v>11.104243885593775</v>
      </c>
      <c r="R15" s="32"/>
      <c r="S15" s="72">
        <v>1373.9210649999998</v>
      </c>
      <c r="T15" s="72"/>
      <c r="U15" s="72">
        <v>2299.565779</v>
      </c>
      <c r="V15" s="32"/>
      <c r="W15" s="37">
        <f t="shared" ref="W15:W25" si="6">U15/S15*100-100</f>
        <v>67.372481402343169</v>
      </c>
      <c r="X15" s="72"/>
      <c r="Y15" s="37">
        <f t="shared" ref="Y15:Y25" si="7">U15/U14*100-100</f>
        <v>-0.26203145154572383</v>
      </c>
      <c r="Z15" s="32"/>
      <c r="AA15" s="72">
        <v>4256.5868310000014</v>
      </c>
      <c r="AB15" s="72"/>
      <c r="AC15" s="72">
        <v>5834.1863700000004</v>
      </c>
      <c r="AD15" s="32"/>
      <c r="AE15" s="37">
        <f t="shared" ref="AE15:AE25" si="8">AC15/AA15*100-100</f>
        <v>37.062548037564</v>
      </c>
      <c r="AF15" s="72"/>
      <c r="AG15" s="37">
        <f t="shared" ref="AG15:AG25" si="9">AC15/AC14*100-100</f>
        <v>11.483989853192057</v>
      </c>
      <c r="AH15" s="32"/>
      <c r="AI15" s="72">
        <v>1464.0202939999997</v>
      </c>
      <c r="AJ15" s="72"/>
      <c r="AK15" s="72">
        <v>2359.8625400000001</v>
      </c>
      <c r="AL15" s="32"/>
      <c r="AM15" s="37">
        <f t="shared" ref="AM15:AM25" si="10">AK15/AI15*100-100</f>
        <v>61.19056202099344</v>
      </c>
      <c r="AN15" s="72"/>
      <c r="AO15" s="37">
        <f t="shared" ref="AO15:AO25" si="11">AK15/AK14*100-100</f>
        <v>-0.75288361062135323</v>
      </c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6938.993970999999</v>
      </c>
      <c r="D16" s="72"/>
      <c r="E16" s="72">
        <f t="shared" si="1"/>
        <v>9073.3086139999978</v>
      </c>
      <c r="F16" s="32"/>
      <c r="G16" s="37">
        <f t="shared" si="2"/>
        <v>30.758272048079277</v>
      </c>
      <c r="H16" s="72"/>
      <c r="I16" s="37">
        <f t="shared" si="3"/>
        <v>10.730466874891988</v>
      </c>
      <c r="J16" s="32"/>
      <c r="K16" s="72">
        <v>5315.4022889999987</v>
      </c>
      <c r="L16" s="72"/>
      <c r="M16" s="72">
        <v>6663.3615159999981</v>
      </c>
      <c r="N16" s="32"/>
      <c r="O16" s="37">
        <f t="shared" si="4"/>
        <v>25.359495927326975</v>
      </c>
      <c r="P16" s="72"/>
      <c r="Q16" s="37">
        <f t="shared" si="5"/>
        <v>13.044034021513212</v>
      </c>
      <c r="R16" s="32"/>
      <c r="S16" s="72">
        <v>1623.5916820000002</v>
      </c>
      <c r="T16" s="72"/>
      <c r="U16" s="72">
        <v>2409.9470979999992</v>
      </c>
      <c r="V16" s="32"/>
      <c r="W16" s="37">
        <f t="shared" si="6"/>
        <v>48.433077399813811</v>
      </c>
      <c r="X16" s="72"/>
      <c r="Y16" s="37">
        <f t="shared" si="7"/>
        <v>4.8000940007030408</v>
      </c>
      <c r="Z16" s="32"/>
      <c r="AA16" s="72">
        <v>5201.4935909999995</v>
      </c>
      <c r="AB16" s="72"/>
      <c r="AC16" s="72">
        <v>6547.1300229999979</v>
      </c>
      <c r="AD16" s="32"/>
      <c r="AE16" s="37">
        <f t="shared" si="8"/>
        <v>25.870193021641242</v>
      </c>
      <c r="AF16" s="72"/>
      <c r="AG16" s="37">
        <f t="shared" si="9"/>
        <v>12.220104189095309</v>
      </c>
      <c r="AH16" s="32"/>
      <c r="AI16" s="72">
        <v>1737.5003800000002</v>
      </c>
      <c r="AJ16" s="72"/>
      <c r="AK16" s="72">
        <v>2526.178590999999</v>
      </c>
      <c r="AL16" s="32"/>
      <c r="AM16" s="37">
        <f t="shared" si="10"/>
        <v>45.391541784871379</v>
      </c>
      <c r="AN16" s="72"/>
      <c r="AO16" s="37">
        <f t="shared" si="11"/>
        <v>7.0477007953183062</v>
      </c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6728.6900830000013</v>
      </c>
      <c r="D17" s="72"/>
      <c r="E17" s="72">
        <f t="shared" si="1"/>
        <v>8691.2123489999994</v>
      </c>
      <c r="F17" s="32"/>
      <c r="G17" s="37">
        <f t="shared" si="2"/>
        <v>29.166483249961232</v>
      </c>
      <c r="H17" s="72"/>
      <c r="I17" s="37">
        <f t="shared" si="3"/>
        <v>-4.211212042434326</v>
      </c>
      <c r="J17" s="32"/>
      <c r="K17" s="72">
        <v>5062.2843170000006</v>
      </c>
      <c r="L17" s="72"/>
      <c r="M17" s="72">
        <v>6186.8085849999998</v>
      </c>
      <c r="N17" s="32"/>
      <c r="O17" s="37">
        <f t="shared" si="4"/>
        <v>22.213771443529112</v>
      </c>
      <c r="P17" s="72"/>
      <c r="Q17" s="37">
        <f t="shared" si="5"/>
        <v>-7.1518396511386015</v>
      </c>
      <c r="R17" s="32"/>
      <c r="S17" s="72">
        <v>1666.4057660000005</v>
      </c>
      <c r="T17" s="72"/>
      <c r="U17" s="72">
        <v>2504.4037639999992</v>
      </c>
      <c r="V17" s="32"/>
      <c r="W17" s="37">
        <f t="shared" si="6"/>
        <v>50.287751944804427</v>
      </c>
      <c r="X17" s="72"/>
      <c r="Y17" s="37">
        <f t="shared" si="7"/>
        <v>3.9194497704281019</v>
      </c>
      <c r="Z17" s="32"/>
      <c r="AA17" s="72">
        <v>4993.3600270000006</v>
      </c>
      <c r="AB17" s="72"/>
      <c r="AC17" s="72">
        <v>6097.0073570000004</v>
      </c>
      <c r="AD17" s="32"/>
      <c r="AE17" s="37">
        <f t="shared" si="8"/>
        <v>22.102298332833598</v>
      </c>
      <c r="AF17" s="72"/>
      <c r="AG17" s="37">
        <f t="shared" si="9"/>
        <v>-6.8751142014702822</v>
      </c>
      <c r="AH17" s="32"/>
      <c r="AI17" s="72">
        <v>1735.3300560000005</v>
      </c>
      <c r="AJ17" s="72"/>
      <c r="AK17" s="72">
        <v>2594.204991999999</v>
      </c>
      <c r="AL17" s="32"/>
      <c r="AM17" s="37">
        <f t="shared" si="10"/>
        <v>49.493462815928893</v>
      </c>
      <c r="AN17" s="72"/>
      <c r="AO17" s="37">
        <f t="shared" si="11"/>
        <v>2.6928579492502109</v>
      </c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6746.9697319999977</v>
      </c>
      <c r="D18" s="72"/>
      <c r="E18" s="72"/>
      <c r="F18" s="32"/>
      <c r="G18" s="37"/>
      <c r="H18" s="72"/>
      <c r="I18" s="37"/>
      <c r="J18" s="32"/>
      <c r="K18" s="72">
        <v>5108.401507999999</v>
      </c>
      <c r="L18" s="72"/>
      <c r="M18" s="72"/>
      <c r="N18" s="32"/>
      <c r="O18" s="37"/>
      <c r="P18" s="72"/>
      <c r="Q18" s="37"/>
      <c r="R18" s="32"/>
      <c r="S18" s="72">
        <v>1638.568223999999</v>
      </c>
      <c r="T18" s="72"/>
      <c r="U18" s="72"/>
      <c r="V18" s="32"/>
      <c r="W18" s="37"/>
      <c r="X18" s="72"/>
      <c r="Y18" s="37"/>
      <c r="Z18" s="32"/>
      <c r="AA18" s="72">
        <v>5037.8540349999994</v>
      </c>
      <c r="AB18" s="72"/>
      <c r="AC18" s="72"/>
      <c r="AD18" s="32"/>
      <c r="AE18" s="37"/>
      <c r="AF18" s="72"/>
      <c r="AG18" s="37"/>
      <c r="AH18" s="32"/>
      <c r="AI18" s="72">
        <v>1709.115696999999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6741.7920189999986</v>
      </c>
      <c r="D19" s="72"/>
      <c r="E19" s="72"/>
      <c r="F19" s="32"/>
      <c r="G19" s="37"/>
      <c r="H19" s="72"/>
      <c r="I19" s="37"/>
      <c r="J19" s="32"/>
      <c r="K19" s="72">
        <v>5160.9485139999988</v>
      </c>
      <c r="L19" s="72"/>
      <c r="M19" s="72"/>
      <c r="N19" s="32"/>
      <c r="O19" s="37"/>
      <c r="P19" s="72"/>
      <c r="Q19" s="37"/>
      <c r="R19" s="32"/>
      <c r="S19" s="72">
        <v>1580.8435050000001</v>
      </c>
      <c r="T19" s="72"/>
      <c r="U19" s="72"/>
      <c r="V19" s="32"/>
      <c r="W19" s="37"/>
      <c r="X19" s="72"/>
      <c r="Y19" s="37"/>
      <c r="Z19" s="32"/>
      <c r="AA19" s="72">
        <v>5077.4727779999994</v>
      </c>
      <c r="AB19" s="72"/>
      <c r="AC19" s="72"/>
      <c r="AD19" s="32"/>
      <c r="AE19" s="37"/>
      <c r="AF19" s="72"/>
      <c r="AG19" s="37"/>
      <c r="AH19" s="32"/>
      <c r="AI19" s="72">
        <v>1664.3192409999999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7150.296940000002</v>
      </c>
      <c r="D20" s="72"/>
      <c r="E20" s="72"/>
      <c r="F20" s="32"/>
      <c r="G20" s="37"/>
      <c r="H20" s="72"/>
      <c r="I20" s="37"/>
      <c r="J20" s="32"/>
      <c r="K20" s="72">
        <v>5329.2508380000017</v>
      </c>
      <c r="L20" s="72"/>
      <c r="M20" s="72"/>
      <c r="N20" s="32"/>
      <c r="O20" s="37"/>
      <c r="P20" s="72"/>
      <c r="Q20" s="37"/>
      <c r="R20" s="32"/>
      <c r="S20" s="72">
        <v>1821.0461019999998</v>
      </c>
      <c r="T20" s="72"/>
      <c r="U20" s="72"/>
      <c r="V20" s="32"/>
      <c r="W20" s="37"/>
      <c r="X20" s="72"/>
      <c r="Y20" s="37"/>
      <c r="Z20" s="32"/>
      <c r="AA20" s="72">
        <v>5251.8416530000022</v>
      </c>
      <c r="AB20" s="72"/>
      <c r="AC20" s="72"/>
      <c r="AD20" s="32"/>
      <c r="AE20" s="37"/>
      <c r="AF20" s="72"/>
      <c r="AG20" s="37"/>
      <c r="AH20" s="32"/>
      <c r="AI20" s="72">
        <v>1898.4552869999998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6114.5612500000007</v>
      </c>
      <c r="D21" s="72"/>
      <c r="E21" s="72"/>
      <c r="F21" s="32"/>
      <c r="G21" s="37"/>
      <c r="H21" s="72"/>
      <c r="I21" s="37"/>
      <c r="J21" s="32"/>
      <c r="K21" s="72">
        <v>4417.5714789999993</v>
      </c>
      <c r="L21" s="72"/>
      <c r="M21" s="72"/>
      <c r="N21" s="32"/>
      <c r="O21" s="37"/>
      <c r="P21" s="72"/>
      <c r="Q21" s="37"/>
      <c r="R21" s="32"/>
      <c r="S21" s="72">
        <v>1696.9897710000012</v>
      </c>
      <c r="T21" s="72"/>
      <c r="U21" s="72"/>
      <c r="V21" s="32"/>
      <c r="W21" s="37"/>
      <c r="X21" s="72"/>
      <c r="Y21" s="37"/>
      <c r="Z21" s="32"/>
      <c r="AA21" s="72">
        <v>4299.9003969999994</v>
      </c>
      <c r="AB21" s="72"/>
      <c r="AC21" s="72"/>
      <c r="AD21" s="32"/>
      <c r="AE21" s="37"/>
      <c r="AF21" s="72"/>
      <c r="AG21" s="37"/>
      <c r="AH21" s="32"/>
      <c r="AI21" s="72">
        <v>1814.6608530000012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7345.1313029999983</v>
      </c>
      <c r="D22" s="72"/>
      <c r="E22" s="72"/>
      <c r="F22" s="32"/>
      <c r="G22" s="37"/>
      <c r="H22" s="72"/>
      <c r="I22" s="37"/>
      <c r="J22" s="32"/>
      <c r="K22" s="72">
        <v>5320.5040329999993</v>
      </c>
      <c r="L22" s="72"/>
      <c r="M22" s="72"/>
      <c r="N22" s="32"/>
      <c r="O22" s="37"/>
      <c r="P22" s="72"/>
      <c r="Q22" s="37"/>
      <c r="R22" s="32"/>
      <c r="S22" s="72">
        <v>2024.6272699999995</v>
      </c>
      <c r="T22" s="72"/>
      <c r="U22" s="72"/>
      <c r="V22" s="32"/>
      <c r="W22" s="37"/>
      <c r="X22" s="72"/>
      <c r="Y22" s="37"/>
      <c r="Z22" s="32"/>
      <c r="AA22" s="72">
        <v>5233.3270509999993</v>
      </c>
      <c r="AB22" s="72"/>
      <c r="AC22" s="72"/>
      <c r="AD22" s="32"/>
      <c r="AE22" s="37"/>
      <c r="AF22" s="72"/>
      <c r="AG22" s="37"/>
      <c r="AH22" s="32"/>
      <c r="AI22" s="72">
        <v>2111.8042519999995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7611.3727530000015</v>
      </c>
      <c r="D23" s="72"/>
      <c r="E23" s="72"/>
      <c r="F23" s="32"/>
      <c r="G23" s="37"/>
      <c r="H23" s="72"/>
      <c r="I23" s="37"/>
      <c r="J23" s="32"/>
      <c r="K23" s="72">
        <v>5626.5422630000003</v>
      </c>
      <c r="L23" s="72"/>
      <c r="M23" s="72"/>
      <c r="N23" s="32"/>
      <c r="O23" s="37"/>
      <c r="P23" s="72"/>
      <c r="Q23" s="37"/>
      <c r="R23" s="32"/>
      <c r="S23" s="72">
        <v>1984.8304900000007</v>
      </c>
      <c r="T23" s="72"/>
      <c r="U23" s="72"/>
      <c r="V23" s="32"/>
      <c r="W23" s="37"/>
      <c r="X23" s="72"/>
      <c r="Y23" s="37"/>
      <c r="Z23" s="32"/>
      <c r="AA23" s="72">
        <v>5555.7971479999997</v>
      </c>
      <c r="AB23" s="72"/>
      <c r="AC23" s="72"/>
      <c r="AD23" s="32"/>
      <c r="AE23" s="37"/>
      <c r="AF23" s="72"/>
      <c r="AG23" s="37"/>
      <c r="AH23" s="32"/>
      <c r="AI23" s="72">
        <v>2055.5756050000009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8318.0106530000012</v>
      </c>
      <c r="D24" s="72"/>
      <c r="E24" s="72"/>
      <c r="F24" s="32"/>
      <c r="G24" s="37"/>
      <c r="H24" s="72"/>
      <c r="I24" s="37"/>
      <c r="J24" s="32"/>
      <c r="K24" s="72">
        <v>6133.996779000001</v>
      </c>
      <c r="L24" s="72"/>
      <c r="M24" s="72"/>
      <c r="N24" s="32"/>
      <c r="O24" s="37"/>
      <c r="P24" s="72"/>
      <c r="Q24" s="37"/>
      <c r="R24" s="32"/>
      <c r="S24" s="72">
        <v>2184.0138740000002</v>
      </c>
      <c r="T24" s="72"/>
      <c r="U24" s="72"/>
      <c r="V24" s="32"/>
      <c r="W24" s="37"/>
      <c r="X24" s="72"/>
      <c r="Y24" s="37"/>
      <c r="Z24" s="32"/>
      <c r="AA24" s="72">
        <v>6050.386461000001</v>
      </c>
      <c r="AB24" s="72"/>
      <c r="AC24" s="72"/>
      <c r="AD24" s="32"/>
      <c r="AE24" s="37"/>
      <c r="AF24" s="72"/>
      <c r="AG24" s="37"/>
      <c r="AH24" s="32"/>
      <c r="AI24" s="72">
        <v>2267.6241920000002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7820.4356000000007</v>
      </c>
      <c r="D25" s="72"/>
      <c r="E25" s="72"/>
      <c r="F25" s="32"/>
      <c r="G25" s="37"/>
      <c r="H25" s="72"/>
      <c r="I25" s="37"/>
      <c r="J25" s="32"/>
      <c r="K25" s="72">
        <v>5860.950538000001</v>
      </c>
      <c r="L25" s="72"/>
      <c r="M25" s="72"/>
      <c r="N25" s="32"/>
      <c r="O25" s="37"/>
      <c r="P25" s="72"/>
      <c r="Q25" s="37"/>
      <c r="R25" s="32"/>
      <c r="S25" s="72">
        <v>1959.485062</v>
      </c>
      <c r="T25" s="72"/>
      <c r="U25" s="72"/>
      <c r="V25" s="32"/>
      <c r="W25" s="37"/>
      <c r="X25" s="72"/>
      <c r="Y25" s="37"/>
      <c r="Z25" s="32"/>
      <c r="AA25" s="72">
        <v>5792.8470750000006</v>
      </c>
      <c r="AB25" s="72"/>
      <c r="AC25" s="72"/>
      <c r="AD25" s="32"/>
      <c r="AE25" s="37"/>
      <c r="AF25" s="72"/>
      <c r="AG25" s="37"/>
      <c r="AH25" s="32"/>
      <c r="AI25" s="72">
        <v>2027.5885249999999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4.4" thickTop="1" x14ac:dyDescent="0.3"/>
    <row r="38" spans="27:30" x14ac:dyDescent="0.3">
      <c r="AA38" s="76"/>
      <c r="AB38" s="76"/>
      <c r="AC38" s="76"/>
      <c r="AD38" s="76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4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2" t="s">
        <v>659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2020</v>
      </c>
      <c r="B10" s="32"/>
      <c r="C10" s="81" t="s">
        <v>297</v>
      </c>
      <c r="D10" s="82"/>
      <c r="E10" s="83">
        <f>SUM(E11:E22)</f>
        <v>68145.56797199999</v>
      </c>
      <c r="F10" s="84"/>
      <c r="G10" s="85">
        <v>8.1438763941517323</v>
      </c>
      <c r="H10" s="86"/>
      <c r="I10" s="87"/>
      <c r="J10" s="82"/>
      <c r="K10" s="83">
        <f>SUM(K11:K22)</f>
        <v>62314.227052000002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2020</v>
      </c>
      <c r="Y10" s="224"/>
      <c r="Z10" s="224"/>
    </row>
    <row r="11" spans="1:26" ht="13.5" customHeight="1" x14ac:dyDescent="0.3">
      <c r="A11" s="221"/>
      <c r="B11" s="32"/>
      <c r="C11" s="71" t="s">
        <v>327</v>
      </c>
      <c r="D11" s="32"/>
      <c r="E11" s="89">
        <v>6681.9595229999986</v>
      </c>
      <c r="F11" s="72"/>
      <c r="G11" s="90">
        <v>-0.88191899987889144</v>
      </c>
      <c r="H11" s="91"/>
      <c r="I11" s="90">
        <v>11.076934839288015</v>
      </c>
      <c r="J11" s="32"/>
      <c r="K11" s="89">
        <v>5775.3157159999973</v>
      </c>
      <c r="L11" s="72"/>
      <c r="M11" s="90">
        <v>-2.6791123507136092</v>
      </c>
      <c r="N11" s="91"/>
      <c r="O11" s="90">
        <v>8.0780719680915212</v>
      </c>
      <c r="P11" s="80"/>
      <c r="Q11" s="90">
        <v>0.10874721936320952</v>
      </c>
      <c r="R11" s="91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6446.9274560000013</v>
      </c>
      <c r="F12" s="72"/>
      <c r="G12" s="90">
        <v>4.0859123260077865</v>
      </c>
      <c r="H12" s="91"/>
      <c r="I12" s="90">
        <f>E12/E11*100-100</f>
        <v>-3.5174123128252006</v>
      </c>
      <c r="J12" s="32"/>
      <c r="K12" s="89">
        <v>5738.0027740000023</v>
      </c>
      <c r="L12" s="72"/>
      <c r="M12" s="90">
        <v>4.7159252569344972</v>
      </c>
      <c r="N12" s="91"/>
      <c r="O12" s="90">
        <f>K12/K11*100-100</f>
        <v>-0.64607622915960405</v>
      </c>
      <c r="P12" s="80"/>
      <c r="Q12" s="90">
        <v>1.3097015455673358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6138.7489750000004</v>
      </c>
      <c r="F13" s="72"/>
      <c r="G13" s="90">
        <v>-9.6946259514115951</v>
      </c>
      <c r="H13" s="91"/>
      <c r="I13" s="90">
        <f t="shared" ref="I13:I22" si="0">E13/E12*100-100</f>
        <v>-4.7802380762511376</v>
      </c>
      <c r="J13" s="32"/>
      <c r="K13" s="89">
        <v>5474.9890779999996</v>
      </c>
      <c r="L13" s="72"/>
      <c r="M13" s="90">
        <v>-10.454234137085265</v>
      </c>
      <c r="N13" s="91"/>
      <c r="O13" s="90">
        <f t="shared" ref="O13:O22" si="1">K13/K12*100-100</f>
        <v>-4.5837150374302524</v>
      </c>
      <c r="P13" s="80"/>
      <c r="Q13" s="90">
        <v>-2.3584643130798071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4039.5847290000002</v>
      </c>
      <c r="F14" s="72"/>
      <c r="G14" s="90">
        <v>-40.310901990444691</v>
      </c>
      <c r="H14" s="91"/>
      <c r="I14" s="90">
        <f t="shared" si="0"/>
        <v>-34.19531006315502</v>
      </c>
      <c r="J14" s="32"/>
      <c r="K14" s="89">
        <v>3642.7417420000002</v>
      </c>
      <c r="L14" s="72"/>
      <c r="M14" s="90">
        <v>-39.185705253279536</v>
      </c>
      <c r="N14" s="91"/>
      <c r="O14" s="90">
        <f t="shared" si="1"/>
        <v>-33.465771527517191</v>
      </c>
      <c r="P14" s="80"/>
      <c r="Q14" s="90">
        <v>-15.861204148264889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4333.0105259999991</v>
      </c>
      <c r="F15" s="72"/>
      <c r="G15" s="90">
        <v>-39.91690147444131</v>
      </c>
      <c r="H15" s="91"/>
      <c r="I15" s="90">
        <f t="shared" si="0"/>
        <v>7.2637614181850978</v>
      </c>
      <c r="J15" s="32"/>
      <c r="K15" s="89">
        <v>4150.9056679999994</v>
      </c>
      <c r="L15" s="72"/>
      <c r="M15" s="90">
        <v>-34.827153857077491</v>
      </c>
      <c r="N15" s="91"/>
      <c r="O15" s="90">
        <f t="shared" si="1"/>
        <v>13.950039887290998</v>
      </c>
      <c r="P15" s="80"/>
      <c r="Q15" s="90">
        <v>-30.157271951101379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5156.8907840000002</v>
      </c>
      <c r="F16" s="72"/>
      <c r="G16" s="90">
        <v>-22.024033489940464</v>
      </c>
      <c r="H16" s="91"/>
      <c r="I16" s="90">
        <f t="shared" si="0"/>
        <v>19.014037770191223</v>
      </c>
      <c r="J16" s="32"/>
      <c r="K16" s="89">
        <v>4863.3470200000011</v>
      </c>
      <c r="L16" s="72"/>
      <c r="M16" s="90">
        <v>-16.288287650361028</v>
      </c>
      <c r="N16" s="91"/>
      <c r="O16" s="90">
        <f t="shared" si="1"/>
        <v>17.163515844080152</v>
      </c>
      <c r="P16" s="80"/>
      <c r="Q16" s="90">
        <v>-34.300053614173763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5863.5128960000011</v>
      </c>
      <c r="F17" s="72"/>
      <c r="G17" s="90">
        <v>-19.285547872267827</v>
      </c>
      <c r="H17" s="91"/>
      <c r="I17" s="90">
        <f t="shared" si="0"/>
        <v>13.702483562234804</v>
      </c>
      <c r="J17" s="32"/>
      <c r="K17" s="89">
        <v>5449.3647870000013</v>
      </c>
      <c r="L17" s="72"/>
      <c r="M17" s="90">
        <v>-15.043649231843105</v>
      </c>
      <c r="N17" s="91"/>
      <c r="O17" s="90">
        <f t="shared" si="1"/>
        <v>12.049680283764744</v>
      </c>
      <c r="P17" s="80"/>
      <c r="Q17" s="90">
        <v>-27.199281885967352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5017.9059230000003</v>
      </c>
      <c r="F18" s="72"/>
      <c r="G18" s="90">
        <v>-7.888393481386359</v>
      </c>
      <c r="H18" s="91"/>
      <c r="I18" s="90">
        <f t="shared" si="0"/>
        <v>-14.421507857121981</v>
      </c>
      <c r="J18" s="32"/>
      <c r="K18" s="89">
        <v>4539.7485390000011</v>
      </c>
      <c r="L18" s="72"/>
      <c r="M18" s="90">
        <v>-7.220713017565032</v>
      </c>
      <c r="N18" s="91"/>
      <c r="O18" s="90">
        <f t="shared" si="1"/>
        <v>-16.692151903098491</v>
      </c>
      <c r="P18" s="80"/>
      <c r="Q18" s="90">
        <v>-17.009976181101777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6170.2457019999983</v>
      </c>
      <c r="F19" s="72"/>
      <c r="G19" s="90">
        <v>-8.220767089903859</v>
      </c>
      <c r="H19" s="91"/>
      <c r="I19" s="90">
        <f t="shared" si="0"/>
        <v>22.964555268327175</v>
      </c>
      <c r="J19" s="32"/>
      <c r="K19" s="89">
        <v>5681.3758489999991</v>
      </c>
      <c r="L19" s="72"/>
      <c r="M19" s="90">
        <v>-3.8432170166466335</v>
      </c>
      <c r="N19" s="91"/>
      <c r="O19" s="90">
        <f t="shared" si="1"/>
        <v>25.147368850774981</v>
      </c>
      <c r="P19" s="80"/>
      <c r="Q19" s="90">
        <v>-12.263438223487384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6463.1713879999988</v>
      </c>
      <c r="F20" s="72"/>
      <c r="G20" s="90">
        <v>-11.133821952135349</v>
      </c>
      <c r="H20" s="91"/>
      <c r="I20" s="90">
        <f t="shared" si="0"/>
        <v>4.7473909491975803</v>
      </c>
      <c r="J20" s="32"/>
      <c r="K20" s="89">
        <v>5974.0805919999993</v>
      </c>
      <c r="L20" s="72"/>
      <c r="M20" s="90">
        <v>-8.4253773741818065</v>
      </c>
      <c r="N20" s="91"/>
      <c r="O20" s="90">
        <f t="shared" si="1"/>
        <v>5.1520045633228051</v>
      </c>
      <c r="P20" s="80"/>
      <c r="Q20" s="90">
        <v>-9.2172850678787057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6129.9979579999999</v>
      </c>
      <c r="F21" s="72"/>
      <c r="G21" s="90">
        <v>-11.513926032528687</v>
      </c>
      <c r="H21" s="91"/>
      <c r="I21" s="90">
        <f t="shared" si="0"/>
        <v>-5.1549527313880787</v>
      </c>
      <c r="J21" s="32"/>
      <c r="K21" s="89">
        <v>5764.9708430000001</v>
      </c>
      <c r="L21" s="72"/>
      <c r="M21" s="90">
        <v>-7.8239806120076736</v>
      </c>
      <c r="N21" s="91"/>
      <c r="O21" s="90">
        <f t="shared" si="1"/>
        <v>-3.5002833620962974</v>
      </c>
      <c r="P21" s="80"/>
      <c r="Q21" s="90">
        <v>-10.323679141168995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5703.6121119999998</v>
      </c>
      <c r="F22" s="72"/>
      <c r="G22" s="90">
        <v>-5.1865326731644643</v>
      </c>
      <c r="H22" s="91"/>
      <c r="I22" s="90">
        <f t="shared" si="0"/>
        <v>-6.9557257428371884</v>
      </c>
      <c r="J22" s="32"/>
      <c r="K22" s="89">
        <v>5259.3844440000003</v>
      </c>
      <c r="L22" s="72"/>
      <c r="M22" s="90">
        <v>-1.5769598756783836</v>
      </c>
      <c r="N22" s="91"/>
      <c r="O22" s="90">
        <f t="shared" si="1"/>
        <v>-8.7699732187526678</v>
      </c>
      <c r="P22" s="80"/>
      <c r="Q22" s="90">
        <v>-9.4943742948125305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2021</v>
      </c>
      <c r="B24" s="32"/>
      <c r="C24" s="81" t="s">
        <v>297</v>
      </c>
      <c r="D24" s="82"/>
      <c r="E24" s="83">
        <f>SUM(E25:E36)</f>
        <v>82739.904402</v>
      </c>
      <c r="F24" s="84"/>
      <c r="G24" s="85">
        <f t="shared" ref="G24:G36" si="2">E24/E10*100-100</f>
        <v>21.41641322293566</v>
      </c>
      <c r="H24" s="86"/>
      <c r="I24" s="87"/>
      <c r="J24" s="82"/>
      <c r="K24" s="83">
        <f>SUM(K25:K36)</f>
        <v>73421.770896999995</v>
      </c>
      <c r="L24" s="84"/>
      <c r="M24" s="85">
        <f t="shared" ref="M24:M36" si="3">K24/K10*100-100</f>
        <v>17.825052753572578</v>
      </c>
      <c r="N24" s="86"/>
      <c r="O24" s="87"/>
      <c r="P24" s="88"/>
      <c r="Q24" s="87"/>
      <c r="R24" s="32"/>
      <c r="S24" s="81" t="s">
        <v>297</v>
      </c>
      <c r="T24" s="32"/>
      <c r="U24" s="221">
        <v>2021</v>
      </c>
    </row>
    <row r="25" spans="1:21" ht="13.5" customHeight="1" x14ac:dyDescent="0.3">
      <c r="A25" s="221"/>
      <c r="B25" s="32"/>
      <c r="C25" s="71" t="s">
        <v>327</v>
      </c>
      <c r="D25" s="32"/>
      <c r="E25" s="72">
        <v>5503.0429729999987</v>
      </c>
      <c r="F25" s="72"/>
      <c r="G25" s="90">
        <f t="shared" si="2"/>
        <v>-17.643275837604918</v>
      </c>
      <c r="H25" s="91"/>
      <c r="I25" s="90">
        <f>E25/E22*100-100</f>
        <v>-3.5165283869500428</v>
      </c>
      <c r="J25" s="32"/>
      <c r="K25" s="72">
        <v>5014.7188229999992</v>
      </c>
      <c r="L25" s="72"/>
      <c r="M25" s="90">
        <f t="shared" si="3"/>
        <v>-13.169788984744713</v>
      </c>
      <c r="N25" s="91"/>
      <c r="O25" s="90">
        <f>K25/K22*100-100</f>
        <v>-4.6519820637778224</v>
      </c>
      <c r="P25" s="80"/>
      <c r="Q25" s="90">
        <v>-11.66133394238328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72">
        <v>5720.6071250000014</v>
      </c>
      <c r="F26" s="72"/>
      <c r="G26" s="90">
        <f t="shared" si="2"/>
        <v>-11.266147105843899</v>
      </c>
      <c r="H26" s="91"/>
      <c r="I26" s="90">
        <f>E26/E25*100-100</f>
        <v>3.9535244966730971</v>
      </c>
      <c r="J26" s="32"/>
      <c r="K26" s="72">
        <v>5120.0283960000015</v>
      </c>
      <c r="L26" s="72"/>
      <c r="M26" s="90">
        <f t="shared" si="3"/>
        <v>-10.769851503037984</v>
      </c>
      <c r="N26" s="91"/>
      <c r="O26" s="90">
        <f>K26/K25*100-100</f>
        <v>2.1000095262968728</v>
      </c>
      <c r="P26" s="80"/>
      <c r="Q26" s="90">
        <v>-11.581595550284945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72">
        <v>6938.993970999999</v>
      </c>
      <c r="F27" s="72"/>
      <c r="G27" s="90">
        <f t="shared" si="2"/>
        <v>13.035962201076941</v>
      </c>
      <c r="H27" s="91"/>
      <c r="I27" s="90">
        <f t="shared" ref="I27:I36" si="4">E27/E26*100-100</f>
        <v>21.298208728151337</v>
      </c>
      <c r="J27" s="32"/>
      <c r="K27" s="72">
        <v>6334.2474689999999</v>
      </c>
      <c r="L27" s="72"/>
      <c r="M27" s="90">
        <f t="shared" si="3"/>
        <v>15.694248495448775</v>
      </c>
      <c r="N27" s="91"/>
      <c r="O27" s="90">
        <f t="shared" ref="O27:O36" si="5">K27/K26*100-100</f>
        <v>23.715084743447946</v>
      </c>
      <c r="P27" s="80"/>
      <c r="Q27" s="90">
        <v>-5.7349634778136931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72">
        <v>6728.6900830000013</v>
      </c>
      <c r="F28" s="72"/>
      <c r="G28" s="90">
        <f t="shared" si="2"/>
        <v>66.568856315725526</v>
      </c>
      <c r="H28" s="91"/>
      <c r="I28" s="90">
        <f t="shared" si="4"/>
        <v>-3.0307547301369056</v>
      </c>
      <c r="J28" s="32"/>
      <c r="K28" s="72">
        <v>6077.9154280000021</v>
      </c>
      <c r="L28" s="72"/>
      <c r="M28" s="90">
        <f t="shared" si="3"/>
        <v>66.850022825472138</v>
      </c>
      <c r="N28" s="91"/>
      <c r="O28" s="90">
        <f t="shared" si="5"/>
        <v>-4.0467639171739762</v>
      </c>
      <c r="P28" s="80"/>
      <c r="Q28" s="90">
        <v>16.619468364489734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72">
        <v>6746.9697319999987</v>
      </c>
      <c r="F29" s="72"/>
      <c r="G29" s="90">
        <f t="shared" si="2"/>
        <v>55.710901035554059</v>
      </c>
      <c r="H29" s="91"/>
      <c r="I29" s="90">
        <f t="shared" si="4"/>
        <v>0.27166727512360467</v>
      </c>
      <c r="J29" s="32"/>
      <c r="K29" s="72">
        <v>6031.8995569999988</v>
      </c>
      <c r="L29" s="72"/>
      <c r="M29" s="90">
        <f t="shared" si="3"/>
        <v>45.315264654190656</v>
      </c>
      <c r="N29" s="91"/>
      <c r="O29" s="90">
        <f t="shared" si="5"/>
        <v>-0.75709956061604089</v>
      </c>
      <c r="P29" s="80"/>
      <c r="Q29" s="90">
        <v>40.680652753008275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72">
        <v>6741.7920189999986</v>
      </c>
      <c r="F30" s="72"/>
      <c r="G30" s="90">
        <f t="shared" si="2"/>
        <v>30.733659124939862</v>
      </c>
      <c r="H30" s="91"/>
      <c r="I30" s="90">
        <f t="shared" si="4"/>
        <v>-7.6741310627838288E-2</v>
      </c>
      <c r="J30" s="32"/>
      <c r="K30" s="72">
        <v>6118.8468769999981</v>
      </c>
      <c r="L30" s="72"/>
      <c r="M30" s="90">
        <f t="shared" si="3"/>
        <v>25.815551549928202</v>
      </c>
      <c r="N30" s="91"/>
      <c r="O30" s="90">
        <f t="shared" si="5"/>
        <v>1.4414583528516829</v>
      </c>
      <c r="P30" s="80"/>
      <c r="Q30" s="90">
        <v>49.432519282116971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72">
        <v>7150.296940000002</v>
      </c>
      <c r="F31" s="72"/>
      <c r="G31" s="90">
        <f t="shared" si="2"/>
        <v>21.945616336545044</v>
      </c>
      <c r="H31" s="91"/>
      <c r="I31" s="90">
        <f t="shared" si="4"/>
        <v>6.0592928385915457</v>
      </c>
      <c r="J31" s="32"/>
      <c r="K31" s="72">
        <v>6307.490509000002</v>
      </c>
      <c r="L31" s="72"/>
      <c r="M31" s="90">
        <f t="shared" si="3"/>
        <v>15.747261479854387</v>
      </c>
      <c r="N31" s="91"/>
      <c r="O31" s="90">
        <f t="shared" si="5"/>
        <v>3.0829931814292166</v>
      </c>
      <c r="P31" s="80"/>
      <c r="Q31" s="90">
        <v>34.426508749659121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72">
        <v>6114.5612500000007</v>
      </c>
      <c r="F32" s="72"/>
      <c r="G32" s="90">
        <f t="shared" si="2"/>
        <v>21.854840322401969</v>
      </c>
      <c r="H32" s="91"/>
      <c r="I32" s="90">
        <f t="shared" si="4"/>
        <v>-14.485212274275156</v>
      </c>
      <c r="J32" s="32"/>
      <c r="K32" s="72">
        <v>5271.9986410000001</v>
      </c>
      <c r="L32" s="72"/>
      <c r="M32" s="90">
        <f t="shared" si="3"/>
        <v>16.129750265006891</v>
      </c>
      <c r="N32" s="91"/>
      <c r="O32" s="90">
        <f t="shared" si="5"/>
        <v>-16.416859708666763</v>
      </c>
      <c r="P32" s="80"/>
      <c r="Q32" s="90">
        <v>24.742885654593621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72">
        <v>7345.1313029999983</v>
      </c>
      <c r="F33" s="72"/>
      <c r="G33" s="90">
        <f t="shared" si="2"/>
        <v>19.041147755577654</v>
      </c>
      <c r="H33" s="91"/>
      <c r="I33" s="90">
        <f t="shared" si="4"/>
        <v>20.125238797795959</v>
      </c>
      <c r="J33" s="32"/>
      <c r="K33" s="72">
        <v>6341.7200389999989</v>
      </c>
      <c r="L33" s="72"/>
      <c r="M33" s="90">
        <f t="shared" si="3"/>
        <v>11.622962598333103</v>
      </c>
      <c r="N33" s="91"/>
      <c r="O33" s="90">
        <f t="shared" si="5"/>
        <v>20.290623553671708</v>
      </c>
      <c r="P33" s="80"/>
      <c r="Q33" s="90">
        <v>20.86790393757596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72">
        <v>7611.3727530000006</v>
      </c>
      <c r="F34" s="72"/>
      <c r="G34" s="90">
        <f t="shared" si="2"/>
        <v>17.765293477004747</v>
      </c>
      <c r="H34" s="91"/>
      <c r="I34" s="90">
        <f t="shared" si="4"/>
        <v>3.6247337047774693</v>
      </c>
      <c r="J34" s="32"/>
      <c r="K34" s="72">
        <v>6588.9204600000012</v>
      </c>
      <c r="L34" s="72"/>
      <c r="M34" s="90">
        <f t="shared" si="3"/>
        <v>10.291790653499817</v>
      </c>
      <c r="N34" s="91"/>
      <c r="O34" s="90">
        <f t="shared" si="5"/>
        <v>3.8980027418394627</v>
      </c>
      <c r="P34" s="80"/>
      <c r="Q34" s="90">
        <v>19.373858211542554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72">
        <v>8318.0106530000012</v>
      </c>
      <c r="F35" s="72"/>
      <c r="G35" s="90">
        <f t="shared" si="2"/>
        <v>35.693530568709548</v>
      </c>
      <c r="H35" s="91"/>
      <c r="I35" s="90">
        <f t="shared" si="4"/>
        <v>9.2839744278912235</v>
      </c>
      <c r="J35" s="32"/>
      <c r="K35" s="72">
        <v>7325.3586070000019</v>
      </c>
      <c r="L35" s="72"/>
      <c r="M35" s="90">
        <f t="shared" si="3"/>
        <v>27.066706952987829</v>
      </c>
      <c r="N35" s="91"/>
      <c r="O35" s="90">
        <f t="shared" si="5"/>
        <v>11.176916635597095</v>
      </c>
      <c r="P35" s="80"/>
      <c r="Q35" s="90">
        <v>24.041996883082575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72">
        <v>7820.4356000000007</v>
      </c>
      <c r="F36" s="72"/>
      <c r="G36" s="90">
        <f t="shared" si="2"/>
        <v>37.113735058286181</v>
      </c>
      <c r="H36" s="91"/>
      <c r="I36" s="90">
        <f t="shared" si="4"/>
        <v>-5.9818996843980159</v>
      </c>
      <c r="J36" s="32"/>
      <c r="K36" s="72">
        <v>6888.6260910000001</v>
      </c>
      <c r="L36" s="72"/>
      <c r="M36" s="90">
        <f t="shared" si="3"/>
        <v>30.977801002143281</v>
      </c>
      <c r="N36" s="91"/>
      <c r="O36" s="90">
        <f t="shared" si="5"/>
        <v>-5.9619267728772627</v>
      </c>
      <c r="P36" s="80"/>
      <c r="Q36" s="90">
        <v>29.803261084564923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2022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2022</v>
      </c>
    </row>
    <row r="39" spans="1:21" ht="13.5" customHeight="1" x14ac:dyDescent="0.3">
      <c r="A39" s="221"/>
      <c r="B39" s="32"/>
      <c r="C39" s="71" t="s">
        <v>327</v>
      </c>
      <c r="D39" s="32"/>
      <c r="E39" s="72">
        <v>7610.9699110000001</v>
      </c>
      <c r="F39" s="72"/>
      <c r="G39" s="90">
        <f t="shared" ref="G39:G42" si="6">E39/E25*100-100</f>
        <v>38.304751540961689</v>
      </c>
      <c r="H39" s="91"/>
      <c r="I39" s="90">
        <f>E39/E36*100-100</f>
        <v>-2.6784401753784692</v>
      </c>
      <c r="J39" s="32"/>
      <c r="K39" s="72">
        <v>6558.8090799999991</v>
      </c>
      <c r="L39" s="72"/>
      <c r="M39" s="90">
        <f t="shared" ref="M39:M42" si="7">K39/K25*100-100</f>
        <v>30.791163203767923</v>
      </c>
      <c r="N39" s="91"/>
      <c r="O39" s="90">
        <f>K39/K36*100-100</f>
        <v>-4.7878489359570153</v>
      </c>
      <c r="P39" s="80"/>
      <c r="Q39" s="90">
        <v>36.989625996981459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72">
        <v>8194.0489099999995</v>
      </c>
      <c r="F40" s="72"/>
      <c r="G40" s="90">
        <f t="shared" si="6"/>
        <v>43.237399998868085</v>
      </c>
      <c r="H40" s="91"/>
      <c r="I40" s="90">
        <f t="shared" ref="I40:I42" si="8">E40/E39*100-100</f>
        <v>7.6610340839383042</v>
      </c>
      <c r="J40" s="32"/>
      <c r="K40" s="72">
        <v>6788.7921629999992</v>
      </c>
      <c r="L40" s="72"/>
      <c r="M40" s="90">
        <f t="shared" si="7"/>
        <v>32.592861561152887</v>
      </c>
      <c r="N40" s="91"/>
      <c r="O40" s="90">
        <f t="shared" ref="O40:O42" si="9">K40/K39*100-100</f>
        <v>3.5064762549849888</v>
      </c>
      <c r="P40" s="80"/>
      <c r="Q40" s="90">
        <v>39.570440440409527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72">
        <v>9073.3086139999978</v>
      </c>
      <c r="F41" s="72"/>
      <c r="G41" s="90">
        <f t="shared" si="6"/>
        <v>30.758272048079277</v>
      </c>
      <c r="H41" s="91"/>
      <c r="I41" s="90">
        <f t="shared" si="8"/>
        <v>10.730466874891988</v>
      </c>
      <c r="J41" s="32"/>
      <c r="K41" s="72">
        <v>7665.9654969999974</v>
      </c>
      <c r="L41" s="72"/>
      <c r="M41" s="90">
        <f t="shared" si="7"/>
        <v>21.02409219907284</v>
      </c>
      <c r="N41" s="91"/>
      <c r="O41" s="90">
        <f t="shared" si="9"/>
        <v>12.920904233609235</v>
      </c>
      <c r="P41" s="80"/>
      <c r="Q41" s="90">
        <v>36.975251733652215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72">
        <v>8691.2123489999994</v>
      </c>
      <c r="F42" s="72"/>
      <c r="G42" s="90">
        <f t="shared" si="6"/>
        <v>29.166483249961232</v>
      </c>
      <c r="H42" s="91"/>
      <c r="I42" s="90">
        <f t="shared" si="8"/>
        <v>-4.211212042434326</v>
      </c>
      <c r="J42" s="32"/>
      <c r="K42" s="72">
        <v>7204.7266469999995</v>
      </c>
      <c r="L42" s="72"/>
      <c r="M42" s="90">
        <f t="shared" si="7"/>
        <v>18.539435639544365</v>
      </c>
      <c r="N42" s="91"/>
      <c r="O42" s="90">
        <f t="shared" si="9"/>
        <v>-6.016709182691983</v>
      </c>
      <c r="P42" s="80"/>
      <c r="Q42" s="90">
        <v>33.887868886126768</v>
      </c>
      <c r="R42" s="32"/>
      <c r="S42" s="71" t="s">
        <v>527</v>
      </c>
      <c r="T42" s="32"/>
      <c r="U42" s="221"/>
    </row>
    <row r="43" spans="1:21" ht="6.75" customHeight="1" thickBot="1" x14ac:dyDescent="0.35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 x14ac:dyDescent="0.3"/>
  </sheetData>
  <mergeCells count="18">
    <mergeCell ref="Y10:Z10"/>
    <mergeCell ref="S4:S8"/>
    <mergeCell ref="U4:U8"/>
    <mergeCell ref="U10:U22"/>
    <mergeCell ref="U24:U36"/>
    <mergeCell ref="U38:U42"/>
    <mergeCell ref="A1:U1"/>
    <mergeCell ref="A38:A42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7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20" t="s">
        <v>357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</row>
    <row r="2" spans="1:46" ht="14.25" customHeight="1" x14ac:dyDescent="0.3">
      <c r="A2" s="220" t="s">
        <v>538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6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6" t="s">
        <v>523</v>
      </c>
      <c r="AS5" s="31"/>
      <c r="AT5" s="31"/>
    </row>
    <row r="6" spans="1:46" ht="2.25" customHeight="1" x14ac:dyDescent="0.3">
      <c r="A6" s="21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6"/>
    </row>
    <row r="7" spans="1:46" ht="27" customHeight="1" x14ac:dyDescent="0.3">
      <c r="A7" s="216"/>
      <c r="B7" s="63"/>
      <c r="C7" s="217" t="s">
        <v>648</v>
      </c>
      <c r="D7" s="217"/>
      <c r="E7" s="217"/>
      <c r="F7" s="63"/>
      <c r="G7" s="216" t="s">
        <v>656</v>
      </c>
      <c r="H7" s="217"/>
      <c r="I7" s="217"/>
      <c r="J7" s="63"/>
      <c r="K7" s="217" t="s">
        <v>648</v>
      </c>
      <c r="L7" s="217"/>
      <c r="M7" s="217"/>
      <c r="N7" s="63"/>
      <c r="O7" s="216" t="s">
        <v>656</v>
      </c>
      <c r="P7" s="217"/>
      <c r="Q7" s="217"/>
      <c r="R7" s="63"/>
      <c r="S7" s="217" t="s">
        <v>648</v>
      </c>
      <c r="T7" s="217"/>
      <c r="U7" s="217"/>
      <c r="V7" s="63"/>
      <c r="W7" s="216" t="s">
        <v>656</v>
      </c>
      <c r="X7" s="217"/>
      <c r="Y7" s="217"/>
      <c r="Z7" s="63"/>
      <c r="AA7" s="217" t="s">
        <v>648</v>
      </c>
      <c r="AB7" s="217"/>
      <c r="AC7" s="217"/>
      <c r="AD7" s="63"/>
      <c r="AE7" s="216" t="s">
        <v>656</v>
      </c>
      <c r="AF7" s="217"/>
      <c r="AG7" s="217"/>
      <c r="AH7" s="63"/>
      <c r="AI7" s="217" t="s">
        <v>648</v>
      </c>
      <c r="AJ7" s="217"/>
      <c r="AK7" s="217"/>
      <c r="AL7" s="63"/>
      <c r="AM7" s="216" t="s">
        <v>656</v>
      </c>
      <c r="AN7" s="217"/>
      <c r="AO7" s="217"/>
      <c r="AP7" s="63"/>
      <c r="AQ7" s="216"/>
    </row>
    <row r="8" spans="1:46" ht="3" customHeight="1" x14ac:dyDescent="0.3">
      <c r="A8" s="216"/>
      <c r="B8" s="63"/>
      <c r="C8" s="217"/>
      <c r="D8" s="217"/>
      <c r="E8" s="217"/>
      <c r="F8" s="63"/>
      <c r="G8" s="63"/>
      <c r="H8" s="63"/>
      <c r="I8" s="63"/>
      <c r="J8" s="63"/>
      <c r="K8" s="217"/>
      <c r="L8" s="217"/>
      <c r="M8" s="217"/>
      <c r="N8" s="63"/>
      <c r="O8" s="63"/>
      <c r="P8" s="63"/>
      <c r="Q8" s="63"/>
      <c r="R8" s="63"/>
      <c r="S8" s="217"/>
      <c r="T8" s="217"/>
      <c r="U8" s="217"/>
      <c r="V8" s="63"/>
      <c r="W8" s="63"/>
      <c r="X8" s="63"/>
      <c r="Y8" s="63"/>
      <c r="Z8" s="63"/>
      <c r="AA8" s="217"/>
      <c r="AB8" s="217"/>
      <c r="AC8" s="217"/>
      <c r="AD8" s="63"/>
      <c r="AE8" s="63"/>
      <c r="AF8" s="63"/>
      <c r="AG8" s="63"/>
      <c r="AH8" s="63"/>
      <c r="AI8" s="217"/>
      <c r="AJ8" s="217"/>
      <c r="AK8" s="217"/>
      <c r="AL8" s="63"/>
      <c r="AM8" s="63"/>
      <c r="AN8" s="63"/>
      <c r="AO8" s="63"/>
      <c r="AP8" s="63"/>
      <c r="AQ8" s="216"/>
    </row>
    <row r="9" spans="1:46" x14ac:dyDescent="0.3">
      <c r="A9" s="216"/>
      <c r="B9" s="63"/>
      <c r="C9" s="217"/>
      <c r="D9" s="217"/>
      <c r="E9" s="217"/>
      <c r="F9" s="63"/>
      <c r="G9" s="217" t="s">
        <v>296</v>
      </c>
      <c r="H9" s="217"/>
      <c r="I9" s="217"/>
      <c r="J9" s="63"/>
      <c r="K9" s="217"/>
      <c r="L9" s="217"/>
      <c r="M9" s="217"/>
      <c r="N9" s="63"/>
      <c r="O9" s="217" t="s">
        <v>296</v>
      </c>
      <c r="P9" s="217"/>
      <c r="Q9" s="217"/>
      <c r="R9" s="63"/>
      <c r="S9" s="217"/>
      <c r="T9" s="217"/>
      <c r="U9" s="217"/>
      <c r="V9" s="63"/>
      <c r="W9" s="217" t="s">
        <v>296</v>
      </c>
      <c r="X9" s="217"/>
      <c r="Y9" s="217"/>
      <c r="Z9" s="63"/>
      <c r="AA9" s="217"/>
      <c r="AB9" s="217"/>
      <c r="AC9" s="217"/>
      <c r="AD9" s="63"/>
      <c r="AE9" s="217" t="s">
        <v>296</v>
      </c>
      <c r="AF9" s="217"/>
      <c r="AG9" s="217"/>
      <c r="AH9" s="63"/>
      <c r="AI9" s="217"/>
      <c r="AJ9" s="217"/>
      <c r="AK9" s="217"/>
      <c r="AL9" s="63"/>
      <c r="AM9" s="217" t="s">
        <v>296</v>
      </c>
      <c r="AN9" s="217"/>
      <c r="AO9" s="217"/>
      <c r="AP9" s="63"/>
      <c r="AQ9" s="216"/>
      <c r="AS9" s="31"/>
      <c r="AT9" s="31"/>
    </row>
    <row r="10" spans="1:46" ht="3" customHeight="1" x14ac:dyDescent="0.3">
      <c r="A10" s="21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6"/>
    </row>
    <row r="11" spans="1:46" ht="55.5" customHeight="1" x14ac:dyDescent="0.3">
      <c r="A11" s="216"/>
      <c r="B11" s="63"/>
      <c r="C11" s="211">
        <v>2021</v>
      </c>
      <c r="D11" s="63"/>
      <c r="E11" s="211">
        <v>2022</v>
      </c>
      <c r="F11" s="63"/>
      <c r="G11" s="30" t="s">
        <v>657</v>
      </c>
      <c r="H11" s="63"/>
      <c r="I11" s="30" t="s">
        <v>658</v>
      </c>
      <c r="J11" s="63"/>
      <c r="K11" s="211">
        <v>2021</v>
      </c>
      <c r="L11" s="63"/>
      <c r="M11" s="211">
        <v>2022</v>
      </c>
      <c r="N11" s="63"/>
      <c r="O11" s="30" t="s">
        <v>657</v>
      </c>
      <c r="P11" s="63"/>
      <c r="Q11" s="30" t="s">
        <v>658</v>
      </c>
      <c r="R11" s="63"/>
      <c r="S11" s="211">
        <v>2021</v>
      </c>
      <c r="T11" s="63"/>
      <c r="U11" s="211">
        <v>2022</v>
      </c>
      <c r="V11" s="63"/>
      <c r="W11" s="30" t="s">
        <v>657</v>
      </c>
      <c r="X11" s="63"/>
      <c r="Y11" s="30" t="s">
        <v>658</v>
      </c>
      <c r="Z11" s="63"/>
      <c r="AA11" s="211">
        <v>2021</v>
      </c>
      <c r="AB11" s="63"/>
      <c r="AC11" s="211">
        <v>2022</v>
      </c>
      <c r="AD11" s="63"/>
      <c r="AE11" s="30" t="s">
        <v>657</v>
      </c>
      <c r="AF11" s="63"/>
      <c r="AG11" s="30" t="s">
        <v>658</v>
      </c>
      <c r="AH11" s="63"/>
      <c r="AI11" s="211">
        <v>2021</v>
      </c>
      <c r="AJ11" s="63"/>
      <c r="AK11" s="211">
        <v>2022</v>
      </c>
      <c r="AL11" s="63"/>
      <c r="AM11" s="30" t="s">
        <v>657</v>
      </c>
      <c r="AN11" s="63"/>
      <c r="AO11" s="30" t="s">
        <v>658</v>
      </c>
      <c r="AP11" s="63"/>
      <c r="AQ11" s="216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63579.536011000004</v>
      </c>
      <c r="D13" s="68"/>
      <c r="E13" s="67">
        <f>SUM(E14:E25)</f>
        <v>24450.705092999997</v>
      </c>
      <c r="F13" s="68"/>
      <c r="G13" s="69"/>
      <c r="H13" s="68"/>
      <c r="I13" s="68"/>
      <c r="J13" s="68"/>
      <c r="K13" s="67">
        <f>SUM(K14:K25)</f>
        <v>48768.866488000014</v>
      </c>
      <c r="L13" s="68"/>
      <c r="M13" s="67">
        <f>SUM(M14:M25)</f>
        <v>18852.672436999997</v>
      </c>
      <c r="N13" s="68"/>
      <c r="O13" s="69"/>
      <c r="P13" s="68"/>
      <c r="Q13" s="68"/>
      <c r="R13" s="68"/>
      <c r="S13" s="67">
        <f>SUM(S14:S25)</f>
        <v>14810.669523</v>
      </c>
      <c r="T13" s="68"/>
      <c r="U13" s="67">
        <f>SUM(U14:U25)</f>
        <v>5598.0326559999985</v>
      </c>
      <c r="V13" s="68"/>
      <c r="W13" s="69"/>
      <c r="X13" s="68"/>
      <c r="Y13" s="68"/>
      <c r="Z13" s="68"/>
      <c r="AA13" s="67">
        <f>SUM(AA14:AA25)</f>
        <v>45460.359649999999</v>
      </c>
      <c r="AB13" s="68"/>
      <c r="AC13" s="67">
        <f>SUM(AC14:AC25)</f>
        <v>17806.693133000001</v>
      </c>
      <c r="AD13" s="68"/>
      <c r="AE13" s="69"/>
      <c r="AF13" s="68"/>
      <c r="AG13" s="68"/>
      <c r="AH13" s="68"/>
      <c r="AI13" s="67">
        <f>SUM(AI14:AI25)</f>
        <v>18119.176360999998</v>
      </c>
      <c r="AJ13" s="68"/>
      <c r="AK13" s="67">
        <f>SUM(AK14:AK25)</f>
        <v>6644.011959999998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4604.6227799999988</v>
      </c>
      <c r="D14" s="72"/>
      <c r="E14" s="72">
        <f>M14+U14</f>
        <v>5618.3265569999976</v>
      </c>
      <c r="F14" s="32"/>
      <c r="G14" s="37">
        <f>E14/C14*100-100</f>
        <v>22.014914694054454</v>
      </c>
      <c r="H14" s="72"/>
      <c r="I14" s="37">
        <f>E14/C25*100-100</f>
        <v>5.7783595128903471</v>
      </c>
      <c r="J14" s="32"/>
      <c r="K14" s="72">
        <v>3666.8692689999989</v>
      </c>
      <c r="L14" s="72"/>
      <c r="M14" s="72">
        <v>4402.6517339999991</v>
      </c>
      <c r="N14" s="32"/>
      <c r="O14" s="37">
        <f>M14/K14*100-100</f>
        <v>20.065685766884656</v>
      </c>
      <c r="P14" s="72"/>
      <c r="Q14" s="37">
        <f>M14/K25*100-100</f>
        <v>7.4392456434480607</v>
      </c>
      <c r="R14" s="32"/>
      <c r="S14" s="72">
        <v>937.75351100000023</v>
      </c>
      <c r="T14" s="72"/>
      <c r="U14" s="72">
        <v>1215.6748229999982</v>
      </c>
      <c r="V14" s="32"/>
      <c r="W14" s="37">
        <f>U14/S14*100-100</f>
        <v>29.636925774197152</v>
      </c>
      <c r="X14" s="72"/>
      <c r="Y14" s="37">
        <f>U14/S25*100-100</f>
        <v>0.17029781216626816</v>
      </c>
      <c r="Z14" s="32"/>
      <c r="AA14" s="72">
        <v>3412.527493999999</v>
      </c>
      <c r="AB14" s="72"/>
      <c r="AC14" s="72">
        <v>4142.7646599999989</v>
      </c>
      <c r="AD14" s="32"/>
      <c r="AE14" s="37">
        <f>AC14/AA14*100-100</f>
        <v>21.398718905090817</v>
      </c>
      <c r="AF14" s="72"/>
      <c r="AG14" s="37">
        <f>AC14/AA25*100-100</f>
        <v>8.0177828438437189</v>
      </c>
      <c r="AH14" s="32"/>
      <c r="AI14" s="72">
        <v>1192.0952860000002</v>
      </c>
      <c r="AJ14" s="72"/>
      <c r="AK14" s="72">
        <v>1475.5618969999982</v>
      </c>
      <c r="AL14" s="32"/>
      <c r="AM14" s="37">
        <f>AK14/AI14*100-100</f>
        <v>23.778855124169823</v>
      </c>
      <c r="AN14" s="72"/>
      <c r="AO14" s="37">
        <f>AK14/AI25*100-100</f>
        <v>-3.9993232188777483E-2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4978.6996229999995</v>
      </c>
      <c r="D15" s="72"/>
      <c r="E15" s="72">
        <f t="shared" ref="E15:E25" si="1">M15+U15</f>
        <v>5973.7028999999993</v>
      </c>
      <c r="F15" s="32"/>
      <c r="G15" s="37">
        <f t="shared" ref="G15:G25" si="2">E15/C15*100-100</f>
        <v>19.985204015992508</v>
      </c>
      <c r="H15" s="72"/>
      <c r="I15" s="37">
        <f t="shared" ref="I15:I25" si="3">E15/E14*100-100</f>
        <v>6.3253059321948939</v>
      </c>
      <c r="J15" s="32"/>
      <c r="K15" s="72">
        <v>3808.9945740000003</v>
      </c>
      <c r="L15" s="72"/>
      <c r="M15" s="72">
        <v>4601.6202169999997</v>
      </c>
      <c r="N15" s="32"/>
      <c r="O15" s="37">
        <f t="shared" ref="O15:O25" si="4">M15/K15*100-100</f>
        <v>20.80931404865791</v>
      </c>
      <c r="P15" s="72"/>
      <c r="Q15" s="37">
        <f t="shared" ref="Q15:Q25" si="5">M15/M14*100-100</f>
        <v>4.5192873527434045</v>
      </c>
      <c r="R15" s="32"/>
      <c r="S15" s="72">
        <v>1169.7050489999995</v>
      </c>
      <c r="T15" s="72"/>
      <c r="U15" s="72">
        <v>1372.0826829999996</v>
      </c>
      <c r="V15" s="32"/>
      <c r="W15" s="37">
        <f t="shared" ref="W15:W25" si="6">U15/S15*100-100</f>
        <v>17.301595318667395</v>
      </c>
      <c r="X15" s="72"/>
      <c r="Y15" s="37">
        <f t="shared" ref="Y15:Y25" si="7">U15/U14*100-100</f>
        <v>12.865929033063608</v>
      </c>
      <c r="Z15" s="32"/>
      <c r="AA15" s="72">
        <v>3563.3942650000004</v>
      </c>
      <c r="AB15" s="72"/>
      <c r="AC15" s="72">
        <v>4357.0121259999996</v>
      </c>
      <c r="AD15" s="32"/>
      <c r="AE15" s="37">
        <f t="shared" ref="AE15:AE25" si="8">AC15/AA15*100-100</f>
        <v>22.271401983075251</v>
      </c>
      <c r="AF15" s="72"/>
      <c r="AG15" s="37">
        <f t="shared" ref="AG15:AG25" si="9">AC15/AC14*100-100</f>
        <v>5.1716060066999034</v>
      </c>
      <c r="AH15" s="32"/>
      <c r="AI15" s="72">
        <v>1415.3053579999996</v>
      </c>
      <c r="AJ15" s="72"/>
      <c r="AK15" s="72">
        <v>1616.6907739999995</v>
      </c>
      <c r="AL15" s="32"/>
      <c r="AM15" s="37">
        <f t="shared" ref="AM15:AM25" si="10">AK15/AI15*100-100</f>
        <v>14.229114223419742</v>
      </c>
      <c r="AN15" s="72"/>
      <c r="AO15" s="37">
        <f t="shared" ref="AO15:AO25" si="11">AK15/AK14*100-100</f>
        <v>9.5644159209406183</v>
      </c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5813.5444889999999</v>
      </c>
      <c r="D16" s="72"/>
      <c r="E16" s="72">
        <f t="shared" si="1"/>
        <v>6612.4952719999992</v>
      </c>
      <c r="F16" s="32"/>
      <c r="G16" s="37">
        <f t="shared" si="2"/>
        <v>13.742920253069713</v>
      </c>
      <c r="H16" s="72"/>
      <c r="I16" s="37">
        <f t="shared" si="3"/>
        <v>10.693407132785254</v>
      </c>
      <c r="J16" s="32"/>
      <c r="K16" s="72">
        <v>4405.2635799999998</v>
      </c>
      <c r="L16" s="72"/>
      <c r="M16" s="72">
        <v>5089.7245129999992</v>
      </c>
      <c r="N16" s="32"/>
      <c r="O16" s="37">
        <f t="shared" si="4"/>
        <v>15.537343465836372</v>
      </c>
      <c r="P16" s="72"/>
      <c r="Q16" s="37">
        <f t="shared" si="5"/>
        <v>10.607226867544853</v>
      </c>
      <c r="R16" s="32"/>
      <c r="S16" s="72">
        <v>1408.2809089999996</v>
      </c>
      <c r="T16" s="72"/>
      <c r="U16" s="72">
        <v>1522.7707590000002</v>
      </c>
      <c r="V16" s="32"/>
      <c r="W16" s="37">
        <f t="shared" si="6"/>
        <v>8.1297594299775113</v>
      </c>
      <c r="X16" s="72"/>
      <c r="Y16" s="37">
        <f t="shared" si="7"/>
        <v>10.982434066621096</v>
      </c>
      <c r="Z16" s="32"/>
      <c r="AA16" s="72">
        <v>4092.2881739999998</v>
      </c>
      <c r="AB16" s="72"/>
      <c r="AC16" s="72">
        <v>4804.225261999999</v>
      </c>
      <c r="AD16" s="32"/>
      <c r="AE16" s="37">
        <f t="shared" si="8"/>
        <v>17.397041892680718</v>
      </c>
      <c r="AF16" s="72"/>
      <c r="AG16" s="37">
        <f t="shared" si="9"/>
        <v>10.264216005535161</v>
      </c>
      <c r="AH16" s="32"/>
      <c r="AI16" s="72">
        <v>1721.2563149999996</v>
      </c>
      <c r="AJ16" s="72"/>
      <c r="AK16" s="72">
        <v>1808.2700100000002</v>
      </c>
      <c r="AL16" s="32"/>
      <c r="AM16" s="37">
        <f t="shared" si="10"/>
        <v>5.0552433267325796</v>
      </c>
      <c r="AN16" s="72"/>
      <c r="AO16" s="37">
        <f t="shared" si="11"/>
        <v>11.85008531507836</v>
      </c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5323.1113060000007</v>
      </c>
      <c r="D17" s="72"/>
      <c r="E17" s="72">
        <f t="shared" si="1"/>
        <v>6246.1803640000007</v>
      </c>
      <c r="F17" s="32"/>
      <c r="G17" s="37">
        <f t="shared" si="2"/>
        <v>17.340780700180986</v>
      </c>
      <c r="H17" s="72"/>
      <c r="I17" s="37">
        <f t="shared" si="3"/>
        <v>-5.5397379193770462</v>
      </c>
      <c r="J17" s="32"/>
      <c r="K17" s="72">
        <v>4059.1854350000008</v>
      </c>
      <c r="L17" s="72"/>
      <c r="M17" s="72">
        <v>4758.6759730000003</v>
      </c>
      <c r="N17" s="32"/>
      <c r="O17" s="37">
        <f t="shared" si="4"/>
        <v>17.232288329788986</v>
      </c>
      <c r="P17" s="72"/>
      <c r="Q17" s="37">
        <f t="shared" si="5"/>
        <v>-6.5042526202439177</v>
      </c>
      <c r="R17" s="32"/>
      <c r="S17" s="72">
        <v>1263.9258709999997</v>
      </c>
      <c r="T17" s="72"/>
      <c r="U17" s="72">
        <v>1487.5043910000004</v>
      </c>
      <c r="V17" s="32"/>
      <c r="W17" s="37">
        <f t="shared" si="6"/>
        <v>17.689211458509718</v>
      </c>
      <c r="X17" s="72"/>
      <c r="Y17" s="37">
        <f t="shared" si="7"/>
        <v>-2.3159341477741009</v>
      </c>
      <c r="Z17" s="32"/>
      <c r="AA17" s="72">
        <v>3764.7093480000008</v>
      </c>
      <c r="AB17" s="72"/>
      <c r="AC17" s="72">
        <v>4502.6910850000004</v>
      </c>
      <c r="AD17" s="32"/>
      <c r="AE17" s="37">
        <f t="shared" si="8"/>
        <v>19.602621843623908</v>
      </c>
      <c r="AF17" s="72"/>
      <c r="AG17" s="37">
        <f t="shared" si="9"/>
        <v>-6.2764371060001025</v>
      </c>
      <c r="AH17" s="32"/>
      <c r="AI17" s="72">
        <v>1558.4019579999997</v>
      </c>
      <c r="AJ17" s="72"/>
      <c r="AK17" s="72">
        <v>1743.4892790000006</v>
      </c>
      <c r="AL17" s="32"/>
      <c r="AM17" s="37">
        <f t="shared" si="10"/>
        <v>11.8767382221167</v>
      </c>
      <c r="AN17" s="72"/>
      <c r="AO17" s="37">
        <f t="shared" si="11"/>
        <v>-3.5824700206137692</v>
      </c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5301.0038320000003</v>
      </c>
      <c r="D18" s="72"/>
      <c r="E18" s="72"/>
      <c r="F18" s="32"/>
      <c r="G18" s="37"/>
      <c r="H18" s="72"/>
      <c r="I18" s="37"/>
      <c r="J18" s="32"/>
      <c r="K18" s="72">
        <v>4042.0307230000003</v>
      </c>
      <c r="L18" s="72"/>
      <c r="M18" s="72"/>
      <c r="N18" s="32"/>
      <c r="O18" s="37"/>
      <c r="P18" s="72"/>
      <c r="Q18" s="37"/>
      <c r="R18" s="32"/>
      <c r="S18" s="72">
        <v>1258.973109</v>
      </c>
      <c r="T18" s="72"/>
      <c r="U18" s="72"/>
      <c r="V18" s="32"/>
      <c r="W18" s="37"/>
      <c r="X18" s="72"/>
      <c r="Y18" s="37"/>
      <c r="Z18" s="32"/>
      <c r="AA18" s="72">
        <v>3785.5942190000005</v>
      </c>
      <c r="AB18" s="72"/>
      <c r="AC18" s="72"/>
      <c r="AD18" s="32"/>
      <c r="AE18" s="37"/>
      <c r="AF18" s="72"/>
      <c r="AG18" s="37"/>
      <c r="AH18" s="32"/>
      <c r="AI18" s="72">
        <v>1515.409613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5148.1089339999999</v>
      </c>
      <c r="D19" s="72"/>
      <c r="E19" s="72"/>
      <c r="F19" s="32"/>
      <c r="G19" s="37"/>
      <c r="H19" s="72"/>
      <c r="I19" s="37"/>
      <c r="J19" s="32"/>
      <c r="K19" s="72">
        <v>3960.6379699999989</v>
      </c>
      <c r="L19" s="72"/>
      <c r="M19" s="72"/>
      <c r="N19" s="32"/>
      <c r="O19" s="37"/>
      <c r="P19" s="72"/>
      <c r="Q19" s="37"/>
      <c r="R19" s="32"/>
      <c r="S19" s="72">
        <v>1187.4709640000005</v>
      </c>
      <c r="T19" s="72"/>
      <c r="U19" s="72"/>
      <c r="V19" s="32"/>
      <c r="W19" s="37"/>
      <c r="X19" s="72"/>
      <c r="Y19" s="37"/>
      <c r="Z19" s="32"/>
      <c r="AA19" s="72">
        <v>3707.8506629999993</v>
      </c>
      <c r="AB19" s="72"/>
      <c r="AC19" s="72"/>
      <c r="AD19" s="32"/>
      <c r="AE19" s="37"/>
      <c r="AF19" s="72"/>
      <c r="AG19" s="37"/>
      <c r="AH19" s="32"/>
      <c r="AI19" s="72">
        <v>1440.2582710000004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5584.190869</v>
      </c>
      <c r="D20" s="72"/>
      <c r="E20" s="72"/>
      <c r="F20" s="32"/>
      <c r="G20" s="37"/>
      <c r="H20" s="72"/>
      <c r="I20" s="37"/>
      <c r="J20" s="32"/>
      <c r="K20" s="72">
        <v>4283.1381659999997</v>
      </c>
      <c r="L20" s="72"/>
      <c r="M20" s="72"/>
      <c r="N20" s="32"/>
      <c r="O20" s="37"/>
      <c r="P20" s="72"/>
      <c r="Q20" s="37"/>
      <c r="R20" s="32"/>
      <c r="S20" s="72">
        <v>1301.0527030000005</v>
      </c>
      <c r="T20" s="72"/>
      <c r="U20" s="72"/>
      <c r="V20" s="32"/>
      <c r="W20" s="37"/>
      <c r="X20" s="72"/>
      <c r="Y20" s="37"/>
      <c r="Z20" s="32"/>
      <c r="AA20" s="72">
        <v>3986.3222649999998</v>
      </c>
      <c r="AB20" s="72"/>
      <c r="AC20" s="72"/>
      <c r="AD20" s="32"/>
      <c r="AE20" s="37"/>
      <c r="AF20" s="72"/>
      <c r="AG20" s="37"/>
      <c r="AH20" s="32"/>
      <c r="AI20" s="72">
        <v>1597.8686040000005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4359.6156090000022</v>
      </c>
      <c r="D21" s="72"/>
      <c r="E21" s="72"/>
      <c r="F21" s="32"/>
      <c r="G21" s="37"/>
      <c r="H21" s="72"/>
      <c r="I21" s="37"/>
      <c r="J21" s="32"/>
      <c r="K21" s="72">
        <v>3121.4384280000008</v>
      </c>
      <c r="L21" s="72"/>
      <c r="M21" s="72"/>
      <c r="N21" s="32"/>
      <c r="O21" s="37"/>
      <c r="P21" s="72"/>
      <c r="Q21" s="37"/>
      <c r="R21" s="32"/>
      <c r="S21" s="72">
        <v>1238.1771810000009</v>
      </c>
      <c r="T21" s="72"/>
      <c r="U21" s="72"/>
      <c r="V21" s="32"/>
      <c r="W21" s="37"/>
      <c r="X21" s="72"/>
      <c r="Y21" s="37"/>
      <c r="Z21" s="32"/>
      <c r="AA21" s="72">
        <v>2887.4052780000011</v>
      </c>
      <c r="AB21" s="72"/>
      <c r="AC21" s="72"/>
      <c r="AD21" s="32"/>
      <c r="AE21" s="37"/>
      <c r="AF21" s="72"/>
      <c r="AG21" s="37"/>
      <c r="AH21" s="32"/>
      <c r="AI21" s="72">
        <v>1472.2103310000009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5497.0761690000008</v>
      </c>
      <c r="D22" s="72"/>
      <c r="E22" s="72"/>
      <c r="F22" s="32"/>
      <c r="G22" s="37"/>
      <c r="H22" s="72"/>
      <c r="I22" s="37"/>
      <c r="J22" s="32"/>
      <c r="K22" s="72">
        <v>4205.1746810000004</v>
      </c>
      <c r="L22" s="72"/>
      <c r="M22" s="72"/>
      <c r="N22" s="32"/>
      <c r="O22" s="37"/>
      <c r="P22" s="72"/>
      <c r="Q22" s="37"/>
      <c r="R22" s="32"/>
      <c r="S22" s="72">
        <v>1291.9014880000004</v>
      </c>
      <c r="T22" s="72"/>
      <c r="U22" s="72"/>
      <c r="V22" s="32"/>
      <c r="W22" s="37"/>
      <c r="X22" s="72"/>
      <c r="Y22" s="37"/>
      <c r="Z22" s="32"/>
      <c r="AA22" s="72">
        <v>3921.251135</v>
      </c>
      <c r="AB22" s="72"/>
      <c r="AC22" s="72"/>
      <c r="AD22" s="32"/>
      <c r="AE22" s="37"/>
      <c r="AF22" s="72"/>
      <c r="AG22" s="37"/>
      <c r="AH22" s="32"/>
      <c r="AI22" s="72">
        <v>1575.8250340000004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5587.5822910000006</v>
      </c>
      <c r="D23" s="72"/>
      <c r="E23" s="72"/>
      <c r="F23" s="32"/>
      <c r="G23" s="37"/>
      <c r="H23" s="72"/>
      <c r="I23" s="37"/>
      <c r="J23" s="32"/>
      <c r="K23" s="72">
        <v>4318.8609490000017</v>
      </c>
      <c r="L23" s="72"/>
      <c r="M23" s="72"/>
      <c r="N23" s="32"/>
      <c r="O23" s="37"/>
      <c r="P23" s="72"/>
      <c r="Q23" s="37"/>
      <c r="R23" s="32"/>
      <c r="S23" s="72">
        <v>1268.7213419999991</v>
      </c>
      <c r="T23" s="72"/>
      <c r="U23" s="72"/>
      <c r="V23" s="32"/>
      <c r="W23" s="37"/>
      <c r="X23" s="72"/>
      <c r="Y23" s="37"/>
      <c r="Z23" s="32"/>
      <c r="AA23" s="72">
        <v>4005.9132850000015</v>
      </c>
      <c r="AB23" s="72"/>
      <c r="AC23" s="72"/>
      <c r="AD23" s="32"/>
      <c r="AE23" s="37"/>
      <c r="AF23" s="72"/>
      <c r="AG23" s="37"/>
      <c r="AH23" s="32"/>
      <c r="AI23" s="72">
        <v>1581.6690059999989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6070.566146000001</v>
      </c>
      <c r="D24" s="72"/>
      <c r="E24" s="72"/>
      <c r="F24" s="32"/>
      <c r="G24" s="37"/>
      <c r="H24" s="72"/>
      <c r="I24" s="37"/>
      <c r="J24" s="32"/>
      <c r="K24" s="72">
        <v>4799.4668250000013</v>
      </c>
      <c r="L24" s="72"/>
      <c r="M24" s="72"/>
      <c r="N24" s="32"/>
      <c r="O24" s="37"/>
      <c r="P24" s="72"/>
      <c r="Q24" s="37"/>
      <c r="R24" s="32"/>
      <c r="S24" s="72">
        <v>1271.0993209999997</v>
      </c>
      <c r="T24" s="72"/>
      <c r="U24" s="72"/>
      <c r="V24" s="32"/>
      <c r="W24" s="37"/>
      <c r="X24" s="72"/>
      <c r="Y24" s="37"/>
      <c r="Z24" s="32"/>
      <c r="AA24" s="72">
        <v>4497.8418190000011</v>
      </c>
      <c r="AB24" s="72"/>
      <c r="AC24" s="72"/>
      <c r="AD24" s="32"/>
      <c r="AE24" s="37"/>
      <c r="AF24" s="72"/>
      <c r="AG24" s="37"/>
      <c r="AH24" s="32"/>
      <c r="AI24" s="72">
        <v>1572.7243269999997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5311.4139630000009</v>
      </c>
      <c r="D25" s="72"/>
      <c r="E25" s="72"/>
      <c r="F25" s="32"/>
      <c r="G25" s="37"/>
      <c r="H25" s="72"/>
      <c r="I25" s="37"/>
      <c r="J25" s="32"/>
      <c r="K25" s="72">
        <v>4097.8058880000008</v>
      </c>
      <c r="L25" s="72"/>
      <c r="M25" s="72"/>
      <c r="N25" s="32"/>
      <c r="O25" s="37"/>
      <c r="P25" s="72"/>
      <c r="Q25" s="37"/>
      <c r="R25" s="32"/>
      <c r="S25" s="72">
        <v>1213.6080750000001</v>
      </c>
      <c r="T25" s="72"/>
      <c r="U25" s="72"/>
      <c r="V25" s="32"/>
      <c r="W25" s="37"/>
      <c r="X25" s="72"/>
      <c r="Y25" s="37"/>
      <c r="Z25" s="32"/>
      <c r="AA25" s="72">
        <v>3835.2617050000008</v>
      </c>
      <c r="AB25" s="72"/>
      <c r="AC25" s="72"/>
      <c r="AD25" s="32"/>
      <c r="AE25" s="37"/>
      <c r="AF25" s="72"/>
      <c r="AG25" s="37"/>
      <c r="AH25" s="32"/>
      <c r="AI25" s="72">
        <v>1476.1522580000001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4.4" thickTop="1" x14ac:dyDescent="0.3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2" t="s">
        <v>665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2020</v>
      </c>
      <c r="B10" s="32"/>
      <c r="C10" s="81" t="s">
        <v>297</v>
      </c>
      <c r="D10" s="82"/>
      <c r="E10" s="83">
        <f>SUM(E11:E22)</f>
        <v>53757.392564000002</v>
      </c>
      <c r="F10" s="84"/>
      <c r="G10" s="85">
        <v>8.1438763941517323</v>
      </c>
      <c r="H10" s="86"/>
      <c r="I10" s="87"/>
      <c r="J10" s="82"/>
      <c r="K10" s="83">
        <f>SUM(K11:K22)</f>
        <v>51377.995482999992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2020</v>
      </c>
      <c r="Y10" s="224"/>
      <c r="Z10" s="224"/>
    </row>
    <row r="11" spans="1:26" ht="13.5" customHeight="1" x14ac:dyDescent="0.3">
      <c r="A11" s="221"/>
      <c r="B11" s="32"/>
      <c r="C11" s="71" t="s">
        <v>327</v>
      </c>
      <c r="D11" s="32"/>
      <c r="E11" s="89">
        <v>5131.7928789999996</v>
      </c>
      <c r="F11" s="72"/>
      <c r="G11" s="90">
        <v>3.5138235101960049</v>
      </c>
      <c r="H11" s="91"/>
      <c r="I11" s="90">
        <v>11.888761322897551</v>
      </c>
      <c r="J11" s="32"/>
      <c r="K11" s="89">
        <v>4719.081021</v>
      </c>
      <c r="L11" s="72"/>
      <c r="M11" s="90">
        <v>0.84951699818627446</v>
      </c>
      <c r="N11" s="91"/>
      <c r="O11" s="90">
        <v>13.977812364408734</v>
      </c>
      <c r="P11" s="80"/>
      <c r="Q11" s="90">
        <v>5.6065701816154956</v>
      </c>
      <c r="R11" s="32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4861.6904059999997</v>
      </c>
      <c r="F12" s="72"/>
      <c r="G12" s="90">
        <v>0.20983498944444534</v>
      </c>
      <c r="H12" s="91"/>
      <c r="I12" s="90">
        <f>E12/E11*100-100</f>
        <v>-5.2633159476349221</v>
      </c>
      <c r="J12" s="32"/>
      <c r="K12" s="89">
        <v>4563.9744149999997</v>
      </c>
      <c r="L12" s="72"/>
      <c r="M12" s="90">
        <v>-1.71357040792644</v>
      </c>
      <c r="N12" s="91"/>
      <c r="O12" s="90">
        <f>K12/K11*100-100</f>
        <v>-3.286796842643156</v>
      </c>
      <c r="P12" s="80"/>
      <c r="Q12" s="90">
        <v>2.92206616166186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4492.6180079999995</v>
      </c>
      <c r="F13" s="72"/>
      <c r="G13" s="90">
        <v>-13.172631117113909</v>
      </c>
      <c r="H13" s="91"/>
      <c r="I13" s="90">
        <f t="shared" ref="I13:I22" si="0">E13/E12*100-100</f>
        <v>-7.5914418068356184</v>
      </c>
      <c r="J13" s="32"/>
      <c r="K13" s="89">
        <v>4260.3437419999991</v>
      </c>
      <c r="L13" s="72"/>
      <c r="M13" s="90">
        <v>-13.548884236856239</v>
      </c>
      <c r="N13" s="91"/>
      <c r="O13" s="90">
        <f t="shared" ref="O13:O22" si="1">K13/K12*100-100</f>
        <v>-6.6527689551038094</v>
      </c>
      <c r="P13" s="80"/>
      <c r="Q13" s="90">
        <v>-3.318338380101153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2919.7189689999996</v>
      </c>
      <c r="F14" s="72"/>
      <c r="G14" s="90">
        <v>-41.459762361009126</v>
      </c>
      <c r="H14" s="91"/>
      <c r="I14" s="90">
        <f t="shared" si="0"/>
        <v>-35.01074509782805</v>
      </c>
      <c r="J14" s="32"/>
      <c r="K14" s="89">
        <v>2773.122496</v>
      </c>
      <c r="L14" s="72"/>
      <c r="M14" s="90">
        <v>-40.606125369257427</v>
      </c>
      <c r="N14" s="91"/>
      <c r="O14" s="90">
        <f t="shared" si="1"/>
        <v>-34.908480067897756</v>
      </c>
      <c r="P14" s="80"/>
      <c r="Q14" s="90">
        <v>-18.245356562838353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3426.5797159999988</v>
      </c>
      <c r="F15" s="72"/>
      <c r="G15" s="90">
        <v>-38.715509772361514</v>
      </c>
      <c r="H15" s="91"/>
      <c r="I15" s="90">
        <f t="shared" si="0"/>
        <v>17.359915539186233</v>
      </c>
      <c r="J15" s="32"/>
      <c r="K15" s="89">
        <v>3378.5813059999991</v>
      </c>
      <c r="L15" s="72"/>
      <c r="M15" s="90">
        <v>-34.825479475363778</v>
      </c>
      <c r="N15" s="91"/>
      <c r="O15" s="90">
        <f t="shared" si="1"/>
        <v>21.833107295956935</v>
      </c>
      <c r="P15" s="80"/>
      <c r="Q15" s="90">
        <v>-31.194609657984557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4240.1585869999981</v>
      </c>
      <c r="F16" s="72"/>
      <c r="G16" s="90">
        <v>-10.603685283975139</v>
      </c>
      <c r="H16" s="91"/>
      <c r="I16" s="90">
        <f t="shared" si="0"/>
        <v>23.743176532595783</v>
      </c>
      <c r="J16" s="32"/>
      <c r="K16" s="89">
        <v>4127.661920999999</v>
      </c>
      <c r="L16" s="72"/>
      <c r="M16" s="90">
        <v>-8.118761131449844</v>
      </c>
      <c r="N16" s="91"/>
      <c r="O16" s="90">
        <f t="shared" si="1"/>
        <v>22.171454440646812</v>
      </c>
      <c r="P16" s="80"/>
      <c r="Q16" s="90">
        <v>-30.906420110623017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5032.5004150000013</v>
      </c>
      <c r="F17" s="72"/>
      <c r="G17" s="90">
        <v>-6.8206845913270371</v>
      </c>
      <c r="H17" s="91"/>
      <c r="I17" s="90">
        <f t="shared" si="0"/>
        <v>18.686608336519825</v>
      </c>
      <c r="J17" s="32"/>
      <c r="K17" s="89">
        <v>4907.7935020000014</v>
      </c>
      <c r="L17" s="72"/>
      <c r="M17" s="90">
        <v>-3.5883393061952944</v>
      </c>
      <c r="N17" s="91"/>
      <c r="O17" s="90">
        <f t="shared" si="1"/>
        <v>18.900084259105256</v>
      </c>
      <c r="P17" s="80"/>
      <c r="Q17" s="90">
        <v>-19.294315102545795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3742.4069159999999</v>
      </c>
      <c r="F18" s="72"/>
      <c r="G18" s="90">
        <v>-2.1562946479056819</v>
      </c>
      <c r="H18" s="91"/>
      <c r="I18" s="90">
        <f t="shared" si="0"/>
        <v>-25.635238800074717</v>
      </c>
      <c r="J18" s="32"/>
      <c r="K18" s="89">
        <v>3564.8279840000005</v>
      </c>
      <c r="L18" s="72"/>
      <c r="M18" s="90">
        <v>-1.1810010682524563</v>
      </c>
      <c r="N18" s="91"/>
      <c r="O18" s="90">
        <f t="shared" si="1"/>
        <v>-27.363936918958018</v>
      </c>
      <c r="P18" s="80"/>
      <c r="Q18" s="90">
        <v>-6.8280162396534649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5011.1031449999991</v>
      </c>
      <c r="F19" s="72"/>
      <c r="G19" s="90">
        <v>0.38992786993317452</v>
      </c>
      <c r="H19" s="91"/>
      <c r="I19" s="90">
        <f t="shared" si="0"/>
        <v>33.900542016847851</v>
      </c>
      <c r="J19" s="32"/>
      <c r="K19" s="89">
        <v>4821.5270200000004</v>
      </c>
      <c r="L19" s="72"/>
      <c r="M19" s="90">
        <v>1.0769795270342541</v>
      </c>
      <c r="N19" s="91"/>
      <c r="O19" s="90">
        <f t="shared" si="1"/>
        <v>35.252725843727546</v>
      </c>
      <c r="P19" s="80"/>
      <c r="Q19" s="90">
        <v>-3.0342310870902764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5449.2348420000017</v>
      </c>
      <c r="F20" s="72"/>
      <c r="G20" s="90">
        <v>-2.2426382088383718</v>
      </c>
      <c r="H20" s="91"/>
      <c r="I20" s="90">
        <f t="shared" si="0"/>
        <v>8.7432184954557215</v>
      </c>
      <c r="J20" s="32"/>
      <c r="K20" s="89">
        <v>5256.4676770000005</v>
      </c>
      <c r="L20" s="72"/>
      <c r="M20" s="90">
        <v>-1.3109299093960374</v>
      </c>
      <c r="N20" s="91"/>
      <c r="O20" s="90">
        <f t="shared" si="1"/>
        <v>9.0208072089161533</v>
      </c>
      <c r="P20" s="80"/>
      <c r="Q20" s="90">
        <v>-1.3065467255923835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5194.6626829999996</v>
      </c>
      <c r="F21" s="72"/>
      <c r="G21" s="90">
        <v>-0.47476926232332062</v>
      </c>
      <c r="H21" s="91"/>
      <c r="I21" s="90">
        <f t="shared" si="0"/>
        <v>-4.6717046774693216</v>
      </c>
      <c r="J21" s="32"/>
      <c r="K21" s="89">
        <v>4994.8237410000011</v>
      </c>
      <c r="L21" s="72"/>
      <c r="M21" s="90">
        <v>2.6100853558907744</v>
      </c>
      <c r="N21" s="91"/>
      <c r="O21" s="90">
        <f t="shared" si="1"/>
        <v>-4.9775619689404493</v>
      </c>
      <c r="P21" s="80"/>
      <c r="Q21" s="90">
        <v>-0.82561902725181824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4254.9259980000006</v>
      </c>
      <c r="F22" s="72"/>
      <c r="G22" s="90">
        <v>-7.2296153289833853</v>
      </c>
      <c r="H22" s="91"/>
      <c r="I22" s="90">
        <f t="shared" si="0"/>
        <v>-18.090427470399035</v>
      </c>
      <c r="J22" s="32"/>
      <c r="K22" s="89">
        <v>4009.7906580000003</v>
      </c>
      <c r="L22" s="72"/>
      <c r="M22" s="90">
        <v>-3.1533543916064275</v>
      </c>
      <c r="N22" s="91"/>
      <c r="O22" s="90">
        <f t="shared" si="1"/>
        <v>-19.721077941436832</v>
      </c>
      <c r="P22" s="80"/>
      <c r="Q22" s="90">
        <v>-3.1298532264823109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2021</v>
      </c>
      <c r="B24" s="32"/>
      <c r="C24" s="81" t="s">
        <v>297</v>
      </c>
      <c r="D24" s="82"/>
      <c r="E24" s="83">
        <f>SUM(E25:E36)</f>
        <v>63579.536011000004</v>
      </c>
      <c r="F24" s="84"/>
      <c r="G24" s="85">
        <f t="shared" ref="G24:G36" si="2">E24/E10*100-100</f>
        <v>18.27124229529251</v>
      </c>
      <c r="H24" s="86"/>
      <c r="I24" s="87"/>
      <c r="J24" s="82"/>
      <c r="K24" s="83">
        <f>SUM(K25:K36)</f>
        <v>60036.231095999996</v>
      </c>
      <c r="L24" s="84"/>
      <c r="M24" s="85">
        <f t="shared" ref="M24:M36" si="3">K24/K10*100-100</f>
        <v>16.852030780112571</v>
      </c>
      <c r="N24" s="86"/>
      <c r="O24" s="87"/>
      <c r="P24" s="88"/>
      <c r="Q24" s="87"/>
      <c r="R24" s="32"/>
      <c r="S24" s="81" t="s">
        <v>297</v>
      </c>
      <c r="T24" s="32"/>
      <c r="U24" s="221">
        <v>2021</v>
      </c>
    </row>
    <row r="25" spans="1:21" ht="13.5" customHeight="1" x14ac:dyDescent="0.3">
      <c r="A25" s="221"/>
      <c r="B25" s="32"/>
      <c r="C25" s="71" t="s">
        <v>327</v>
      </c>
      <c r="D25" s="32"/>
      <c r="E25" s="72">
        <v>4604.6227799999997</v>
      </c>
      <c r="F25" s="72"/>
      <c r="G25" s="90">
        <f t="shared" si="2"/>
        <v>-10.272630081335748</v>
      </c>
      <c r="H25" s="91"/>
      <c r="I25" s="90">
        <f>E25/E22*100-100</f>
        <v>8.2186337004303169</v>
      </c>
      <c r="J25" s="32"/>
      <c r="K25" s="72">
        <v>4356.0904959999998</v>
      </c>
      <c r="L25" s="72"/>
      <c r="M25" s="90">
        <f t="shared" si="3"/>
        <v>-7.6919748439301117</v>
      </c>
      <c r="N25" s="91"/>
      <c r="O25" s="90">
        <f>K25/K22*100-100</f>
        <v>8.6363570454505094</v>
      </c>
      <c r="P25" s="80"/>
      <c r="Q25" s="90">
        <v>-5.9147979250201956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72">
        <v>4978.6996230000004</v>
      </c>
      <c r="F26" s="72"/>
      <c r="G26" s="90">
        <f t="shared" si="2"/>
        <v>2.4067599379753943</v>
      </c>
      <c r="H26" s="91"/>
      <c r="I26" s="90">
        <f>E26/E25*100-100</f>
        <v>8.1239411103291417</v>
      </c>
      <c r="J26" s="32"/>
      <c r="K26" s="72">
        <v>4651.7651639999995</v>
      </c>
      <c r="L26" s="72"/>
      <c r="M26" s="90">
        <f t="shared" si="3"/>
        <v>1.9235591836682033</v>
      </c>
      <c r="N26" s="91"/>
      <c r="O26" s="90">
        <f>K26/K25*100-100</f>
        <v>6.7876153691367165</v>
      </c>
      <c r="P26" s="80"/>
      <c r="Q26" s="90">
        <v>-5.0874370615051703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72">
        <v>5813.5444889999999</v>
      </c>
      <c r="F27" s="72"/>
      <c r="G27" s="90">
        <f t="shared" si="2"/>
        <v>29.402154348485197</v>
      </c>
      <c r="H27" s="91"/>
      <c r="I27" s="90">
        <f t="shared" ref="I27:I36" si="4">E27/E26*100-100</f>
        <v>16.768331677277402</v>
      </c>
      <c r="J27" s="32"/>
      <c r="K27" s="72">
        <v>5486.312758</v>
      </c>
      <c r="L27" s="72"/>
      <c r="M27" s="90">
        <f t="shared" si="3"/>
        <v>28.776293422381826</v>
      </c>
      <c r="N27" s="91"/>
      <c r="O27" s="90">
        <f t="shared" ref="O27:O36" si="5">K27/K26*100-100</f>
        <v>17.940449798682081</v>
      </c>
      <c r="P27" s="80"/>
      <c r="Q27" s="90">
        <v>6.2871685112412052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72">
        <v>5323.1113060000007</v>
      </c>
      <c r="F28" s="72"/>
      <c r="G28" s="90">
        <f t="shared" si="2"/>
        <v>82.31587911432311</v>
      </c>
      <c r="H28" s="91"/>
      <c r="I28" s="90">
        <f t="shared" si="4"/>
        <v>-8.436044205526656</v>
      </c>
      <c r="J28" s="32"/>
      <c r="K28" s="72">
        <v>5049.946992000001</v>
      </c>
      <c r="L28" s="72"/>
      <c r="M28" s="90">
        <f t="shared" si="3"/>
        <v>82.103278859269011</v>
      </c>
      <c r="N28" s="91"/>
      <c r="O28" s="90">
        <f t="shared" si="5"/>
        <v>-7.9537165533208309</v>
      </c>
      <c r="P28" s="80"/>
      <c r="Q28" s="90">
        <v>31.296394534041781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72">
        <v>5301.0038320000003</v>
      </c>
      <c r="F29" s="72"/>
      <c r="G29" s="90">
        <f t="shared" si="2"/>
        <v>54.702480938867552</v>
      </c>
      <c r="H29" s="91"/>
      <c r="I29" s="90">
        <f t="shared" si="4"/>
        <v>-0.41531113533322639</v>
      </c>
      <c r="J29" s="32"/>
      <c r="K29" s="72">
        <v>5027.9753050000008</v>
      </c>
      <c r="L29" s="72"/>
      <c r="M29" s="90">
        <f t="shared" si="3"/>
        <v>48.819129972419319</v>
      </c>
      <c r="N29" s="91"/>
      <c r="O29" s="90">
        <f t="shared" si="5"/>
        <v>-0.43508747784495938</v>
      </c>
      <c r="P29" s="80"/>
      <c r="Q29" s="90">
        <v>51.654082161326983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72">
        <v>5148.1089339999999</v>
      </c>
      <c r="F30" s="72"/>
      <c r="G30" s="90">
        <f t="shared" si="2"/>
        <v>21.413122371972307</v>
      </c>
      <c r="H30" s="91"/>
      <c r="I30" s="90">
        <f t="shared" si="4"/>
        <v>-2.8842631102629355</v>
      </c>
      <c r="J30" s="32"/>
      <c r="K30" s="72">
        <v>4858.8919309999992</v>
      </c>
      <c r="L30" s="72"/>
      <c r="M30" s="90">
        <f t="shared" si="3"/>
        <v>17.715356150652156</v>
      </c>
      <c r="N30" s="91"/>
      <c r="O30" s="90">
        <f t="shared" si="5"/>
        <v>-3.3628521172699379</v>
      </c>
      <c r="P30" s="80"/>
      <c r="Q30" s="90">
        <v>48.984912202080864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72">
        <v>5584.190869</v>
      </c>
      <c r="F31" s="72"/>
      <c r="G31" s="90">
        <f t="shared" si="2"/>
        <v>10.962551584806945</v>
      </c>
      <c r="H31" s="91"/>
      <c r="I31" s="90">
        <f t="shared" si="4"/>
        <v>8.4707208140052188</v>
      </c>
      <c r="J31" s="32"/>
      <c r="K31" s="72">
        <v>5295.4879550000005</v>
      </c>
      <c r="L31" s="72"/>
      <c r="M31" s="90">
        <f t="shared" si="3"/>
        <v>7.8995673481781097</v>
      </c>
      <c r="N31" s="91"/>
      <c r="O31" s="90">
        <f t="shared" si="5"/>
        <v>8.9855059589717143</v>
      </c>
      <c r="P31" s="80"/>
      <c r="Q31" s="90">
        <v>26.25405342033828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72">
        <v>4359.6156090000022</v>
      </c>
      <c r="F32" s="72"/>
      <c r="G32" s="90">
        <f t="shared" si="2"/>
        <v>16.492292443166349</v>
      </c>
      <c r="H32" s="91"/>
      <c r="I32" s="90">
        <f t="shared" si="4"/>
        <v>-21.929323132525568</v>
      </c>
      <c r="J32" s="32"/>
      <c r="K32" s="72">
        <v>4018.3240300000016</v>
      </c>
      <c r="L32" s="72"/>
      <c r="M32" s="90">
        <f t="shared" si="3"/>
        <v>12.721400528592824</v>
      </c>
      <c r="N32" s="91"/>
      <c r="O32" s="90">
        <f t="shared" si="5"/>
        <v>-24.117964876005431</v>
      </c>
      <c r="P32" s="80"/>
      <c r="Q32" s="90">
        <v>15.95727218813154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72">
        <v>5497.0761690000008</v>
      </c>
      <c r="F33" s="72"/>
      <c r="G33" s="90">
        <f t="shared" si="2"/>
        <v>9.6979249865351278</v>
      </c>
      <c r="H33" s="91"/>
      <c r="I33" s="90">
        <f t="shared" si="4"/>
        <v>26.09084520322898</v>
      </c>
      <c r="J33" s="32"/>
      <c r="K33" s="72">
        <v>5168.7280890000002</v>
      </c>
      <c r="L33" s="72"/>
      <c r="M33" s="90">
        <f t="shared" si="3"/>
        <v>7.2010603188530808</v>
      </c>
      <c r="N33" s="91"/>
      <c r="O33" s="90">
        <f t="shared" si="5"/>
        <v>28.62895203102866</v>
      </c>
      <c r="P33" s="80"/>
      <c r="Q33" s="90">
        <v>12.00399618062788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72">
        <v>5587.5822910000006</v>
      </c>
      <c r="F34" s="72"/>
      <c r="G34" s="90">
        <f t="shared" si="2"/>
        <v>2.5388417458848522</v>
      </c>
      <c r="H34" s="91"/>
      <c r="I34" s="90">
        <f t="shared" si="4"/>
        <v>1.6464411119204954</v>
      </c>
      <c r="J34" s="32"/>
      <c r="K34" s="72">
        <v>5285.3046290000002</v>
      </c>
      <c r="L34" s="72"/>
      <c r="M34" s="90">
        <f t="shared" si="3"/>
        <v>0.54859943543794998</v>
      </c>
      <c r="N34" s="91"/>
      <c r="O34" s="90">
        <f t="shared" si="5"/>
        <v>2.2554202502564635</v>
      </c>
      <c r="P34" s="80"/>
      <c r="Q34" s="90">
        <v>8.7414733875686323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72">
        <v>6070.566146000001</v>
      </c>
      <c r="F35" s="72"/>
      <c r="G35" s="90">
        <f t="shared" si="2"/>
        <v>16.86160423594923</v>
      </c>
      <c r="H35" s="91"/>
      <c r="I35" s="90">
        <f t="shared" si="4"/>
        <v>8.6438790490468449</v>
      </c>
      <c r="J35" s="32"/>
      <c r="K35" s="72">
        <v>5831.3021240000007</v>
      </c>
      <c r="L35" s="72"/>
      <c r="M35" s="90">
        <f t="shared" si="3"/>
        <v>16.746904923466445</v>
      </c>
      <c r="N35" s="91"/>
      <c r="O35" s="90">
        <f t="shared" si="5"/>
        <v>10.330482977351224</v>
      </c>
      <c r="P35" s="80"/>
      <c r="Q35" s="90">
        <v>9.5830333554371094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72">
        <v>5311.4139630000009</v>
      </c>
      <c r="F36" s="72"/>
      <c r="G36" s="90">
        <f t="shared" si="2"/>
        <v>24.829761210808272</v>
      </c>
      <c r="H36" s="91"/>
      <c r="I36" s="90">
        <f t="shared" si="4"/>
        <v>-12.505459371367181</v>
      </c>
      <c r="J36" s="32"/>
      <c r="K36" s="72">
        <v>5006.1016230000005</v>
      </c>
      <c r="L36" s="72"/>
      <c r="M36" s="90">
        <f t="shared" si="3"/>
        <v>24.846957110148466</v>
      </c>
      <c r="N36" s="91"/>
      <c r="O36" s="90">
        <f t="shared" si="5"/>
        <v>-14.151221861815515</v>
      </c>
      <c r="P36" s="80"/>
      <c r="Q36" s="90">
        <v>13.898673769800055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2022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2022</v>
      </c>
    </row>
    <row r="39" spans="1:21" ht="13.5" customHeight="1" x14ac:dyDescent="0.3">
      <c r="A39" s="221"/>
      <c r="B39" s="32"/>
      <c r="C39" s="71" t="s">
        <v>327</v>
      </c>
      <c r="D39" s="32"/>
      <c r="E39" s="72">
        <v>5618.3265569999976</v>
      </c>
      <c r="F39" s="72"/>
      <c r="G39" s="90">
        <f t="shared" ref="G39:G42" si="6">E39/E25*100-100</f>
        <v>22.014914694054426</v>
      </c>
      <c r="H39" s="91"/>
      <c r="I39" s="90">
        <f>E39/E36*100-100</f>
        <v>5.7783595128903471</v>
      </c>
      <c r="J39" s="32"/>
      <c r="K39" s="72">
        <v>5194.5082019999982</v>
      </c>
      <c r="L39" s="72"/>
      <c r="M39" s="90">
        <f t="shared" ref="M39:M42" si="7">K39/K25*100-100</f>
        <v>19.247022227152513</v>
      </c>
      <c r="N39" s="91"/>
      <c r="O39" s="90">
        <f>K39/K36*100-100</f>
        <v>3.7635388409692752</v>
      </c>
      <c r="P39" s="80"/>
      <c r="Q39" s="90">
        <v>20.962365716321557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72">
        <v>5973.7029000000002</v>
      </c>
      <c r="F40" s="72"/>
      <c r="G40" s="90">
        <f t="shared" si="6"/>
        <v>19.985204015992508</v>
      </c>
      <c r="H40" s="91"/>
      <c r="I40" s="90">
        <f t="shared" ref="I40:I42" si="8">E40/E39*100-100</f>
        <v>6.3253059321949081</v>
      </c>
      <c r="J40" s="32"/>
      <c r="K40" s="72">
        <v>5448.4302879999996</v>
      </c>
      <c r="L40" s="72"/>
      <c r="M40" s="90">
        <f t="shared" si="7"/>
        <v>17.126082162646327</v>
      </c>
      <c r="N40" s="91"/>
      <c r="O40" s="90">
        <f t="shared" ref="O40:O42" si="9">K40/K39*100-100</f>
        <v>4.8882796238965511</v>
      </c>
      <c r="P40" s="80"/>
      <c r="Q40" s="90">
        <v>22.150166192843429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72">
        <v>6612.4952719999992</v>
      </c>
      <c r="F41" s="72"/>
      <c r="G41" s="90">
        <f t="shared" si="6"/>
        <v>13.742920253069713</v>
      </c>
      <c r="H41" s="91"/>
      <c r="I41" s="90">
        <f t="shared" si="8"/>
        <v>10.693407132785239</v>
      </c>
      <c r="J41" s="32"/>
      <c r="K41" s="72">
        <v>6161.0451059999996</v>
      </c>
      <c r="L41" s="72"/>
      <c r="M41" s="90">
        <f t="shared" si="7"/>
        <v>12.298466707282074</v>
      </c>
      <c r="N41" s="91"/>
      <c r="O41" s="90">
        <f t="shared" si="9"/>
        <v>13.079268345774977</v>
      </c>
      <c r="P41" s="80"/>
      <c r="Q41" s="90">
        <v>18.23525433254747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72">
        <v>6246.1803640000007</v>
      </c>
      <c r="F42" s="72"/>
      <c r="G42" s="90">
        <f t="shared" si="6"/>
        <v>17.340780700180986</v>
      </c>
      <c r="H42" s="91"/>
      <c r="I42" s="90">
        <f t="shared" si="8"/>
        <v>-5.5397379193770462</v>
      </c>
      <c r="J42" s="32"/>
      <c r="K42" s="72">
        <v>5712.0431170000002</v>
      </c>
      <c r="L42" s="72"/>
      <c r="M42" s="90">
        <f t="shared" si="7"/>
        <v>13.1109519772955</v>
      </c>
      <c r="N42" s="91"/>
      <c r="O42" s="90">
        <f t="shared" si="9"/>
        <v>-7.2877568866154547</v>
      </c>
      <c r="P42" s="80"/>
      <c r="Q42" s="90">
        <v>16.859839870271969</v>
      </c>
      <c r="R42" s="32"/>
      <c r="S42" s="71" t="s">
        <v>527</v>
      </c>
      <c r="T42" s="32"/>
      <c r="U42" s="221"/>
    </row>
    <row r="43" spans="1:21" ht="6.75" customHeight="1" thickBot="1" x14ac:dyDescent="0.35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 x14ac:dyDescent="0.3"/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2"/>
    <mergeCell ref="A38:A42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4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5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2020</v>
      </c>
      <c r="B10" s="32"/>
      <c r="C10" s="81" t="s">
        <v>297</v>
      </c>
      <c r="D10" s="82"/>
      <c r="E10" s="83">
        <f>SUM(E11:E22)</f>
        <v>-14388.175407999999</v>
      </c>
      <c r="F10" s="84"/>
      <c r="G10" s="95">
        <f>SUM(G11:G22)</f>
        <v>5686.1429930000022</v>
      </c>
      <c r="H10" s="86"/>
      <c r="I10" s="87"/>
      <c r="J10" s="82"/>
      <c r="K10" s="83">
        <f>SUM(K11:K22)</f>
        <v>-10936.231568999998</v>
      </c>
      <c r="L10" s="84"/>
      <c r="M10" s="95">
        <f>SUM(M11:M22)</f>
        <v>3699.3132280000013</v>
      </c>
      <c r="N10" s="86"/>
      <c r="O10" s="87"/>
      <c r="P10" s="88"/>
      <c r="Q10" s="87"/>
      <c r="R10" s="32"/>
      <c r="S10" s="81" t="s">
        <v>297</v>
      </c>
      <c r="T10" s="32"/>
      <c r="U10" s="221">
        <v>2020</v>
      </c>
      <c r="Y10" s="224"/>
      <c r="Z10" s="224"/>
    </row>
    <row r="11" spans="1:26" ht="13.5" customHeight="1" x14ac:dyDescent="0.3">
      <c r="A11" s="221"/>
      <c r="B11" s="32"/>
      <c r="C11" s="71" t="s">
        <v>327</v>
      </c>
      <c r="D11" s="32"/>
      <c r="E11" s="89">
        <v>-1550.166643999999</v>
      </c>
      <c r="F11" s="72"/>
      <c r="G11" s="91">
        <v>233.6548329999996</v>
      </c>
      <c r="H11" s="91"/>
      <c r="I11" s="91">
        <v>-121.06601599999976</v>
      </c>
      <c r="J11" s="32"/>
      <c r="K11" s="89">
        <v>-1056.2346949999974</v>
      </c>
      <c r="L11" s="72"/>
      <c r="M11" s="91">
        <v>198.73832500000026</v>
      </c>
      <c r="N11" s="91"/>
      <c r="O11" s="91">
        <v>147.06640700000389</v>
      </c>
      <c r="P11" s="80"/>
      <c r="Q11" s="91">
        <v>771.71472199999789</v>
      </c>
      <c r="R11" s="32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-1585.2370500000015</v>
      </c>
      <c r="F12" s="72"/>
      <c r="G12" s="91">
        <v>-242.89520000000084</v>
      </c>
      <c r="H12" s="91"/>
      <c r="I12" s="91">
        <v>-35.070406000002549</v>
      </c>
      <c r="J12" s="32"/>
      <c r="K12" s="89">
        <v>-1174.0283590000026</v>
      </c>
      <c r="L12" s="72"/>
      <c r="M12" s="91">
        <v>-337.983752000001</v>
      </c>
      <c r="N12" s="91"/>
      <c r="O12" s="91">
        <v>-117.79366400000526</v>
      </c>
      <c r="P12" s="80"/>
      <c r="Q12" s="91">
        <v>166.44711499999903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-1646.130967000001</v>
      </c>
      <c r="F13" s="72"/>
      <c r="G13" s="91">
        <v>-22.559626000001117</v>
      </c>
      <c r="H13" s="91"/>
      <c r="I13" s="91">
        <v>-60.893916999999419</v>
      </c>
      <c r="J13" s="32"/>
      <c r="K13" s="89">
        <v>-1214.6453360000005</v>
      </c>
      <c r="L13" s="72"/>
      <c r="M13" s="91">
        <v>-28.503483000000415</v>
      </c>
      <c r="N13" s="91"/>
      <c r="O13" s="91">
        <v>-40.61697699999786</v>
      </c>
      <c r="P13" s="80"/>
      <c r="Q13" s="91">
        <v>-31.79999300000236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-1119.8657600000006</v>
      </c>
      <c r="F14" s="72"/>
      <c r="G14" s="91">
        <v>660.30164299999888</v>
      </c>
      <c r="H14" s="91"/>
      <c r="I14" s="91">
        <v>526.26520700000037</v>
      </c>
      <c r="J14" s="32"/>
      <c r="K14" s="89">
        <v>-869.6192460000002</v>
      </c>
      <c r="L14" s="72"/>
      <c r="M14" s="91">
        <v>451.28613699999823</v>
      </c>
      <c r="N14" s="91"/>
      <c r="O14" s="91">
        <v>345.02609000000029</v>
      </c>
      <c r="P14" s="80"/>
      <c r="Q14" s="91">
        <v>394.84681699999692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-906.43081000000029</v>
      </c>
      <c r="F15" s="72"/>
      <c r="G15" s="91">
        <v>713.99798999999666</v>
      </c>
      <c r="H15" s="91"/>
      <c r="I15" s="91">
        <v>213.4349500000003</v>
      </c>
      <c r="J15" s="32"/>
      <c r="K15" s="89">
        <v>-772.32436200000029</v>
      </c>
      <c r="L15" s="72"/>
      <c r="M15" s="91">
        <v>412.84892099999706</v>
      </c>
      <c r="N15" s="91"/>
      <c r="O15" s="91">
        <v>97.294883999999911</v>
      </c>
      <c r="P15" s="80"/>
      <c r="Q15" s="91">
        <v>1351.7400069999944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-916.73219700000209</v>
      </c>
      <c r="F16" s="72"/>
      <c r="G16" s="91">
        <v>953.60176799999954</v>
      </c>
      <c r="H16" s="91"/>
      <c r="I16" s="91">
        <v>-10.301387000001796</v>
      </c>
      <c r="J16" s="32"/>
      <c r="K16" s="89">
        <v>-735.68509900000208</v>
      </c>
      <c r="L16" s="72"/>
      <c r="M16" s="91">
        <v>581.56419899999946</v>
      </c>
      <c r="N16" s="91"/>
      <c r="O16" s="91">
        <v>36.639262999998209</v>
      </c>
      <c r="P16" s="80"/>
      <c r="Q16" s="91">
        <v>2327.9014009999951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-831.01248099999975</v>
      </c>
      <c r="F17" s="72"/>
      <c r="G17" s="91">
        <v>1032.6245780000027</v>
      </c>
      <c r="H17" s="91"/>
      <c r="I17" s="91">
        <v>85.719716000002336</v>
      </c>
      <c r="J17" s="32"/>
      <c r="K17" s="89">
        <v>-541.57128499999999</v>
      </c>
      <c r="L17" s="72"/>
      <c r="M17" s="91">
        <v>782.28364300000248</v>
      </c>
      <c r="N17" s="91"/>
      <c r="O17" s="91">
        <v>194.11381400000209</v>
      </c>
      <c r="P17" s="80"/>
      <c r="Q17" s="91">
        <v>2700.2243359999989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-1275.4990070000003</v>
      </c>
      <c r="F18" s="72"/>
      <c r="G18" s="91">
        <v>347.25529900000174</v>
      </c>
      <c r="H18" s="91"/>
      <c r="I18" s="91">
        <v>-444.48652600000059</v>
      </c>
      <c r="J18" s="32"/>
      <c r="K18" s="89">
        <v>-974.9205550000006</v>
      </c>
      <c r="L18" s="72"/>
      <c r="M18" s="91">
        <v>310.71019600000091</v>
      </c>
      <c r="N18" s="91"/>
      <c r="O18" s="91">
        <v>-433.34927000000062</v>
      </c>
      <c r="P18" s="80"/>
      <c r="Q18" s="91">
        <v>2333.4816450000044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-1159.1425569999992</v>
      </c>
      <c r="F19" s="72"/>
      <c r="G19" s="91">
        <v>572.13950400000249</v>
      </c>
      <c r="H19" s="91"/>
      <c r="I19" s="91">
        <v>116.35645000000113</v>
      </c>
      <c r="J19" s="32"/>
      <c r="K19" s="89">
        <v>-859.84882899999866</v>
      </c>
      <c r="L19" s="72"/>
      <c r="M19" s="91">
        <v>278.44814800000131</v>
      </c>
      <c r="N19" s="91"/>
      <c r="O19" s="91">
        <v>115.07172600000195</v>
      </c>
      <c r="P19" s="80"/>
      <c r="Q19" s="91">
        <v>1952.0193810000073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-1013.9365459999972</v>
      </c>
      <c r="F20" s="72"/>
      <c r="G20" s="91">
        <v>684.74448600000142</v>
      </c>
      <c r="H20" s="91"/>
      <c r="I20" s="91">
        <v>145.20601100000204</v>
      </c>
      <c r="J20" s="32"/>
      <c r="K20" s="89">
        <v>-717.61291499999879</v>
      </c>
      <c r="L20" s="72"/>
      <c r="M20" s="91">
        <v>479.82487199999923</v>
      </c>
      <c r="N20" s="91"/>
      <c r="O20" s="91">
        <v>142.23591399999987</v>
      </c>
      <c r="P20" s="80"/>
      <c r="Q20" s="91">
        <v>1604.1392890000061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-935.33527500000037</v>
      </c>
      <c r="F21" s="72"/>
      <c r="G21" s="91">
        <v>772.86320400000113</v>
      </c>
      <c r="H21" s="91"/>
      <c r="I21" s="91">
        <v>78.601270999996814</v>
      </c>
      <c r="J21" s="32"/>
      <c r="K21" s="89">
        <v>-770.14710199999899</v>
      </c>
      <c r="L21" s="72"/>
      <c r="M21" s="91">
        <v>616.38870600000246</v>
      </c>
      <c r="N21" s="91"/>
      <c r="O21" s="91">
        <v>-52.534187000000202</v>
      </c>
      <c r="P21" s="80"/>
      <c r="Q21" s="91">
        <v>2029.747194000005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-1448.6861139999992</v>
      </c>
      <c r="F22" s="72"/>
      <c r="G22" s="91">
        <v>-19.585485999999946</v>
      </c>
      <c r="H22" s="91"/>
      <c r="I22" s="91">
        <v>-513.35083899999881</v>
      </c>
      <c r="J22" s="32"/>
      <c r="K22" s="89">
        <v>-1249.5937859999999</v>
      </c>
      <c r="L22" s="72"/>
      <c r="M22" s="91">
        <v>-46.292683999998644</v>
      </c>
      <c r="N22" s="91"/>
      <c r="O22" s="91">
        <v>-479.44668400000091</v>
      </c>
      <c r="P22" s="80"/>
      <c r="Q22" s="91">
        <v>1438.0222040000026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2021</v>
      </c>
      <c r="B24" s="32"/>
      <c r="C24" s="81" t="s">
        <v>297</v>
      </c>
      <c r="D24" s="82"/>
      <c r="E24" s="83">
        <f>SUM(E25:E36)</f>
        <v>-19160.368390999996</v>
      </c>
      <c r="F24" s="84"/>
      <c r="G24" s="95">
        <f>SUM(G25:G36)</f>
        <v>-4772.1929829999935</v>
      </c>
      <c r="H24" s="86"/>
      <c r="I24" s="87"/>
      <c r="J24" s="82"/>
      <c r="K24" s="83">
        <f>SUM(K25:K36)</f>
        <v>-13385.539800999999</v>
      </c>
      <c r="L24" s="84"/>
      <c r="M24" s="95">
        <f>SUM(M25:M36)</f>
        <v>-2449.3082319999999</v>
      </c>
      <c r="N24" s="86"/>
      <c r="O24" s="87"/>
      <c r="P24" s="88"/>
      <c r="Q24" s="87"/>
      <c r="R24" s="32"/>
      <c r="S24" s="81" t="s">
        <v>297</v>
      </c>
      <c r="T24" s="32"/>
      <c r="U24" s="221">
        <v>2021</v>
      </c>
    </row>
    <row r="25" spans="1:21" ht="13.5" customHeight="1" x14ac:dyDescent="0.3">
      <c r="A25" s="221"/>
      <c r="B25" s="32"/>
      <c r="C25" s="71" t="s">
        <v>327</v>
      </c>
      <c r="D25" s="32"/>
      <c r="E25" s="89">
        <v>-898.42019299999902</v>
      </c>
      <c r="F25" s="72"/>
      <c r="G25" s="91">
        <v>651.74645099999998</v>
      </c>
      <c r="H25" s="91"/>
      <c r="I25" s="91">
        <v>550.26592100000016</v>
      </c>
      <c r="J25" s="32"/>
      <c r="K25" s="89">
        <v>-658.62832699999944</v>
      </c>
      <c r="L25" s="72"/>
      <c r="M25" s="91">
        <v>397.60636799999793</v>
      </c>
      <c r="N25" s="91"/>
      <c r="O25" s="91">
        <v>590.96545900000046</v>
      </c>
      <c r="P25" s="80"/>
      <c r="Q25" s="91">
        <v>1405.0241690000012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89">
        <v>-741.90750200000093</v>
      </c>
      <c r="F26" s="72"/>
      <c r="G26" s="91">
        <v>843.32954800000061</v>
      </c>
      <c r="H26" s="91"/>
      <c r="I26" s="91">
        <v>156.51269099999809</v>
      </c>
      <c r="J26" s="32"/>
      <c r="K26" s="89">
        <v>-468.26323200000206</v>
      </c>
      <c r="L26" s="72"/>
      <c r="M26" s="91">
        <v>705.76512700000058</v>
      </c>
      <c r="N26" s="91"/>
      <c r="O26" s="91">
        <v>190.36509499999738</v>
      </c>
      <c r="P26" s="80"/>
      <c r="Q26" s="91">
        <v>1475.4905130000006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89">
        <v>-1125.4494819999991</v>
      </c>
      <c r="F27" s="72"/>
      <c r="G27" s="91">
        <v>520.68148500000189</v>
      </c>
      <c r="H27" s="91"/>
      <c r="I27" s="91">
        <v>-383.54197999999815</v>
      </c>
      <c r="J27" s="32"/>
      <c r="K27" s="89">
        <v>-847.93471099999988</v>
      </c>
      <c r="L27" s="72"/>
      <c r="M27" s="91">
        <v>366.71062500000062</v>
      </c>
      <c r="N27" s="91"/>
      <c r="O27" s="91">
        <v>-379.67147899999782</v>
      </c>
      <c r="P27" s="80"/>
      <c r="Q27" s="91">
        <v>2015.7574840000025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89">
        <v>-1405.5787770000006</v>
      </c>
      <c r="F28" s="72"/>
      <c r="G28" s="91">
        <v>-285.71301700000004</v>
      </c>
      <c r="H28" s="91"/>
      <c r="I28" s="91">
        <v>-280.12929500000155</v>
      </c>
      <c r="J28" s="32"/>
      <c r="K28" s="89">
        <v>-1027.968436000001</v>
      </c>
      <c r="L28" s="72"/>
      <c r="M28" s="91">
        <v>-158.34919000000082</v>
      </c>
      <c r="N28" s="91"/>
      <c r="O28" s="91">
        <v>-180.03372500000114</v>
      </c>
      <c r="P28" s="80"/>
      <c r="Q28" s="91">
        <v>1078.2980160000025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89">
        <v>-1445.9658999999983</v>
      </c>
      <c r="F29" s="72"/>
      <c r="G29" s="91">
        <v>-539.53508999999804</v>
      </c>
      <c r="H29" s="91"/>
      <c r="I29" s="91">
        <v>-40.3871229999977</v>
      </c>
      <c r="J29" s="32"/>
      <c r="K29" s="89">
        <v>-1003.924251999998</v>
      </c>
      <c r="L29" s="72"/>
      <c r="M29" s="91">
        <v>-231.59988999999769</v>
      </c>
      <c r="N29" s="91"/>
      <c r="O29" s="91">
        <v>24.044184000003042</v>
      </c>
      <c r="P29" s="80"/>
      <c r="Q29" s="91">
        <v>-304.56662199999619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89">
        <v>-1593.6830849999988</v>
      </c>
      <c r="F30" s="72"/>
      <c r="G30" s="91">
        <v>-676.95088799999667</v>
      </c>
      <c r="H30" s="91"/>
      <c r="I30" s="91">
        <v>-147.71718500000043</v>
      </c>
      <c r="J30" s="32"/>
      <c r="K30" s="89">
        <v>-1259.9549459999989</v>
      </c>
      <c r="L30" s="72"/>
      <c r="M30" s="91">
        <v>-524.26984699999684</v>
      </c>
      <c r="N30" s="91"/>
      <c r="O30" s="91">
        <v>-256.03069400000095</v>
      </c>
      <c r="P30" s="80"/>
      <c r="Q30" s="91">
        <v>-1502.1989949999947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89">
        <v>-1566.106071000002</v>
      </c>
      <c r="F31" s="72"/>
      <c r="G31" s="91">
        <v>-735.09359000000222</v>
      </c>
      <c r="H31" s="91"/>
      <c r="I31" s="91">
        <v>27.57701399999678</v>
      </c>
      <c r="J31" s="32"/>
      <c r="K31" s="89">
        <v>-1012.0025540000015</v>
      </c>
      <c r="L31" s="72"/>
      <c r="M31" s="91">
        <v>-470.43126900000152</v>
      </c>
      <c r="N31" s="91"/>
      <c r="O31" s="91">
        <v>247.95239199999742</v>
      </c>
      <c r="P31" s="80"/>
      <c r="Q31" s="91">
        <v>-1951.5795679999969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89">
        <v>-1754.9456409999984</v>
      </c>
      <c r="F32" s="72"/>
      <c r="G32" s="91">
        <v>-479.44663399999808</v>
      </c>
      <c r="H32" s="91"/>
      <c r="I32" s="91">
        <v>-188.83956999999646</v>
      </c>
      <c r="J32" s="32"/>
      <c r="K32" s="89">
        <v>-1253.6746109999985</v>
      </c>
      <c r="L32" s="72"/>
      <c r="M32" s="91">
        <v>-278.75405599999795</v>
      </c>
      <c r="N32" s="91"/>
      <c r="O32" s="91">
        <v>-241.67205699999704</v>
      </c>
      <c r="P32" s="80"/>
      <c r="Q32" s="91">
        <v>-1891.491111999997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89">
        <v>-1848.0551339999975</v>
      </c>
      <c r="F33" s="72"/>
      <c r="G33" s="91">
        <v>-688.91257699999824</v>
      </c>
      <c r="H33" s="91"/>
      <c r="I33" s="91">
        <v>-93.10949299999902</v>
      </c>
      <c r="J33" s="32"/>
      <c r="K33" s="89">
        <v>-1172.9919499999987</v>
      </c>
      <c r="L33" s="72"/>
      <c r="M33" s="91">
        <v>-313.14312100000006</v>
      </c>
      <c r="N33" s="91"/>
      <c r="O33" s="91">
        <v>80.682660999999825</v>
      </c>
      <c r="P33" s="80"/>
      <c r="Q33" s="91">
        <v>-1903.4528009999985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89">
        <v>-2023.7904619999999</v>
      </c>
      <c r="F34" s="72"/>
      <c r="G34" s="91">
        <v>-1009.8539160000028</v>
      </c>
      <c r="H34" s="91"/>
      <c r="I34" s="91">
        <v>-175.73532800000248</v>
      </c>
      <c r="J34" s="32"/>
      <c r="K34" s="89">
        <v>-1303.615831000001</v>
      </c>
      <c r="L34" s="72"/>
      <c r="M34" s="91">
        <v>-586.00291600000219</v>
      </c>
      <c r="N34" s="91"/>
      <c r="O34" s="91">
        <v>-130.62388100000226</v>
      </c>
      <c r="P34" s="80"/>
      <c r="Q34" s="91">
        <v>-2178.2131269999991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89">
        <v>-2247.4445070000002</v>
      </c>
      <c r="F35" s="72"/>
      <c r="G35" s="91">
        <v>-1312.1092319999998</v>
      </c>
      <c r="H35" s="91"/>
      <c r="I35" s="91">
        <v>-223.65404500000022</v>
      </c>
      <c r="J35" s="32"/>
      <c r="K35" s="89">
        <v>-1494.0564830000012</v>
      </c>
      <c r="L35" s="72"/>
      <c r="M35" s="91">
        <v>-723.90938100000221</v>
      </c>
      <c r="N35" s="91"/>
      <c r="O35" s="91">
        <v>-190.44065200000023</v>
      </c>
      <c r="P35" s="80"/>
      <c r="Q35" s="91">
        <v>-3010.8757250000008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89">
        <v>-2509.0216369999998</v>
      </c>
      <c r="F36" s="72"/>
      <c r="G36" s="91">
        <v>-1060.3355230000006</v>
      </c>
      <c r="H36" s="91"/>
      <c r="I36" s="91">
        <v>-261.57712999999967</v>
      </c>
      <c r="J36" s="32"/>
      <c r="K36" s="89">
        <v>-1882.5244679999996</v>
      </c>
      <c r="L36" s="72"/>
      <c r="M36" s="91">
        <v>-632.93068199999971</v>
      </c>
      <c r="N36" s="91"/>
      <c r="O36" s="91">
        <v>-388.46798499999841</v>
      </c>
      <c r="P36" s="80"/>
      <c r="Q36" s="91">
        <v>-3382.2986710000032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2022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1">
        <v>2022</v>
      </c>
    </row>
    <row r="39" spans="1:21" ht="13.5" customHeight="1" x14ac:dyDescent="0.3">
      <c r="A39" s="221"/>
      <c r="B39" s="32"/>
      <c r="C39" s="71" t="s">
        <v>327</v>
      </c>
      <c r="D39" s="32"/>
      <c r="E39" s="89">
        <v>-1992.6433540000025</v>
      </c>
      <c r="F39" s="72"/>
      <c r="G39" s="91">
        <v>-1094.2231610000035</v>
      </c>
      <c r="H39" s="91"/>
      <c r="I39" s="91">
        <v>516.37828299999728</v>
      </c>
      <c r="J39" s="32"/>
      <c r="K39" s="89">
        <v>-1364.3008780000009</v>
      </c>
      <c r="L39" s="72"/>
      <c r="M39" s="91">
        <v>-705.67255100000148</v>
      </c>
      <c r="N39" s="91"/>
      <c r="O39" s="91">
        <v>518.22358999999869</v>
      </c>
      <c r="P39" s="80"/>
      <c r="Q39" s="91">
        <v>-3466.667916000004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89">
        <v>-2220.3460099999993</v>
      </c>
      <c r="F40" s="72"/>
      <c r="G40" s="91">
        <v>-1478.4385079999984</v>
      </c>
      <c r="H40" s="91"/>
      <c r="I40" s="91">
        <v>-227.70265599999675</v>
      </c>
      <c r="J40" s="32"/>
      <c r="K40" s="89">
        <v>-1340.3618749999996</v>
      </c>
      <c r="L40" s="72"/>
      <c r="M40" s="91">
        <v>-872.09864299999754</v>
      </c>
      <c r="N40" s="91"/>
      <c r="O40" s="91">
        <v>23.939003000001321</v>
      </c>
      <c r="P40" s="80"/>
      <c r="Q40" s="91">
        <v>-3632.9971920000025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89">
        <v>-2460.8133419999986</v>
      </c>
      <c r="F41" s="72"/>
      <c r="G41" s="91">
        <v>-1335.3638599999995</v>
      </c>
      <c r="H41" s="91"/>
      <c r="I41" s="91">
        <v>-240.46733199999926</v>
      </c>
      <c r="J41" s="32"/>
      <c r="K41" s="89">
        <v>-1504.9203909999978</v>
      </c>
      <c r="L41" s="72"/>
      <c r="M41" s="91">
        <v>-656.98567999999796</v>
      </c>
      <c r="N41" s="91"/>
      <c r="O41" s="91">
        <v>-164.55851599999824</v>
      </c>
      <c r="P41" s="80"/>
      <c r="Q41" s="91">
        <v>-3908.0255290000014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89">
        <v>-2445.0319849999987</v>
      </c>
      <c r="F42" s="72"/>
      <c r="G42" s="91">
        <v>-1039.4532079999981</v>
      </c>
      <c r="H42" s="91"/>
      <c r="I42" s="91">
        <v>15.781356999999844</v>
      </c>
      <c r="J42" s="32"/>
      <c r="K42" s="89">
        <v>-1492.6835299999993</v>
      </c>
      <c r="L42" s="72"/>
      <c r="M42" s="91">
        <v>-464.71509399999832</v>
      </c>
      <c r="N42" s="91"/>
      <c r="O42" s="91">
        <v>12.236860999998498</v>
      </c>
      <c r="P42" s="80"/>
      <c r="Q42" s="91">
        <v>-3853.2555759999959</v>
      </c>
      <c r="R42" s="32"/>
      <c r="S42" s="71" t="s">
        <v>527</v>
      </c>
      <c r="T42" s="32"/>
      <c r="U42" s="221"/>
    </row>
    <row r="43" spans="1:21" ht="6.75" customHeight="1" thickBot="1" x14ac:dyDescent="0.35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 x14ac:dyDescent="0.3"/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2"/>
    <mergeCell ref="A10:A22"/>
    <mergeCell ref="A24:A36"/>
    <mergeCell ref="A4:A8"/>
    <mergeCell ref="C4:C8"/>
    <mergeCell ref="U24:U36"/>
    <mergeCell ref="U38:U42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26" t="s">
        <v>667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1"/>
    </row>
    <row r="3" spans="1:21" s="98" customFormat="1" ht="6.75" customHeight="1" thickBot="1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21" ht="12" customHeight="1" thickBot="1" x14ac:dyDescent="0.35">
      <c r="A4" s="228" t="s">
        <v>162</v>
      </c>
      <c r="B4" s="228" t="s">
        <v>163</v>
      </c>
      <c r="C4" s="230" t="s">
        <v>668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28" t="s">
        <v>536</v>
      </c>
      <c r="S4" s="228" t="s">
        <v>523</v>
      </c>
      <c r="U4" s="31"/>
    </row>
    <row r="5" spans="1:21" ht="21.75" customHeight="1" thickBot="1" x14ac:dyDescent="0.25">
      <c r="A5" s="229"/>
      <c r="B5" s="229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9"/>
      <c r="S5" s="229"/>
    </row>
    <row r="6" spans="1:21" ht="13.8" x14ac:dyDescent="0.3">
      <c r="A6" s="100">
        <v>2021</v>
      </c>
      <c r="B6" s="97" t="s">
        <v>339</v>
      </c>
      <c r="C6" s="101">
        <v>754.56401400000004</v>
      </c>
      <c r="D6" s="101">
        <v>27.973049</v>
      </c>
      <c r="E6" s="101">
        <v>159.36412000000001</v>
      </c>
      <c r="F6" s="101">
        <v>15.220495</v>
      </c>
      <c r="G6" s="101">
        <v>0.24671100000000001</v>
      </c>
      <c r="H6" s="101">
        <v>3.2249119999999998</v>
      </c>
      <c r="I6" s="101">
        <v>50.295760000000001</v>
      </c>
      <c r="J6" s="101">
        <v>20.683661000000001</v>
      </c>
      <c r="K6" s="101">
        <v>6.9455790000000004</v>
      </c>
      <c r="L6" s="101">
        <v>1812.3449250000001</v>
      </c>
      <c r="M6" s="101">
        <v>1.0876380000000001</v>
      </c>
      <c r="N6" s="101">
        <v>11.479728</v>
      </c>
      <c r="O6" s="101">
        <v>390.86338699999999</v>
      </c>
      <c r="P6" s="101">
        <v>9.0583969999999994</v>
      </c>
      <c r="Q6" s="101">
        <v>43.739344000000003</v>
      </c>
      <c r="R6" s="100">
        <v>2021</v>
      </c>
      <c r="S6" s="97" t="s">
        <v>539</v>
      </c>
      <c r="U6" s="31"/>
    </row>
    <row r="7" spans="1:21" x14ac:dyDescent="0.2">
      <c r="B7" s="97" t="s">
        <v>340</v>
      </c>
      <c r="C7" s="101">
        <v>802.23217899999997</v>
      </c>
      <c r="D7" s="101">
        <v>34.011398</v>
      </c>
      <c r="E7" s="101">
        <v>169.43452600000001</v>
      </c>
      <c r="F7" s="101">
        <v>8.3104779999999998</v>
      </c>
      <c r="G7" s="101">
        <v>0.19475899999999999</v>
      </c>
      <c r="H7" s="101">
        <v>1.794038</v>
      </c>
      <c r="I7" s="101">
        <v>27.851396999999999</v>
      </c>
      <c r="J7" s="101">
        <v>19.987092000000001</v>
      </c>
      <c r="K7" s="101">
        <v>7.811712</v>
      </c>
      <c r="L7" s="101">
        <v>1811.722088</v>
      </c>
      <c r="M7" s="101">
        <v>2.1843059999999999</v>
      </c>
      <c r="N7" s="101">
        <v>13.99559</v>
      </c>
      <c r="O7" s="101">
        <v>394.15827899999999</v>
      </c>
      <c r="P7" s="101">
        <v>11.665463000000001</v>
      </c>
      <c r="Q7" s="101">
        <v>53.166916000000001</v>
      </c>
      <c r="R7" s="96"/>
      <c r="S7" s="97" t="s">
        <v>540</v>
      </c>
    </row>
    <row r="8" spans="1:21" x14ac:dyDescent="0.2">
      <c r="B8" s="97" t="s">
        <v>341</v>
      </c>
      <c r="C8" s="101">
        <v>999.87327300000004</v>
      </c>
      <c r="D8" s="101">
        <v>39.692946999999997</v>
      </c>
      <c r="E8" s="101">
        <v>214.49544499999999</v>
      </c>
      <c r="F8" s="101">
        <v>8.3702950000000005</v>
      </c>
      <c r="G8" s="101">
        <v>0.32745000000000002</v>
      </c>
      <c r="H8" s="101">
        <v>3.778152</v>
      </c>
      <c r="I8" s="101">
        <v>32.348745000000001</v>
      </c>
      <c r="J8" s="101">
        <v>18.042197000000002</v>
      </c>
      <c r="K8" s="101">
        <v>9.1708010000000009</v>
      </c>
      <c r="L8" s="101">
        <v>2210.9948639999998</v>
      </c>
      <c r="M8" s="101">
        <v>2.197759</v>
      </c>
      <c r="N8" s="101">
        <v>31.092578</v>
      </c>
      <c r="O8" s="101">
        <v>459.76216499999998</v>
      </c>
      <c r="P8" s="101">
        <v>16.378367999999998</v>
      </c>
      <c r="Q8" s="101">
        <v>59.689978000000004</v>
      </c>
      <c r="R8" s="96"/>
      <c r="S8" s="97" t="s">
        <v>541</v>
      </c>
    </row>
    <row r="9" spans="1:21" x14ac:dyDescent="0.2">
      <c r="B9" s="97" t="s">
        <v>342</v>
      </c>
      <c r="C9" s="101">
        <v>854.22703000000001</v>
      </c>
      <c r="D9" s="101">
        <v>40.865191000000003</v>
      </c>
      <c r="E9" s="101">
        <v>199.22242600000001</v>
      </c>
      <c r="F9" s="101">
        <v>7.6586850000000002</v>
      </c>
      <c r="G9" s="101">
        <v>1.1566350000000001</v>
      </c>
      <c r="H9" s="101">
        <v>4.6767089999999998</v>
      </c>
      <c r="I9" s="101">
        <v>35.042599000000003</v>
      </c>
      <c r="J9" s="101">
        <v>18.778877000000001</v>
      </c>
      <c r="K9" s="101">
        <v>8.5741180000000004</v>
      </c>
      <c r="L9" s="101">
        <v>2138.604801</v>
      </c>
      <c r="M9" s="101">
        <v>2.304935</v>
      </c>
      <c r="N9" s="101">
        <v>14.652241999999999</v>
      </c>
      <c r="O9" s="101">
        <v>571.89533900000004</v>
      </c>
      <c r="P9" s="101">
        <v>9.5299720000000008</v>
      </c>
      <c r="Q9" s="101">
        <v>52.285384000000001</v>
      </c>
      <c r="R9" s="96"/>
      <c r="S9" s="97" t="s">
        <v>542</v>
      </c>
    </row>
    <row r="10" spans="1:21" x14ac:dyDescent="0.2">
      <c r="B10" s="97" t="s">
        <v>343</v>
      </c>
      <c r="C10" s="101">
        <v>845.20163300000002</v>
      </c>
      <c r="D10" s="101">
        <v>35.992790999999997</v>
      </c>
      <c r="E10" s="101">
        <v>225.60023699999999</v>
      </c>
      <c r="F10" s="101">
        <v>13.158956</v>
      </c>
      <c r="G10" s="101">
        <v>1.722159</v>
      </c>
      <c r="H10" s="101">
        <v>4.639411</v>
      </c>
      <c r="I10" s="101">
        <v>28.767811999999999</v>
      </c>
      <c r="J10" s="101">
        <v>19.757227</v>
      </c>
      <c r="K10" s="101">
        <v>8.8068530000000003</v>
      </c>
      <c r="L10" s="101">
        <v>2254.4735409999998</v>
      </c>
      <c r="M10" s="101">
        <v>2.2693150000000002</v>
      </c>
      <c r="N10" s="101">
        <v>15.123267</v>
      </c>
      <c r="O10" s="101">
        <v>435.45810899999998</v>
      </c>
      <c r="P10" s="101">
        <v>12.891451</v>
      </c>
      <c r="Q10" s="101">
        <v>51.099151999999997</v>
      </c>
      <c r="R10" s="96"/>
      <c r="S10" s="97" t="s">
        <v>543</v>
      </c>
    </row>
    <row r="11" spans="1:21" x14ac:dyDescent="0.2">
      <c r="B11" s="97" t="s">
        <v>344</v>
      </c>
      <c r="C11" s="101">
        <v>861.42876999999999</v>
      </c>
      <c r="D11" s="101">
        <v>42.625546</v>
      </c>
      <c r="E11" s="101">
        <v>212.967229</v>
      </c>
      <c r="F11" s="101">
        <v>6.9669319999999999</v>
      </c>
      <c r="G11" s="101">
        <v>0.61272400000000005</v>
      </c>
      <c r="H11" s="101">
        <v>6.369745</v>
      </c>
      <c r="I11" s="101">
        <v>32.219239000000002</v>
      </c>
      <c r="J11" s="101">
        <v>14.239533</v>
      </c>
      <c r="K11" s="101">
        <v>13.430202</v>
      </c>
      <c r="L11" s="101">
        <v>2271.3746679999999</v>
      </c>
      <c r="M11" s="101">
        <v>2.201333</v>
      </c>
      <c r="N11" s="101">
        <v>18.340599000000001</v>
      </c>
      <c r="O11" s="101">
        <v>422.81384400000002</v>
      </c>
      <c r="P11" s="101">
        <v>13.521375000000001</v>
      </c>
      <c r="Q11" s="101">
        <v>46.086817000000003</v>
      </c>
      <c r="R11" s="96"/>
      <c r="S11" s="97" t="s">
        <v>544</v>
      </c>
    </row>
    <row r="12" spans="1:21" x14ac:dyDescent="0.2">
      <c r="B12" s="97" t="s">
        <v>345</v>
      </c>
      <c r="C12" s="101">
        <v>931.49242900000002</v>
      </c>
      <c r="D12" s="101">
        <v>41.168616999999998</v>
      </c>
      <c r="E12" s="101">
        <v>218.81577999999999</v>
      </c>
      <c r="F12" s="101">
        <v>19.944769000000001</v>
      </c>
      <c r="G12" s="101">
        <v>0.86952499999999999</v>
      </c>
      <c r="H12" s="101">
        <v>3.1698710000000001</v>
      </c>
      <c r="I12" s="101">
        <v>37.236218000000001</v>
      </c>
      <c r="J12" s="101">
        <v>14.452081</v>
      </c>
      <c r="K12" s="101">
        <v>7.7581870000000004</v>
      </c>
      <c r="L12" s="101">
        <v>2360.9505439999998</v>
      </c>
      <c r="M12" s="101">
        <v>2.2204510000000002</v>
      </c>
      <c r="N12" s="101">
        <v>17.733122000000002</v>
      </c>
      <c r="O12" s="101">
        <v>428.654988</v>
      </c>
      <c r="P12" s="101">
        <v>13.727981</v>
      </c>
      <c r="Q12" s="101">
        <v>47.196393</v>
      </c>
      <c r="R12" s="96"/>
      <c r="S12" s="97" t="s">
        <v>545</v>
      </c>
    </row>
    <row r="13" spans="1:21" x14ac:dyDescent="0.2">
      <c r="B13" s="97" t="s">
        <v>346</v>
      </c>
      <c r="C13" s="101">
        <v>692.80935399999998</v>
      </c>
      <c r="D13" s="101">
        <v>32.220573000000002</v>
      </c>
      <c r="E13" s="101">
        <v>211.34252599999999</v>
      </c>
      <c r="F13" s="101">
        <v>6.6780689999999998</v>
      </c>
      <c r="G13" s="101">
        <v>0.63122100000000003</v>
      </c>
      <c r="H13" s="101">
        <v>6.827858</v>
      </c>
      <c r="I13" s="101">
        <v>36.408290000000001</v>
      </c>
      <c r="J13" s="101">
        <v>10.980153</v>
      </c>
      <c r="K13" s="101">
        <v>6.0122020000000003</v>
      </c>
      <c r="L13" s="101">
        <v>1990.7670989999999</v>
      </c>
      <c r="M13" s="101">
        <v>1.703122</v>
      </c>
      <c r="N13" s="101">
        <v>11.636331999999999</v>
      </c>
      <c r="O13" s="101">
        <v>432.64927699999998</v>
      </c>
      <c r="P13" s="101">
        <v>10.064424000000001</v>
      </c>
      <c r="Q13" s="101">
        <v>26.586731</v>
      </c>
      <c r="R13" s="96"/>
      <c r="S13" s="97" t="s">
        <v>546</v>
      </c>
    </row>
    <row r="14" spans="1:21" x14ac:dyDescent="0.2">
      <c r="B14" s="97" t="s">
        <v>347</v>
      </c>
      <c r="C14" s="101">
        <v>874.45376299999998</v>
      </c>
      <c r="D14" s="101">
        <v>40.235787999999999</v>
      </c>
      <c r="E14" s="101">
        <v>210.93875800000001</v>
      </c>
      <c r="F14" s="101">
        <v>8.9915679999999991</v>
      </c>
      <c r="G14" s="101">
        <v>0.83883399999999997</v>
      </c>
      <c r="H14" s="101">
        <v>3.2187830000000002</v>
      </c>
      <c r="I14" s="101">
        <v>30.326065</v>
      </c>
      <c r="J14" s="101">
        <v>18.538782999999999</v>
      </c>
      <c r="K14" s="101">
        <v>10.544983</v>
      </c>
      <c r="L14" s="101">
        <v>2382.7143270000001</v>
      </c>
      <c r="M14" s="101">
        <v>3.33386</v>
      </c>
      <c r="N14" s="101">
        <v>20.549530000000001</v>
      </c>
      <c r="O14" s="101">
        <v>454.43429800000001</v>
      </c>
      <c r="P14" s="101">
        <v>9.3200880000000002</v>
      </c>
      <c r="Q14" s="101">
        <v>51.512326000000002</v>
      </c>
      <c r="R14" s="96"/>
      <c r="S14" s="97" t="s">
        <v>547</v>
      </c>
    </row>
    <row r="15" spans="1:21" x14ac:dyDescent="0.2">
      <c r="B15" s="97" t="s">
        <v>348</v>
      </c>
      <c r="C15" s="101">
        <v>825.55744200000004</v>
      </c>
      <c r="D15" s="101">
        <v>39.369188999999999</v>
      </c>
      <c r="E15" s="101">
        <v>281.81457399999999</v>
      </c>
      <c r="F15" s="101">
        <v>18.012139000000001</v>
      </c>
      <c r="G15" s="101">
        <v>0.64141899999999996</v>
      </c>
      <c r="H15" s="101">
        <v>4.7982779999999998</v>
      </c>
      <c r="I15" s="101">
        <v>40.74935</v>
      </c>
      <c r="J15" s="101">
        <v>19.629957999999998</v>
      </c>
      <c r="K15" s="101">
        <v>9.4521329999999999</v>
      </c>
      <c r="L15" s="101">
        <v>2591.1058170000001</v>
      </c>
      <c r="M15" s="101">
        <v>2.1016140000000001</v>
      </c>
      <c r="N15" s="101">
        <v>26.668005999999998</v>
      </c>
      <c r="O15" s="101">
        <v>492.24154600000003</v>
      </c>
      <c r="P15" s="101">
        <v>12.171806999999999</v>
      </c>
      <c r="Q15" s="101">
        <v>49.492871999999998</v>
      </c>
      <c r="R15" s="96"/>
      <c r="S15" s="97" t="s">
        <v>548</v>
      </c>
    </row>
    <row r="16" spans="1:21" x14ac:dyDescent="0.2">
      <c r="B16" s="97" t="s">
        <v>349</v>
      </c>
      <c r="C16" s="101">
        <v>944.07291599999996</v>
      </c>
      <c r="D16" s="101">
        <v>44.568841999999997</v>
      </c>
      <c r="E16" s="101">
        <v>241.951292</v>
      </c>
      <c r="F16" s="101">
        <v>8.3787900000000004</v>
      </c>
      <c r="G16" s="101">
        <v>0.66445600000000005</v>
      </c>
      <c r="H16" s="101">
        <v>6.2401119999999999</v>
      </c>
      <c r="I16" s="101">
        <v>36.701140000000002</v>
      </c>
      <c r="J16" s="101">
        <v>23.003920000000001</v>
      </c>
      <c r="K16" s="101">
        <v>21.134246000000001</v>
      </c>
      <c r="L16" s="101">
        <v>2712.367647</v>
      </c>
      <c r="M16" s="101">
        <v>2.975711</v>
      </c>
      <c r="N16" s="101">
        <v>24.282228</v>
      </c>
      <c r="O16" s="101">
        <v>531.19532000000004</v>
      </c>
      <c r="P16" s="101">
        <v>31.768315000000001</v>
      </c>
      <c r="Q16" s="101">
        <v>49.981696999999997</v>
      </c>
      <c r="R16" s="96"/>
      <c r="S16" s="97" t="s">
        <v>549</v>
      </c>
    </row>
    <row r="17" spans="1:19" x14ac:dyDescent="0.2">
      <c r="B17" s="97" t="s">
        <v>350</v>
      </c>
      <c r="C17" s="101">
        <v>901.180789</v>
      </c>
      <c r="D17" s="101">
        <v>40.849001000000001</v>
      </c>
      <c r="E17" s="101">
        <v>236.37919600000001</v>
      </c>
      <c r="F17" s="101">
        <v>8.5583860000000005</v>
      </c>
      <c r="G17" s="101">
        <v>1.018122</v>
      </c>
      <c r="H17" s="101">
        <v>5.5354780000000003</v>
      </c>
      <c r="I17" s="101">
        <v>39.272651000000003</v>
      </c>
      <c r="J17" s="101">
        <v>16.698920000000001</v>
      </c>
      <c r="K17" s="101">
        <v>13.440918</v>
      </c>
      <c r="L17" s="101">
        <v>2598.838193</v>
      </c>
      <c r="M17" s="101">
        <v>1.995714</v>
      </c>
      <c r="N17" s="101">
        <v>32.725664999999999</v>
      </c>
      <c r="O17" s="101">
        <v>523.71778099999995</v>
      </c>
      <c r="P17" s="101">
        <v>15.542249999999999</v>
      </c>
      <c r="Q17" s="101">
        <v>44.480741000000002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2022</v>
      </c>
      <c r="B19" s="97" t="s">
        <v>339</v>
      </c>
      <c r="C19" s="101">
        <v>860.66549399999997</v>
      </c>
      <c r="D19" s="101">
        <v>41.156191</v>
      </c>
      <c r="E19" s="101">
        <v>231.13552899999999</v>
      </c>
      <c r="F19" s="101">
        <v>8.8473220000000001</v>
      </c>
      <c r="G19" s="101">
        <v>1.34996</v>
      </c>
      <c r="H19" s="101">
        <v>5.1967999999999996</v>
      </c>
      <c r="I19" s="101">
        <v>24.742730000000002</v>
      </c>
      <c r="J19" s="101">
        <v>19.029235</v>
      </c>
      <c r="K19" s="101">
        <v>8.5682130000000001</v>
      </c>
      <c r="L19" s="101">
        <v>2414.098395</v>
      </c>
      <c r="M19" s="101">
        <v>2.772459</v>
      </c>
      <c r="N19" s="101">
        <v>15.764082999999999</v>
      </c>
      <c r="O19" s="101">
        <v>499.48465700000003</v>
      </c>
      <c r="P19" s="101">
        <v>15.311374000000001</v>
      </c>
      <c r="Q19" s="101">
        <v>46.179386999999998</v>
      </c>
      <c r="R19" s="100">
        <v>2022</v>
      </c>
      <c r="S19" s="97" t="s">
        <v>539</v>
      </c>
    </row>
    <row r="20" spans="1:19" x14ac:dyDescent="0.2">
      <c r="B20" s="97" t="s">
        <v>340</v>
      </c>
      <c r="C20" s="101">
        <v>952.07290899999998</v>
      </c>
      <c r="D20" s="101">
        <v>36.609375999999997</v>
      </c>
      <c r="E20" s="101">
        <v>229.244721</v>
      </c>
      <c r="F20" s="101">
        <v>8.8189930000000007</v>
      </c>
      <c r="G20" s="101">
        <v>1.0059199999999999</v>
      </c>
      <c r="H20" s="101">
        <v>4.2116860000000003</v>
      </c>
      <c r="I20" s="101">
        <v>44.136760000000002</v>
      </c>
      <c r="J20" s="101">
        <v>25.137671000000001</v>
      </c>
      <c r="K20" s="101">
        <v>10.162224</v>
      </c>
      <c r="L20" s="101">
        <v>2684.8867530000002</v>
      </c>
      <c r="M20" s="101">
        <v>1.973438</v>
      </c>
      <c r="N20" s="101">
        <v>27.706119000000001</v>
      </c>
      <c r="O20" s="101">
        <v>504.75547599999999</v>
      </c>
      <c r="P20" s="101">
        <v>14.994011</v>
      </c>
      <c r="Q20" s="101">
        <v>57.595331000000002</v>
      </c>
      <c r="R20" s="96"/>
      <c r="S20" s="97" t="s">
        <v>540</v>
      </c>
    </row>
    <row r="21" spans="1:19" x14ac:dyDescent="0.2">
      <c r="B21" s="97" t="s">
        <v>341</v>
      </c>
      <c r="C21" s="101">
        <v>1102.095581</v>
      </c>
      <c r="D21" s="101">
        <v>50.193109999999997</v>
      </c>
      <c r="E21" s="101">
        <v>305.44136400000002</v>
      </c>
      <c r="F21" s="101">
        <v>10.070152</v>
      </c>
      <c r="G21" s="101">
        <v>0.82739499999999999</v>
      </c>
      <c r="H21" s="101">
        <v>6.1824070000000004</v>
      </c>
      <c r="I21" s="101">
        <v>54.409429000000003</v>
      </c>
      <c r="J21" s="101">
        <v>27.441479000000001</v>
      </c>
      <c r="K21" s="101">
        <v>20.703690000000002</v>
      </c>
      <c r="L21" s="101">
        <v>2979.0991260000001</v>
      </c>
      <c r="M21" s="101">
        <v>2.99831</v>
      </c>
      <c r="N21" s="101">
        <v>42.175744000000002</v>
      </c>
      <c r="O21" s="101">
        <v>565.12868200000003</v>
      </c>
      <c r="P21" s="101">
        <v>19.677665999999999</v>
      </c>
      <c r="Q21" s="101">
        <v>55.984817</v>
      </c>
      <c r="R21" s="96"/>
      <c r="S21" s="97" t="s">
        <v>541</v>
      </c>
    </row>
    <row r="22" spans="1:19" x14ac:dyDescent="0.2">
      <c r="B22" s="97" t="s">
        <v>342</v>
      </c>
      <c r="C22" s="101">
        <v>991.24064099999998</v>
      </c>
      <c r="D22" s="101">
        <v>41.563989999999997</v>
      </c>
      <c r="E22" s="101">
        <v>272.55027699999999</v>
      </c>
      <c r="F22" s="101">
        <v>17.708680000000001</v>
      </c>
      <c r="G22" s="101">
        <v>1.067923</v>
      </c>
      <c r="H22" s="101">
        <v>5.7741379999999998</v>
      </c>
      <c r="I22" s="101">
        <v>35.896377999999999</v>
      </c>
      <c r="J22" s="101">
        <v>26.322403999999999</v>
      </c>
      <c r="K22" s="101">
        <v>9.3742400000000004</v>
      </c>
      <c r="L22" s="101">
        <v>2851.0967049999999</v>
      </c>
      <c r="M22" s="101">
        <v>3.9208180000000001</v>
      </c>
      <c r="N22" s="101">
        <v>31.400867999999999</v>
      </c>
      <c r="O22" s="101">
        <v>498.469515</v>
      </c>
      <c r="P22" s="101">
        <v>15.173052</v>
      </c>
      <c r="Q22" s="101">
        <v>49.959207999999997</v>
      </c>
      <c r="R22" s="96"/>
      <c r="S22" s="97" t="s">
        <v>542</v>
      </c>
    </row>
    <row r="23" spans="1:19" x14ac:dyDescent="0.2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 x14ac:dyDescent="0.2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 x14ac:dyDescent="0.2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 x14ac:dyDescent="0.2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 x14ac:dyDescent="0.2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 x14ac:dyDescent="0.2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 x14ac:dyDescent="0.2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28" t="s">
        <v>162</v>
      </c>
      <c r="B31" s="228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8" t="s">
        <v>536</v>
      </c>
      <c r="S31" s="228" t="s">
        <v>523</v>
      </c>
    </row>
    <row r="32" spans="1:19" ht="12" customHeight="1" thickBot="1" x14ac:dyDescent="0.25">
      <c r="A32" s="229"/>
      <c r="B32" s="229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229"/>
      <c r="S32" s="229"/>
    </row>
    <row r="33" spans="1:19" ht="19.5" customHeight="1" x14ac:dyDescent="0.2"/>
    <row r="34" spans="1:19" ht="6.75" customHeight="1" thickBot="1" x14ac:dyDescent="0.2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  <row r="35" spans="1:19" ht="12" customHeight="1" thickBot="1" x14ac:dyDescent="0.25">
      <c r="A35" s="228" t="s">
        <v>162</v>
      </c>
      <c r="B35" s="228" t="s">
        <v>163</v>
      </c>
      <c r="C35" s="230" t="s">
        <v>668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  <c r="R35" s="228" t="s">
        <v>536</v>
      </c>
      <c r="S35" s="228" t="s">
        <v>523</v>
      </c>
    </row>
    <row r="36" spans="1:19" ht="21.75" customHeight="1" thickBot="1" x14ac:dyDescent="0.25">
      <c r="A36" s="229"/>
      <c r="B36" s="229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704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29"/>
      <c r="S36" s="229"/>
    </row>
    <row r="37" spans="1:19" x14ac:dyDescent="0.2">
      <c r="A37" s="100">
        <v>2021</v>
      </c>
      <c r="B37" s="97" t="s">
        <v>339</v>
      </c>
      <c r="C37" s="101">
        <v>38.216444000000003</v>
      </c>
      <c r="D37" s="101">
        <v>263.69024899999999</v>
      </c>
      <c r="E37" s="101">
        <v>0.97219299999999997</v>
      </c>
      <c r="F37" s="101">
        <v>4.441141</v>
      </c>
      <c r="G37" s="101">
        <v>4.776027</v>
      </c>
      <c r="H37" s="101">
        <v>4.6803999999999997</v>
      </c>
      <c r="I37" s="101">
        <v>297.33589599999999</v>
      </c>
      <c r="J37" s="101">
        <v>133.288783</v>
      </c>
      <c r="K37" s="101">
        <v>0</v>
      </c>
      <c r="L37" s="101">
        <v>49.399481000000002</v>
      </c>
      <c r="M37" s="101">
        <v>24.412179999999999</v>
      </c>
      <c r="N37" s="101">
        <v>52.044834999999999</v>
      </c>
      <c r="O37" s="101">
        <v>0</v>
      </c>
      <c r="P37" s="102">
        <v>1322.6936239999998</v>
      </c>
      <c r="Q37" s="102">
        <v>1294.8834369999997</v>
      </c>
      <c r="R37" s="100">
        <v>2021</v>
      </c>
      <c r="S37" s="97" t="s">
        <v>539</v>
      </c>
    </row>
    <row r="38" spans="1:19" x14ac:dyDescent="0.2">
      <c r="B38" s="97" t="s">
        <v>340</v>
      </c>
      <c r="C38" s="101">
        <v>36.101419</v>
      </c>
      <c r="D38" s="101">
        <v>286.96394400000003</v>
      </c>
      <c r="E38" s="101">
        <v>0.92275200000000002</v>
      </c>
      <c r="F38" s="101">
        <v>4.486955</v>
      </c>
      <c r="G38" s="101">
        <v>5.7226109999999997</v>
      </c>
      <c r="H38" s="101">
        <v>2.9496020000000001</v>
      </c>
      <c r="I38" s="101">
        <v>318.74353300000001</v>
      </c>
      <c r="J38" s="101">
        <v>135.45770200000001</v>
      </c>
      <c r="K38" s="101">
        <v>0</v>
      </c>
      <c r="L38" s="101">
        <v>45.298884999999999</v>
      </c>
      <c r="M38" s="101">
        <v>15.848262</v>
      </c>
      <c r="N38" s="101">
        <v>45.555027000000003</v>
      </c>
      <c r="O38" s="101">
        <v>1.5918000000000002E-2</v>
      </c>
      <c r="P38" s="102">
        <v>1464.0202939999997</v>
      </c>
      <c r="Q38" s="102">
        <v>1373.9210649999998</v>
      </c>
      <c r="R38" s="96"/>
      <c r="S38" s="97" t="s">
        <v>540</v>
      </c>
    </row>
    <row r="39" spans="1:19" x14ac:dyDescent="0.2">
      <c r="B39" s="97" t="s">
        <v>341</v>
      </c>
      <c r="C39" s="101">
        <v>40.314734999999999</v>
      </c>
      <c r="D39" s="101">
        <v>371.69044000000002</v>
      </c>
      <c r="E39" s="101">
        <v>1.050103</v>
      </c>
      <c r="F39" s="101">
        <v>5.4389289999999999</v>
      </c>
      <c r="G39" s="101">
        <v>5.5855439999999996</v>
      </c>
      <c r="H39" s="101">
        <v>2.2363469999999999</v>
      </c>
      <c r="I39" s="101">
        <v>382.640918</v>
      </c>
      <c r="J39" s="101">
        <v>130.194097</v>
      </c>
      <c r="K39" s="101">
        <v>0</v>
      </c>
      <c r="L39" s="101">
        <v>52.643616999999999</v>
      </c>
      <c r="M39" s="101">
        <v>39.409002999999998</v>
      </c>
      <c r="N39" s="101">
        <v>64.074841000000006</v>
      </c>
      <c r="O39" s="101">
        <v>0</v>
      </c>
      <c r="P39" s="102">
        <v>1737.5003800000002</v>
      </c>
      <c r="Q39" s="102">
        <v>1623.5916820000002</v>
      </c>
      <c r="R39" s="96"/>
      <c r="S39" s="97" t="s">
        <v>541</v>
      </c>
    </row>
    <row r="40" spans="1:19" x14ac:dyDescent="0.2">
      <c r="B40" s="97" t="s">
        <v>342</v>
      </c>
      <c r="C40" s="101">
        <v>42.381588000000001</v>
      </c>
      <c r="D40" s="101">
        <v>339.86212399999999</v>
      </c>
      <c r="E40" s="101">
        <v>2.6208900000000002</v>
      </c>
      <c r="F40" s="101">
        <v>5.7971339999999998</v>
      </c>
      <c r="G40" s="101">
        <v>5.830756</v>
      </c>
      <c r="H40" s="101">
        <v>2.7724289999999998</v>
      </c>
      <c r="I40" s="101">
        <v>363.13481100000001</v>
      </c>
      <c r="J40" s="101">
        <v>141.67990499999999</v>
      </c>
      <c r="K40" s="101">
        <v>0</v>
      </c>
      <c r="L40" s="101">
        <v>51.323776000000002</v>
      </c>
      <c r="M40" s="101">
        <v>14.350152</v>
      </c>
      <c r="N40" s="101">
        <v>63.740664000000002</v>
      </c>
      <c r="O40" s="101">
        <v>0.39085500000000001</v>
      </c>
      <c r="P40" s="102">
        <v>1735.3300560000005</v>
      </c>
      <c r="Q40" s="102">
        <v>1666.4057660000005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44.164284000000002</v>
      </c>
      <c r="D41" s="101">
        <v>358.54109499999998</v>
      </c>
      <c r="E41" s="101">
        <v>1.407179</v>
      </c>
      <c r="F41" s="101">
        <v>5.9023750000000001</v>
      </c>
      <c r="G41" s="101">
        <v>5.6655790000000001</v>
      </c>
      <c r="H41" s="101">
        <v>4.8559000000000001</v>
      </c>
      <c r="I41" s="101">
        <v>370.13291800000002</v>
      </c>
      <c r="J41" s="101">
        <v>126.82445</v>
      </c>
      <c r="K41" s="101">
        <v>0</v>
      </c>
      <c r="L41" s="101">
        <v>52.186860000000003</v>
      </c>
      <c r="M41" s="101">
        <v>35.319307999999999</v>
      </c>
      <c r="N41" s="101">
        <v>77.892173</v>
      </c>
      <c r="O41" s="101">
        <v>0</v>
      </c>
      <c r="P41" s="102">
        <v>1709.115696999999</v>
      </c>
      <c r="Q41" s="102">
        <v>1638.568223999999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41.295820999999997</v>
      </c>
      <c r="D42" s="101">
        <v>387.80416700000001</v>
      </c>
      <c r="E42" s="101">
        <v>2.930453</v>
      </c>
      <c r="F42" s="101">
        <v>9.3609489999999997</v>
      </c>
      <c r="G42" s="101">
        <v>7.451587</v>
      </c>
      <c r="H42" s="101">
        <v>4.6020989999999999</v>
      </c>
      <c r="I42" s="101">
        <v>383.398303</v>
      </c>
      <c r="J42" s="101">
        <v>137.08749800000001</v>
      </c>
      <c r="K42" s="101">
        <v>0</v>
      </c>
      <c r="L42" s="101">
        <v>50.070397</v>
      </c>
      <c r="M42" s="101">
        <v>16.584070000000001</v>
      </c>
      <c r="N42" s="101">
        <v>71.664771000000002</v>
      </c>
      <c r="O42" s="101">
        <v>2.4107E-2</v>
      </c>
      <c r="P42" s="102">
        <v>1664.3192409999999</v>
      </c>
      <c r="Q42" s="102">
        <v>1580.8435050000001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48.422445000000003</v>
      </c>
      <c r="D43" s="101">
        <v>371.41538000000003</v>
      </c>
      <c r="E43" s="101">
        <v>2.8902580000000002</v>
      </c>
      <c r="F43" s="101">
        <v>5.7181850000000001</v>
      </c>
      <c r="G43" s="101">
        <v>5.8293460000000001</v>
      </c>
      <c r="H43" s="101">
        <v>5.316872</v>
      </c>
      <c r="I43" s="101">
        <v>370.961885</v>
      </c>
      <c r="J43" s="101">
        <v>125.70618</v>
      </c>
      <c r="K43" s="101">
        <v>0</v>
      </c>
      <c r="L43" s="101">
        <v>51.474890000000002</v>
      </c>
      <c r="M43" s="101">
        <v>27.568211000000002</v>
      </c>
      <c r="N43" s="101">
        <v>91.146634000000006</v>
      </c>
      <c r="O43" s="101">
        <v>4.1100000000000002E-4</v>
      </c>
      <c r="P43" s="102">
        <v>1898.4552869999998</v>
      </c>
      <c r="Q43" s="102">
        <v>1821.0461019999998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39.475245999999999</v>
      </c>
      <c r="D44" s="101">
        <v>269.692047</v>
      </c>
      <c r="E44" s="101">
        <v>1.0344899999999999</v>
      </c>
      <c r="F44" s="101">
        <v>6.9459809999999997</v>
      </c>
      <c r="G44" s="101">
        <v>4.8689739999999997</v>
      </c>
      <c r="H44" s="101">
        <v>4.5280860000000001</v>
      </c>
      <c r="I44" s="101">
        <v>327.45632999999998</v>
      </c>
      <c r="J44" s="101">
        <v>83.101924999999994</v>
      </c>
      <c r="K44" s="101">
        <v>0</v>
      </c>
      <c r="L44" s="101">
        <v>26.492878999999999</v>
      </c>
      <c r="M44" s="101">
        <v>9.8340169999999993</v>
      </c>
      <c r="N44" s="101">
        <v>49.152383</v>
      </c>
      <c r="O44" s="101">
        <v>8.0800000000000002E-4</v>
      </c>
      <c r="P44" s="102">
        <v>1814.6608530000012</v>
      </c>
      <c r="Q44" s="102">
        <v>1696.9897710000012</v>
      </c>
      <c r="R44" s="96"/>
      <c r="S44" s="97" t="s">
        <v>546</v>
      </c>
    </row>
    <row r="45" spans="1:19" x14ac:dyDescent="0.2">
      <c r="B45" s="97" t="s">
        <v>347</v>
      </c>
      <c r="C45" s="101">
        <v>41.855299000000002</v>
      </c>
      <c r="D45" s="101">
        <v>381.22986400000002</v>
      </c>
      <c r="E45" s="101">
        <v>2.3964409999999998</v>
      </c>
      <c r="F45" s="101">
        <v>5.044384</v>
      </c>
      <c r="G45" s="101">
        <v>7.1987990000000002</v>
      </c>
      <c r="H45" s="101">
        <v>4.9137810000000002</v>
      </c>
      <c r="I45" s="101">
        <v>403.95698599999997</v>
      </c>
      <c r="J45" s="101">
        <v>127.909488</v>
      </c>
      <c r="K45" s="101">
        <v>0</v>
      </c>
      <c r="L45" s="101">
        <v>46.770921999999999</v>
      </c>
      <c r="M45" s="101">
        <v>15.034818</v>
      </c>
      <c r="N45" s="101">
        <v>77.009495999999999</v>
      </c>
      <c r="O45" s="101">
        <v>5.5018999999999998E-2</v>
      </c>
      <c r="P45" s="102">
        <v>2111.8042519999995</v>
      </c>
      <c r="Q45" s="102">
        <v>2024.6272699999995</v>
      </c>
      <c r="R45" s="96"/>
      <c r="S45" s="97" t="s">
        <v>547</v>
      </c>
    </row>
    <row r="46" spans="1:19" x14ac:dyDescent="0.2">
      <c r="B46" s="97" t="s">
        <v>348</v>
      </c>
      <c r="C46" s="101">
        <v>39.110171000000001</v>
      </c>
      <c r="D46" s="101">
        <v>401.76530500000001</v>
      </c>
      <c r="E46" s="101">
        <v>1.912884</v>
      </c>
      <c r="F46" s="101">
        <v>4.8818440000000001</v>
      </c>
      <c r="G46" s="101">
        <v>7.4656799999999999</v>
      </c>
      <c r="H46" s="101">
        <v>6.5781530000000004</v>
      </c>
      <c r="I46" s="101">
        <v>378.89101699999998</v>
      </c>
      <c r="J46" s="101">
        <v>117.902413</v>
      </c>
      <c r="K46" s="101">
        <v>0</v>
      </c>
      <c r="L46" s="101">
        <v>47.499572999999998</v>
      </c>
      <c r="M46" s="101">
        <v>33.073346999999998</v>
      </c>
      <c r="N46" s="101">
        <v>102.845117</v>
      </c>
      <c r="O46" s="101">
        <v>6.5500000000000003E-2</v>
      </c>
      <c r="P46" s="102">
        <v>2055.5756050000009</v>
      </c>
      <c r="Q46" s="102">
        <v>1984.8304900000007</v>
      </c>
      <c r="R46" s="96"/>
      <c r="S46" s="97" t="s">
        <v>548</v>
      </c>
    </row>
    <row r="47" spans="1:19" x14ac:dyDescent="0.2">
      <c r="B47" s="97" t="s">
        <v>349</v>
      </c>
      <c r="C47" s="101">
        <v>191.86152200000001</v>
      </c>
      <c r="D47" s="101">
        <v>407.04515700000002</v>
      </c>
      <c r="E47" s="101">
        <v>1.2645299999999999</v>
      </c>
      <c r="F47" s="101">
        <v>9.7938390000000002</v>
      </c>
      <c r="G47" s="101">
        <v>8.0098690000000001</v>
      </c>
      <c r="H47" s="101">
        <v>4.9329549999999998</v>
      </c>
      <c r="I47" s="101">
        <v>423.94910800000002</v>
      </c>
      <c r="J47" s="101">
        <v>131.12186</v>
      </c>
      <c r="K47" s="101">
        <v>0</v>
      </c>
      <c r="L47" s="101">
        <v>51.571990999999997</v>
      </c>
      <c r="M47" s="101">
        <v>55.640234999999997</v>
      </c>
      <c r="N47" s="101">
        <v>85.903306999999998</v>
      </c>
      <c r="O47" s="101">
        <v>5.4559999999999999E-3</v>
      </c>
      <c r="P47" s="102">
        <v>2267.6241920000002</v>
      </c>
      <c r="Q47" s="102">
        <v>2184.0138740000002</v>
      </c>
      <c r="R47" s="96"/>
      <c r="S47" s="97" t="s">
        <v>549</v>
      </c>
    </row>
    <row r="48" spans="1:19" x14ac:dyDescent="0.2">
      <c r="B48" s="97" t="s">
        <v>350</v>
      </c>
      <c r="C48" s="101">
        <v>184.87231</v>
      </c>
      <c r="D48" s="101">
        <v>389.53308900000002</v>
      </c>
      <c r="E48" s="101">
        <v>1.5140499999999999</v>
      </c>
      <c r="F48" s="101">
        <v>15.797114000000001</v>
      </c>
      <c r="G48" s="101">
        <v>7.4340960000000003</v>
      </c>
      <c r="H48" s="101">
        <v>2.4525420000000002</v>
      </c>
      <c r="I48" s="101">
        <v>419.31926800000002</v>
      </c>
      <c r="J48" s="101">
        <v>125.07316299999999</v>
      </c>
      <c r="K48" s="101">
        <v>0</v>
      </c>
      <c r="L48" s="101">
        <v>53.836947000000002</v>
      </c>
      <c r="M48" s="101">
        <v>30.799780999999999</v>
      </c>
      <c r="N48" s="101">
        <v>81.956862000000001</v>
      </c>
      <c r="O48" s="101">
        <v>2.4048E-2</v>
      </c>
      <c r="P48" s="102">
        <v>2027.5885249999999</v>
      </c>
      <c r="Q48" s="102">
        <v>1959.485062</v>
      </c>
      <c r="R48" s="96"/>
      <c r="S48" s="97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 x14ac:dyDescent="0.2">
      <c r="A50" s="100">
        <v>2022</v>
      </c>
      <c r="B50" s="97" t="s">
        <v>339</v>
      </c>
      <c r="C50" s="101">
        <v>50.471871</v>
      </c>
      <c r="D50" s="101">
        <v>332.73218900000001</v>
      </c>
      <c r="E50" s="101">
        <v>1.547566</v>
      </c>
      <c r="F50" s="101">
        <v>7.4632690000000004</v>
      </c>
      <c r="G50" s="101">
        <v>7.2830789999999999</v>
      </c>
      <c r="H50" s="101">
        <v>3.5958589999999999</v>
      </c>
      <c r="I50" s="101">
        <v>352.62762099999998</v>
      </c>
      <c r="J50" s="101">
        <v>123.539669</v>
      </c>
      <c r="K50" s="101">
        <v>0</v>
      </c>
      <c r="L50" s="101">
        <v>56.439937</v>
      </c>
      <c r="M50" s="101">
        <v>40.094580999999998</v>
      </c>
      <c r="N50" s="101">
        <v>63.108103</v>
      </c>
      <c r="O50" s="101">
        <v>0</v>
      </c>
      <c r="P50" s="102">
        <v>2377.7643380000013</v>
      </c>
      <c r="Q50" s="102">
        <v>2305.6071950000014</v>
      </c>
      <c r="R50" s="100">
        <v>2022</v>
      </c>
      <c r="S50" s="97" t="s">
        <v>539</v>
      </c>
      <c r="U50" s="102"/>
    </row>
    <row r="51" spans="1:21" x14ac:dyDescent="0.2">
      <c r="B51" s="97" t="s">
        <v>340</v>
      </c>
      <c r="C51" s="101">
        <v>50.857532999999997</v>
      </c>
      <c r="D51" s="101">
        <v>407.60688199999998</v>
      </c>
      <c r="E51" s="101">
        <v>8.0073410000000003</v>
      </c>
      <c r="F51" s="101">
        <v>8.5178089999999997</v>
      </c>
      <c r="G51" s="101">
        <v>8.7624689999999994</v>
      </c>
      <c r="H51" s="101">
        <v>2.9168449999999999</v>
      </c>
      <c r="I51" s="101">
        <v>455.35430200000002</v>
      </c>
      <c r="J51" s="101">
        <v>148.24363600000001</v>
      </c>
      <c r="K51" s="101">
        <v>0</v>
      </c>
      <c r="L51" s="101">
        <v>46.771532999999998</v>
      </c>
      <c r="M51" s="101">
        <v>25.853604000000001</v>
      </c>
      <c r="N51" s="101">
        <v>67.983028000000004</v>
      </c>
      <c r="O51" s="101">
        <v>0</v>
      </c>
      <c r="P51" s="102">
        <v>2359.8625400000001</v>
      </c>
      <c r="Q51" s="102">
        <v>2299.565779</v>
      </c>
      <c r="R51" s="96"/>
      <c r="S51" s="97" t="s">
        <v>540</v>
      </c>
    </row>
    <row r="52" spans="1:21" x14ac:dyDescent="0.2">
      <c r="B52" s="97" t="s">
        <v>341</v>
      </c>
      <c r="C52" s="101">
        <v>57.338459999999998</v>
      </c>
      <c r="D52" s="101">
        <v>439.56055900000001</v>
      </c>
      <c r="E52" s="101">
        <v>1.4020269999999999</v>
      </c>
      <c r="F52" s="101">
        <v>8.4425430000000006</v>
      </c>
      <c r="G52" s="101">
        <v>8.2261609999999994</v>
      </c>
      <c r="H52" s="101">
        <v>7.6434230000000003</v>
      </c>
      <c r="I52" s="101">
        <v>440.64187600000002</v>
      </c>
      <c r="J52" s="101">
        <v>144.46351799999999</v>
      </c>
      <c r="K52" s="101">
        <v>0</v>
      </c>
      <c r="L52" s="101">
        <v>56.516153000000003</v>
      </c>
      <c r="M52" s="101">
        <v>53.249046</v>
      </c>
      <c r="N52" s="101">
        <v>87.182398000000006</v>
      </c>
      <c r="O52" s="101">
        <v>3.4907000000000001E-2</v>
      </c>
      <c r="P52" s="102">
        <v>2526.178590999999</v>
      </c>
      <c r="Q52" s="102">
        <v>2409.9470979999992</v>
      </c>
      <c r="R52" s="96"/>
      <c r="S52" s="97" t="s">
        <v>541</v>
      </c>
    </row>
    <row r="53" spans="1:21" x14ac:dyDescent="0.2">
      <c r="B53" s="97" t="s">
        <v>342</v>
      </c>
      <c r="C53" s="101">
        <v>49.368547</v>
      </c>
      <c r="D53" s="101">
        <v>384.51911100000001</v>
      </c>
      <c r="E53" s="101">
        <v>1.2231030000000001</v>
      </c>
      <c r="F53" s="101">
        <v>7.8451820000000003</v>
      </c>
      <c r="G53" s="101">
        <v>10.137062</v>
      </c>
      <c r="H53" s="101">
        <v>2.919616</v>
      </c>
      <c r="I53" s="101">
        <v>468.26026300000001</v>
      </c>
      <c r="J53" s="101">
        <v>144.66779700000001</v>
      </c>
      <c r="K53" s="101">
        <v>0</v>
      </c>
      <c r="L53" s="101">
        <v>53.285727000000001</v>
      </c>
      <c r="M53" s="101">
        <v>50.177950000000003</v>
      </c>
      <c r="N53" s="101">
        <v>73.084162000000006</v>
      </c>
      <c r="O53" s="101">
        <v>0</v>
      </c>
      <c r="P53" s="102">
        <v>2594.204991999999</v>
      </c>
      <c r="Q53" s="102">
        <v>2504.4037639999992</v>
      </c>
      <c r="R53" s="96"/>
      <c r="S53" s="97" t="s">
        <v>542</v>
      </c>
    </row>
    <row r="54" spans="1:21" x14ac:dyDescent="0.2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21" x14ac:dyDescent="0.2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21" x14ac:dyDescent="0.2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21" x14ac:dyDescent="0.2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21" x14ac:dyDescent="0.2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21" x14ac:dyDescent="0.2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21" x14ac:dyDescent="0.2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21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 x14ac:dyDescent="0.25">
      <c r="A62" s="228" t="s">
        <v>162</v>
      </c>
      <c r="B62" s="228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705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8" t="s">
        <v>536</v>
      </c>
      <c r="S62" s="228" t="s">
        <v>523</v>
      </c>
    </row>
    <row r="63" spans="1:21" ht="12" customHeight="1" thickBot="1" x14ac:dyDescent="0.25">
      <c r="A63" s="229"/>
      <c r="B63" s="229"/>
      <c r="C63" s="233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5"/>
      <c r="R63" s="229"/>
      <c r="S63" s="229"/>
    </row>
    <row r="67" spans="1:9" ht="21" customHeight="1" x14ac:dyDescent="0.2">
      <c r="A67" s="237" t="s">
        <v>640</v>
      </c>
      <c r="B67" s="238"/>
      <c r="C67" s="239" t="s">
        <v>641</v>
      </c>
      <c r="D67" s="239"/>
      <c r="G67" s="240" t="s">
        <v>706</v>
      </c>
      <c r="H67" s="240"/>
      <c r="I67" s="240"/>
    </row>
    <row r="68" spans="1:9" ht="21" customHeight="1" x14ac:dyDescent="0.2">
      <c r="A68" s="237" t="s">
        <v>642</v>
      </c>
      <c r="B68" s="238"/>
      <c r="C68" s="239" t="s">
        <v>643</v>
      </c>
      <c r="D68" s="239"/>
    </row>
  </sheetData>
  <mergeCells count="28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João Baião</cp:lastModifiedBy>
  <dcterms:created xsi:type="dcterms:W3CDTF">2007-07-18T08:17:35Z</dcterms:created>
  <dcterms:modified xsi:type="dcterms:W3CDTF">2022-06-05T16:52:49Z</dcterms:modified>
</cp:coreProperties>
</file>