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60" windowWidth="25260" windowHeight="6120" tabRatio="948"/>
  </bookViews>
  <sheets>
    <sheet name="Indice" sheetId="1" r:id="rId1"/>
    <sheet name="Contents" sheetId="32" r:id="rId2"/>
    <sheet name="Q001" sheetId="16" r:id="rId3"/>
    <sheet name="Q002" sheetId="25" r:id="rId4"/>
    <sheet name="Q003" sheetId="27" r:id="rId5"/>
    <sheet name="Q004" sheetId="24" r:id="rId6"/>
    <sheet name="Q005" sheetId="26" r:id="rId7"/>
    <sheet name="Q006" sheetId="28" r:id="rId8"/>
    <sheet name="Q007" sheetId="2" r:id="rId9"/>
    <sheet name="Q008" sheetId="29" r:id="rId10"/>
    <sheet name="Q009" sheetId="4" r:id="rId11"/>
    <sheet name="Q010" sheetId="30" r:id="rId12"/>
    <sheet name="Q011" sheetId="5" r:id="rId13"/>
    <sheet name="Q012" sheetId="6" r:id="rId14"/>
    <sheet name="Q013" sheetId="7" r:id="rId15"/>
    <sheet name="Q014" sheetId="8" r:id="rId16"/>
    <sheet name="Q015" sheetId="17" r:id="rId17"/>
    <sheet name="Q016" sheetId="18" r:id="rId18"/>
    <sheet name="Nomenclatura Combinada" sheetId="14" r:id="rId19"/>
    <sheet name="Combined Nomenclature" sheetId="33" r:id="rId20"/>
  </sheets>
  <definedNames>
    <definedName name="AAA" localSheetId="1">#REF!</definedName>
    <definedName name="AAA">#REF!</definedName>
    <definedName name="AAAA" localSheetId="1">#REF!</definedName>
    <definedName name="AAAA">#REF!</definedName>
    <definedName name="marco_1digito" localSheetId="1">#REF!</definedName>
    <definedName name="marco_1digito">#REF!</definedName>
  </definedNames>
  <calcPr calcId="125725"/>
</workbook>
</file>

<file path=xl/calcChain.xml><?xml version="1.0" encoding="utf-8"?>
<calcChain xmlns="http://schemas.openxmlformats.org/spreadsheetml/2006/main">
  <c r="O14" i="18"/>
  <c r="O13"/>
  <c r="O9"/>
  <c r="O8"/>
  <c r="P47" i="2" l="1"/>
  <c r="P43"/>
  <c r="P39"/>
  <c r="P37" i="4"/>
  <c r="P39"/>
  <c r="P43"/>
  <c r="P47"/>
  <c r="P48" i="2"/>
  <c r="P46"/>
  <c r="P44"/>
  <c r="P42"/>
  <c r="P40"/>
  <c r="P38"/>
  <c r="P38" i="4"/>
  <c r="P40"/>
  <c r="P42"/>
  <c r="P44"/>
  <c r="P46"/>
  <c r="P48"/>
  <c r="P37" i="2"/>
  <c r="P45"/>
  <c r="P41"/>
  <c r="P41" i="4"/>
  <c r="P45"/>
  <c r="I12" i="26"/>
  <c r="I13" i="27" l="1"/>
  <c r="O13"/>
  <c r="I14"/>
  <c r="O14"/>
  <c r="I15"/>
  <c r="O15"/>
  <c r="I16"/>
  <c r="O16"/>
  <c r="I17"/>
  <c r="O17"/>
  <c r="I18"/>
  <c r="O18"/>
  <c r="I19"/>
  <c r="O19"/>
  <c r="I20"/>
  <c r="O20"/>
  <c r="I21"/>
  <c r="O21"/>
  <c r="I22"/>
  <c r="O22"/>
  <c r="I12" l="1"/>
  <c r="O12"/>
  <c r="K25" i="17" l="1"/>
  <c r="F25"/>
  <c r="K24"/>
  <c r="F24"/>
  <c r="K23"/>
  <c r="F23"/>
  <c r="K22" l="1"/>
  <c r="F22"/>
  <c r="K21"/>
  <c r="F21"/>
  <c r="K20"/>
  <c r="F20"/>
  <c r="K19"/>
  <c r="F19"/>
  <c r="K18"/>
  <c r="F18"/>
  <c r="K17"/>
  <c r="F17"/>
  <c r="K16"/>
  <c r="F16"/>
  <c r="K15"/>
  <c r="F15"/>
  <c r="K14"/>
  <c r="F14"/>
  <c r="K13"/>
  <c r="F13"/>
  <c r="K12"/>
  <c r="F12"/>
  <c r="K11"/>
  <c r="F11"/>
  <c r="K10"/>
  <c r="F10"/>
  <c r="K9"/>
  <c r="F9"/>
  <c r="I7"/>
  <c r="J10" l="1"/>
  <c r="J12"/>
  <c r="J14"/>
  <c r="J16"/>
  <c r="J18"/>
  <c r="J20"/>
  <c r="J22"/>
  <c r="J24"/>
  <c r="J19"/>
  <c r="J23"/>
  <c r="J25"/>
  <c r="J9"/>
  <c r="J11"/>
  <c r="J13"/>
  <c r="J15"/>
  <c r="J17"/>
  <c r="J21"/>
  <c r="G7"/>
  <c r="H25" l="1"/>
  <c r="H24"/>
  <c r="H23"/>
  <c r="H22"/>
  <c r="H21"/>
  <c r="H20"/>
  <c r="H19"/>
  <c r="H18"/>
  <c r="H17"/>
  <c r="H16"/>
  <c r="H11"/>
  <c r="H10"/>
  <c r="H9"/>
  <c r="H15"/>
  <c r="H14"/>
  <c r="H13"/>
  <c r="H12"/>
  <c r="J7"/>
  <c r="D7"/>
  <c r="E25" s="1"/>
  <c r="B7"/>
  <c r="L23" i="30"/>
  <c r="J23"/>
  <c r="T21"/>
  <c r="R21"/>
  <c r="L21"/>
  <c r="J21"/>
  <c r="T20"/>
  <c r="R20"/>
  <c r="L20"/>
  <c r="J20"/>
  <c r="T19"/>
  <c r="R19"/>
  <c r="L19"/>
  <c r="J19"/>
  <c r="T18"/>
  <c r="R18"/>
  <c r="L18"/>
  <c r="J18"/>
  <c r="T17"/>
  <c r="R17"/>
  <c r="L17"/>
  <c r="J17"/>
  <c r="T16"/>
  <c r="R16"/>
  <c r="L16"/>
  <c r="J16"/>
  <c r="T15"/>
  <c r="R15"/>
  <c r="L15"/>
  <c r="J15"/>
  <c r="T14"/>
  <c r="R14"/>
  <c r="L14"/>
  <c r="J14"/>
  <c r="T13"/>
  <c r="R13"/>
  <c r="L13"/>
  <c r="J13"/>
  <c r="T12"/>
  <c r="R12"/>
  <c r="L12"/>
  <c r="J12"/>
  <c r="E10" i="17" l="1"/>
  <c r="E12"/>
  <c r="E14"/>
  <c r="E16"/>
  <c r="E18"/>
  <c r="E20"/>
  <c r="E22"/>
  <c r="E24"/>
  <c r="E9"/>
  <c r="E11"/>
  <c r="E13"/>
  <c r="E15"/>
  <c r="E17"/>
  <c r="E19"/>
  <c r="E21"/>
  <c r="E23"/>
  <c r="H7"/>
  <c r="C25"/>
  <c r="C24"/>
  <c r="C15"/>
  <c r="C14"/>
  <c r="C13"/>
  <c r="C23"/>
  <c r="C22"/>
  <c r="C21"/>
  <c r="C20"/>
  <c r="C19"/>
  <c r="C18"/>
  <c r="C17"/>
  <c r="C16"/>
  <c r="C11"/>
  <c r="C10"/>
  <c r="C9"/>
  <c r="C12"/>
  <c r="F7"/>
  <c r="L23" i="29"/>
  <c r="J23"/>
  <c r="T21"/>
  <c r="R21"/>
  <c r="L21"/>
  <c r="J21"/>
  <c r="T20"/>
  <c r="R20"/>
  <c r="L20"/>
  <c r="J20"/>
  <c r="T19"/>
  <c r="R19"/>
  <c r="L19"/>
  <c r="J19"/>
  <c r="T18"/>
  <c r="K7" i="17" l="1"/>
  <c r="C7"/>
  <c r="E7"/>
  <c r="R18" i="29"/>
  <c r="L18"/>
  <c r="J18"/>
  <c r="T17"/>
  <c r="R17"/>
  <c r="L17"/>
  <c r="J17"/>
  <c r="T16"/>
  <c r="R16"/>
  <c r="L16"/>
  <c r="J16"/>
  <c r="T15"/>
  <c r="R15"/>
  <c r="L15"/>
  <c r="J15"/>
  <c r="T14"/>
  <c r="R14"/>
  <c r="L14"/>
  <c r="J14"/>
  <c r="T13"/>
  <c r="R13"/>
  <c r="L13"/>
  <c r="J13"/>
  <c r="T12"/>
  <c r="R12" l="1"/>
  <c r="L12"/>
  <c r="J12"/>
  <c r="O22" i="26" l="1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K10"/>
  <c r="E10"/>
  <c r="K10" i="27" l="1"/>
  <c r="E10"/>
  <c r="R23" i="30" l="1"/>
  <c r="T23"/>
  <c r="R23" i="29"/>
  <c r="T23"/>
  <c r="G10" i="16" l="1"/>
  <c r="I10"/>
  <c r="K16"/>
  <c r="K28"/>
  <c r="K22"/>
  <c r="G17"/>
  <c r="G18"/>
  <c r="I9"/>
  <c r="K15"/>
  <c r="I17"/>
  <c r="I18"/>
  <c r="K27"/>
  <c r="I30"/>
  <c r="I29"/>
  <c r="I24"/>
  <c r="K21"/>
  <c r="I23"/>
  <c r="G29"/>
  <c r="G30"/>
  <c r="G24"/>
  <c r="G23"/>
  <c r="G9"/>
  <c r="K10" l="1"/>
  <c r="G11"/>
  <c r="G12"/>
  <c r="I12"/>
  <c r="K9"/>
  <c r="I11"/>
  <c r="G34"/>
  <c r="G35"/>
  <c r="E10" i="28" l="1"/>
  <c r="K10"/>
  <c r="M10" l="1"/>
  <c r="G10"/>
  <c r="K32" i="16" l="1"/>
  <c r="K33" l="1"/>
  <c r="I34"/>
  <c r="I35"/>
  <c r="K11" i="18" l="1"/>
  <c r="K12" l="1"/>
  <c r="P24" i="30" l="1"/>
  <c r="P24" i="29"/>
  <c r="R25" l="1"/>
  <c r="N24"/>
  <c r="T25"/>
  <c r="K8" i="18" l="1"/>
  <c r="K9"/>
  <c r="J8"/>
  <c r="J9"/>
  <c r="R25" i="30"/>
  <c r="N24"/>
  <c r="T25"/>
  <c r="T24" i="29"/>
  <c r="R24"/>
  <c r="P26"/>
  <c r="P26" i="30"/>
  <c r="I39" i="27" l="1"/>
  <c r="G36"/>
  <c r="I36"/>
  <c r="I29" i="26"/>
  <c r="G29"/>
  <c r="G43" i="27"/>
  <c r="I43"/>
  <c r="I46" i="26"/>
  <c r="G46"/>
  <c r="I43"/>
  <c r="G43"/>
  <c r="I27" i="27"/>
  <c r="G27"/>
  <c r="I28"/>
  <c r="G28"/>
  <c r="I32"/>
  <c r="G32"/>
  <c r="G26" i="26"/>
  <c r="I26"/>
  <c r="G26" i="27"/>
  <c r="I26"/>
  <c r="I42"/>
  <c r="G42"/>
  <c r="G32" i="26"/>
  <c r="I32"/>
  <c r="G35"/>
  <c r="I35"/>
  <c r="G27"/>
  <c r="I27"/>
  <c r="G31" i="27"/>
  <c r="I31"/>
  <c r="M35"/>
  <c r="N26" i="30"/>
  <c r="R27"/>
  <c r="T27"/>
  <c r="G39" i="26"/>
  <c r="I39"/>
  <c r="G31"/>
  <c r="I31"/>
  <c r="G45" i="27"/>
  <c r="I45"/>
  <c r="G40" i="26"/>
  <c r="I40"/>
  <c r="I40" i="27"/>
  <c r="G40"/>
  <c r="G44" i="26"/>
  <c r="I44"/>
  <c r="G28"/>
  <c r="I28"/>
  <c r="G30"/>
  <c r="I30"/>
  <c r="I44" i="27"/>
  <c r="G44"/>
  <c r="I46"/>
  <c r="G46"/>
  <c r="I41"/>
  <c r="G41"/>
  <c r="G42" i="26"/>
  <c r="I42"/>
  <c r="G45"/>
  <c r="I45"/>
  <c r="G34" i="27"/>
  <c r="I34"/>
  <c r="G34" i="26"/>
  <c r="I34"/>
  <c r="G35" i="27"/>
  <c r="I35"/>
  <c r="G41" i="26"/>
  <c r="I41"/>
  <c r="G33"/>
  <c r="I33"/>
  <c r="G30" i="27"/>
  <c r="I30"/>
  <c r="G29"/>
  <c r="I29"/>
  <c r="G33"/>
  <c r="I33"/>
  <c r="G36" i="26"/>
  <c r="I36"/>
  <c r="N26" i="29"/>
  <c r="R27"/>
  <c r="T27"/>
  <c r="R24" i="30"/>
  <c r="T24"/>
  <c r="M39" i="27"/>
  <c r="O39" i="26"/>
  <c r="M40" i="27" l="1"/>
  <c r="O40"/>
  <c r="M36"/>
  <c r="O36"/>
  <c r="M41" i="26"/>
  <c r="O41"/>
  <c r="M26" i="27"/>
  <c r="O26"/>
  <c r="O42"/>
  <c r="M42"/>
  <c r="M27"/>
  <c r="O27"/>
  <c r="O43"/>
  <c r="M43"/>
  <c r="M28"/>
  <c r="O28"/>
  <c r="O44"/>
  <c r="M44"/>
  <c r="O45"/>
  <c r="M45"/>
  <c r="M29"/>
  <c r="O29"/>
  <c r="M30"/>
  <c r="O30"/>
  <c r="O46"/>
  <c r="M46"/>
  <c r="M31"/>
  <c r="O31"/>
  <c r="M32"/>
  <c r="O32"/>
  <c r="M33"/>
  <c r="O33"/>
  <c r="M34"/>
  <c r="O34"/>
  <c r="M35" i="26"/>
  <c r="O35"/>
  <c r="L25" i="29"/>
  <c r="J25"/>
  <c r="J24" i="30"/>
  <c r="L24"/>
  <c r="T26" i="29"/>
  <c r="R26"/>
  <c r="J12" i="18"/>
  <c r="G25" i="26"/>
  <c r="I25"/>
  <c r="E24"/>
  <c r="G24" s="1"/>
  <c r="G25" i="27"/>
  <c r="I25"/>
  <c r="E24"/>
  <c r="G24" s="1"/>
  <c r="O35"/>
  <c r="O36" i="26"/>
  <c r="M36"/>
  <c r="O25" i="27"/>
  <c r="M25"/>
  <c r="K24"/>
  <c r="M24" s="1"/>
  <c r="M40" i="26"/>
  <c r="O40"/>
  <c r="O41" i="27"/>
  <c r="M41"/>
  <c r="M25" i="26"/>
  <c r="K24"/>
  <c r="M24" s="1"/>
  <c r="O25"/>
  <c r="O26"/>
  <c r="M26"/>
  <c r="O42"/>
  <c r="M42"/>
  <c r="O27"/>
  <c r="M27"/>
  <c r="O43"/>
  <c r="M43"/>
  <c r="O28"/>
  <c r="M28"/>
  <c r="O44"/>
  <c r="M44"/>
  <c r="O45"/>
  <c r="M45"/>
  <c r="O29"/>
  <c r="M29"/>
  <c r="O30"/>
  <c r="M30"/>
  <c r="O46"/>
  <c r="M46"/>
  <c r="O31"/>
  <c r="M31"/>
  <c r="O32"/>
  <c r="M32"/>
  <c r="O33"/>
  <c r="M33"/>
  <c r="O34"/>
  <c r="M34"/>
  <c r="J27" i="30"/>
  <c r="L27"/>
  <c r="L26"/>
  <c r="J26"/>
  <c r="J24" i="29"/>
  <c r="L24"/>
  <c r="J27"/>
  <c r="L27"/>
  <c r="L26"/>
  <c r="J26"/>
  <c r="L25" i="30"/>
  <c r="J25"/>
  <c r="T26"/>
  <c r="R26"/>
  <c r="O39" i="27"/>
  <c r="J11" i="18"/>
  <c r="M39" i="26"/>
  <c r="G39" i="27"/>
  <c r="AI13" i="24" l="1"/>
  <c r="AA13"/>
  <c r="S13"/>
  <c r="C25"/>
  <c r="C24"/>
  <c r="C23"/>
  <c r="C22"/>
  <c r="C21"/>
  <c r="C20"/>
  <c r="C19"/>
  <c r="C18"/>
  <c r="C17"/>
  <c r="C16"/>
  <c r="C15"/>
  <c r="AI13" i="25"/>
  <c r="AA13"/>
  <c r="S13"/>
  <c r="C25"/>
  <c r="C24"/>
  <c r="C23"/>
  <c r="C22"/>
  <c r="C21"/>
  <c r="C20"/>
  <c r="C19"/>
  <c r="C18"/>
  <c r="C17"/>
  <c r="C16"/>
  <c r="C15"/>
  <c r="M13" l="1"/>
  <c r="O14"/>
  <c r="E14"/>
  <c r="Q14"/>
  <c r="Q16"/>
  <c r="O16"/>
  <c r="E16"/>
  <c r="E18"/>
  <c r="Q18"/>
  <c r="O18"/>
  <c r="Q20"/>
  <c r="O20"/>
  <c r="E20"/>
  <c r="C14"/>
  <c r="C13" s="1"/>
  <c r="K13"/>
  <c r="K13" i="24"/>
  <c r="C14"/>
  <c r="C13" s="1"/>
  <c r="Q15" i="25"/>
  <c r="O15"/>
  <c r="E15"/>
  <c r="E17"/>
  <c r="Q17"/>
  <c r="O17"/>
  <c r="Q19"/>
  <c r="O19"/>
  <c r="E19"/>
  <c r="E21"/>
  <c r="Q21"/>
  <c r="O21"/>
  <c r="U13"/>
  <c r="Y14"/>
  <c r="W14"/>
  <c r="W15"/>
  <c r="Y15"/>
  <c r="Y16"/>
  <c r="W16"/>
  <c r="W17"/>
  <c r="Y17"/>
  <c r="Y18"/>
  <c r="W18"/>
  <c r="W19"/>
  <c r="Y19"/>
  <c r="Y20"/>
  <c r="W20"/>
  <c r="W21"/>
  <c r="Y21"/>
  <c r="AE14"/>
  <c r="AC13"/>
  <c r="AG14"/>
  <c r="AG15"/>
  <c r="AE15"/>
  <c r="AG16"/>
  <c r="AE16"/>
  <c r="AE17"/>
  <c r="AG17"/>
  <c r="AG18"/>
  <c r="AE18"/>
  <c r="AG19"/>
  <c r="AE19"/>
  <c r="AG20"/>
  <c r="AE20"/>
  <c r="AG21"/>
  <c r="AE21"/>
  <c r="AK13"/>
  <c r="AO14"/>
  <c r="AM14"/>
  <c r="AM15"/>
  <c r="AO15"/>
  <c r="AM16"/>
  <c r="AO16"/>
  <c r="AO17"/>
  <c r="AM17"/>
  <c r="AO18"/>
  <c r="AM18"/>
  <c r="AM19"/>
  <c r="AO19"/>
  <c r="AM20"/>
  <c r="AO20"/>
  <c r="AO21"/>
  <c r="AM21"/>
  <c r="E14" i="24"/>
  <c r="O14"/>
  <c r="M13"/>
  <c r="Q14"/>
  <c r="E15"/>
  <c r="Q15"/>
  <c r="O15"/>
  <c r="Q16"/>
  <c r="O16"/>
  <c r="E16"/>
  <c r="E17"/>
  <c r="Q17"/>
  <c r="O17"/>
  <c r="Q18"/>
  <c r="O18"/>
  <c r="E18"/>
  <c r="E19"/>
  <c r="Q19"/>
  <c r="O19"/>
  <c r="Q20"/>
  <c r="O20"/>
  <c r="E20"/>
  <c r="O21"/>
  <c r="Q21"/>
  <c r="E21"/>
  <c r="U13"/>
  <c r="Y14"/>
  <c r="W14"/>
  <c r="W15"/>
  <c r="Y15"/>
  <c r="Y16"/>
  <c r="W16"/>
  <c r="W17"/>
  <c r="Y17"/>
  <c r="Y18"/>
  <c r="W18"/>
  <c r="W19"/>
  <c r="Y19"/>
  <c r="Y20"/>
  <c r="W20"/>
  <c r="Y21"/>
  <c r="W21"/>
  <c r="AC13"/>
  <c r="AE14"/>
  <c r="AG14"/>
  <c r="AG15"/>
  <c r="AE15"/>
  <c r="AE16"/>
  <c r="AG16"/>
  <c r="AE17"/>
  <c r="AG17"/>
  <c r="AE18"/>
  <c r="AG18"/>
  <c r="AG19"/>
  <c r="AE19"/>
  <c r="AE20"/>
  <c r="AG20"/>
  <c r="AG21"/>
  <c r="AE21"/>
  <c r="AO14"/>
  <c r="AK13"/>
  <c r="AM14"/>
  <c r="AO15"/>
  <c r="AM15"/>
  <c r="AO16"/>
  <c r="AM16"/>
  <c r="AM17"/>
  <c r="AO17"/>
  <c r="AO18"/>
  <c r="AM18"/>
  <c r="AO19"/>
  <c r="AM19"/>
  <c r="AO20"/>
  <c r="AM20"/>
  <c r="AM21"/>
  <c r="AO21"/>
  <c r="G21" l="1"/>
  <c r="I21"/>
  <c r="I19"/>
  <c r="G19"/>
  <c r="I17"/>
  <c r="G17"/>
  <c r="I15"/>
  <c r="G15"/>
  <c r="E13"/>
  <c r="G14"/>
  <c r="I14"/>
  <c r="G21" i="25"/>
  <c r="I21"/>
  <c r="G17"/>
  <c r="I17"/>
  <c r="I20"/>
  <c r="G20"/>
  <c r="I16"/>
  <c r="G16"/>
  <c r="E13"/>
  <c r="I14"/>
  <c r="G14"/>
  <c r="G20" i="24"/>
  <c r="I20"/>
  <c r="G18"/>
  <c r="I18"/>
  <c r="G16"/>
  <c r="I16"/>
  <c r="G19" i="25"/>
  <c r="I19"/>
  <c r="G15"/>
  <c r="I15"/>
  <c r="I18"/>
  <c r="G18"/>
  <c r="E24" i="28" l="1"/>
  <c r="G24" l="1"/>
  <c r="K24" l="1"/>
  <c r="M24" l="1"/>
</calcChain>
</file>

<file path=xl/sharedStrings.xml><?xml version="1.0" encoding="utf-8"?>
<sst xmlns="http://schemas.openxmlformats.org/spreadsheetml/2006/main" count="3021" uniqueCount="1135">
  <si>
    <t>Nomenclatura Combinada - Descritivo dos Capítulos da NC</t>
  </si>
  <si>
    <t>DESCRITIVO DOS CAPÍTULOS DA NC</t>
  </si>
  <si>
    <t>NOMENCLATURA COMBINADA</t>
  </si>
  <si>
    <t>CAP.</t>
  </si>
  <si>
    <t>DESCRIÇÃO</t>
  </si>
  <si>
    <t>01</t>
  </si>
  <si>
    <t>ANIMAIS VIVOS</t>
  </si>
  <si>
    <t>PENAS E SUAS OBRAS; FLORES ARTIFI-</t>
  </si>
  <si>
    <t>02</t>
  </si>
  <si>
    <t>CARNES E MIUDEZAS, COMESTÍVEIS</t>
  </si>
  <si>
    <t>BASE DE AMIDOS; COLAS; ETC</t>
  </si>
  <si>
    <t>CIAIS; OBRAS DE CABELO</t>
  </si>
  <si>
    <t>03</t>
  </si>
  <si>
    <t>PEIXES, CRUSTÁCEOS E MOLUSCOS</t>
  </si>
  <si>
    <t>PÓLVORAS E EXPLOSIVOS; ARTIGOS DE</t>
  </si>
  <si>
    <t>OBRAS DE PEDRA, GESSO, CIMENTO,</t>
  </si>
  <si>
    <t>04</t>
  </si>
  <si>
    <t>LEITE, LACTICÍNIOS, OVOS DE AVES,</t>
  </si>
  <si>
    <t>PIROTECNIA; FÓSFOROS; ETC</t>
  </si>
  <si>
    <t>AMIANTO, MICA, ETC</t>
  </si>
  <si>
    <t>MEL NATURAL, ETC</t>
  </si>
  <si>
    <t>PRODUTOS PARA FOTOGRAFIA E CINEMA-</t>
  </si>
  <si>
    <t>PRODUTOS CERÂMICOS</t>
  </si>
  <si>
    <t>05</t>
  </si>
  <si>
    <t>PRODUTOS DE ORIGEM ANIMAL, NE</t>
  </si>
  <si>
    <t>TOGRAFIA</t>
  </si>
  <si>
    <t>VIDRO E SUAS OBRAS</t>
  </si>
  <si>
    <t>06</t>
  </si>
  <si>
    <t>PLANTAS VIVAS E PRODUTOS DE FLORI-</t>
  </si>
  <si>
    <t>PRODUTOS DIVER. DAS IND. QUÍMICAS</t>
  </si>
  <si>
    <t>PÉROLAS, PEDRAS E MET. PRECIOSOS,</t>
  </si>
  <si>
    <t>CULTURA</t>
  </si>
  <si>
    <t>PLÁSTICOS E SUAS OBRAS</t>
  </si>
  <si>
    <t>SUAS OBRAS; BIJUTARIAS; MOEDAS</t>
  </si>
  <si>
    <t>07</t>
  </si>
  <si>
    <t>PRODUTOS HORTÍCOLAS, PLANTAS, RA-</t>
  </si>
  <si>
    <t>BORRACHA E SUAS OBRAS</t>
  </si>
  <si>
    <t>FERRO FUNDIDO, FERRO E AÇO</t>
  </si>
  <si>
    <t>ÍZES E TUBÉRCULOS COMESTÍVEIS</t>
  </si>
  <si>
    <t>OBRAS DE FERRO FUNDIDO, FERRO OU</t>
  </si>
  <si>
    <t>08</t>
  </si>
  <si>
    <t>FRUTAS; CASCAS DE CITRINOS E DE</t>
  </si>
  <si>
    <t>E COUROS</t>
  </si>
  <si>
    <t>AÇO</t>
  </si>
  <si>
    <t>MELÕES</t>
  </si>
  <si>
    <t>OBRAS DE COURO, DE SELEIRO, DE VI-</t>
  </si>
  <si>
    <t>COBRE E SUAS OBRAS</t>
  </si>
  <si>
    <t>09</t>
  </si>
  <si>
    <t>CAFÉ, CHÁ, MATE E ESPECIARIAS</t>
  </si>
  <si>
    <t>AGEM, ETC; OBRAS DE TRIPA</t>
  </si>
  <si>
    <t>NÍQUEL E SUAS OBRAS</t>
  </si>
  <si>
    <t>CEREAIS</t>
  </si>
  <si>
    <t>PELES COM PELO E SUAS OBRAS; PELES</t>
  </si>
  <si>
    <t>ALUMÍNIO E SUAS OBRAS</t>
  </si>
  <si>
    <t>PRODUTOS DA INDUSTRIA DE MOAGEM;</t>
  </si>
  <si>
    <t>COM PELO, ARTIFICIAIS</t>
  </si>
  <si>
    <t>CHUMBO E SUAS OBRAS</t>
  </si>
  <si>
    <t>MALTE; AMIDOS E FÉCULAS, ETC</t>
  </si>
  <si>
    <t>MADEIRA E CARVÃO VEGETAL; OBRAS</t>
  </si>
  <si>
    <t>ZINCO E SUAS OBRAS</t>
  </si>
  <si>
    <t>SEMENTES E FRUTOS OLEAGINOSOS;</t>
  </si>
  <si>
    <t>DE MADEIRA</t>
  </si>
  <si>
    <t>ESTANHO E SUAS OBRAS</t>
  </si>
  <si>
    <t>GRÃOS, SEMENTES, ETC</t>
  </si>
  <si>
    <t>CORTIÇA E SUAS OBRAS</t>
  </si>
  <si>
    <t>OUTROS METAIS COMUNS E CERAMAIS,</t>
  </si>
  <si>
    <t>GOMAS, RESINAS E OUTROS SUCOS E</t>
  </si>
  <si>
    <t>OBRAS DE ESPARTARIA OU DE CESTARIA</t>
  </si>
  <si>
    <t>E SUAS OBRAS</t>
  </si>
  <si>
    <t>PASTAS DE MADEIRA, ETC; DESPERDÍ-</t>
  </si>
  <si>
    <t>FERRAMENTAS, CUTELARIAS, E SUAS</t>
  </si>
  <si>
    <t>MATÉRIAS PARA ENTRANÇAMENTO; PRO-</t>
  </si>
  <si>
    <t>CIOS DE PAPEL OU CARTÃO</t>
  </si>
  <si>
    <t>PARTES DE METAIS COMUNS</t>
  </si>
  <si>
    <t>DUTOS ORIGEM VEGETAL, NE</t>
  </si>
  <si>
    <t>PAPEL E CARTÃO, E SUAS OBRAS;</t>
  </si>
  <si>
    <t>OBRAS DIVERSAS DE METAIS COMUNS</t>
  </si>
  <si>
    <t>GORDURAS E ÓLEOS, ANIMAIS OU VE-</t>
  </si>
  <si>
    <t>OBRAS DE PASTA CELULOSE</t>
  </si>
  <si>
    <t>GETAIS, CERAS, ETC</t>
  </si>
  <si>
    <t>LIVROS, JORNAIS, PRODUTOS DAS IND.</t>
  </si>
  <si>
    <t>APARELHOS ETC, MECÂNICOS</t>
  </si>
  <si>
    <t>PREPARAÇÕES DE CARNES, PEIXES,</t>
  </si>
  <si>
    <t>GRÁFICAS; ETC</t>
  </si>
  <si>
    <t>MÁQUINAS, APARELHOS E MATERIAIS,</t>
  </si>
  <si>
    <t>CRUSTÁCEOS E MOLUSCOS</t>
  </si>
  <si>
    <t>SEDA</t>
  </si>
  <si>
    <t>AÇUCARES E PRODUTOS DE CONFEITARIA</t>
  </si>
  <si>
    <t>LÂ, PELOS FINOS OU GROSSEIROS;</t>
  </si>
  <si>
    <t>VEÍCULOS E MATERIAL PARA VIAS FÉR-</t>
  </si>
  <si>
    <t>CACAU E SUAS PREPARAÇÕES</t>
  </si>
  <si>
    <t>FIOS E TECIDOS DE CRINA</t>
  </si>
  <si>
    <t>REAS, OU SEMELHANTES, ETC</t>
  </si>
  <si>
    <t>PREPARAÇÕES A BASE DE CEREAIS,</t>
  </si>
  <si>
    <t>ALGODÃO</t>
  </si>
  <si>
    <t>AMIDOS, OU DE LEITE, ETC</t>
  </si>
  <si>
    <t>OUTRAS FIBRAS TÊXTEIS VEGETAIS;</t>
  </si>
  <si>
    <t>VEÍCULOS TERRESTRES</t>
  </si>
  <si>
    <t>PREPARAÇÕES DE PRODUTOS HORTÍCO-</t>
  </si>
  <si>
    <t>FIOS E TECIDOS, DE PAPEL</t>
  </si>
  <si>
    <t>AERONAVES E OUTROS APARELHOS AÉ-</t>
  </si>
  <si>
    <t>LAS, DE FRUTAS, ETC</t>
  </si>
  <si>
    <t>FILAMENTOS SINTÉTICOS OU ARTIFICI.</t>
  </si>
  <si>
    <t>REOS OU ESPACIAIS</t>
  </si>
  <si>
    <t>PREPARAÇÕES ALIMENTÍCIAS DIVERSAS</t>
  </si>
  <si>
    <t>FIBRAS SINTÉTICAS OU ARTIFICIAIS,</t>
  </si>
  <si>
    <t>EMBARCAÇÕES E ESTRUTU. FLUTUANTES</t>
  </si>
  <si>
    <t>BEBIDAS, LÍQUIDOS ALCOÓLICOS E</t>
  </si>
  <si>
    <t>DESCONTÍNUAS</t>
  </si>
  <si>
    <t>VINAGRES</t>
  </si>
  <si>
    <t>PASTAS (OUATES), FELTROS, ETC;</t>
  </si>
  <si>
    <t>CINEMA, MEDIDA, CONTROLE, ETC</t>
  </si>
  <si>
    <t>RESÍDUOS DAS IND. ALIMENTARES;</t>
  </si>
  <si>
    <t>ARTIGOS DE CORDOARIA, ETC</t>
  </si>
  <si>
    <t>RELÓGIOS E APARELHOS SEMELHANTES;</t>
  </si>
  <si>
    <t>ALIMENTOS PARA ANIMAIS</t>
  </si>
  <si>
    <t>TAPETES E OUTROS REVESTIMENTOS</t>
  </si>
  <si>
    <t>SUAS PARTES</t>
  </si>
  <si>
    <t>TABACO E SEUS SUCEDÂNEOS MANU-</t>
  </si>
  <si>
    <t>PARA PAVIMENTOS</t>
  </si>
  <si>
    <t>INSTRUMENTOS MUSICAIS, SUAS PARTES</t>
  </si>
  <si>
    <t>TECIDOS ESPECIAIS E TUFADOS; REN-</t>
  </si>
  <si>
    <t>E ACESSÓRIOS</t>
  </si>
  <si>
    <t>SAL; ENXOFRE; TERRAS E PEDRAS;</t>
  </si>
  <si>
    <t>DAS; TAPEÇARIAS; BORDADOS</t>
  </si>
  <si>
    <t>ARMAS E MUNIÇÕES, SUAS PARTES E</t>
  </si>
  <si>
    <t>GESSO CAL E CIMENTO</t>
  </si>
  <si>
    <t>TECIDOS IMPREGNADOS REVESTIDOS,</t>
  </si>
  <si>
    <t>ACESSÓRIOS</t>
  </si>
  <si>
    <t>MINÉRIOS, ESCÓRIAS E CINZAS</t>
  </si>
  <si>
    <t>ETC; ARTIGOS USOS TÉCNICOS</t>
  </si>
  <si>
    <t>MÓVEIS; MOBILIÁRIO MÉDICO-CIRÚRGI-</t>
  </si>
  <si>
    <t>COMBUSTÍVEIS E ÓLEOS MINERAIS;</t>
  </si>
  <si>
    <t>TECIDOS DE MALHA</t>
  </si>
  <si>
    <t>CO; ANÚNCIOS, CARTAZES</t>
  </si>
  <si>
    <t>MATÉRIAS BETUMINOSAS</t>
  </si>
  <si>
    <t>VESTUÁRIO E SEUS ACESSÓRIOS, DE</t>
  </si>
  <si>
    <t>BRINQUEDOS, JOGOS E ARTIGOS PARA</t>
  </si>
  <si>
    <t>PRODUTOS QUÍMICOS INORGÂNICOS, ETC</t>
  </si>
  <si>
    <t>MALHA</t>
  </si>
  <si>
    <t>DESPORTO</t>
  </si>
  <si>
    <t>PRODUTOS QUÍMICOS ORGÂNICOS</t>
  </si>
  <si>
    <t>VESTUÁRIO E SEUS ACESSÓRIOS,</t>
  </si>
  <si>
    <t>OBRAS DIVERSAS</t>
  </si>
  <si>
    <t>PRODUTOS FARMACÊUTICOS</t>
  </si>
  <si>
    <t>ADUBOS OU FERTILIZANTES</t>
  </si>
  <si>
    <t>OUTROS ARTEFACTOS TÊXTEIS, CALÇA-</t>
  </si>
  <si>
    <t>ANTIGUIDADES</t>
  </si>
  <si>
    <t>DO, CHAPÉUS; TRAPOS</t>
  </si>
  <si>
    <t>CONJUNTOS INDUSTRIAIS EXPORTADOS AO</t>
  </si>
  <si>
    <t>TINTAS E VERNIZES; ETC</t>
  </si>
  <si>
    <t>CALÇADO, POLAINAS E ARTEFACTOS</t>
  </si>
  <si>
    <t>ABRIGO DO REG. CEE 518/79</t>
  </si>
  <si>
    <t>ÓLEOS ESSENCIAIS E RESINÓIDES;</t>
  </si>
  <si>
    <t>CHAPÉUS E ARTEFACTOS DE USO SEME-</t>
  </si>
  <si>
    <t>MERCADO. REAGRUPADAS POR CAPÍTULOS</t>
  </si>
  <si>
    <t>PRODUTOS PERFUMARIA, ETC</t>
  </si>
  <si>
    <t>LHANTE, E SUAS PARTES</t>
  </si>
  <si>
    <t>SABÕES, CERAS, PRODUTOS DE CONSER-</t>
  </si>
  <si>
    <t>GUARDA-CHUVAS, SOMBRINHAS, BENGA-</t>
  </si>
  <si>
    <t>VAÇÃO E LIMPEZA, VELAS, ETC</t>
  </si>
  <si>
    <t>LAS, ETC, E SUAS PARTES</t>
  </si>
  <si>
    <t>ANO</t>
  </si>
  <si>
    <t>MÊS</t>
  </si>
  <si>
    <t>ALEMANHA</t>
  </si>
  <si>
    <t>AUSTRIA</t>
  </si>
  <si>
    <t>BELGICA</t>
  </si>
  <si>
    <t>BULGARIA</t>
  </si>
  <si>
    <t>CHIPRE</t>
  </si>
  <si>
    <t>DINAMARCA</t>
  </si>
  <si>
    <t>ESLOVAQUIA</t>
  </si>
  <si>
    <t>ESLOVENIA</t>
  </si>
  <si>
    <t>ESPANHA</t>
  </si>
  <si>
    <t>ESTONIA</t>
  </si>
  <si>
    <t>FINLANDIA</t>
  </si>
  <si>
    <t>FRANCA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</si>
  <si>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</si>
  <si>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</si>
  <si>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</si>
  <si>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</si>
  <si>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</si>
  <si>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</si>
  <si>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</si>
  <si>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</si>
  <si>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PAISES BAIXOS</t>
  </si>
  <si>
    <t>POLONIA</t>
  </si>
  <si>
    <t>REPUBLICA CHECA</t>
  </si>
  <si>
    <t>ROMENIA</t>
  </si>
  <si>
    <t>SUECIA</t>
  </si>
  <si>
    <t>DIVERSOS</t>
  </si>
  <si>
    <t>Voltar ao Indice</t>
  </si>
  <si>
    <t>21</t>
  </si>
  <si>
    <t>22</t>
  </si>
  <si>
    <t>31</t>
  </si>
  <si>
    <t>41</t>
  </si>
  <si>
    <t>42</t>
  </si>
  <si>
    <t>51</t>
  </si>
  <si>
    <t>53</t>
  </si>
  <si>
    <t>61</t>
  </si>
  <si>
    <t>62</t>
  </si>
  <si>
    <t>63</t>
  </si>
  <si>
    <t>CGCE</t>
  </si>
  <si>
    <t>PRODUTOS ALIMENTARES E BEBIDAS</t>
  </si>
  <si>
    <t>11</t>
  </si>
  <si>
    <t>PRODUTOS PRIMARIOS</t>
  </si>
  <si>
    <t>DESTINADOS PRINCIPALMENTE A INDUSTRIA</t>
  </si>
  <si>
    <t>PARTES, PECAS SEPARADAS E ACESSORIOS</t>
  </si>
  <si>
    <t>MATERIAL DE TRANSPORTE E ACESSORIOS</t>
  </si>
  <si>
    <t>12</t>
  </si>
  <si>
    <t>PRODUTOS TRANSFORMADOS</t>
  </si>
  <si>
    <t>AUTOMOVEIS PARA TRANSPORTE  DE PASSAGEIROS</t>
  </si>
  <si>
    <t>52</t>
  </si>
  <si>
    <t>OUTRO MATERIAL DE TRANSPORTE</t>
  </si>
  <si>
    <t>DESTINADO A INDUSTRIA</t>
  </si>
  <si>
    <t>NAO DESTINADO A INDUSTRIA</t>
  </si>
  <si>
    <t>BENS DE CONSUMO NE NOUTRA CATEGORIA</t>
  </si>
  <si>
    <t>COMBUSTIVEIS E LUBRIFICANTES</t>
  </si>
  <si>
    <t>BENS DE CONSUMO DURADOUROS</t>
  </si>
  <si>
    <t>BENS DE CONSUMO SEMI-DURADOUROS</t>
  </si>
  <si>
    <t>32</t>
  </si>
  <si>
    <t>BENS DE CONSUMO NAO DURADOUROS</t>
  </si>
  <si>
    <t>CARBURANTES PARA MOTORES</t>
  </si>
  <si>
    <t>BENS NE NOUTRA CATEGORIA</t>
  </si>
  <si>
    <t>OUTROS PRODUTOS TRANSFORMADOS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</si>
  <si>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</si>
  <si>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</si>
  <si>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</si>
  <si>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</si>
  <si>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</si>
  <si>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</si>
  <si>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</si>
  <si>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</si>
  <si>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</si>
  <si>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</si>
  <si>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</si>
  <si>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</si>
  <si>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</si>
  <si>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</si>
  <si>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</si>
  <si>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</si>
  <si>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</si>
  <si>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</si>
  <si>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</si>
  <si>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</si>
  <si>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</si>
  <si>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</si>
  <si>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</si>
  <si>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</si>
  <si>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</si>
  <si>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</si>
  <si>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</si>
  <si>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</si>
  <si>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</si>
  <si>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</si>
  <si>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</si>
  <si>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</si>
  <si>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</si>
  <si>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54</t>
  </si>
  <si>
    <t>55</t>
  </si>
  <si>
    <t>56</t>
  </si>
  <si>
    <t>57</t>
  </si>
  <si>
    <t>58</t>
  </si>
  <si>
    <t>59</t>
  </si>
  <si>
    <t>60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</si>
  <si>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</si>
  <si>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</si>
  <si>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</si>
  <si>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</si>
  <si>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</si>
  <si>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</si>
  <si>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</si>
  <si>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</si>
  <si>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</si>
  <si>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</si>
  <si>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</si>
  <si>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</si>
  <si>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</si>
  <si>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</si>
  <si>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</si>
  <si>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</si>
  <si>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</si>
  <si>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</si>
  <si>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</si>
  <si>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</si>
  <si>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</si>
  <si>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</si>
  <si>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</si>
  <si>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</si>
  <si>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</si>
  <si>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</si>
  <si>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</si>
  <si>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</si>
  <si>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</si>
  <si>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</si>
  <si>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</si>
  <si>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</si>
  <si>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%</t>
  </si>
  <si>
    <t>TOTAL</t>
  </si>
  <si>
    <t>1 – AGRÍCOLAS</t>
  </si>
  <si>
    <t>2 – ALIMENTARES</t>
  </si>
  <si>
    <t>3 – COMBUSTÍVEIS MINERAIS</t>
  </si>
  <si>
    <t>4 – QUÍMICOS</t>
  </si>
  <si>
    <t>9 – MATÉRIAS TÊXTEIS</t>
  </si>
  <si>
    <t>10 – VESTUÁRIO</t>
  </si>
  <si>
    <t>11 – CALÇADO</t>
  </si>
  <si>
    <t>13 – METAIS COMUNS</t>
  </si>
  <si>
    <t>17 – OUTROS PRODUTOS</t>
  </si>
  <si>
    <t>ZONAS ECONÓMICAS E PAÍSES OU TERRITÓRIOS ESTATÍSTICOS</t>
  </si>
  <si>
    <t>GRUPOS DE PRODUTOS</t>
  </si>
  <si>
    <t>DESTINADOS PRINCIPALMENTE AO CONSUMO DOS PARTICULARES</t>
  </si>
  <si>
    <t>FORNECIMENTOS INDUSTRIAIS NE NOUTRA CATEGORIA</t>
  </si>
  <si>
    <t>MAQUINAS, OUTROS BENS DE CAPITAL E SEUS ACESSORIOS *</t>
  </si>
  <si>
    <t>EXTRATOS, VEGETAIS</t>
  </si>
  <si>
    <t>MATÉRIAS ALBUMINOIDES; PRODUTOS A</t>
  </si>
  <si>
    <t>PELES, EXCETO AS PELES COM PELO,</t>
  </si>
  <si>
    <t>FATURADOS</t>
  </si>
  <si>
    <t>REATORES NUCLEARES, MÁQUINAS,</t>
  </si>
  <si>
    <t>ELÉTRICOS</t>
  </si>
  <si>
    <t>AUTOMÓVEIS, TRATORES E OUTROS</t>
  </si>
  <si>
    <t>APARELHOS DE ÓTICA, FOTOGRAFIA,</t>
  </si>
  <si>
    <t>EXCETO DE MALHA</t>
  </si>
  <si>
    <t>EXTRATOS TANANTES E TINTORIAIS;</t>
  </si>
  <si>
    <t>OBJETOS DE ARTE, DE COLEÇÃO OU</t>
  </si>
  <si>
    <t>MAQUINAS E  OUTROS BENS DE CAPITAL (EXCETO O MAT.TRANSPORTE)</t>
  </si>
  <si>
    <t>Nota: A nomenclatura CGCE não inclui os produtos 71082000 – “Ouro para uso monetário” e 71189000 - “Moedas, incluídas as moedas com curso legal (exceto medalhas, moedas montadas em objetos de adorno pessoal, moedas com caráter de objetos de coleção, com valor numismático, desperdícios e resíduos)”. O somatório das várias categorias da CGCE pode não corresponder ao total do comércio, por questões de confidencialidade.</t>
  </si>
  <si>
    <t>* (EXCETO  O MATERIAL DE TRANSPORTE)</t>
  </si>
  <si>
    <t>16 – ÓTICA E PRECISÃO</t>
  </si>
  <si>
    <t xml:space="preserve">  JANEIRO</t>
  </si>
  <si>
    <t xml:space="preserve">  FEVEREIRO</t>
  </si>
  <si>
    <t xml:space="preserve">  MARÇO</t>
  </si>
  <si>
    <t xml:space="preserve">  ABRIL</t>
  </si>
  <si>
    <t xml:space="preserve">  MAIO</t>
  </si>
  <si>
    <t xml:space="preserve">  JUNHO</t>
  </si>
  <si>
    <t xml:space="preserve">  JULHO</t>
  </si>
  <si>
    <t xml:space="preserve">  AGOSTO</t>
  </si>
  <si>
    <t xml:space="preserve">  SETEMBRO</t>
  </si>
  <si>
    <t xml:space="preserve">  OUTUBRO</t>
  </si>
  <si>
    <t xml:space="preserve">  NOVEMBRO</t>
  </si>
  <si>
    <t xml:space="preserve">  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</si>
  <si>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</si>
  <si>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</si>
  <si>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</si>
  <si>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</si>
  <si>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</si>
  <si>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</si>
  <si>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</si>
  <si>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</si>
  <si>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</si>
  <si>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</si>
  <si>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</si>
  <si>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</si>
  <si>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IMPORTAÇÕES - COMÉRCIO INTERNACIONAL POR CGCE</t>
  </si>
  <si>
    <t>EXPORTAÇÕES - COMÉRCIO INTERNACIONAL POR CGCE</t>
  </si>
  <si>
    <t>CROÁCIA</t>
  </si>
  <si>
    <t xml:space="preserve">        </t>
  </si>
  <si>
    <t>SEM COMBUST. E LUBRIFICANTES</t>
  </si>
  <si>
    <t>RESULTADOS MENSAIS - IMPORTAÇÕES</t>
  </si>
  <si>
    <t>RESULTADOS MENSAIS - EXPORTAÇÕES</t>
  </si>
  <si>
    <t>5 – PLÁSTICOS E BORRACHAS</t>
  </si>
  <si>
    <t>6 – PELES E COUROS</t>
  </si>
  <si>
    <t>7 – MADEIRA E CORTIÇA</t>
  </si>
  <si>
    <t>8 – PASTAS CELULÓSICAS E PAPEL</t>
  </si>
  <si>
    <t>12 – MINERAIS E MINÉRIOS</t>
  </si>
  <si>
    <t>14 – MÁQUINAS E APARELHOS</t>
  </si>
  <si>
    <t>15 – VEÍCULOS E OUTRO MATERIAL DE TRANSPORTE (1)</t>
  </si>
  <si>
    <t>(1) - Veículos e material para vias férreas, automóveis, tratores, aeronaves e embarcações</t>
  </si>
  <si>
    <t>ES</t>
  </si>
  <si>
    <t>DE</t>
  </si>
  <si>
    <t>FR</t>
  </si>
  <si>
    <t>IT</t>
  </si>
  <si>
    <t>NL</t>
  </si>
  <si>
    <t>CN</t>
  </si>
  <si>
    <t>BE</t>
  </si>
  <si>
    <t>GB</t>
  </si>
  <si>
    <t>US</t>
  </si>
  <si>
    <t>AO</t>
  </si>
  <si>
    <t>Q014_SAI_CAP - EXPORTAÇÕES - COMÉRCIO INTERNACIONAL POR CAPÍTULOS DA NC</t>
  </si>
  <si>
    <t>Q013_ENT_CAP - IMPORTAÇÕES - COMÉRCIO INTERNACIONAL POR CAPÍTULOS DA NC</t>
  </si>
  <si>
    <t>Q012_SAI_CGCE - EXPORTAÇÕES - COMÉRCIO INTERNACIONAL POR CGCE</t>
  </si>
  <si>
    <t>Q011_ENT_CGCE - IMPORTAÇÕES - COMÉRCIO INTERNACIONAL POR CGCE</t>
  </si>
  <si>
    <t>Q009_SAI_PAISES - EXPORTAÇÕES COMÉRCIO INTERNACIONAL POR PAÍSES</t>
  </si>
  <si>
    <t>Q007_ENT_PAISES - IMPORTAÇÕES COMÉRCIO INTERNACIONAL POR PAÍSES</t>
  </si>
  <si>
    <t>Q006_SALDO - SALDO DA BALANÇA COMERCIAL COM E SEM COMBUSTÍVEIS</t>
  </si>
  <si>
    <t>Q005_EXP_RESULT_MES - EXPORTAÇÕES COMÉRCIO INTERNACIONAL POR MÊS COM E SEM COMBUSTÍVEIS</t>
  </si>
  <si>
    <t>Q008_IMP_PRINC_PAISES - IMPORTAÇÕES COMÉRCIO INTERNACIONAL POR PRINCIPAIS PAÍSES E ZONAS ECONÓMICAS</t>
  </si>
  <si>
    <t>Q010_EXP_PRINC_PAISES - EXPORTAÇÕES COMÉRCIO INTERNACIONAL POR PRINCIPAIS PAÍSES E ZONAS ECONÓMICAS</t>
  </si>
  <si>
    <t>Q004_SAI_MES - EXPORTAÇÕES COMÉRCIO INTERNACIONAL POR MÊS</t>
  </si>
  <si>
    <t>Comércio Internacional de Bens</t>
  </si>
  <si>
    <t>Índice</t>
  </si>
  <si>
    <t>Q001_RESUL_GLOBAIS - RESULTADOS GLOBAIS</t>
  </si>
  <si>
    <t>Q002_ENT_MES - IMPORTAÇÕES COMÉRCIO INTERNACIONAL POR MÊS</t>
  </si>
  <si>
    <t>Q003_IMP_RESULT_MES - IMPORTAÇÕES COMÉRCIO INTERNACIONAL POR MÊS COM E SEM COMBUSTÍVEIS</t>
  </si>
  <si>
    <t>Q015_IMP_EXP_GRP_PROD - IMPORTAÇÕES E EXPORTAÇÕES DO COMÉRCIO INTERNACIONAL POR GRUPOS DE PRODUTOS</t>
  </si>
  <si>
    <t>Q016_ZN_ECON - REPARTIÇÃO POR ZONAS ECONÓMICAS E PAÍSES DO COMÉRCIO INTERNACIONAL - TOTAL DO PAÍS</t>
  </si>
  <si>
    <t>International Trade of Goods</t>
  </si>
  <si>
    <t>Contents</t>
  </si>
  <si>
    <t>Q001_GLOBAL_DATA - GLOBAL DATA</t>
  </si>
  <si>
    <t>Q002_IMP_MONTH - IMPORTS INTERNATIONAL DATA BY MONTHS</t>
  </si>
  <si>
    <t>Q003_IMP_MONTH_DATA - IMPORTS INTERNATIONAL DATA BY MONTHS WITH AND WITHOUT FUELS AND LUBRICANTS</t>
  </si>
  <si>
    <t>Q004_EXP_MONTH - EXPORTS INTERNATIONAL DATA BY MONTHS</t>
  </si>
  <si>
    <t>Q005_EXP_MONTH_DATA - EXPORTS INTERNATIONAL DATA BY MONTHS WITH AND WITHOUT FUELS AND LUBRICANTS</t>
  </si>
  <si>
    <t>Q006_TRADE_BALANCE - TRADE BALANCE WITH AND WITHOUT FUELS AND LUBRICANTS</t>
  </si>
  <si>
    <t>Q007_IMP_COUNTRY - IMPORTS INTERNATIONAL TRADE BY COUNTRIES</t>
  </si>
  <si>
    <t>Q008_IMP_MAIN_PARTNERS - IMPORTS INTERNATIONAL TRADE BY MAIN COUNTRIES AND ECONOMIC ZONES</t>
  </si>
  <si>
    <t>Q009_EXP_COUNTRY - EXPORTS INTERNATIONAL TRADE BY COUNTRIES</t>
  </si>
  <si>
    <t>Q010_EXP_MAIN_PARTNERS - EXPORTS INTERNATIONAL TRADE BY MAIN COUNTRIES AND ECONOMIC ZONES</t>
  </si>
  <si>
    <t>Q011_IMP_BEC - IMPORTS - INTERNATIONAL TRADE BY BEC</t>
  </si>
  <si>
    <t>Q012_EXP_BEC - EXPORTS - INTERNATIONAL TRADE BY BEC</t>
  </si>
  <si>
    <t>Q013_IMP_CHAP - IMPORTS - INTERNATIONAL TRADE BY CHAPTERS OF CN</t>
  </si>
  <si>
    <t>Q014_EXP_CHAP - EXPORTS - INTERNATIONAL TRADE BY CHAPTERS OF CN</t>
  </si>
  <si>
    <t>Q015_IMP_EXP_GRP_PROD - IMPORTS AND EXPORTS OF INTERNATIONAL TRADE BY PRODUCT GROUPS</t>
  </si>
  <si>
    <t>Q016_ZN_ECON - BREAKDOWN BY ECONOMIC ZONES AND COUNTRIES OF INTERNATIONAL TRADE - TOTAL COUNTRY</t>
  </si>
  <si>
    <t>Combined Nomenclature - CN Chapter descriptive</t>
  </si>
  <si>
    <t>CN CHAPTERS DESCRIPTIVE</t>
  </si>
  <si>
    <t>COMBINED NOMENCLATURE</t>
  </si>
  <si>
    <t>CHAP.</t>
  </si>
  <si>
    <t>DESCRIPTION</t>
  </si>
  <si>
    <t>LIVE ANIMALS</t>
  </si>
  <si>
    <t>ALBUMINOIDAL SUBSTANCES; MODIFIED STARCHES; GLUES; ENZYMES</t>
  </si>
  <si>
    <t>CERAMIC PRODUCTS</t>
  </si>
  <si>
    <t>MEAT AND EDIBLE MEAT OFFAL</t>
  </si>
  <si>
    <t>EXPLOSIVES; PYROTECHNIC PRODUCTS; MATCHES; PYROPHORIC ALLOYS; CERTAIN COMBUSTIBLE PREPARATIONS</t>
  </si>
  <si>
    <t>GLASS AND GLASSWARE</t>
  </si>
  <si>
    <t>FISH AND CRUSTACEANS, MOLLUSCS AND OTHER AQUATIC INVERTEBRATES</t>
  </si>
  <si>
    <t>PHOTOGRAPHIC OR CINEMATOGRAPHIC GOODS</t>
  </si>
  <si>
    <t>NATURAL OR CULTURED PEARLS, PRECIOUS OR SEMI-PRECIOUS STONES, PRECIOUS METALS, METALS CLAD WITH PRECIOUS METAL, AND ARTICLES THEREOF; IMITATION JEWELLERY; COIN</t>
  </si>
  <si>
    <t xml:space="preserve"> </t>
  </si>
  <si>
    <t>DAIRY PRODUCE; BIRDS'' EGGS; NATURAL HONEY; EDIBLE PRODUCTS OF ANIMAL ORIGIN, NOT ELSEWHERE SPECIFIED OR INCLUDED</t>
  </si>
  <si>
    <t>MISCELLANEOUS CHEMICAL PRODUCTS</t>
  </si>
  <si>
    <t>IRON AND STEEL</t>
  </si>
  <si>
    <t>PRODUCTS OF ANIMAL ORIGIN, NOT ELSEWHERE SPECIFIED OR INCLUDED</t>
  </si>
  <si>
    <t>PLASTICS AND ARTICLES THEREOF</t>
  </si>
  <si>
    <t>ARTICLES OF IRON OR STEEL</t>
  </si>
  <si>
    <t>LIVE TREES AND OTHER PLANTS; BULBS, ROOTS AND THE LIKE; CUT FLOWERS AND ORNAMENTAL FOLIAGE</t>
  </si>
  <si>
    <t>RUBBER AND ARTICLES THEREOF</t>
  </si>
  <si>
    <t>COPPER AND ARTICLES THEREOF</t>
  </si>
  <si>
    <t>EDIBLE VEGETABLES AND CERTAIN ROOTS AND TUBERS</t>
  </si>
  <si>
    <t>RAW HIDES AND SKINS (OTHER THAN FURSKINS) AND LEATHER</t>
  </si>
  <si>
    <t>NICKEL AND ARTICLES THEREOF</t>
  </si>
  <si>
    <t>EDIBLE FRUIT AND NUTS; PEEL OF CITRUS FRUIT OR MELONS</t>
  </si>
  <si>
    <t>ARTICLES OF LEATHER; SADDLERY AND HARNESS; TRAVEL GOODS, HANDBAGS AND SIMILAR CONTAINERS; ARTICLES OF ANIMAL GUT (OTHER THAN SILKWORM GUT)</t>
  </si>
  <si>
    <t>ALUMINIUM AND ARTICLES THEREOF</t>
  </si>
  <si>
    <t>COFFEE, TEA, MATÉ AND SPICES</t>
  </si>
  <si>
    <t>FURSKINS AND ARTIFICIAL FUR; MANUFACTURES THEREOF</t>
  </si>
  <si>
    <t>LEAD AND ARTICLES THEREOF</t>
  </si>
  <si>
    <t>CEREALS</t>
  </si>
  <si>
    <t>WOOD AND ARTICLES OF WOOD; WOOD CHARCOAL</t>
  </si>
  <si>
    <t>ZINC AND ARTICLES THEREOF</t>
  </si>
  <si>
    <t>PRODUCTS OF THE MILLING INDUSTRY; MALT; STARCHES; INULIN; WHEAT GLUTEN</t>
  </si>
  <si>
    <t>CORK AND ARTICLES OF CORK</t>
  </si>
  <si>
    <t>TIN AND ARTICLES THEREOF</t>
  </si>
  <si>
    <t>OIL SEEDS AND OLEAGINOUS FRUITS; MISCELLANEOUS GRAINS, SEEDS AND FRUIT; INDUSTRIAL OR MEDICINAL PLANTS; STRAW AND FODDER</t>
  </si>
  <si>
    <t>MANUFACTURES OF STRAW, OF ESPARTO OR OF OTHER PLAITING MATERIALS; BASKETWARE AND WICKERWORK</t>
  </si>
  <si>
    <t>OTHER BASE METALS; CERMETS; ARTICLES THEREOF</t>
  </si>
  <si>
    <t>LAC; GUMS, RESINS AND OTHER VEGETABLE SAPS AND EXTRACTS</t>
  </si>
  <si>
    <t>PULP OF WOOD OR OF OTHER FIBROUS CELLULOSIC MATERIAL; RECOVERED (WASTE AND SCRAP) PAPER OR PAPERBOARD</t>
  </si>
  <si>
    <t>TOOLS, IMPLEMENTS, CUTLERY, SPOONS AND FORKS, OF BASE METAL; PARTS THEREOF OF BASE METAL</t>
  </si>
  <si>
    <t>VEGETABLE PLAITING MATERIALS; VEGETABLE PRODUCTS NOT ELSEWHERE SPECIFIED OR INCLUDED</t>
  </si>
  <si>
    <t>PAPER AND PAPERBOARD; ARTICLES OF PAPER PULP, OF PAPER OR OF PAPERBOARD</t>
  </si>
  <si>
    <t>MISCELLANEOUS ARTICLES OF BASE METAL</t>
  </si>
  <si>
    <t>ANIMAL OR VEGETABLE FATS AND OILS AND THEIR CLEAVAGE PRODUCTS; PREPARED EDIBLE FATS; ANIMAL OR VEGETABLE WAXES</t>
  </si>
  <si>
    <t>PRINTED BOOKS, NEWSPAPERS, PICTURES AND OTHER PRODUCTS OF THE PRINTING INDUSTRY; MANUSCRIPTS, TYPESCRIPTS AND PLANS</t>
  </si>
  <si>
    <t>NUCLEAR REACTORS, BOILERS, MACHINERY AND MECHANICAL APPLIANCES; PARTS THEREOF</t>
  </si>
  <si>
    <t>PREPARATIONS OF MEAT, OF FISH OR OF CRUSTACEANS, MOLLUSCS OR OTHER AQUATIC INVERTEBRATES</t>
  </si>
  <si>
    <t>SILK</t>
  </si>
  <si>
    <t>ELECTRICAL MACHINERY AND EQUIPMENT AND PARTS THEREOF; SOUND RECORDERS AND REPRODUCERS, TELEVISION IMAGE AND SOUND RECORDERS AND REPRODUCERS, AND PARTS AND ACCESSORIES OF SUCH ARTICLES</t>
  </si>
  <si>
    <t>SUGARS AND SUGAR CONFECTIONERY</t>
  </si>
  <si>
    <t>WOOL, FINE OR COARSE ANIMAL HAIR; HORSEHAIR YARN AND WOVEN FABRIC</t>
  </si>
  <si>
    <t>RAILWAY OR TRAMWAY LOCOMOTIVES, ROLLING STOCK AND PARTS THEREOF; RAILWAY OR TRAMWAY TRACK FIXTURES AND FITTINGS AND PARTS THEREOF; MECHANICAL (INCLUDING ELECTROMECHANICAL) TRAFFIC SIGNALLING EQUIPMENT OF ALL KINDS</t>
  </si>
  <si>
    <t>COCOA AND COCOA PREPARATIONS</t>
  </si>
  <si>
    <t>COTTON</t>
  </si>
  <si>
    <t>VEHICLES OTHER THAN RAILWAY OR TRAMWAY ROLLING STOCK, AND PARTS AND ACCESSORIES THEREOF</t>
  </si>
  <si>
    <t>PREPARATIONS OF CEREALS, FLOUR, STARCH OR MILK; PASTRYCOOKS'' PRODUCTS</t>
  </si>
  <si>
    <t>OTHER VEGETABLE TEXTILE FIBRES; PAPER YARN AND WOVEN FABRICS OF PAPER YARN</t>
  </si>
  <si>
    <t>AIRCRAFT, SPACECRAFT, AND PARTS THEREOF</t>
  </si>
  <si>
    <t>PREPARATIONS OF VEGETABLES, FRUIT, NUTS OR OTHER PARTS OF PLANTS</t>
  </si>
  <si>
    <t>MAN-MADE FILAMENTS; STRIP AND THE LIKE OF MAN-MADE TEXTILE MATERIALS</t>
  </si>
  <si>
    <t>SHIPS, BOATS AND FLOATING STRUCTURES</t>
  </si>
  <si>
    <t>MISCELLANEOUS EDIBLE PREPARATIONS</t>
  </si>
  <si>
    <t>MAN-MADE STAPLE FIBRES</t>
  </si>
  <si>
    <t>OPTICAL, PHOTOGRAPHIC, CINEMATOGRAPHIC, MEASURING, CHECKING, PRECISION, MEDICAL OR SURGICAL INSTRUMENTS AND APPARATUS; PARTS AND ACCESSORIES THEREOF</t>
  </si>
  <si>
    <t>BEVERAGES, SPIRITS AND VINEGAR</t>
  </si>
  <si>
    <t>WADDING, FELT AND NONWOVENS; SPECIAL YARNS; TWINE, CORDAGE, ROPES AND CABLES AND ARTICLES THEREOF</t>
  </si>
  <si>
    <t>CLOCKS AND WATCHES AND PARTS THEREOF</t>
  </si>
  <si>
    <t>RESIDUES AND WASTE FROM THE FOOD INDUSTRIES; PREPARED ANIMAL FODDER</t>
  </si>
  <si>
    <t>CARPETS AND OTHER TEXTILE FLOOR COVERINGS</t>
  </si>
  <si>
    <t>MUSICAL INSTRUMENTS; PARTS AND ACCESSORIES OF SUCH ARTICLES</t>
  </si>
  <si>
    <t>TOBACCO AND MANUFACTURED TOBACCO SUBSTITUTES</t>
  </si>
  <si>
    <t>SPECIAL WOVEN FABRICS; TUFTED TEXTILE FABRICS; LACE; TAPESTRIES; TRIMMINGS; EMBROIDERY</t>
  </si>
  <si>
    <t>ARMS AND AMMUNITION; PARTS AND ACCESSORIES THEREOF</t>
  </si>
  <si>
    <t>SALT; SULPHUR; EARTHS AND STONE; PLASTERING MATERIALS, LIME AND CEMENT</t>
  </si>
  <si>
    <t>IMPREGNATED, COATED, COVERED OR LAMINATED TEXTILE FABRICS; TEXTILE ARTICLES OF A KIND SUITABLE FOR INDUSTRIAL USE</t>
  </si>
  <si>
    <t>FURNITURE; BEDDING, MATTRESSES, MATTRESS SUPPORTS, CUSHIONS AND SIMILAR STUFFED FURNISHINGS; LAMPS AND LIGHTING FITTINGS, NOT ELSEWHERE SPECIFIED OR INCLUDED; ILLUMINATED SIGNS, ILLUMINATED NAMEPLATES AND THE LIKE; PREFABRICATED BUILDINGS</t>
  </si>
  <si>
    <t>ORES, SLAG AND ASH</t>
  </si>
  <si>
    <t>KNITTED OR CROCHETED FABRICS</t>
  </si>
  <si>
    <t>TOYS, GAMES AND SPORTS REQUISITES; PARTS AND ACCESSORIES THEREOF</t>
  </si>
  <si>
    <t>MINERAL FUELS, MINERAL OILS AND PRODUCTS OF THEIR DISTILLATION; BITUMINOUS SUBSTANCES; MINERAL WAXES</t>
  </si>
  <si>
    <t>ARTICLES OF APPAREL AND CLOTHING ACCESSORIES, KNITTED OR CROCHETED</t>
  </si>
  <si>
    <t>MISCELLANEOUS MANUFACTURED ARTICLES</t>
  </si>
  <si>
    <t>INORGANIC CHEMICALS; ORGANIC OR INORGANIC COMPOUNDS OF PRECIOUS METALS, OF RARE-EARTH METALS, OF RADIOACTIVE ELEMENTS OR OF ISOTOPES</t>
  </si>
  <si>
    <t>ARTICLES OF APPAREL AND CLOTHING ACCESSORIES, NOT KNITTED OR CROCHETED</t>
  </si>
  <si>
    <t>WORKS OF ART, COLLECTORS PIECES AND ANTIQUES</t>
  </si>
  <si>
    <t>ORGANIC CHEMICALS</t>
  </si>
  <si>
    <t>OTHER MADE-UP TEXTILE ARTICLES; SETS; WORN CLOTHING AND WORN TEXTILE ARTICLES; RAGS</t>
  </si>
  <si>
    <t>COMPLETE INDUSTRIAL PLANT</t>
  </si>
  <si>
    <t>PHARMACEUTICAL PRODUCTS</t>
  </si>
  <si>
    <t>FOOTWEAR, GAITERS AND THE LIKE; PARTS OF SUCH ARTICLES</t>
  </si>
  <si>
    <t>FERTILISERS</t>
  </si>
  <si>
    <t>HEADGEAR AND PARTS THEREOF</t>
  </si>
  <si>
    <t>TANNING OR DYEING EXTRACTS; TANNINS AND THEIR DERIVATIVES; DYES, PIGMENTS AND OTHER COLOURING MATTER; PAINTS AND VARNISHES; PUTTY AND OTHER MASTICS; INKS</t>
  </si>
  <si>
    <t>UMBRELLAS, SUN UMBRELLAS, WALKING STICKS, SEAT-STICKS, WHIPS, RIDING-CROPS AND PARTS THEREOF</t>
  </si>
  <si>
    <t>ESSENTIAL OILS AND RESINOIDS; PERFUMERY, COSMETIC OR TOILET PREPARATIONS</t>
  </si>
  <si>
    <t>PREPARED FEATHERS AND DOWN AND ARTICLES MADE OF FEATHERS OR OF DOWN; ARTIFICIAL FLOWERS; ARTICLES OF HUMAN HAIR</t>
  </si>
  <si>
    <t>="SOAP, ORGANIC SURFACE-ACTIVE AGENTS, WASHING PREPARATIONS, LUBRICATING PREPARATIONS, ARTIFICIAL WAXES, PREPARED WAXES, POLISHING OR SCOURING PREPARATIONS, CANDLES AND SIMILAR ARTICLES, MODELLING PASTES, ‘DENTAL WAXES’ AND DENTAL PREPARATIONS WITH A BASI</t>
  </si>
  <si>
    <t>ARTICLES OF STONE, PLASTER, CEMENT, ASBESTOS, MICA OR SIMILAR MATERIALS</t>
  </si>
  <si>
    <t>Return to Contents</t>
  </si>
  <si>
    <t>Note: The classification by Broad Economic Categories (BEC) does not include goods classified as 71082000 – “Monetary gold” and 71189000 – “Coin of legal tender”. The sum of the various categories of the BEC may not always correspond to the total of trade due to confidentiality treatment.</t>
  </si>
  <si>
    <t>INTERNACIONAL / INTERNATIONAL</t>
  </si>
  <si>
    <t>Exportações / Exports (FOB)</t>
  </si>
  <si>
    <t>Saldo / Trade Balance</t>
  </si>
  <si>
    <t>Taxa de cobertura / Coverage rate (%)</t>
  </si>
  <si>
    <t>ZONA EURO / EURO ZONE</t>
  </si>
  <si>
    <t>Importações / Imports (CIF)</t>
  </si>
  <si>
    <t>MONTH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</si>
  <si>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</si>
  <si>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</si>
  <si>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</si>
  <si>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</si>
  <si>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</si>
  <si>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</si>
  <si>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</si>
  <si>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</si>
  <si>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</si>
  <si>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</si>
  <si>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</si>
  <si>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</si>
  <si>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YEAR</t>
  </si>
  <si>
    <t>MONTHLY DATA - IMPORTS</t>
  </si>
  <si>
    <t>MONTHLY DATA - EXPORTS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</si>
  <si>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</si>
  <si>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</si>
  <si>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</si>
  <si>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</si>
  <si>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</si>
  <si>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</si>
  <si>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</si>
  <si>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</si>
  <si>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</si>
  <si>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</si>
  <si>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</si>
  <si>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</si>
  <si>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IRELAND</t>
  </si>
  <si>
    <t>ITALY</t>
  </si>
  <si>
    <t>LATVIA</t>
  </si>
  <si>
    <t>LITHUANIA</t>
  </si>
  <si>
    <t>LUXEMBOURG</t>
  </si>
  <si>
    <t>NETHERLANDS</t>
  </si>
  <si>
    <t>POLAND</t>
  </si>
  <si>
    <t>CZECH REPUBLIC</t>
  </si>
  <si>
    <t>ROMANIA</t>
  </si>
  <si>
    <t>SWEDEN</t>
  </si>
  <si>
    <t>DIVERSES</t>
  </si>
  <si>
    <t>GERMANY</t>
  </si>
  <si>
    <t>BELGIUM</t>
  </si>
  <si>
    <t>CYPRUS</t>
  </si>
  <si>
    <t>CROATIA</t>
  </si>
  <si>
    <t>DENMARK</t>
  </si>
  <si>
    <t>SLOVAKIA</t>
  </si>
  <si>
    <t>SLOVENIA</t>
  </si>
  <si>
    <t>SPAIN</t>
  </si>
  <si>
    <t>FINLAND</t>
  </si>
  <si>
    <t>FRANCE</t>
  </si>
  <si>
    <t>GREECE</t>
  </si>
  <si>
    <t>HUNGARY</t>
  </si>
  <si>
    <t>IMPORTS - INTERNATIONAL TRADE BY BEC</t>
  </si>
  <si>
    <t>BEC</t>
  </si>
  <si>
    <t>FOOD AND BEVERAGES</t>
  </si>
  <si>
    <t>PRIMARY</t>
  </si>
  <si>
    <t>MAINLY FOR INDUSTRY</t>
  </si>
  <si>
    <t>MAINLY FOR HOUSEHOLD CONSUMPTION</t>
  </si>
  <si>
    <t>PROCESSED</t>
  </si>
  <si>
    <t>INDUSTRIAL SUPPLIES NOT ELSEWHERE SPECIFIED</t>
  </si>
  <si>
    <t>FUELS AND LUBICANTS</t>
  </si>
  <si>
    <t>MOTOR SPIRIT</t>
  </si>
  <si>
    <t>OTHER</t>
  </si>
  <si>
    <t>CAPITAL GOODS (EXCEPT TRANSPORT EQUIPMENT)</t>
  </si>
  <si>
    <t>PARTS AND ACCESSORIES</t>
  </si>
  <si>
    <t>TRANSPORT EQUIPMENT AND PARTS AND ACCESSORIES THEREOF</t>
  </si>
  <si>
    <t>PASSENGER MOTOR CARS</t>
  </si>
  <si>
    <t>INDUSTRIAL</t>
  </si>
  <si>
    <t>NON-INDUSTRIAL</t>
  </si>
  <si>
    <t>CONSUMER GOODS NOT ELSEWHERE SPECIFIED</t>
  </si>
  <si>
    <t>DURABLE</t>
  </si>
  <si>
    <t>SEIM-DURABLE</t>
  </si>
  <si>
    <t>NON-DURABLE</t>
  </si>
  <si>
    <t>GOODS NOT ELSEWHERE SPECIFIED</t>
  </si>
  <si>
    <t>* (EXCEPT TRANSPORT EQUIPMENT)</t>
  </si>
  <si>
    <t>CAPITAL GOODS, AND PARTS AND ACCESSORIES THEREOF *</t>
  </si>
  <si>
    <t>EXPORTS - INTERNATIONAL TRADE BY BEC</t>
  </si>
  <si>
    <t>PRODUCT GROUPS</t>
  </si>
  <si>
    <t>1 – AGRICULTURAL PRODUCTS</t>
  </si>
  <si>
    <t>2 – FOOD PRODUCTS</t>
  </si>
  <si>
    <t>3 – MINERAL FUELS</t>
  </si>
  <si>
    <t>4 – CHEMICAL PRODUCTS</t>
  </si>
  <si>
    <t>5 – PLASTICS, RUBBERS</t>
  </si>
  <si>
    <t>6 – RAW HIDES AND SKINS,  LEATHER</t>
  </si>
  <si>
    <t>7 – WOOD, CORK</t>
  </si>
  <si>
    <t>8 – CELLULOSE PULP, PAPER</t>
  </si>
  <si>
    <t>9 – TEXTILES MATERIALS</t>
  </si>
  <si>
    <t>10 – CLOTHING</t>
  </si>
  <si>
    <t>11 – FOOTWEAR</t>
  </si>
  <si>
    <t>12 – MINERAL PRODUCTS</t>
  </si>
  <si>
    <t>13 – BASE METALS</t>
  </si>
  <si>
    <t>14 – MACHINERY, MECHANICAL APPLIANCES</t>
  </si>
  <si>
    <t>15 – VEHICLES, OTHER TRANSPORT EQUIPMENT</t>
  </si>
  <si>
    <t>16 – OPTICAL AND PRECISION INSTRUMENTS</t>
  </si>
  <si>
    <t>17 – OTHER PRODUCTS</t>
  </si>
  <si>
    <t>ECONOMIC ZONES AND COUNTRIES OR STATISTICS TERRITORIES</t>
  </si>
  <si>
    <t>ESPANHA / SPAIN</t>
  </si>
  <si>
    <t>ALEMANHA / GERMANY</t>
  </si>
  <si>
    <t>FRANÇA / FRANCE</t>
  </si>
  <si>
    <t>ITÁLIA / ITALY</t>
  </si>
  <si>
    <t>PAÍSES BAIXOS / NETHERLANDS</t>
  </si>
  <si>
    <t>CHINA / CHINA</t>
  </si>
  <si>
    <t>BÉLGICA / BELGIUM</t>
  </si>
  <si>
    <t>REINO UNIDO / UNITED KINGDOM</t>
  </si>
  <si>
    <t>ESTADOS UNIDOS / UNITED STATES</t>
  </si>
  <si>
    <t>ANGOLA / ANGOLA</t>
  </si>
  <si>
    <t>EXTRA_UE27</t>
  </si>
  <si>
    <t>EXTRA_UE28</t>
  </si>
  <si>
    <t>EXTRA-EU27</t>
  </si>
  <si>
    <t>EXTRA-EU28</t>
  </si>
  <si>
    <t>PL</t>
  </si>
  <si>
    <t>POLÓNIA / POLAND</t>
  </si>
  <si>
    <t>TOTAL UNIÃO EUROPEIA (27 ESTADOS-MEMBROS)
TOTAL EUROPEAN UNION (27 MEMBERS STATES)</t>
  </si>
  <si>
    <t>Exclui GB (Reino Unido)
Excludes GB - United Kingdom</t>
  </si>
  <si>
    <t>TOTAL UNIÃO EUROPEIA (28 ESTADOS-MEMBROS)
TOTAL EUROPEAN UNION (28 MEMBERS STATES)</t>
  </si>
  <si>
    <t>Inclui GB (Reino Unido)
Includes GB - United Kingdom</t>
  </si>
  <si>
    <t>TOTAL EXTRA-UE (27 ESTADOS-MEMBROS)
TOTAL EXTRA-EU (27 MEMBERS STATES)</t>
  </si>
  <si>
    <t>TOTAL EXTRA-UE (28 ESTADOS-MEMBROS)
TOTAL EXTRA-EU (28 MEMBERS STATES)</t>
  </si>
  <si>
    <t>EXTRA_UE27
EXTRA_EU27</t>
  </si>
  <si>
    <t>Inclui GB (Reino Unido)
Includes GB (United Kingdom)</t>
  </si>
  <si>
    <t>EXTRA_UE28
EXTRA_EU28</t>
  </si>
  <si>
    <t>Exclui GB (Reino Unido)
Excludes GB (United Kingdom)</t>
  </si>
  <si>
    <t>INTRA-UE  (27 EM) / INTRA-EU (27 MS)</t>
  </si>
  <si>
    <t>EXTRA-UE (27 EM) / EXTRA-EU (27 MS)</t>
  </si>
  <si>
    <r>
      <rPr>
        <b/>
        <sz val="10"/>
        <color rgb="FF234371"/>
        <rFont val="Calibri"/>
        <family val="2"/>
        <scheme val="minor"/>
      </rPr>
      <t>RESULTADOS GLOBAIS</t>
    </r>
    <r>
      <rPr>
        <sz val="10"/>
        <color rgb="FF234371"/>
        <rFont val="Calibri"/>
        <family val="2"/>
        <scheme val="minor"/>
      </rPr>
      <t xml:space="preserve">
GLOBAL DATA</t>
    </r>
  </si>
  <si>
    <r>
      <t xml:space="preserve">RESULTADOS GLOBAIS
</t>
    </r>
    <r>
      <rPr>
        <sz val="9"/>
        <color rgb="FF234371"/>
        <rFont val="Calibri"/>
        <family val="2"/>
        <scheme val="minor"/>
      </rPr>
      <t>GLOBAL DATA</t>
    </r>
  </si>
  <si>
    <r>
      <t>10</t>
    </r>
    <r>
      <rPr>
        <b/>
        <vertAlign val="superscript"/>
        <sz val="9"/>
        <color rgb="FF234371"/>
        <rFont val="Calibri"/>
        <family val="2"/>
        <scheme val="minor"/>
      </rPr>
      <t>6</t>
    </r>
    <r>
      <rPr>
        <b/>
        <sz val="9"/>
        <color rgb="FF234371"/>
        <rFont val="Calibri"/>
        <family val="2"/>
        <scheme val="minor"/>
      </rPr>
      <t xml:space="preserve"> euros</t>
    </r>
  </si>
  <si>
    <r>
      <t xml:space="preserve">TAXA VARIAÇÃO </t>
    </r>
    <r>
      <rPr>
        <sz val="9"/>
        <color rgb="FF234371"/>
        <rFont val="Calibri"/>
        <family val="2"/>
        <scheme val="minor"/>
      </rPr>
      <t>GROWTH RATE</t>
    </r>
  </si>
  <si>
    <r>
      <t xml:space="preserve">Saldo sem </t>
    </r>
    <r>
      <rPr>
        <i/>
        <sz val="10"/>
        <rFont val="Calibri"/>
        <family val="2"/>
        <scheme val="minor"/>
      </rPr>
      <t xml:space="preserve">Combustíveis e Lubrificantes
</t>
    </r>
    <r>
      <rPr>
        <sz val="10"/>
        <rFont val="Calibri"/>
        <family val="2"/>
        <scheme val="minor"/>
      </rPr>
      <t>Trade Balance without</t>
    </r>
    <r>
      <rPr>
        <i/>
        <sz val="10"/>
        <rFont val="Calibri"/>
        <family val="2"/>
        <scheme val="minor"/>
      </rPr>
      <t xml:space="preserve"> Fuels and Lubricants</t>
    </r>
  </si>
  <si>
    <r>
      <t xml:space="preserve">INTERNACIONAL
</t>
    </r>
    <r>
      <rPr>
        <sz val="9"/>
        <color rgb="FF234371"/>
        <rFont val="Calibri"/>
        <family val="2"/>
        <scheme val="minor"/>
      </rPr>
      <t>INTERNATIONAL</t>
    </r>
  </si>
  <si>
    <r>
      <t xml:space="preserve">INTRA-UE (28 EM)
</t>
    </r>
    <r>
      <rPr>
        <sz val="9"/>
        <color rgb="FF234371"/>
        <rFont val="Calibri"/>
        <family val="2"/>
        <scheme val="minor"/>
      </rPr>
      <t>INTRA-EU (28 MS)</t>
    </r>
  </si>
  <si>
    <r>
      <t xml:space="preserve">EXTRA-UE (28 EM)
</t>
    </r>
    <r>
      <rPr>
        <sz val="9"/>
        <color rgb="FF234371"/>
        <rFont val="Calibri"/>
        <family val="2"/>
        <scheme val="minor"/>
      </rPr>
      <t>EXTRA-EU (28 MS)</t>
    </r>
  </si>
  <si>
    <r>
      <t xml:space="preserve">INTRA-UE (27 EM)
</t>
    </r>
    <r>
      <rPr>
        <sz val="9"/>
        <color rgb="FF234371"/>
        <rFont val="Calibri"/>
        <family val="2"/>
        <scheme val="minor"/>
      </rPr>
      <t>INTRA-EU (27 MS)</t>
    </r>
  </si>
  <si>
    <r>
      <t xml:space="preserve">EXTRA-UE (27 EM)
</t>
    </r>
    <r>
      <rPr>
        <sz val="9"/>
        <color rgb="FF234371"/>
        <rFont val="Calibri"/>
        <family val="2"/>
        <scheme val="minor"/>
      </rPr>
      <t>EXTRA-EU (27 MS)</t>
    </r>
  </si>
  <si>
    <r>
      <t xml:space="preserve">TAXA VARIAÇÃO
</t>
    </r>
    <r>
      <rPr>
        <sz val="9"/>
        <color rgb="FF234371"/>
        <rFont val="Calibri"/>
        <family val="2"/>
        <scheme val="minor"/>
      </rPr>
      <t>GROWTH RATE</t>
    </r>
  </si>
  <si>
    <r>
      <t xml:space="preserve">Homóloga
</t>
    </r>
    <r>
      <rPr>
        <sz val="9"/>
        <color rgb="FF234371"/>
        <rFont val="Calibri"/>
        <family val="2"/>
        <scheme val="minor"/>
      </rPr>
      <t>Year-on-year</t>
    </r>
  </si>
  <si>
    <r>
      <t xml:space="preserve">Mensal
</t>
    </r>
    <r>
      <rPr>
        <sz val="9"/>
        <color rgb="FF234371"/>
        <rFont val="Calibri"/>
        <family val="2"/>
        <scheme val="minor"/>
      </rPr>
      <t>Month-to-month</t>
    </r>
  </si>
  <si>
    <r>
      <rPr>
        <b/>
        <sz val="10"/>
        <color rgb="FF234371"/>
        <rFont val="Calibri"/>
        <family val="2"/>
        <scheme val="minor"/>
      </rPr>
      <t xml:space="preserve">IMPORTAÇÕES
</t>
    </r>
    <r>
      <rPr>
        <sz val="10"/>
        <color rgb="FF234371"/>
        <rFont val="Calibri"/>
        <family val="2"/>
        <scheme val="minor"/>
      </rPr>
      <t>IMPORTS</t>
    </r>
  </si>
  <si>
    <r>
      <t xml:space="preserve">TOTAL
</t>
    </r>
    <r>
      <rPr>
        <sz val="9"/>
        <color rgb="FF234371"/>
        <rFont val="Calibri"/>
        <family val="2"/>
        <scheme val="minor"/>
      </rPr>
      <t>TOTAL</t>
    </r>
  </si>
  <si>
    <r>
      <t xml:space="preserve">TOTAL SEM COMBUSTÍVEIS E LUBRIFICANTES
</t>
    </r>
    <r>
      <rPr>
        <sz val="9"/>
        <color rgb="FF234371"/>
        <rFont val="Calibri"/>
        <family val="2"/>
        <scheme val="minor"/>
      </rPr>
      <t>TOTAL EXCLUDING FUELS AND LUBRICANTS</t>
    </r>
  </si>
  <si>
    <r>
      <t xml:space="preserve">TOTAL TRIMESTRE TERMINADO EM:
</t>
    </r>
    <r>
      <rPr>
        <sz val="9"/>
        <color rgb="FF234371"/>
        <rFont val="Calibri"/>
        <family val="2"/>
        <scheme val="minor"/>
      </rPr>
      <t>TOTAL QUARTER ENDED IN:</t>
    </r>
  </si>
  <si>
    <r>
      <t xml:space="preserve">TAXA VARIAÇÃO (%)
</t>
    </r>
    <r>
      <rPr>
        <sz val="9"/>
        <color rgb="FF234371"/>
        <rFont val="Calibri"/>
        <family val="2"/>
        <scheme val="minor"/>
      </rPr>
      <t>GROWTH RATE (%)</t>
    </r>
  </si>
  <si>
    <r>
      <t>TAXA VARIAÇÃO (%)</t>
    </r>
    <r>
      <rPr>
        <sz val="9"/>
        <color rgb="FF234371"/>
        <rFont val="Calibri"/>
        <family val="2"/>
        <scheme val="minor"/>
      </rPr>
      <t xml:space="preserve">
GROWTH RATE (%)</t>
    </r>
  </si>
  <si>
    <r>
      <rPr>
        <b/>
        <sz val="10"/>
        <color rgb="FF234371"/>
        <rFont val="Calibri"/>
        <family val="2"/>
        <scheme val="minor"/>
      </rPr>
      <t xml:space="preserve">EXPORTAÇÕES
</t>
    </r>
    <r>
      <rPr>
        <sz val="10"/>
        <color rgb="FF234371"/>
        <rFont val="Calibri"/>
        <family val="2"/>
        <scheme val="minor"/>
      </rPr>
      <t>EXPORTS</t>
    </r>
  </si>
  <si>
    <r>
      <t xml:space="preserve">SALDO DA BALANÇA COMERCIAL
</t>
    </r>
    <r>
      <rPr>
        <sz val="10"/>
        <color rgb="FF234371"/>
        <rFont val="Calibri"/>
        <family val="2"/>
        <scheme val="minor"/>
      </rPr>
      <t>TRADE BALANCE</t>
    </r>
  </si>
  <si>
    <r>
      <t xml:space="preserve">IMPORTAÇÕES - COMÉRCIO INTERNACIONAL POR PAÍSES 
</t>
    </r>
    <r>
      <rPr>
        <sz val="8"/>
        <rFont val="Calibri"/>
        <family val="2"/>
        <scheme val="minor"/>
      </rPr>
      <t>IMPORTS - INTERNATIONAL TRADE BY COUNTRIES</t>
    </r>
  </si>
  <si>
    <r>
      <t>Unidade / 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</si>
  <si>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rPr>
        <b/>
        <sz val="10"/>
        <color theme="4" tint="-0.499984740745262"/>
        <rFont val="Calibri"/>
        <family val="2"/>
        <scheme val="minor"/>
      </rPr>
      <t>IMPORTAÇÕES POR PAÍSES E ZONAS ECONÓMICAS</t>
    </r>
    <r>
      <rPr>
        <sz val="10"/>
        <color theme="4" tint="-0.499984740745262"/>
        <rFont val="Calibri"/>
        <family val="2"/>
        <scheme val="minor"/>
      </rPr>
      <t xml:space="preserve">
IMPORTS BY COUNTRIES AND ECONOMIC ZONES</t>
    </r>
  </si>
  <si>
    <r>
      <t xml:space="preserve">PAÍSES E ZONAS ECONÓMICAS
</t>
    </r>
    <r>
      <rPr>
        <sz val="9"/>
        <color rgb="FF234371"/>
        <rFont val="Calibri"/>
        <family val="2"/>
        <scheme val="minor"/>
      </rPr>
      <t>COUNTRIES AND ECONOMIC ZONES</t>
    </r>
  </si>
  <si>
    <r>
      <t xml:space="preserve">MÊS DE REFERÊNCIA
</t>
    </r>
    <r>
      <rPr>
        <sz val="9"/>
        <color rgb="FF234371"/>
        <rFont val="Calibri"/>
        <family val="2"/>
        <scheme val="minor"/>
      </rPr>
      <t>REFERENCE MONTH</t>
    </r>
  </si>
  <si>
    <r>
      <t xml:space="preserve">TRIMESTRE TERMINADO EM:
</t>
    </r>
    <r>
      <rPr>
        <sz val="9"/>
        <color rgb="FF234371"/>
        <rFont val="Calibri"/>
        <family val="2"/>
        <scheme val="minor"/>
      </rPr>
      <t>QUARTER ENDED IN:</t>
    </r>
  </si>
  <si>
    <r>
      <t xml:space="preserve">VARIAÇÃO
</t>
    </r>
    <r>
      <rPr>
        <sz val="9"/>
        <color rgb="FF234371"/>
        <rFont val="Calibri"/>
        <family val="2"/>
        <scheme val="minor"/>
      </rPr>
      <t>GROWTH</t>
    </r>
  </si>
  <si>
    <r>
      <rPr>
        <b/>
        <sz val="10"/>
        <color rgb="FF234371"/>
        <rFont val="Calibri"/>
        <family val="2"/>
        <scheme val="minor"/>
      </rPr>
      <t>TOTAL ZONA EURO</t>
    </r>
    <r>
      <rPr>
        <sz val="10"/>
        <color rgb="FF234371"/>
        <rFont val="Calibri"/>
        <family val="2"/>
        <scheme val="minor"/>
      </rPr>
      <t xml:space="preserve">
TOTAL EURO ZONE</t>
    </r>
  </si>
  <si>
    <r>
      <rPr>
        <b/>
        <sz val="10"/>
        <rFont val="Calibri"/>
        <family val="2"/>
        <scheme val="minor"/>
      </rPr>
      <t xml:space="preserve">TOTAL UNIÃO EUROPEIA (27 ESTADOS-MEMBROS)
</t>
    </r>
    <r>
      <rPr>
        <sz val="10"/>
        <rFont val="Calibri"/>
        <family val="2"/>
        <scheme val="minor"/>
      </rPr>
      <t>TOTAL EUROPEAN UNION (27 MEMBERS STATES)</t>
    </r>
  </si>
  <si>
    <r>
      <rPr>
        <b/>
        <sz val="10"/>
        <color rgb="FF234371"/>
        <rFont val="Calibri"/>
        <family val="2"/>
        <scheme val="minor"/>
      </rPr>
      <t xml:space="preserve">TOTAL UNIÃO EUROPEIA (28 ESTADOS-MEMBROS)
</t>
    </r>
    <r>
      <rPr>
        <sz val="10"/>
        <color rgb="FF234371"/>
        <rFont val="Calibri"/>
        <family val="2"/>
        <scheme val="minor"/>
      </rPr>
      <t>TOTAL EUROPEAN UNION (28 MEMBERS STATES)</t>
    </r>
  </si>
  <si>
    <r>
      <rPr>
        <b/>
        <sz val="10"/>
        <rFont val="Calibri"/>
        <family val="2"/>
        <scheme val="minor"/>
      </rPr>
      <t xml:space="preserve">TOTAL EXTRA-UE (27 ESTADOS-MEMBROS)
</t>
    </r>
    <r>
      <rPr>
        <sz val="10"/>
        <rFont val="Calibri"/>
        <family val="2"/>
        <scheme val="minor"/>
      </rPr>
      <t>TOTAL EXTRA-EU (27 MEMBERS STATES)</t>
    </r>
  </si>
  <si>
    <r>
      <t xml:space="preserve">TOTAL EXTRA-UE (28 ESTADOS-MEMBROS)
</t>
    </r>
    <r>
      <rPr>
        <sz val="10"/>
        <color rgb="FF234371"/>
        <rFont val="Calibri"/>
        <family val="2"/>
        <scheme val="minor"/>
      </rPr>
      <t>TOTAL EXTRA-EU (28 MEMBERS STATES)</t>
    </r>
  </si>
  <si>
    <r>
      <t xml:space="preserve">EXPORTAÇÕES - COMÉRCIO INTERNACIONAL POR PAÍSES 
</t>
    </r>
    <r>
      <rPr>
        <sz val="8"/>
        <rFont val="Calibri"/>
        <family val="2"/>
        <scheme val="minor"/>
      </rPr>
      <t>EXPORTS - INTERNATIONAL TRADE BY COUNTRIES</t>
    </r>
  </si>
  <si>
    <r>
      <rPr>
        <b/>
        <sz val="10"/>
        <color rgb="FF234371"/>
        <rFont val="Calibri"/>
        <family val="2"/>
        <scheme val="minor"/>
      </rPr>
      <t>EXPORTAÇÕES POR PAÍSES E ZONAS ECONÓMICAS</t>
    </r>
    <r>
      <rPr>
        <sz val="10"/>
        <color rgb="FF234371"/>
        <rFont val="Calibri"/>
        <family val="2"/>
        <scheme val="minor"/>
      </rPr>
      <t xml:space="preserve">
EXPORTS BY COUNTRIES AND ECONOMIC ZONES</t>
    </r>
  </si>
  <si>
    <r>
      <t>Unidade/Unit: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</si>
  <si>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t xml:space="preserve">IMPORTAÇÕES - COMÉRCIO INTERNACIONAL POR CAPÍTULOS DA NC
</t>
    </r>
    <r>
      <rPr>
        <sz val="8"/>
        <rFont val="Calibri"/>
        <family val="2"/>
        <scheme val="minor"/>
      </rPr>
      <t>IMPORTS - INTERNATIONAL TRADE BY CN CHAPTERS</t>
    </r>
  </si>
  <si>
    <r>
      <t xml:space="preserve">EXPORTAÇÕES - COMÉRCIO INTERNACIONAL POR CAPÍTULOS DA NC
</t>
    </r>
    <r>
      <rPr>
        <sz val="8"/>
        <rFont val="Calibri"/>
        <family val="2"/>
        <scheme val="minor"/>
      </rPr>
      <t>EXPORTS - INTERNATIONAL TRADE BY CN CHAPTERS</t>
    </r>
  </si>
  <si>
    <r>
      <t xml:space="preserve">IMPORTAÇÕES E EXPORTAÇÕES DO COMÉRCIO INTERNACIONAL POR GRUPOS DE PRODUTOS
</t>
    </r>
    <r>
      <rPr>
        <sz val="8"/>
        <rFont val="Calibri"/>
        <family val="2"/>
        <scheme val="minor"/>
      </rPr>
      <t>IMPORTS AND EXPORTS OF INTERNATIONAL TRADE BY PRODUCT GROUPS</t>
    </r>
  </si>
  <si>
    <r>
      <t xml:space="preserve">IMPORTAÇÕES 
</t>
    </r>
    <r>
      <rPr>
        <sz val="8"/>
        <color rgb="FF234371"/>
        <rFont val="Calibri"/>
        <family val="2"/>
        <scheme val="minor"/>
      </rPr>
      <t>IMPORTS</t>
    </r>
  </si>
  <si>
    <r>
      <t xml:space="preserve">EXPORTAÇÕES 
</t>
    </r>
    <r>
      <rPr>
        <sz val="8"/>
        <color rgb="FF234371"/>
        <rFont val="Calibri"/>
        <family val="2"/>
        <scheme val="minor"/>
      </rPr>
      <t>EXPORTS</t>
    </r>
  </si>
  <si>
    <r>
      <t xml:space="preserve">Taxa de  Variação 
</t>
    </r>
    <r>
      <rPr>
        <sz val="8"/>
        <color rgb="FF234371"/>
        <rFont val="Calibri"/>
        <family val="2"/>
        <scheme val="minor"/>
      </rPr>
      <t>Growth Rate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</si>
  <si>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 xml:space="preserve">6 </t>
    </r>
    <r>
      <rPr>
        <b/>
        <sz val="8"/>
        <color rgb="FF234371"/>
        <rFont val="Calibri"/>
        <family val="2"/>
        <scheme val="minor"/>
      </rPr>
      <t>euros</t>
    </r>
  </si>
  <si>
    <r>
      <t xml:space="preserve">REPARTIÇÃO POR ZONAS ECONÓMICAS E PAÍSES DO COMÉRCIO INTERNACIONAL - TOTAL DO PAÍS 
</t>
    </r>
    <r>
      <rPr>
        <sz val="8"/>
        <rFont val="Calibri"/>
        <family val="2"/>
        <scheme val="minor"/>
      </rPr>
      <t>BREAKDOWN BY ECONOMIC ZONES AND COUNTRIES OF INTERNATIONAL TRADE - TOTAL COUNTRY</t>
    </r>
  </si>
  <si>
    <r>
      <t xml:space="preserve">EXPORTAÇÕES
</t>
    </r>
    <r>
      <rPr>
        <sz val="8"/>
        <color rgb="FF234371"/>
        <rFont val="Calibri"/>
        <family val="2"/>
        <scheme val="minor"/>
      </rPr>
      <t>EXPORTS</t>
    </r>
  </si>
  <si>
    <r>
      <t xml:space="preserve">SALDO
</t>
    </r>
    <r>
      <rPr>
        <sz val="8"/>
        <color rgb="FF234371"/>
        <rFont val="Calibri"/>
        <family val="2"/>
        <scheme val="minor"/>
      </rPr>
      <t>TRADE BALANCE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</si>
  <si>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>3</t>
    </r>
    <r>
      <rPr>
        <b/>
        <sz val="8"/>
        <color rgb="FF234371"/>
        <rFont val="Calibri"/>
        <family val="2"/>
        <scheme val="minor"/>
      </rPr>
      <t xml:space="preserve"> euros</t>
    </r>
  </si>
  <si>
    <r>
      <t xml:space="preserve">    INTRA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</si>
  <si>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</si>
  <si>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</si>
  <si>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INTRA EU27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</si>
  <si>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</si>
  <si>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</si>
  <si>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</si>
  <si>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EU27 </t>
    </r>
    <r>
      <rPr>
        <b/>
        <vertAlign val="superscript"/>
        <sz val="8"/>
        <rFont val="Calibri"/>
        <family val="2"/>
        <scheme val="minor"/>
      </rPr>
      <t>(2)</t>
    </r>
  </si>
  <si>
    <t>Saldo sem Combustíveis e Lubrificantes
Trade Balance without Fuels and Lubricants</t>
  </si>
  <si>
    <t>BR</t>
  </si>
  <si>
    <t>BRASIL / BRAZIL</t>
  </si>
  <si>
    <r>
      <rPr>
        <b/>
        <sz val="10"/>
        <rFont val="Calibri"/>
        <family val="2"/>
        <scheme val="minor"/>
      </rPr>
      <t>PRINCIPAIS PAÍSES CLIENTES EM 2020:</t>
    </r>
    <r>
      <rPr>
        <sz val="10"/>
        <rFont val="Calibri"/>
        <family val="2"/>
        <scheme val="minor"/>
      </rPr>
      <t xml:space="preserve">
MAIN PARTNER COUNTRIES IN 2020:</t>
    </r>
  </si>
  <si>
    <r>
      <rPr>
        <b/>
        <sz val="10"/>
        <color rgb="FF234371"/>
        <rFont val="Calibri"/>
        <family val="2"/>
        <scheme val="minor"/>
      </rPr>
      <t>PRINCIPAIS PAÍSES FORNECEDORES EM 2020:</t>
    </r>
    <r>
      <rPr>
        <sz val="10"/>
        <color rgb="FF234371"/>
        <rFont val="Calibri"/>
        <family val="2"/>
        <scheme val="minor"/>
      </rPr>
      <t xml:space="preserve">
MAIN PARTNER COUNTRIES IN 2020:</t>
    </r>
  </si>
  <si>
    <t>REINO UNIDO (*)</t>
  </si>
  <si>
    <t>UNITED KINGDOM (*)</t>
  </si>
  <si>
    <t xml:space="preserve">(*) - INCLUI IRLANDA DO NORTE
(*) - INCLUDES NORTHERN IRELAND
</t>
  </si>
  <si>
    <t>Período: JANEIRO A AGOSTO</t>
  </si>
  <si>
    <t>EFTA</t>
  </si>
  <si>
    <t xml:space="preserve">      SUICA</t>
  </si>
  <si>
    <t xml:space="preserve">      ISLANDIA</t>
  </si>
  <si>
    <t xml:space="preserve">      LISTENSTAINE</t>
  </si>
  <si>
    <t xml:space="preserve">      NORUEGA</t>
  </si>
  <si>
    <t>OPEP</t>
  </si>
  <si>
    <t xml:space="preserve">      EMIRATOS ARABES UNIDOS</t>
  </si>
  <si>
    <t xml:space="preserve">      ANGOLA</t>
  </si>
  <si>
    <t xml:space="preserve">      CONGO</t>
  </si>
  <si>
    <t xml:space="preserve">      ARGELIA</t>
  </si>
  <si>
    <t xml:space="preserve">      GABAO</t>
  </si>
  <si>
    <t xml:space="preserve">      GUINE EQUATORIAL</t>
  </si>
  <si>
    <t xml:space="preserve">      IRAQUE</t>
  </si>
  <si>
    <t xml:space="preserve">      IRAO, REPUBLICA ISLAMICA DO</t>
  </si>
  <si>
    <t xml:space="preserve">      KOWEIT</t>
  </si>
  <si>
    <t xml:space="preserve">      LIBIA</t>
  </si>
  <si>
    <t>Ə</t>
  </si>
  <si>
    <t xml:space="preserve">      NIGERIA</t>
  </si>
  <si>
    <t xml:space="preserve">      ARABIA SAUDITA</t>
  </si>
  <si>
    <t xml:space="preserve">      VENEZUELA, REPUBLICA BOLIVARIANA DA</t>
  </si>
  <si>
    <t>PALOP</t>
  </si>
  <si>
    <t xml:space="preserve">      CABO VERDE</t>
  </si>
  <si>
    <t xml:space="preserve">      GUINE-BISSAU</t>
  </si>
  <si>
    <t xml:space="preserve">      MOCAMBIQUE</t>
  </si>
  <si>
    <t xml:space="preserve">      SAO TOME E PRINCIPE</t>
  </si>
  <si>
    <t>OUTROS PAÍSES</t>
  </si>
  <si>
    <t>EUROPA</t>
  </si>
  <si>
    <t xml:space="preserve">      ANDORRA</t>
  </si>
  <si>
    <t xml:space="preserve">      ALBANIA</t>
  </si>
  <si>
    <t xml:space="preserve">      BOSNIA E HERZEGOVINA</t>
  </si>
  <si>
    <t xml:space="preserve">      BELARUS</t>
  </si>
  <si>
    <t xml:space="preserve">      ILHAS FAROE</t>
  </si>
  <si>
    <t>x</t>
  </si>
  <si>
    <t xml:space="preserve">      GIBRALTAR</t>
  </si>
  <si>
    <t xml:space="preserve">      MOLDAVIA, REPUBLICA DA</t>
  </si>
  <si>
    <t xml:space="preserve">      MONTENEGRO</t>
  </si>
  <si>
    <t xml:space="preserve">      MACEDONIA DO NORTE</t>
  </si>
  <si>
    <t xml:space="preserve">      RUSSIA</t>
  </si>
  <si>
    <t xml:space="preserve">      SAO MARINHO</t>
  </si>
  <si>
    <t xml:space="preserve">      TURQUIA</t>
  </si>
  <si>
    <t xml:space="preserve">      UCRANIA</t>
  </si>
  <si>
    <t xml:space="preserve">      SANTA SE</t>
  </si>
  <si>
    <t xml:space="preserve">      KOSOVO</t>
  </si>
  <si>
    <t xml:space="preserve">      SERVIA</t>
  </si>
  <si>
    <t xml:space="preserve">      REINO UNIDO (SEM IRLANDA DO NORTE)</t>
  </si>
  <si>
    <t>AFRICA</t>
  </si>
  <si>
    <t xml:space="preserve">      BURQUINA FASO</t>
  </si>
  <si>
    <t xml:space="preserve">      BURUNDI</t>
  </si>
  <si>
    <t xml:space="preserve">      BENIM</t>
  </si>
  <si>
    <t xml:space="preserve">      BOTSUANA</t>
  </si>
  <si>
    <t xml:space="preserve">      CONGO, REPUBLICA DEMOCRATICA DO</t>
  </si>
  <si>
    <t xml:space="preserve">      REPUBLICA CENTRO-AFRICANA</t>
  </si>
  <si>
    <t xml:space="preserve">      COSTA DO MARFIM</t>
  </si>
  <si>
    <t xml:space="preserve">      CAMAROES</t>
  </si>
  <si>
    <t xml:space="preserve">      JIBUTI</t>
  </si>
  <si>
    <t xml:space="preserve">      EGITO</t>
  </si>
  <si>
    <t xml:space="preserve">      SARA OCIDENTAL</t>
  </si>
  <si>
    <t xml:space="preserve">      ERITREIA</t>
  </si>
  <si>
    <t xml:space="preserve">      ETIOPIA</t>
  </si>
  <si>
    <t xml:space="preserve">      GANA</t>
  </si>
  <si>
    <t xml:space="preserve">      GAMBIA</t>
  </si>
  <si>
    <t xml:space="preserve">      GUINE</t>
  </si>
  <si>
    <t xml:space="preserve">      QUENIA</t>
  </si>
  <si>
    <t xml:space="preserve">      COMORES</t>
  </si>
  <si>
    <t xml:space="preserve">      LIBERIA</t>
  </si>
  <si>
    <t xml:space="preserve">      LESOTO</t>
  </si>
  <si>
    <t xml:space="preserve">      MARROCOS</t>
  </si>
  <si>
    <t xml:space="preserve">      MADAGASCAR</t>
  </si>
  <si>
    <t xml:space="preserve">      MALI</t>
  </si>
  <si>
    <t xml:space="preserve">      MAURITANIA</t>
  </si>
  <si>
    <t xml:space="preserve">      MAURICIA</t>
  </si>
  <si>
    <t xml:space="preserve">      MALAUI</t>
  </si>
  <si>
    <t xml:space="preserve">      NAMIBIA</t>
  </si>
  <si>
    <t xml:space="preserve">      NIGER</t>
  </si>
  <si>
    <t xml:space="preserve">      RUANDA</t>
  </si>
  <si>
    <t xml:space="preserve">      SEICHELES</t>
  </si>
  <si>
    <t xml:space="preserve">      SUDAO</t>
  </si>
  <si>
    <t xml:space="preserve">      SANTA HELENA, ASCENSAO E TRISTAO CU</t>
  </si>
  <si>
    <t xml:space="preserve">      SERRA LEOA</t>
  </si>
  <si>
    <t xml:space="preserve">      SENEGAL</t>
  </si>
  <si>
    <t xml:space="preserve">      SOMALIA</t>
  </si>
  <si>
    <t xml:space="preserve">      ESSUATINI</t>
  </si>
  <si>
    <t xml:space="preserve">      CHADE</t>
  </si>
  <si>
    <t xml:space="preserve">      TOGO</t>
  </si>
  <si>
    <t xml:space="preserve">      TUNISIA</t>
  </si>
  <si>
    <t xml:space="preserve">      TANZANIA, REPUBLICA UNIDA DA</t>
  </si>
  <si>
    <t xml:space="preserve">      UGANDA</t>
  </si>
  <si>
    <t xml:space="preserve">      CEUTA</t>
  </si>
  <si>
    <t xml:space="preserve">      MELILHA</t>
  </si>
  <si>
    <t xml:space="preserve">      AFRICA DO SUL</t>
  </si>
  <si>
    <t xml:space="preserve">      ZAMBIA</t>
  </si>
  <si>
    <t xml:space="preserve">      ZIMBABUE</t>
  </si>
  <si>
    <t>AMERICA</t>
  </si>
  <si>
    <t xml:space="preserve">      ANTIGUA E BARBUDA</t>
  </si>
  <si>
    <t xml:space="preserve">      ANGUILA</t>
  </si>
  <si>
    <t xml:space="preserve">      ARGENTINA</t>
  </si>
  <si>
    <t xml:space="preserve">      ARUBA</t>
  </si>
  <si>
    <t xml:space="preserve">      BARBADOS</t>
  </si>
  <si>
    <t xml:space="preserve">      SAO BARTOLOMEU</t>
  </si>
  <si>
    <t xml:space="preserve">      BERMUDAS</t>
  </si>
  <si>
    <t xml:space="preserve">      BOLIVIA, ESTADO PLURINACIONAL DA</t>
  </si>
  <si>
    <t xml:space="preserve">      BONAIRE, SANTO EUSTAQUIO E SABA</t>
  </si>
  <si>
    <t xml:space="preserve">      BRASIL</t>
  </si>
  <si>
    <t xml:space="preserve">      BAAMAS</t>
  </si>
  <si>
    <t xml:space="preserve">      BELIZE</t>
  </si>
  <si>
    <t xml:space="preserve">      CANADA</t>
  </si>
  <si>
    <t xml:space="preserve">      CHILE</t>
  </si>
  <si>
    <t xml:space="preserve">      COLOMBIA</t>
  </si>
  <si>
    <t xml:space="preserve">      COSTA RICA</t>
  </si>
  <si>
    <t xml:space="preserve">      CUBA</t>
  </si>
  <si>
    <t xml:space="preserve">      CURAÇAU</t>
  </si>
  <si>
    <t xml:space="preserve">      DOMINICA</t>
  </si>
  <si>
    <t xml:space="preserve">      REPUBLICA DOMINICANA</t>
  </si>
  <si>
    <t xml:space="preserve">      EQUADOR</t>
  </si>
  <si>
    <t xml:space="preserve">      ILHAS FALKLAND</t>
  </si>
  <si>
    <t xml:space="preserve">      GRANADA</t>
  </si>
  <si>
    <t xml:space="preserve">      GRONELANDIA</t>
  </si>
  <si>
    <t xml:space="preserve">      GUATEMALA</t>
  </si>
  <si>
    <t xml:space="preserve">      GUIANA</t>
  </si>
  <si>
    <t xml:space="preserve">      HONDURAS</t>
  </si>
  <si>
    <t xml:space="preserve">      HAITI</t>
  </si>
  <si>
    <t xml:space="preserve">      JAMAICA</t>
  </si>
  <si>
    <t xml:space="preserve">      SAO CRISTOVAO E NEVES</t>
  </si>
  <si>
    <t xml:space="preserve">      ILHAS CAIMAO</t>
  </si>
  <si>
    <t xml:space="preserve">      SANTA LUCIA</t>
  </si>
  <si>
    <t xml:space="preserve">      MONSERRATE</t>
  </si>
  <si>
    <t xml:space="preserve">      MEXICO</t>
  </si>
  <si>
    <t xml:space="preserve">      NICARAGUA</t>
  </si>
  <si>
    <t xml:space="preserve">      PANAMA</t>
  </si>
  <si>
    <t xml:space="preserve">      PERU</t>
  </si>
  <si>
    <t xml:space="preserve">      SAO PEDRO E MIQUELAO</t>
  </si>
  <si>
    <t xml:space="preserve">      PARAGUAI</t>
  </si>
  <si>
    <t xml:space="preserve">      SURINAME</t>
  </si>
  <si>
    <t xml:space="preserve">      SALVADOR</t>
  </si>
  <si>
    <t xml:space="preserve">      SAO MARTINHO (PARTE HOLANDESA)</t>
  </si>
  <si>
    <t xml:space="preserve">      ILHAS TURCAS E CAICOS</t>
  </si>
  <si>
    <t xml:space="preserve">      TRINIDADE E TOBAGO</t>
  </si>
  <si>
    <t xml:space="preserve">      ESTADOS UNIDOS DA AMERICA</t>
  </si>
  <si>
    <t xml:space="preserve">      URUGUAI</t>
  </si>
  <si>
    <t xml:space="preserve">      SAO VICENTE E GRANADINAS</t>
  </si>
  <si>
    <t xml:space="preserve">      ILHAS VIRGENS BRITANICAS</t>
  </si>
  <si>
    <t xml:space="preserve">      ILHAS VIRGENS DOS ESTADOS UNIDOS</t>
  </si>
  <si>
    <t>ASIA</t>
  </si>
  <si>
    <t xml:space="preserve">      AFEGANISTAO</t>
  </si>
  <si>
    <t xml:space="preserve">      ARMENIA</t>
  </si>
  <si>
    <t xml:space="preserve">      AZERBAIJAO</t>
  </si>
  <si>
    <t xml:space="preserve">      BANGLADEXE</t>
  </si>
  <si>
    <t xml:space="preserve">      BAREM</t>
  </si>
  <si>
    <t xml:space="preserve">      BRUNEI DARUSSALA</t>
  </si>
  <si>
    <t xml:space="preserve">      BUTAO</t>
  </si>
  <si>
    <t xml:space="preserve">      CHINA</t>
  </si>
  <si>
    <t xml:space="preserve">      GEORGIA</t>
  </si>
  <si>
    <t xml:space="preserve">      HONG KONG</t>
  </si>
  <si>
    <t xml:space="preserve">      INDONESIA</t>
  </si>
  <si>
    <t xml:space="preserve">      ISRAEL</t>
  </si>
  <si>
    <t xml:space="preserve">      INDIA</t>
  </si>
  <si>
    <t xml:space="preserve">      JORDANIA</t>
  </si>
  <si>
    <t xml:space="preserve">      JAPAO</t>
  </si>
  <si>
    <t xml:space="preserve">      QUIRGUISTAO</t>
  </si>
  <si>
    <t xml:space="preserve">      CAMBOJA</t>
  </si>
  <si>
    <t xml:space="preserve">      COREIA, REPUBLICA DA</t>
  </si>
  <si>
    <t xml:space="preserve">      CAZAQUISTAO</t>
  </si>
  <si>
    <t xml:space="preserve">      LAOS, REPUBLICA DEMOCRATICA POPULAR</t>
  </si>
  <si>
    <t xml:space="preserve">      LIBANO</t>
  </si>
  <si>
    <t xml:space="preserve">      SERI LANCA</t>
  </si>
  <si>
    <t xml:space="preserve">      MIANMAR/BIRMANIA</t>
  </si>
  <si>
    <t xml:space="preserve">      MONGOLIA</t>
  </si>
  <si>
    <t xml:space="preserve">      MACAU</t>
  </si>
  <si>
    <t xml:space="preserve">      MALDIVAS</t>
  </si>
  <si>
    <t xml:space="preserve">      MALASIA</t>
  </si>
  <si>
    <t xml:space="preserve">      NEPAL</t>
  </si>
  <si>
    <t xml:space="preserve">      OMA</t>
  </si>
  <si>
    <t xml:space="preserve">      FILIPINAS</t>
  </si>
  <si>
    <t xml:space="preserve">      PAQUISTAO</t>
  </si>
  <si>
    <t xml:space="preserve">      TERRITORIO PALESTINO OCUPADO</t>
  </si>
  <si>
    <t xml:space="preserve">      CATAR</t>
  </si>
  <si>
    <t xml:space="preserve">      SINGAPURA</t>
  </si>
  <si>
    <t xml:space="preserve">      REPUBLICA ARABE SIRIA</t>
  </si>
  <si>
    <t xml:space="preserve">      TAILANDIA</t>
  </si>
  <si>
    <t xml:space="preserve">      TAJIQUISTAO</t>
  </si>
  <si>
    <t xml:space="preserve">      TIMOR-LESTE</t>
  </si>
  <si>
    <t xml:space="preserve">      TURQUEMENISTAO</t>
  </si>
  <si>
    <t xml:space="preserve">      TAIWAN</t>
  </si>
  <si>
    <t xml:space="preserve">      USBEQUISTAO</t>
  </si>
  <si>
    <t xml:space="preserve">      VIETNAME</t>
  </si>
  <si>
    <t xml:space="preserve">      IEMEN</t>
  </si>
  <si>
    <t>AUST.OCE.OUT.</t>
  </si>
  <si>
    <t xml:space="preserve">      SAMOA AMERICANA</t>
  </si>
  <si>
    <t xml:space="preserve">      AUSTRALIA</t>
  </si>
  <si>
    <t xml:space="preserve">      ILHAS COCOS</t>
  </si>
  <si>
    <t xml:space="preserve">      FIJI</t>
  </si>
  <si>
    <t xml:space="preserve">      MICRONESIA, ESTADOS FEDERADOS DA</t>
  </si>
  <si>
    <t xml:space="preserve">      GUAME</t>
  </si>
  <si>
    <t xml:space="preserve">      QUIRIBATI</t>
  </si>
  <si>
    <t xml:space="preserve">      ILHAS MARSHALL</t>
  </si>
  <si>
    <t xml:space="preserve">      ILHAS MARIANAS DO NORTE</t>
  </si>
  <si>
    <t xml:space="preserve">      NOVA CALEDONIA</t>
  </si>
  <si>
    <t xml:space="preserve">      NAURU</t>
  </si>
  <si>
    <t xml:space="preserve">      NIUE</t>
  </si>
  <si>
    <t xml:space="preserve">      NOVA ZELANDIA</t>
  </si>
  <si>
    <t xml:space="preserve">      POLINESIA FRANCESA</t>
  </si>
  <si>
    <t xml:space="preserve">      PAPUA-NOVA GUINE</t>
  </si>
  <si>
    <t xml:space="preserve">      PALAU</t>
  </si>
  <si>
    <t xml:space="preserve">      ILHAS SALOMAO</t>
  </si>
  <si>
    <t xml:space="preserve">      TERRAS AUSTRAIS E ANTARTICAS FRANCE</t>
  </si>
  <si>
    <t xml:space="preserve">      ILHAS MENORES AFASTADAS ESTADOS UNI</t>
  </si>
  <si>
    <t xml:space="preserve">      VANUATU</t>
  </si>
  <si>
    <t xml:space="preserve">      WALLIS E FUTUNA</t>
  </si>
  <si>
    <t xml:space="preserve">      SAMOA</t>
  </si>
  <si>
    <t>DIV. EXTRA UE</t>
  </si>
  <si>
    <t xml:space="preserve">      ABASTECIMENTO E PROV. BORDO EXTRA-U</t>
  </si>
  <si>
    <t xml:space="preserve">      PAISES E TERRITORIOS NE TC EXTRA-UN</t>
  </si>
  <si>
    <t>Period: JANUARY TO AUGUST</t>
  </si>
  <si>
    <t xml:space="preserve">     SWITZERLAND</t>
  </si>
  <si>
    <t xml:space="preserve">     ICELAND</t>
  </si>
  <si>
    <t xml:space="preserve">     LIECHTENSTEIN</t>
  </si>
  <si>
    <t xml:space="preserve">     NORWAY</t>
  </si>
  <si>
    <t>OPEC</t>
  </si>
  <si>
    <t xml:space="preserve">     UNITED ARAB EMIRATES</t>
  </si>
  <si>
    <t xml:space="preserve">     ANGOLA</t>
  </si>
  <si>
    <t xml:space="preserve">     CONGO</t>
  </si>
  <si>
    <t xml:space="preserve">     ALGERIA</t>
  </si>
  <si>
    <t xml:space="preserve">     GABON</t>
  </si>
  <si>
    <t xml:space="preserve">     EQUATORIAL GUINEA</t>
  </si>
  <si>
    <t xml:space="preserve">     IRAQ</t>
  </si>
  <si>
    <t xml:space="preserve">     IRAN, ISLAMIC REPUBLIC OF</t>
  </si>
  <si>
    <t xml:space="preserve">     KUWAIT</t>
  </si>
  <si>
    <t xml:space="preserve">     LIBYA</t>
  </si>
  <si>
    <t xml:space="preserve">     NIGERIA</t>
  </si>
  <si>
    <t xml:space="preserve">     SAUDI ARABIA</t>
  </si>
  <si>
    <t xml:space="preserve">     VENEZUELA, BOLIVARIAN REPUBLIC OF</t>
  </si>
  <si>
    <t xml:space="preserve">     CAPE VERDE</t>
  </si>
  <si>
    <t xml:space="preserve">     GUINEA-BISSAU</t>
  </si>
  <si>
    <t xml:space="preserve">     MOZAMBIQUE</t>
  </si>
  <si>
    <t xml:space="preserve">     SAO TOME AND PRINCIPE</t>
  </si>
  <si>
    <t>OTHER COUNTRIES</t>
  </si>
  <si>
    <t>EUROPE</t>
  </si>
  <si>
    <t xml:space="preserve">     ANDORRA</t>
  </si>
  <si>
    <t xml:space="preserve">     ALBANIA</t>
  </si>
  <si>
    <t xml:space="preserve">     BOSNIA AND HERZEGOVINA</t>
  </si>
  <si>
    <t xml:space="preserve">     BELARUS</t>
  </si>
  <si>
    <t xml:space="preserve">     FAROE ISLANDS</t>
  </si>
  <si>
    <t xml:space="preserve">     GIBRALTAR</t>
  </si>
  <si>
    <t xml:space="preserve">     MOLDOVA, REPUBLIC OF</t>
  </si>
  <si>
    <t xml:space="preserve">     MONTENEGRO</t>
  </si>
  <si>
    <t xml:space="preserve">     NORTH MACEDONIA</t>
  </si>
  <si>
    <t xml:space="preserve">     RUSSIA</t>
  </si>
  <si>
    <t xml:space="preserve">     SAN MARINO</t>
  </si>
  <si>
    <t xml:space="preserve">     TURKEY</t>
  </si>
  <si>
    <t xml:space="preserve">     UKRAINE</t>
  </si>
  <si>
    <t xml:space="preserve">     HOLY SEE</t>
  </si>
  <si>
    <t xml:space="preserve">     KOSOVO</t>
  </si>
  <si>
    <t xml:space="preserve">     SERBIA</t>
  </si>
  <si>
    <t xml:space="preserve">     UNITED KINGDOM(WITHOUT NORTHERN IRE</t>
  </si>
  <si>
    <t xml:space="preserve">     BURKINA FASO</t>
  </si>
  <si>
    <t xml:space="preserve">     BURUNDI</t>
  </si>
  <si>
    <t xml:space="preserve">     BENIN</t>
  </si>
  <si>
    <t xml:space="preserve">     BOTSWANA</t>
  </si>
  <si>
    <t xml:space="preserve">     CONGO, DEMOCRATIC REPUBLIC OF</t>
  </si>
  <si>
    <t xml:space="preserve">     CENTRAL AFRICAN REPUBLIC</t>
  </si>
  <si>
    <t xml:space="preserve">     COTE D'IVOIRE</t>
  </si>
  <si>
    <t xml:space="preserve">     CAMEROON</t>
  </si>
  <si>
    <t xml:space="preserve">     CABO VERDE</t>
  </si>
  <si>
    <t xml:space="preserve">     DJIBOUTI</t>
  </si>
  <si>
    <t xml:space="preserve">     EGYPT</t>
  </si>
  <si>
    <t xml:space="preserve">     WESTERN SAHARA</t>
  </si>
  <si>
    <t xml:space="preserve">     ERITREA</t>
  </si>
  <si>
    <t xml:space="preserve">     ETHIOPIA</t>
  </si>
  <si>
    <t xml:space="preserve">     GHANA</t>
  </si>
  <si>
    <t xml:space="preserve">     GAMBIA</t>
  </si>
  <si>
    <t xml:space="preserve">     GUINEA</t>
  </si>
  <si>
    <t xml:space="preserve">     KENYA</t>
  </si>
  <si>
    <t xml:space="preserve">     COMOROS</t>
  </si>
  <si>
    <t xml:space="preserve">     LIBERIA</t>
  </si>
  <si>
    <t xml:space="preserve">     LESOTHO</t>
  </si>
  <si>
    <t xml:space="preserve">     MOROCCO</t>
  </si>
  <si>
    <t xml:space="preserve">     MADAGASCAR</t>
  </si>
  <si>
    <t xml:space="preserve">     MALI</t>
  </si>
  <si>
    <t xml:space="preserve">     MAURITANIA</t>
  </si>
  <si>
    <t xml:space="preserve">     MAURITIUS</t>
  </si>
  <si>
    <t xml:space="preserve">     MALAWI</t>
  </si>
  <si>
    <t xml:space="preserve">     NAMIBIA</t>
  </si>
  <si>
    <t xml:space="preserve">     NIGER</t>
  </si>
  <si>
    <t xml:space="preserve">     RWANDA</t>
  </si>
  <si>
    <t xml:space="preserve">     SEYCHELLES</t>
  </si>
  <si>
    <t xml:space="preserve">     SUDAN</t>
  </si>
  <si>
    <t xml:space="preserve">     SAINT HELENA, ASCENSION AND TRISTAN</t>
  </si>
  <si>
    <t xml:space="preserve">     SIERRA LEONE</t>
  </si>
  <si>
    <t xml:space="preserve">     SENEGAL</t>
  </si>
  <si>
    <t xml:space="preserve">     SOMALIA</t>
  </si>
  <si>
    <t xml:space="preserve">     ESWATINI</t>
  </si>
  <si>
    <t xml:space="preserve">     CHAD</t>
  </si>
  <si>
    <t xml:space="preserve">     TOGO</t>
  </si>
  <si>
    <t xml:space="preserve">     TUNISIA</t>
  </si>
  <si>
    <t xml:space="preserve">     TANZANIA, UNITED REPUBLIC OF</t>
  </si>
  <si>
    <t xml:space="preserve">     UGANDA</t>
  </si>
  <si>
    <t xml:space="preserve">     CEUTA</t>
  </si>
  <si>
    <t xml:space="preserve">     MELILLA</t>
  </si>
  <si>
    <t xml:space="preserve">     SOUTH AFRICA</t>
  </si>
  <si>
    <t xml:space="preserve">     ZAMBIA</t>
  </si>
  <si>
    <t xml:space="preserve">     ZIMBABWE</t>
  </si>
  <si>
    <t xml:space="preserve">     ANTIGUA AND BARBUDA</t>
  </si>
  <si>
    <t xml:space="preserve">     ANGUILLA</t>
  </si>
  <si>
    <t xml:space="preserve">     ARGENTINA</t>
  </si>
  <si>
    <t xml:space="preserve">     ARUBA</t>
  </si>
  <si>
    <t xml:space="preserve">     BARBADOS</t>
  </si>
  <si>
    <t xml:space="preserve">     SAINT BARTHELEMY</t>
  </si>
  <si>
    <t xml:space="preserve">     BERMUDA</t>
  </si>
  <si>
    <t xml:space="preserve">     BOLIVIA, PLURINATIONAL STATE OF</t>
  </si>
  <si>
    <t xml:space="preserve">     BONAIRE, SINT EUSTATIUS AND SABA</t>
  </si>
  <si>
    <t xml:space="preserve">     BRAZIL</t>
  </si>
  <si>
    <t xml:space="preserve">     BAHAMAS</t>
  </si>
  <si>
    <t xml:space="preserve">     BELIZE</t>
  </si>
  <si>
    <t xml:space="preserve">     CANADA</t>
  </si>
  <si>
    <t xml:space="preserve">     CHILE</t>
  </si>
  <si>
    <t xml:space="preserve">     COLOMBIA</t>
  </si>
  <si>
    <t xml:space="preserve">     COSTA RICA</t>
  </si>
  <si>
    <t xml:space="preserve">     CUBA</t>
  </si>
  <si>
    <t xml:space="preserve">     CURAÇAO</t>
  </si>
  <si>
    <t xml:space="preserve">     DOMINICA</t>
  </si>
  <si>
    <t xml:space="preserve">     DOMINICAN REPUBLIC</t>
  </si>
  <si>
    <t xml:space="preserve">     ECUADOR</t>
  </si>
  <si>
    <t xml:space="preserve">     FALKLAND ISLANDS</t>
  </si>
  <si>
    <t xml:space="preserve">     GRENADA</t>
  </si>
  <si>
    <t xml:space="preserve">     GREENLAND</t>
  </si>
  <si>
    <t xml:space="preserve">     GUATEMALA</t>
  </si>
  <si>
    <t xml:space="preserve">     GUYANA</t>
  </si>
  <si>
    <t xml:space="preserve">     HONDURAS</t>
  </si>
  <si>
    <t xml:space="preserve">     HAITI</t>
  </si>
  <si>
    <t xml:space="preserve">     JAMAICA</t>
  </si>
  <si>
    <t xml:space="preserve">     ST KITTS AND NEVIS</t>
  </si>
  <si>
    <t xml:space="preserve">     CAYMAN ISLANDS</t>
  </si>
  <si>
    <t xml:space="preserve">     ST LUCIA</t>
  </si>
  <si>
    <t xml:space="preserve">     MONTSERRAT</t>
  </si>
  <si>
    <t xml:space="preserve">     MEXICO</t>
  </si>
  <si>
    <t xml:space="preserve">     NICARAGUA</t>
  </si>
  <si>
    <t xml:space="preserve">     PANAMA</t>
  </si>
  <si>
    <t xml:space="preserve">     PERU</t>
  </si>
  <si>
    <t xml:space="preserve">     ST PIERRE AND MIQUELON</t>
  </si>
  <si>
    <t xml:space="preserve">     PARAGUAY</t>
  </si>
  <si>
    <t xml:space="preserve">     SURINAME</t>
  </si>
  <si>
    <t xml:space="preserve">     EL SALVADOR</t>
  </si>
  <si>
    <t xml:space="preserve">     SINT MAARTEN (DUTCH PART)</t>
  </si>
  <si>
    <t xml:space="preserve">     TURKS AND CAICOS ISLANDS</t>
  </si>
  <si>
    <t xml:space="preserve">     TRINIDAD AND TOBAGO</t>
  </si>
  <si>
    <t xml:space="preserve">     UNITED STATES</t>
  </si>
  <si>
    <t xml:space="preserve">     URUGUAY</t>
  </si>
  <si>
    <t xml:space="preserve">     ST VINCENT AND THE GRENADINES</t>
  </si>
  <si>
    <t xml:space="preserve">     VIRGIN ISLANDS, BRITISH</t>
  </si>
  <si>
    <t xml:space="preserve">     VIRGIN ISLANDS, UNITED STATES</t>
  </si>
  <si>
    <t xml:space="preserve">     AFGHANISTAN</t>
  </si>
  <si>
    <t xml:space="preserve">     ARMENIA</t>
  </si>
  <si>
    <t xml:space="preserve">     AZERBAIJAN</t>
  </si>
  <si>
    <t xml:space="preserve">     BANGLADESH</t>
  </si>
  <si>
    <t xml:space="preserve">     BAHRAIN</t>
  </si>
  <si>
    <t xml:space="preserve">     BRUNEI DARUSSALAM</t>
  </si>
  <si>
    <t xml:space="preserve">     BHUTAN</t>
  </si>
  <si>
    <t xml:space="preserve">     CHINA</t>
  </si>
  <si>
    <t xml:space="preserve">     GEORGIA</t>
  </si>
  <si>
    <t xml:space="preserve">     HONG KONG</t>
  </si>
  <si>
    <t xml:space="preserve">     INDONESIA</t>
  </si>
  <si>
    <t xml:space="preserve">     ISRAEL</t>
  </si>
  <si>
    <t xml:space="preserve">     INDIA</t>
  </si>
  <si>
    <t xml:space="preserve">     JORDAN</t>
  </si>
  <si>
    <t xml:space="preserve">     JAPAN</t>
  </si>
  <si>
    <t xml:space="preserve">     KYRGYZSTAN</t>
  </si>
  <si>
    <t xml:space="preserve">     CAMBODIA</t>
  </si>
  <si>
    <t xml:space="preserve">     KOREA, REPUBLIC OF</t>
  </si>
  <si>
    <t xml:space="preserve">     KAZAKHSTAN</t>
  </si>
  <si>
    <t xml:space="preserve">     LAO PEOPLE'S DEMOCRATIC REPUBLIC</t>
  </si>
  <si>
    <t xml:space="preserve">     LEBANON</t>
  </si>
  <si>
    <t xml:space="preserve">     SRI LANKA</t>
  </si>
  <si>
    <t xml:space="preserve">     MYANMAR</t>
  </si>
  <si>
    <t xml:space="preserve">     MONGOLIA</t>
  </si>
  <si>
    <t xml:space="preserve">     MACAO</t>
  </si>
  <si>
    <t xml:space="preserve">     MALDIVES</t>
  </si>
  <si>
    <t xml:space="preserve">     MALAYSIA</t>
  </si>
  <si>
    <t xml:space="preserve">     NEPAL</t>
  </si>
  <si>
    <t xml:space="preserve">     OMAN</t>
  </si>
  <si>
    <t xml:space="preserve">     PHILIPPINES</t>
  </si>
  <si>
    <t xml:space="preserve">     PAKISTAN</t>
  </si>
  <si>
    <t xml:space="preserve">     OCCUPIED PALESTINIAN TERRITORY</t>
  </si>
  <si>
    <t xml:space="preserve">     QATAR</t>
  </si>
  <si>
    <t xml:space="preserve">     SINGAPORE</t>
  </si>
  <si>
    <t xml:space="preserve">     SYRIAN ARAB REPUBLIC</t>
  </si>
  <si>
    <t xml:space="preserve">     THAILAND</t>
  </si>
  <si>
    <t xml:space="preserve">     TAJIKISTAN</t>
  </si>
  <si>
    <t xml:space="preserve">     TIMOR-LESTE</t>
  </si>
  <si>
    <t xml:space="preserve">     TURKMENISTAN</t>
  </si>
  <si>
    <t xml:space="preserve">     TAIWAN</t>
  </si>
  <si>
    <t xml:space="preserve">     UZBEKISTAN</t>
  </si>
  <si>
    <t xml:space="preserve">     VIET NAM</t>
  </si>
  <si>
    <t xml:space="preserve">     YEMEN</t>
  </si>
  <si>
    <t>AUST.OCE.OTH.</t>
  </si>
  <si>
    <t xml:space="preserve">     AMERICAN SAMOA</t>
  </si>
  <si>
    <t xml:space="preserve">     AUSTRALIA</t>
  </si>
  <si>
    <t xml:space="preserve">     COCOS ISLANDS</t>
  </si>
  <si>
    <t xml:space="preserve">     FIJI</t>
  </si>
  <si>
    <t xml:space="preserve">     MICRONESIA, FEDERATED STATES OF</t>
  </si>
  <si>
    <t xml:space="preserve">     GUAM</t>
  </si>
  <si>
    <t xml:space="preserve">     KIRIBATI</t>
  </si>
  <si>
    <t xml:space="preserve">     MARSHALL ISLANDS</t>
  </si>
  <si>
    <t xml:space="preserve">     NORTHERN MARIANA ISLANDS</t>
  </si>
  <si>
    <t xml:space="preserve">     NEW CALEDONIA</t>
  </si>
  <si>
    <t xml:space="preserve">     NAURU</t>
  </si>
  <si>
    <t xml:space="preserve">     NIUE</t>
  </si>
  <si>
    <t xml:space="preserve">     NEW ZEALAND</t>
  </si>
  <si>
    <t xml:space="preserve">     FRENCH POLYNESIA</t>
  </si>
  <si>
    <t xml:space="preserve">     PAPUA NEW GUINEA</t>
  </si>
  <si>
    <t xml:space="preserve">     PALAU</t>
  </si>
  <si>
    <t xml:space="preserve">     SOLOMON ISLANDS</t>
  </si>
  <si>
    <t xml:space="preserve">     FRENCH SOUTHERN TERRITORIES</t>
  </si>
  <si>
    <t xml:space="preserve">     UNITED STATES MINOR OUTLYING ISLAND</t>
  </si>
  <si>
    <t xml:space="preserve">     VANUATU</t>
  </si>
  <si>
    <t xml:space="preserve">     WALLIS AND FUTUNA</t>
  </si>
  <si>
    <t xml:space="preserve">     SAMOA</t>
  </si>
  <si>
    <t>DIV. EXTRA EU</t>
  </si>
  <si>
    <t xml:space="preserve">     STORES AND PROVISIONS OF EXT-UNION </t>
  </si>
  <si>
    <t xml:space="preserve">     COUNTRIES AND TERRIT NS FW EXTRA-UN</t>
  </si>
  <si>
    <t>JUN 2020 a AGO 2020
JUN 2020 to AUG 2020</t>
  </si>
  <si>
    <t>JUN 2021 a AGO 2021
JUN 2021 to AUG 2021</t>
  </si>
  <si>
    <t>AGO 2021
AUG 2021</t>
  </si>
  <si>
    <t>AGO 2020
AUG 2020</t>
  </si>
  <si>
    <t xml:space="preserve">      SUDAO DO SUL</t>
  </si>
  <si>
    <t xml:space="preserve">     SOUTH SUDAN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</si>
</sst>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4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rgb="FF234371"/>
      <name val="Arial"/>
      <family val="2"/>
    </font>
    <font>
      <sz val="8"/>
      <color rgb="FF234371"/>
      <name val="Arial"/>
      <family val="2"/>
    </font>
    <font>
      <sz val="10"/>
      <name val="Calibri"/>
      <family val="2"/>
      <scheme val="minor"/>
    </font>
    <font>
      <b/>
      <sz val="10"/>
      <color rgb="FF23437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23437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9"/>
      <color rgb="FF234371"/>
      <name val="Calibri"/>
      <family val="2"/>
      <scheme val="minor"/>
    </font>
    <font>
      <sz val="10"/>
      <color rgb="FF23437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23437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vertAlign val="superscript"/>
      <sz val="9"/>
      <color rgb="FF23437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color rgb="FF234371"/>
      <name val="Calibri"/>
      <family val="2"/>
      <scheme val="minor"/>
    </font>
    <font>
      <vertAlign val="superscript"/>
      <sz val="7"/>
      <color rgb="FF234371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7"/>
      <color theme="3"/>
      <name val="Calibri"/>
      <family val="2"/>
      <scheme val="minor"/>
    </font>
    <font>
      <b/>
      <sz val="7"/>
      <color rgb="FF23437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8"/>
      <color rgb="FF23437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5"/>
      <name val="Calibri"/>
      <family val="2"/>
      <scheme val="minor"/>
    </font>
    <font>
      <sz val="8"/>
      <color rgb="FF234371"/>
      <name val="Calibri"/>
      <family val="2"/>
      <scheme val="minor"/>
    </font>
    <font>
      <b/>
      <vertAlign val="superscript"/>
      <sz val="8"/>
      <color rgb="FF234371"/>
      <name val="Calibri"/>
      <family val="2"/>
      <scheme val="minor"/>
    </font>
    <font>
      <b/>
      <vertAlign val="superscript"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3" tint="-0.249977111117893"/>
        <bgColor indexed="22"/>
      </patternFill>
    </fill>
    <fill>
      <patternFill patternType="solid">
        <fgColor rgb="FFCEDCF0"/>
        <bgColor indexed="64"/>
      </patternFill>
    </fill>
    <fill>
      <patternFill patternType="solid">
        <fgColor rgb="FFCEDCF0"/>
        <bgColor indexed="22"/>
      </patternFill>
    </fill>
  </fills>
  <borders count="2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7" fillId="0" borderId="0"/>
  </cellStyleXfs>
  <cellXfs count="293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2" applyFont="1" applyBorder="1"/>
    <xf numFmtId="0" fontId="3" fillId="0" borderId="0" xfId="0" applyFont="1"/>
    <xf numFmtId="0" fontId="7" fillId="0" borderId="0" xfId="0" applyFont="1"/>
    <xf numFmtId="0" fontId="8" fillId="10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4" fillId="0" borderId="0" xfId="0" applyFont="1"/>
    <xf numFmtId="0" fontId="15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10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15" fillId="5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1" applyFont="1" applyAlignment="1" applyProtection="1">
      <alignment vertical="center"/>
    </xf>
    <xf numFmtId="0" fontId="10" fillId="0" borderId="0" xfId="0" applyFont="1" applyBorder="1"/>
    <xf numFmtId="0" fontId="20" fillId="5" borderId="0" xfId="0" applyNumberFormat="1" applyFont="1" applyFill="1" applyBorder="1" applyAlignment="1">
      <alignment horizontal="center"/>
    </xf>
    <xf numFmtId="0" fontId="10" fillId="6" borderId="0" xfId="0" applyFont="1" applyFill="1" applyBorder="1"/>
    <xf numFmtId="0" fontId="20" fillId="6" borderId="0" xfId="0" applyNumberFormat="1" applyFont="1" applyFill="1" applyBorder="1" applyAlignment="1">
      <alignment horizontal="center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center" vertical="center" wrapText="1"/>
    </xf>
    <xf numFmtId="2" fontId="18" fillId="10" borderId="0" xfId="0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 vertical="center" wrapText="1"/>
    </xf>
    <xf numFmtId="0" fontId="17" fillId="0" borderId="0" xfId="1" applyFont="1" applyAlignment="1" applyProtection="1"/>
    <xf numFmtId="0" fontId="10" fillId="2" borderId="0" xfId="0" applyFont="1" applyFill="1" applyBorder="1"/>
    <xf numFmtId="0" fontId="10" fillId="2" borderId="0" xfId="0" quotePrefix="1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10" borderId="0" xfId="0" applyFont="1" applyFill="1" applyBorder="1"/>
    <xf numFmtId="164" fontId="10" fillId="10" borderId="0" xfId="0" applyNumberFormat="1" applyFont="1" applyFill="1" applyBorder="1"/>
    <xf numFmtId="164" fontId="10" fillId="2" borderId="0" xfId="0" applyNumberFormat="1" applyFont="1" applyFill="1" applyBorder="1"/>
    <xf numFmtId="165" fontId="10" fillId="10" borderId="0" xfId="0" applyNumberFormat="1" applyFont="1" applyFill="1" applyBorder="1"/>
    <xf numFmtId="165" fontId="10" fillId="2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0" fontId="10" fillId="10" borderId="0" xfId="0" applyFont="1" applyFill="1" applyBorder="1" applyAlignment="1">
      <alignment vertical="center"/>
    </xf>
    <xf numFmtId="164" fontId="10" fillId="10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165" fontId="10" fillId="1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5" fontId="10" fillId="0" borderId="0" xfId="0" applyNumberFormat="1" applyFont="1" applyFill="1" applyBorder="1"/>
    <xf numFmtId="164" fontId="10" fillId="0" borderId="0" xfId="0" applyNumberFormat="1" applyFont="1" applyFill="1" applyBorder="1" applyAlignment="1">
      <alignment vertical="justify"/>
    </xf>
    <xf numFmtId="165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10" borderId="0" xfId="0" applyFont="1" applyFill="1" applyBorder="1" applyAlignment="1">
      <alignment horizontal="left" vertical="center"/>
    </xf>
    <xf numFmtId="0" fontId="10" fillId="10" borderId="0" xfId="0" applyFont="1" applyFill="1"/>
    <xf numFmtId="165" fontId="10" fillId="10" borderId="0" xfId="0" applyNumberFormat="1" applyFont="1" applyFill="1" applyBorder="1" applyAlignment="1">
      <alignment horizontal="right"/>
    </xf>
    <xf numFmtId="0" fontId="10" fillId="6" borderId="25" xfId="0" applyFont="1" applyFill="1" applyBorder="1"/>
    <xf numFmtId="0" fontId="10" fillId="6" borderId="0" xfId="0" applyFont="1" applyFill="1"/>
    <xf numFmtId="0" fontId="20" fillId="0" borderId="0" xfId="0" applyFont="1"/>
    <xf numFmtId="0" fontId="20" fillId="0" borderId="0" xfId="0" applyFont="1" applyFill="1" applyBorder="1"/>
    <xf numFmtId="17" fontId="18" fillId="10" borderId="0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2" fillId="2" borderId="0" xfId="0" applyFont="1" applyFill="1" applyBorder="1"/>
    <xf numFmtId="0" fontId="18" fillId="10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/>
    </xf>
    <xf numFmtId="0" fontId="10" fillId="2" borderId="15" xfId="0" applyFont="1" applyFill="1" applyBorder="1"/>
    <xf numFmtId="3" fontId="20" fillId="2" borderId="15" xfId="0" applyNumberFormat="1" applyFont="1" applyFill="1" applyBorder="1"/>
    <xf numFmtId="0" fontId="20" fillId="2" borderId="15" xfId="0" applyFont="1" applyFill="1" applyBorder="1"/>
    <xf numFmtId="164" fontId="20" fillId="2" borderId="15" xfId="0" applyNumberFormat="1" applyFont="1" applyFill="1" applyBorder="1"/>
    <xf numFmtId="0" fontId="25" fillId="0" borderId="0" xfId="0" applyFont="1"/>
    <xf numFmtId="1" fontId="10" fillId="2" borderId="0" xfId="0" applyNumberFormat="1" applyFont="1" applyFill="1" applyBorder="1"/>
    <xf numFmtId="3" fontId="10" fillId="2" borderId="0" xfId="0" applyNumberFormat="1" applyFont="1" applyFill="1" applyBorder="1"/>
    <xf numFmtId="1" fontId="10" fillId="2" borderId="0" xfId="0" applyNumberFormat="1" applyFont="1" applyFill="1" applyBorder="1" applyAlignment="1"/>
    <xf numFmtId="0" fontId="10" fillId="0" borderId="25" xfId="0" applyFont="1" applyBorder="1"/>
    <xf numFmtId="3" fontId="10" fillId="2" borderId="25" xfId="0" applyNumberFormat="1" applyFont="1" applyFill="1" applyBorder="1"/>
    <xf numFmtId="3" fontId="10" fillId="0" borderId="0" xfId="0" applyNumberFormat="1" applyFont="1"/>
    <xf numFmtId="0" fontId="26" fillId="2" borderId="0" xfId="0" applyFont="1" applyFill="1" applyBorder="1"/>
    <xf numFmtId="0" fontId="26" fillId="5" borderId="0" xfId="0" applyFont="1" applyFill="1" applyBorder="1"/>
    <xf numFmtId="0" fontId="18" fillId="10" borderId="0" xfId="0" applyFont="1" applyFill="1" applyAlignment="1">
      <alignment horizontal="center" vertical="center" wrapText="1"/>
    </xf>
    <xf numFmtId="0" fontId="10" fillId="5" borderId="0" xfId="0" applyFont="1" applyFill="1" applyBorder="1"/>
    <xf numFmtId="0" fontId="11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3" fontId="11" fillId="10" borderId="0" xfId="0" applyNumberFormat="1" applyFont="1" applyFill="1" applyBorder="1" applyAlignment="1">
      <alignment vertical="center"/>
    </xf>
    <xf numFmtId="3" fontId="19" fillId="10" borderId="0" xfId="0" applyNumberFormat="1" applyFont="1" applyFill="1" applyBorder="1" applyAlignment="1">
      <alignment vertical="center"/>
    </xf>
    <xf numFmtId="164" fontId="11" fillId="10" borderId="0" xfId="0" applyNumberFormat="1" applyFont="1" applyFill="1" applyBorder="1" applyAlignment="1">
      <alignment horizontal="center" vertical="center"/>
    </xf>
    <xf numFmtId="3" fontId="19" fillId="10" borderId="0" xfId="0" applyNumberFormat="1" applyFont="1" applyFill="1" applyBorder="1" applyAlignment="1">
      <alignment horizontal="center" vertical="center"/>
    </xf>
    <xf numFmtId="164" fontId="19" fillId="10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3" fontId="10" fillId="2" borderId="0" xfId="0" applyNumberFormat="1" applyFont="1" applyFill="1" applyBorder="1" applyAlignment="1"/>
    <xf numFmtId="164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12" fillId="0" borderId="0" xfId="0" applyFont="1" applyBorder="1"/>
    <xf numFmtId="0" fontId="10" fillId="2" borderId="25" xfId="0" applyFont="1" applyFill="1" applyBorder="1"/>
    <xf numFmtId="0" fontId="10" fillId="5" borderId="25" xfId="0" applyFont="1" applyFill="1" applyBorder="1"/>
    <xf numFmtId="3" fontId="11" fillId="1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30" fillId="1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0" fontId="29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17" fontId="19" fillId="10" borderId="0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/>
    <xf numFmtId="0" fontId="19" fillId="11" borderId="0" xfId="0" applyFont="1" applyFill="1" applyBorder="1"/>
    <xf numFmtId="3" fontId="19" fillId="11" borderId="0" xfId="0" applyNumberFormat="1" applyFont="1" applyFill="1" applyBorder="1" applyAlignment="1">
      <alignment horizontal="right" vertical="center" wrapText="1"/>
    </xf>
    <xf numFmtId="1" fontId="19" fillId="11" borderId="0" xfId="0" applyNumberFormat="1" applyFont="1" applyFill="1" applyBorder="1" applyAlignment="1">
      <alignment horizontal="center" vertical="center" wrapText="1"/>
    </xf>
    <xf numFmtId="165" fontId="19" fillId="11" borderId="0" xfId="0" applyNumberFormat="1" applyFont="1" applyFill="1" applyBorder="1" applyAlignment="1">
      <alignment horizontal="center" vertical="center" wrapText="1"/>
    </xf>
    <xf numFmtId="3" fontId="10" fillId="9" borderId="0" xfId="0" applyNumberFormat="1" applyFont="1" applyFill="1" applyBorder="1" applyAlignment="1">
      <alignment horizontal="right" vertical="center" wrapText="1"/>
    </xf>
    <xf numFmtId="1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0" fontId="10" fillId="0" borderId="0" xfId="2" applyFont="1" applyBorder="1"/>
    <xf numFmtId="165" fontId="10" fillId="0" borderId="0" xfId="0" applyNumberFormat="1" applyFont="1"/>
    <xf numFmtId="0" fontId="19" fillId="10" borderId="0" xfId="0" applyFont="1" applyFill="1" applyBorder="1"/>
    <xf numFmtId="3" fontId="19" fillId="11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3" borderId="0" xfId="0" applyFont="1" applyFill="1" applyBorder="1"/>
    <xf numFmtId="0" fontId="10" fillId="5" borderId="0" xfId="0" quotePrefix="1" applyFont="1" applyFill="1" applyBorder="1"/>
    <xf numFmtId="0" fontId="10" fillId="0" borderId="0" xfId="0" quotePrefix="1" applyFont="1" applyFill="1" applyBorder="1"/>
    <xf numFmtId="3" fontId="10" fillId="0" borderId="0" xfId="0" applyNumberFormat="1" applyFont="1" applyBorder="1"/>
    <xf numFmtId="0" fontId="10" fillId="0" borderId="24" xfId="0" applyFont="1" applyBorder="1"/>
    <xf numFmtId="0" fontId="10" fillId="8" borderId="0" xfId="0" applyFont="1" applyFill="1" applyBorder="1"/>
    <xf numFmtId="3" fontId="10" fillId="8" borderId="0" xfId="0" applyNumberFormat="1" applyFont="1" applyFill="1" applyBorder="1" applyAlignment="1">
      <alignment horizontal="right" vertical="center" wrapText="1"/>
    </xf>
    <xf numFmtId="1" fontId="10" fillId="8" borderId="0" xfId="0" applyNumberFormat="1" applyFont="1" applyFill="1" applyBorder="1" applyAlignment="1">
      <alignment horizontal="center" vertical="center" wrapText="1"/>
    </xf>
    <xf numFmtId="165" fontId="10" fillId="8" borderId="0" xfId="0" applyNumberFormat="1" applyFont="1" applyFill="1" applyBorder="1" applyAlignment="1">
      <alignment horizontal="center" vertical="center" wrapText="1"/>
    </xf>
    <xf numFmtId="0" fontId="36" fillId="10" borderId="1" xfId="3" applyFont="1" applyFill="1" applyBorder="1" applyAlignment="1">
      <alignment horizontal="center" vertical="center"/>
    </xf>
    <xf numFmtId="3" fontId="37" fillId="0" borderId="0" xfId="3" applyNumberFormat="1" applyFont="1" applyFill="1" applyBorder="1" applyAlignment="1">
      <alignment horizontal="right" wrapText="1"/>
    </xf>
    <xf numFmtId="0" fontId="38" fillId="10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32" fillId="0" borderId="0" xfId="2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0" xfId="2" applyFont="1" applyBorder="1"/>
    <xf numFmtId="0" fontId="40" fillId="0" borderId="0" xfId="0" applyFont="1"/>
    <xf numFmtId="3" fontId="35" fillId="0" borderId="6" xfId="0" applyNumberFormat="1" applyFont="1" applyFill="1" applyBorder="1" applyAlignment="1"/>
    <xf numFmtId="3" fontId="35" fillId="0" borderId="7" xfId="0" applyNumberFormat="1" applyFont="1" applyFill="1" applyBorder="1" applyAlignment="1"/>
    <xf numFmtId="3" fontId="35" fillId="0" borderId="8" xfId="0" applyNumberFormat="1" applyFont="1" applyFill="1" applyBorder="1" applyAlignment="1"/>
    <xf numFmtId="0" fontId="27" fillId="0" borderId="25" xfId="0" applyFont="1" applyBorder="1" applyAlignment="1">
      <alignment horizontal="center"/>
    </xf>
    <xf numFmtId="0" fontId="27" fillId="0" borderId="25" xfId="0" applyFont="1" applyBorder="1"/>
    <xf numFmtId="3" fontId="37" fillId="0" borderId="25" xfId="3" applyNumberFormat="1" applyFont="1" applyFill="1" applyBorder="1" applyAlignment="1">
      <alignment horizontal="right" wrapText="1"/>
    </xf>
    <xf numFmtId="0" fontId="27" fillId="0" borderId="0" xfId="0" applyFont="1" applyAlignment="1"/>
    <xf numFmtId="0" fontId="30" fillId="10" borderId="1" xfId="0" applyFont="1" applyFill="1" applyBorder="1" applyAlignment="1">
      <alignment horizontal="center" vertical="center"/>
    </xf>
    <xf numFmtId="3" fontId="27" fillId="0" borderId="0" xfId="0" applyNumberFormat="1" applyFont="1" applyAlignment="1"/>
    <xf numFmtId="0" fontId="17" fillId="0" borderId="0" xfId="1" applyFont="1" applyAlignment="1" applyProtection="1">
      <alignment horizontal="center"/>
    </xf>
    <xf numFmtId="0" fontId="28" fillId="0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horizontal="left"/>
    </xf>
    <xf numFmtId="0" fontId="29" fillId="2" borderId="0" xfId="0" applyNumberFormat="1" applyFont="1" applyFill="1" applyAlignment="1">
      <alignment horizontal="centerContinuous" vertical="center"/>
    </xf>
    <xf numFmtId="0" fontId="29" fillId="2" borderId="0" xfId="0" applyNumberFormat="1" applyFont="1" applyFill="1" applyAlignment="1">
      <alignment horizontal="right"/>
    </xf>
    <xf numFmtId="0" fontId="38" fillId="10" borderId="18" xfId="0" applyNumberFormat="1" applyFont="1" applyFill="1" applyBorder="1" applyAlignment="1">
      <alignment horizontal="center" vertical="center"/>
    </xf>
    <xf numFmtId="0" fontId="38" fillId="10" borderId="5" xfId="0" applyNumberFormat="1" applyFont="1" applyFill="1" applyBorder="1" applyAlignment="1">
      <alignment horizontal="center" vertical="center" wrapText="1"/>
    </xf>
    <xf numFmtId="0" fontId="38" fillId="10" borderId="19" xfId="0" applyNumberFormat="1" applyFont="1" applyFill="1" applyBorder="1" applyAlignment="1">
      <alignment horizontal="center" vertical="center" wrapText="1"/>
    </xf>
    <xf numFmtId="0" fontId="38" fillId="10" borderId="5" xfId="0" quotePrefix="1" applyNumberFormat="1" applyFont="1" applyFill="1" applyBorder="1" applyAlignment="1">
      <alignment horizontal="center" vertical="center"/>
    </xf>
    <xf numFmtId="0" fontId="38" fillId="10" borderId="5" xfId="0" quotePrefix="1" applyNumberFormat="1" applyFont="1" applyFill="1" applyBorder="1" applyAlignment="1">
      <alignment horizontal="centerContinuous" vertical="center"/>
    </xf>
    <xf numFmtId="0" fontId="38" fillId="10" borderId="5" xfId="0" applyNumberFormat="1" applyFont="1" applyFill="1" applyBorder="1" applyAlignment="1">
      <alignment horizontal="centerContinuous" vertical="center"/>
    </xf>
    <xf numFmtId="0" fontId="38" fillId="10" borderId="20" xfId="0" applyNumberFormat="1" applyFont="1" applyFill="1" applyBorder="1" applyAlignment="1">
      <alignment horizontal="centerContinuous" vertical="center"/>
    </xf>
    <xf numFmtId="0" fontId="28" fillId="2" borderId="0" xfId="0" applyNumberFormat="1" applyFont="1" applyFill="1" applyAlignment="1">
      <alignment horizontal="left" vertical="center"/>
    </xf>
    <xf numFmtId="164" fontId="28" fillId="0" borderId="0" xfId="0" applyNumberFormat="1" applyFont="1"/>
    <xf numFmtId="0" fontId="10" fillId="0" borderId="0" xfId="0" applyFont="1" applyAlignment="1">
      <alignment horizontal="left"/>
    </xf>
    <xf numFmtId="0" fontId="29" fillId="2" borderId="0" xfId="0" quotePrefix="1" applyNumberFormat="1" applyFont="1" applyFill="1" applyAlignment="1">
      <alignment horizontal="left" vertical="center"/>
    </xf>
    <xf numFmtId="164" fontId="10" fillId="0" borderId="0" xfId="0" applyNumberFormat="1" applyFont="1"/>
    <xf numFmtId="0" fontId="29" fillId="0" borderId="0" xfId="0" applyFont="1"/>
    <xf numFmtId="0" fontId="29" fillId="2" borderId="0" xfId="0" applyFont="1" applyFill="1"/>
    <xf numFmtId="0" fontId="29" fillId="2" borderId="0" xfId="0" applyFont="1" applyFill="1" applyAlignment="1">
      <alignment horizontal="right"/>
    </xf>
    <xf numFmtId="164" fontId="29" fillId="2" borderId="0" xfId="0" applyNumberFormat="1" applyFont="1" applyFill="1" applyAlignment="1"/>
    <xf numFmtId="164" fontId="29" fillId="2" borderId="0" xfId="0" applyNumberFormat="1" applyFont="1" applyFill="1"/>
    <xf numFmtId="0" fontId="29" fillId="2" borderId="0" xfId="0" applyNumberFormat="1" applyFont="1" applyFill="1" applyAlignment="1">
      <alignment horizontal="centerContinuous"/>
    </xf>
    <xf numFmtId="164" fontId="29" fillId="2" borderId="0" xfId="0" applyNumberFormat="1" applyFont="1" applyFill="1" applyAlignment="1">
      <alignment horizontal="centerContinuous"/>
    </xf>
    <xf numFmtId="0" fontId="28" fillId="2" borderId="0" xfId="0" applyNumberFormat="1" applyFont="1" applyFill="1" applyAlignment="1">
      <alignment horizontal="right"/>
    </xf>
    <xf numFmtId="0" fontId="38" fillId="10" borderId="22" xfId="0" applyNumberFormat="1" applyFont="1" applyFill="1" applyBorder="1" applyAlignment="1">
      <alignment horizontal="center" vertical="center"/>
    </xf>
    <xf numFmtId="0" fontId="28" fillId="2" borderId="0" xfId="0" applyFont="1" applyFill="1"/>
    <xf numFmtId="0" fontId="38" fillId="10" borderId="5" xfId="0" applyNumberFormat="1" applyFont="1" applyFill="1" applyBorder="1" applyAlignment="1">
      <alignment horizontal="center" vertical="center"/>
    </xf>
    <xf numFmtId="0" fontId="38" fillId="10" borderId="19" xfId="0" applyNumberFormat="1" applyFont="1" applyFill="1" applyBorder="1" applyAlignment="1">
      <alignment horizontal="centerContinuous" vertical="center"/>
    </xf>
    <xf numFmtId="164" fontId="38" fillId="10" borderId="5" xfId="0" applyNumberFormat="1" applyFont="1" applyFill="1" applyBorder="1" applyAlignment="1">
      <alignment horizontal="center" vertical="center"/>
    </xf>
    <xf numFmtId="0" fontId="38" fillId="10" borderId="23" xfId="0" applyNumberFormat="1" applyFont="1" applyFill="1" applyBorder="1" applyAlignment="1">
      <alignment horizontal="center" vertical="center"/>
    </xf>
    <xf numFmtId="0" fontId="17" fillId="0" borderId="19" xfId="1" applyFont="1" applyBorder="1" applyAlignment="1" applyProtection="1"/>
    <xf numFmtId="0" fontId="39" fillId="0" borderId="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28" fillId="0" borderId="0" xfId="0" applyFont="1"/>
    <xf numFmtId="3" fontId="28" fillId="0" borderId="0" xfId="0" applyNumberFormat="1" applyFont="1" applyFill="1" applyBorder="1" applyAlignment="1">
      <alignment vertical="center" wrapText="1"/>
    </xf>
    <xf numFmtId="164" fontId="2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right"/>
    </xf>
    <xf numFmtId="0" fontId="32" fillId="2" borderId="0" xfId="0" applyFont="1" applyFill="1"/>
    <xf numFmtId="3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/>
    <xf numFmtId="0" fontId="18" fillId="10" borderId="0" xfId="0" applyFont="1" applyFill="1" applyBorder="1" applyAlignment="1">
      <alignment horizontal="center" vertical="center"/>
    </xf>
    <xf numFmtId="4" fontId="10" fillId="10" borderId="0" xfId="0" applyNumberFormat="1" applyFont="1" applyFill="1" applyBorder="1" applyAlignment="1">
      <alignment wrapText="1"/>
    </xf>
    <xf numFmtId="4" fontId="19" fillId="10" borderId="0" xfId="0" applyNumberFormat="1" applyFont="1" applyFill="1" applyBorder="1"/>
    <xf numFmtId="0" fontId="19" fillId="10" borderId="0" xfId="0" applyNumberFormat="1" applyFont="1" applyFill="1" applyBorder="1" applyAlignment="1">
      <alignment horizontal="center" vertical="center" wrapText="1"/>
    </xf>
    <xf numFmtId="0" fontId="19" fillId="10" borderId="0" xfId="0" applyNumberFormat="1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wrapText="1"/>
    </xf>
    <xf numFmtId="0" fontId="18" fillId="10" borderId="0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/>
    </xf>
    <xf numFmtId="0" fontId="18" fillId="1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/>
    </xf>
    <xf numFmtId="0" fontId="17" fillId="0" borderId="0" xfId="1" applyFont="1" applyAlignment="1" applyProtection="1">
      <alignment horizontal="center"/>
    </xf>
    <xf numFmtId="0" fontId="11" fillId="10" borderId="0" xfId="0" applyFont="1" applyFill="1" applyBorder="1" applyAlignment="1">
      <alignment horizontal="center" vertical="center" textRotation="90"/>
    </xf>
    <xf numFmtId="0" fontId="19" fillId="10" borderId="0" xfId="0" applyFont="1" applyFill="1" applyAlignment="1">
      <alignment horizontal="center" wrapText="1"/>
    </xf>
    <xf numFmtId="0" fontId="19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2" xfId="0" applyFont="1" applyBorder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0" fillId="10" borderId="4" xfId="0" applyFont="1" applyFill="1" applyBorder="1" applyAlignment="1">
      <alignment horizontal="center" vertical="center"/>
    </xf>
    <xf numFmtId="3" fontId="30" fillId="10" borderId="6" xfId="0" applyNumberFormat="1" applyFont="1" applyFill="1" applyBorder="1" applyAlignment="1">
      <alignment horizontal="center"/>
    </xf>
    <xf numFmtId="3" fontId="30" fillId="10" borderId="7" xfId="0" applyNumberFormat="1" applyFont="1" applyFill="1" applyBorder="1" applyAlignment="1">
      <alignment horizontal="center"/>
    </xf>
    <xf numFmtId="3" fontId="30" fillId="10" borderId="8" xfId="0" applyNumberFormat="1" applyFont="1" applyFill="1" applyBorder="1" applyAlignment="1">
      <alignment horizontal="center"/>
    </xf>
    <xf numFmtId="0" fontId="32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3" fontId="30" fillId="10" borderId="6" xfId="0" applyNumberFormat="1" applyFont="1" applyFill="1" applyBorder="1" applyAlignment="1">
      <alignment horizontal="right"/>
    </xf>
    <xf numFmtId="3" fontId="30" fillId="10" borderId="7" xfId="0" applyNumberFormat="1" applyFont="1" applyFill="1" applyBorder="1" applyAlignment="1">
      <alignment horizontal="right"/>
    </xf>
    <xf numFmtId="3" fontId="30" fillId="10" borderId="8" xfId="0" applyNumberFormat="1" applyFont="1" applyFill="1" applyBorder="1" applyAlignment="1">
      <alignment horizontal="right"/>
    </xf>
    <xf numFmtId="2" fontId="10" fillId="10" borderId="24" xfId="0" applyNumberFormat="1" applyFont="1" applyFill="1" applyBorder="1" applyAlignment="1">
      <alignment horizontal="left" vertical="center" wrapText="1"/>
    </xf>
    <xf numFmtId="0" fontId="10" fillId="10" borderId="24" xfId="0" applyFont="1" applyFill="1" applyBorder="1" applyAlignment="1">
      <alignment vertical="center" wrapText="1"/>
    </xf>
    <xf numFmtId="3" fontId="10" fillId="2" borderId="24" xfId="0" applyNumberFormat="1" applyFont="1" applyFill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0" fontId="10" fillId="10" borderId="24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33" fillId="4" borderId="0" xfId="0" applyNumberFormat="1" applyFont="1" applyFill="1" applyBorder="1" applyAlignment="1">
      <alignment horizontal="center" vertical="center" wrapText="1"/>
    </xf>
    <xf numFmtId="0" fontId="33" fillId="4" borderId="0" xfId="0" applyNumberFormat="1" applyFont="1" applyFill="1" applyBorder="1" applyAlignment="1">
      <alignment horizontal="center" vertical="center"/>
    </xf>
    <xf numFmtId="17" fontId="18" fillId="10" borderId="0" xfId="0" applyNumberFormat="1" applyFont="1" applyFill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 wrapText="1"/>
    </xf>
    <xf numFmtId="2" fontId="11" fillId="10" borderId="0" xfId="0" applyNumberFormat="1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horizontal="left" vertical="center" wrapText="1"/>
    </xf>
    <xf numFmtId="3" fontId="35" fillId="0" borderId="6" xfId="0" applyNumberFormat="1" applyFont="1" applyFill="1" applyBorder="1" applyAlignment="1">
      <alignment horizontal="center"/>
    </xf>
    <xf numFmtId="3" fontId="35" fillId="0" borderId="7" xfId="0" applyNumberFormat="1" applyFont="1" applyFill="1" applyBorder="1" applyAlignment="1">
      <alignment horizontal="center"/>
    </xf>
    <xf numFmtId="3" fontId="35" fillId="0" borderId="8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38" fillId="10" borderId="6" xfId="0" applyFont="1" applyFill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0" fontId="38" fillId="10" borderId="8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6" fillId="10" borderId="4" xfId="0" applyFont="1" applyFill="1" applyBorder="1" applyAlignment="1">
      <alignment horizontal="center" vertical="center"/>
    </xf>
    <xf numFmtId="0" fontId="30" fillId="10" borderId="6" xfId="0" applyFont="1" applyFill="1" applyBorder="1" applyAlignment="1">
      <alignment horizontal="right" vertical="center"/>
    </xf>
    <xf numFmtId="0" fontId="30" fillId="10" borderId="7" xfId="0" applyFont="1" applyFill="1" applyBorder="1" applyAlignment="1">
      <alignment horizontal="right" vertical="center"/>
    </xf>
    <xf numFmtId="0" fontId="30" fillId="10" borderId="8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38" fillId="10" borderId="16" xfId="0" applyNumberFormat="1" applyFont="1" applyFill="1" applyBorder="1" applyAlignment="1">
      <alignment horizontal="center" vertical="center"/>
    </xf>
    <xf numFmtId="0" fontId="38" fillId="10" borderId="21" xfId="0" applyNumberFormat="1" applyFont="1" applyFill="1" applyBorder="1" applyAlignment="1">
      <alignment horizontal="center" vertical="center"/>
    </xf>
    <xf numFmtId="0" fontId="38" fillId="10" borderId="17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Alignment="1">
      <alignment horizontal="center" vertical="center" wrapText="1"/>
    </xf>
    <xf numFmtId="0" fontId="38" fillId="10" borderId="9" xfId="0" applyNumberFormat="1" applyFont="1" applyFill="1" applyBorder="1" applyAlignment="1">
      <alignment horizontal="center" vertical="center"/>
    </xf>
    <xf numFmtId="0" fontId="38" fillId="10" borderId="10" xfId="0" applyNumberFormat="1" applyFont="1" applyFill="1" applyBorder="1" applyAlignment="1">
      <alignment horizontal="center" vertical="center"/>
    </xf>
    <xf numFmtId="0" fontId="38" fillId="10" borderId="11" xfId="0" applyNumberFormat="1" applyFont="1" applyFill="1" applyBorder="1" applyAlignment="1">
      <alignment horizontal="center" vertical="center"/>
    </xf>
    <xf numFmtId="0" fontId="38" fillId="10" borderId="12" xfId="0" applyNumberFormat="1" applyFont="1" applyFill="1" applyBorder="1" applyAlignment="1">
      <alignment horizontal="center" vertical="center" wrapText="1"/>
    </xf>
    <xf numFmtId="0" fontId="38" fillId="10" borderId="13" xfId="0" applyNumberFormat="1" applyFont="1" applyFill="1" applyBorder="1" applyAlignment="1">
      <alignment horizontal="center" vertical="center"/>
    </xf>
    <xf numFmtId="0" fontId="38" fillId="10" borderId="14" xfId="0" applyNumberFormat="1" applyFont="1" applyFill="1" applyBorder="1" applyAlignment="1">
      <alignment horizontal="center" vertical="center"/>
    </xf>
    <xf numFmtId="0" fontId="38" fillId="10" borderId="12" xfId="0" quotePrefix="1" applyNumberFormat="1" applyFont="1" applyFill="1" applyBorder="1" applyAlignment="1">
      <alignment horizontal="center" vertical="center" wrapText="1"/>
    </xf>
    <xf numFmtId="0" fontId="38" fillId="10" borderId="14" xfId="0" quotePrefix="1" applyNumberFormat="1" applyFont="1" applyFill="1" applyBorder="1" applyAlignment="1">
      <alignment horizontal="center" vertical="center" wrapText="1"/>
    </xf>
    <xf numFmtId="0" fontId="38" fillId="10" borderId="12" xfId="0" quotePrefix="1" applyNumberFormat="1" applyFont="1" applyFill="1" applyBorder="1" applyAlignment="1">
      <alignment horizontal="center" vertical="center"/>
    </xf>
    <xf numFmtId="0" fontId="38" fillId="10" borderId="14" xfId="0" quotePrefix="1" applyNumberFormat="1" applyFont="1" applyFill="1" applyBorder="1" applyAlignment="1">
      <alignment horizontal="center" vertical="center"/>
    </xf>
    <xf numFmtId="0" fontId="38" fillId="10" borderId="12" xfId="0" applyNumberFormat="1" applyFont="1" applyFill="1" applyBorder="1" applyAlignment="1">
      <alignment horizontal="center" vertical="center"/>
    </xf>
    <xf numFmtId="0" fontId="38" fillId="10" borderId="14" xfId="0" applyNumberFormat="1" applyFont="1" applyFill="1" applyBorder="1" applyAlignment="1">
      <alignment horizontal="center" vertical="center" wrapText="1"/>
    </xf>
    <xf numFmtId="0" fontId="38" fillId="10" borderId="5" xfId="0" applyNumberFormat="1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 5 2" xfId="4"/>
    <cellStyle name="Normal_marco_1digito" xfId="2"/>
    <cellStyle name="Normal_Sheet3" xfId="3"/>
  </cellStyles>
  <dxfs count="0"/>
  <tableStyles count="0" defaultTableStyle="TableStyleMedium9" defaultPivotStyle="PivotStyleLight16"/>
  <colors>
    <mruColors>
      <color rgb="FF234371"/>
      <color rgb="FFCEDCF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6540032"/>
        <c:axId val="106857216"/>
      </c:barChart>
      <c:catAx>
        <c:axId val="106540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6857216"/>
        <c:crosses val="autoZero"/>
        <c:auto val="1"/>
        <c:lblAlgn val="ctr"/>
        <c:lblOffset val="100"/>
        <c:tickLblSkip val="1"/>
        <c:tickMarkSkip val="1"/>
      </c:catAx>
      <c:valAx>
        <c:axId val="10685721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654003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107445248"/>
        <c:axId val="107467520"/>
      </c:barChart>
      <c:catAx>
        <c:axId val="107445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467520"/>
        <c:crosses val="autoZero"/>
        <c:auto val="1"/>
        <c:lblAlgn val="ctr"/>
        <c:lblOffset val="100"/>
        <c:tickLblSkip val="1"/>
        <c:tickMarkSkip val="1"/>
      </c:catAx>
      <c:valAx>
        <c:axId val="10746752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44524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107509248"/>
        <c:axId val="107510784"/>
      </c:barChart>
      <c:catAx>
        <c:axId val="107509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510784"/>
        <c:crosses val="autoZero"/>
        <c:auto val="1"/>
        <c:lblAlgn val="ctr"/>
        <c:lblOffset val="100"/>
        <c:tickLblSkip val="1"/>
        <c:tickMarkSkip val="1"/>
      </c:catAx>
      <c:valAx>
        <c:axId val="10751078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50924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107531648"/>
        <c:axId val="107897984"/>
      </c:barChart>
      <c:catAx>
        <c:axId val="107531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897984"/>
        <c:crosses val="autoZero"/>
        <c:auto val="1"/>
        <c:lblAlgn val="ctr"/>
        <c:lblOffset val="100"/>
        <c:tickLblSkip val="1"/>
        <c:tickMarkSkip val="1"/>
      </c:catAx>
      <c:valAx>
        <c:axId val="10789798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53164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</c:ser>
        <c:axId val="107919232"/>
        <c:axId val="107920768"/>
      </c:barChart>
      <c:catAx>
        <c:axId val="107919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920768"/>
        <c:crosses val="autoZero"/>
        <c:auto val="1"/>
        <c:lblAlgn val="ctr"/>
        <c:lblOffset val="100"/>
        <c:tickLblSkip val="1"/>
        <c:tickMarkSkip val="1"/>
      </c:catAx>
      <c:valAx>
        <c:axId val="10792076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91923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</c:ser>
        <c:axId val="108032000"/>
        <c:axId val="108033536"/>
      </c:barChart>
      <c:catAx>
        <c:axId val="108032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033536"/>
        <c:crosses val="autoZero"/>
        <c:auto val="1"/>
        <c:lblAlgn val="ctr"/>
        <c:lblOffset val="100"/>
        <c:tickLblSkip val="1"/>
        <c:tickMarkSkip val="1"/>
      </c:catAx>
      <c:valAx>
        <c:axId val="10803353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03200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8054784"/>
        <c:axId val="107548672"/>
      </c:barChart>
      <c:catAx>
        <c:axId val="108054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548672"/>
        <c:crosses val="autoZero"/>
        <c:auto val="1"/>
        <c:lblAlgn val="ctr"/>
        <c:lblOffset val="100"/>
        <c:tickLblSkip val="1"/>
        <c:tickMarkSkip val="1"/>
      </c:catAx>
      <c:valAx>
        <c:axId val="10754867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05478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7602304"/>
        <c:axId val="107603840"/>
      </c:barChart>
      <c:catAx>
        <c:axId val="107602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603840"/>
        <c:crosses val="autoZero"/>
        <c:auto val="1"/>
        <c:lblAlgn val="ctr"/>
        <c:lblOffset val="100"/>
        <c:tickLblSkip val="1"/>
        <c:tickMarkSkip val="1"/>
      </c:catAx>
      <c:valAx>
        <c:axId val="10760384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60230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8100224"/>
        <c:axId val="108122496"/>
      </c:barChart>
      <c:catAx>
        <c:axId val="108100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122496"/>
        <c:crosses val="autoZero"/>
        <c:auto val="1"/>
        <c:lblAlgn val="ctr"/>
        <c:lblOffset val="100"/>
        <c:tickLblSkip val="1"/>
        <c:tickMarkSkip val="1"/>
      </c:catAx>
      <c:valAx>
        <c:axId val="10812249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10022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8167936"/>
        <c:axId val="108169472"/>
      </c:barChart>
      <c:catAx>
        <c:axId val="108167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169472"/>
        <c:crosses val="autoZero"/>
        <c:auto val="1"/>
        <c:lblAlgn val="ctr"/>
        <c:lblOffset val="100"/>
        <c:tickLblSkip val="1"/>
        <c:tickMarkSkip val="1"/>
      </c:catAx>
      <c:valAx>
        <c:axId val="10816947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16793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108194816"/>
        <c:axId val="108204800"/>
      </c:barChart>
      <c:catAx>
        <c:axId val="108194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204800"/>
        <c:crosses val="autoZero"/>
        <c:auto val="1"/>
        <c:lblAlgn val="ctr"/>
        <c:lblOffset val="100"/>
        <c:tickLblSkip val="1"/>
        <c:tickMarkSkip val="1"/>
      </c:catAx>
      <c:valAx>
        <c:axId val="10820480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19481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6902656"/>
        <c:axId val="106904192"/>
      </c:barChart>
      <c:catAx>
        <c:axId val="106902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6904192"/>
        <c:crosses val="autoZero"/>
        <c:auto val="1"/>
        <c:lblAlgn val="ctr"/>
        <c:lblOffset val="100"/>
        <c:tickLblSkip val="1"/>
        <c:tickMarkSkip val="1"/>
      </c:catAx>
      <c:valAx>
        <c:axId val="10690419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69026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108242048"/>
        <c:axId val="108243584"/>
      </c:barChart>
      <c:catAx>
        <c:axId val="108242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243584"/>
        <c:crosses val="autoZero"/>
        <c:auto val="1"/>
        <c:lblAlgn val="ctr"/>
        <c:lblOffset val="100"/>
        <c:tickLblSkip val="1"/>
        <c:tickMarkSkip val="1"/>
      </c:catAx>
      <c:valAx>
        <c:axId val="10824358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24204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8260736"/>
        <c:axId val="108270720"/>
      </c:barChart>
      <c:catAx>
        <c:axId val="108260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270720"/>
        <c:crosses val="autoZero"/>
        <c:auto val="1"/>
        <c:lblAlgn val="ctr"/>
        <c:lblOffset val="100"/>
        <c:tickLblSkip val="1"/>
        <c:tickMarkSkip val="1"/>
      </c:catAx>
      <c:valAx>
        <c:axId val="10827072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26073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8320256"/>
        <c:axId val="108321792"/>
      </c:barChart>
      <c:catAx>
        <c:axId val="108320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321792"/>
        <c:crosses val="autoZero"/>
        <c:auto val="1"/>
        <c:lblAlgn val="ctr"/>
        <c:lblOffset val="100"/>
        <c:tickLblSkip val="1"/>
        <c:tickMarkSkip val="1"/>
      </c:catAx>
      <c:valAx>
        <c:axId val="10832179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3202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8367872"/>
        <c:axId val="108369408"/>
      </c:barChart>
      <c:catAx>
        <c:axId val="108367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369408"/>
        <c:crosses val="autoZero"/>
        <c:auto val="1"/>
        <c:lblAlgn val="ctr"/>
        <c:lblOffset val="100"/>
        <c:tickLblSkip val="1"/>
        <c:tickMarkSkip val="1"/>
      </c:catAx>
      <c:valAx>
        <c:axId val="10836940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36787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8468096"/>
        <c:axId val="108469632"/>
      </c:barChart>
      <c:catAx>
        <c:axId val="108468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469632"/>
        <c:crosses val="autoZero"/>
        <c:auto val="1"/>
        <c:lblAlgn val="ctr"/>
        <c:lblOffset val="100"/>
        <c:tickLblSkip val="1"/>
        <c:tickMarkSkip val="1"/>
      </c:catAx>
      <c:valAx>
        <c:axId val="10846963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46809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108519808"/>
        <c:axId val="108521344"/>
      </c:barChart>
      <c:catAx>
        <c:axId val="108519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521344"/>
        <c:crosses val="autoZero"/>
        <c:auto val="1"/>
        <c:lblAlgn val="ctr"/>
        <c:lblOffset val="100"/>
        <c:tickLblSkip val="1"/>
        <c:tickMarkSkip val="1"/>
      </c:catAx>
      <c:valAx>
        <c:axId val="10852134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51980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108427520"/>
        <c:axId val="108445696"/>
      </c:barChart>
      <c:catAx>
        <c:axId val="108427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445696"/>
        <c:crosses val="autoZero"/>
        <c:auto val="1"/>
        <c:lblAlgn val="ctr"/>
        <c:lblOffset val="100"/>
        <c:tickLblSkip val="1"/>
        <c:tickMarkSkip val="1"/>
      </c:catAx>
      <c:valAx>
        <c:axId val="10844569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4275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6950016"/>
        <c:axId val="106710144"/>
      </c:barChart>
      <c:catAx>
        <c:axId val="106950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6710144"/>
        <c:crosses val="autoZero"/>
        <c:auto val="1"/>
        <c:lblAlgn val="ctr"/>
        <c:lblOffset val="100"/>
        <c:tickLblSkip val="1"/>
        <c:tickMarkSkip val="1"/>
      </c:catAx>
      <c:valAx>
        <c:axId val="10671014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695001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6739200"/>
        <c:axId val="106740736"/>
      </c:barChart>
      <c:catAx>
        <c:axId val="106739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6740736"/>
        <c:crosses val="autoZero"/>
        <c:auto val="1"/>
        <c:lblAlgn val="ctr"/>
        <c:lblOffset val="100"/>
        <c:tickLblSkip val="1"/>
        <c:tickMarkSkip val="1"/>
      </c:catAx>
      <c:valAx>
        <c:axId val="10674073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673920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7036672"/>
        <c:axId val="107038208"/>
      </c:barChart>
      <c:catAx>
        <c:axId val="107036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038208"/>
        <c:crosses val="autoZero"/>
        <c:auto val="1"/>
        <c:lblAlgn val="ctr"/>
        <c:lblOffset val="100"/>
        <c:tickLblSkip val="1"/>
        <c:tickMarkSkip val="1"/>
      </c:catAx>
      <c:valAx>
        <c:axId val="10703820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03667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6957056"/>
        <c:axId val="106967040"/>
      </c:barChart>
      <c:catAx>
        <c:axId val="106957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6967040"/>
        <c:crosses val="autoZero"/>
        <c:auto val="1"/>
        <c:lblAlgn val="ctr"/>
        <c:lblOffset val="100"/>
        <c:tickLblSkip val="1"/>
        <c:tickMarkSkip val="1"/>
      </c:catAx>
      <c:valAx>
        <c:axId val="10696704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69570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7008768"/>
        <c:axId val="107010304"/>
      </c:barChart>
      <c:catAx>
        <c:axId val="107008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010304"/>
        <c:crosses val="autoZero"/>
        <c:auto val="1"/>
        <c:lblAlgn val="ctr"/>
        <c:lblOffset val="100"/>
        <c:tickLblSkip val="1"/>
        <c:tickMarkSkip val="1"/>
      </c:catAx>
      <c:valAx>
        <c:axId val="10701030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00876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7375232"/>
        <c:axId val="107364736"/>
      </c:barChart>
      <c:catAx>
        <c:axId val="107375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364736"/>
        <c:crosses val="autoZero"/>
        <c:auto val="1"/>
        <c:lblAlgn val="ctr"/>
        <c:lblOffset val="100"/>
        <c:tickLblSkip val="1"/>
        <c:tickMarkSkip val="1"/>
      </c:catAx>
      <c:valAx>
        <c:axId val="10736473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37523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107418752"/>
        <c:axId val="107420288"/>
      </c:barChart>
      <c:catAx>
        <c:axId val="107418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420288"/>
        <c:crosses val="autoZero"/>
        <c:auto val="1"/>
        <c:lblAlgn val="ctr"/>
        <c:lblOffset val="100"/>
        <c:tickLblSkip val="1"/>
        <c:tickMarkSkip val="1"/>
      </c:catAx>
      <c:valAx>
        <c:axId val="10742028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741875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1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10</xdr:col>
      <xdr:colOff>542925</xdr:colOff>
      <xdr:row>26</xdr:row>
      <xdr:rowOff>0</xdr:rowOff>
    </xdr:to>
    <xdr:graphicFrame macro="">
      <xdr:nvGraphicFramePr>
        <xdr:cNvPr id="12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12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10</xdr:col>
      <xdr:colOff>542925</xdr:colOff>
      <xdr:row>20</xdr:row>
      <xdr:rowOff>0</xdr:rowOff>
    </xdr:to>
    <xdr:graphicFrame macro="">
      <xdr:nvGraphicFramePr>
        <xdr:cNvPr id="13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542925</xdr:colOff>
      <xdr:row>26</xdr:row>
      <xdr:rowOff>0</xdr:rowOff>
    </xdr:to>
    <xdr:graphicFrame macro="">
      <xdr:nvGraphicFramePr>
        <xdr:cNvPr id="13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542925</xdr:colOff>
      <xdr:row>20</xdr:row>
      <xdr:rowOff>0</xdr:rowOff>
    </xdr:to>
    <xdr:graphicFrame macro="">
      <xdr:nvGraphicFramePr>
        <xdr:cNvPr id="13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17</xdr:row>
      <xdr:rowOff>0</xdr:rowOff>
    </xdr:from>
    <xdr:to>
      <xdr:col>5</xdr:col>
      <xdr:colOff>38100</xdr:colOff>
      <xdr:row>17</xdr:row>
      <xdr:rowOff>0</xdr:rowOff>
    </xdr:to>
    <xdr:graphicFrame macro="">
      <xdr:nvGraphicFramePr>
        <xdr:cNvPr id="1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238125</xdr:colOff>
      <xdr:row>17</xdr:row>
      <xdr:rowOff>0</xdr:rowOff>
    </xdr:from>
    <xdr:to>
      <xdr:col>10</xdr:col>
      <xdr:colOff>542925</xdr:colOff>
      <xdr:row>17</xdr:row>
      <xdr:rowOff>0</xdr:rowOff>
    </xdr:to>
    <xdr:graphicFrame macro="">
      <xdr:nvGraphicFramePr>
        <xdr:cNvPr id="1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5</xdr:col>
      <xdr:colOff>38100</xdr:colOff>
      <xdr:row>29</xdr:row>
      <xdr:rowOff>0</xdr:rowOff>
    </xdr:to>
    <xdr:graphicFrame macro="">
      <xdr:nvGraphicFramePr>
        <xdr:cNvPr id="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238125</xdr:colOff>
      <xdr:row>29</xdr:row>
      <xdr:rowOff>0</xdr:rowOff>
    </xdr:from>
    <xdr:to>
      <xdr:col>10</xdr:col>
      <xdr:colOff>542925</xdr:colOff>
      <xdr:row>29</xdr:row>
      <xdr:rowOff>0</xdr:rowOff>
    </xdr:to>
    <xdr:graphicFrame macro="">
      <xdr:nvGraphicFramePr>
        <xdr:cNvPr id="1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11</xdr:col>
      <xdr:colOff>542925</xdr:colOff>
      <xdr:row>26</xdr:row>
      <xdr:rowOff>0</xdr:rowOff>
    </xdr:to>
    <xdr:graphicFrame macro="">
      <xdr:nvGraphicFramePr>
        <xdr:cNvPr id="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11</xdr:col>
      <xdr:colOff>542925</xdr:colOff>
      <xdr:row>20</xdr:row>
      <xdr:rowOff>0</xdr:rowOff>
    </xdr:to>
    <xdr:graphicFrame macro="">
      <xdr:nvGraphicFramePr>
        <xdr:cNvPr id="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5</xdr:col>
      <xdr:colOff>38100</xdr:colOff>
      <xdr:row>31</xdr:row>
      <xdr:rowOff>0</xdr:rowOff>
    </xdr:to>
    <xdr:graphicFrame macro="">
      <xdr:nvGraphicFramePr>
        <xdr:cNvPr id="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238125</xdr:colOff>
      <xdr:row>31</xdr:row>
      <xdr:rowOff>0</xdr:rowOff>
    </xdr:from>
    <xdr:to>
      <xdr:col>11</xdr:col>
      <xdr:colOff>542925</xdr:colOff>
      <xdr:row>31</xdr:row>
      <xdr:rowOff>0</xdr:rowOff>
    </xdr:to>
    <xdr:graphicFrame macro="">
      <xdr:nvGraphicFramePr>
        <xdr:cNvPr id="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66675</xdr:colOff>
      <xdr:row>28</xdr:row>
      <xdr:rowOff>0</xdr:rowOff>
    </xdr:from>
    <xdr:to>
      <xdr:col>6</xdr:col>
      <xdr:colOff>38100</xdr:colOff>
      <xdr:row>28</xdr:row>
      <xdr:rowOff>0</xdr:rowOff>
    </xdr:to>
    <xdr:graphicFrame macro="">
      <xdr:nvGraphicFramePr>
        <xdr:cNvPr id="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238125</xdr:colOff>
      <xdr:row>28</xdr:row>
      <xdr:rowOff>0</xdr:rowOff>
    </xdr:from>
    <xdr:to>
      <xdr:col>11</xdr:col>
      <xdr:colOff>542925</xdr:colOff>
      <xdr:row>28</xdr:row>
      <xdr:rowOff>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66675</xdr:colOff>
      <xdr:row>22</xdr:row>
      <xdr:rowOff>0</xdr:rowOff>
    </xdr:from>
    <xdr:to>
      <xdr:col>6</xdr:col>
      <xdr:colOff>38100</xdr:colOff>
      <xdr:row>22</xdr:row>
      <xdr:rowOff>0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238125</xdr:colOff>
      <xdr:row>22</xdr:row>
      <xdr:rowOff>0</xdr:rowOff>
    </xdr:from>
    <xdr:to>
      <xdr:col>11</xdr:col>
      <xdr:colOff>542925</xdr:colOff>
      <xdr:row>22</xdr:row>
      <xdr:rowOff>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66675</xdr:colOff>
      <xdr:row>33</xdr:row>
      <xdr:rowOff>0</xdr:rowOff>
    </xdr:from>
    <xdr:to>
      <xdr:col>6</xdr:col>
      <xdr:colOff>38100</xdr:colOff>
      <xdr:row>33</xdr:row>
      <xdr:rowOff>0</xdr:rowOff>
    </xdr:to>
    <xdr:graphicFrame macro="">
      <xdr:nvGraphicFramePr>
        <xdr:cNvPr id="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238125</xdr:colOff>
      <xdr:row>33</xdr:row>
      <xdr:rowOff>0</xdr:rowOff>
    </xdr:from>
    <xdr:to>
      <xdr:col>11</xdr:col>
      <xdr:colOff>542925</xdr:colOff>
      <xdr:row>33</xdr:row>
      <xdr:rowOff>0</xdr:rowOff>
    </xdr:to>
    <xdr:graphicFrame macro="">
      <xdr:nvGraphicFramePr>
        <xdr:cNvPr id="3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4"/>
  <sheetViews>
    <sheetView showGridLines="0" showRowColHeaders="0" tabSelected="1" zoomScaleNormal="100" workbookViewId="0">
      <selection activeCell="B1" sqref="B1"/>
    </sheetView>
  </sheetViews>
  <sheetFormatPr defaultRowHeight="15"/>
  <cols>
    <col min="1" max="1" width="2.5703125" style="12" customWidth="1"/>
    <col min="2" max="2" width="104.42578125" style="12" bestFit="1" customWidth="1"/>
    <col min="3" max="16384" width="9.140625" style="12"/>
  </cols>
  <sheetData>
    <row r="1" spans="2:2" ht="27" customHeight="1">
      <c r="B1" s="11" t="s">
        <v>387</v>
      </c>
    </row>
    <row r="2" spans="2:2" ht="3.75" customHeight="1">
      <c r="B2" s="13"/>
    </row>
    <row r="3" spans="2:2">
      <c r="B3" s="14"/>
    </row>
    <row r="4" spans="2:2" s="16" customFormat="1" ht="14.25" customHeight="1">
      <c r="B4" s="15" t="s">
        <v>388</v>
      </c>
    </row>
    <row r="5" spans="2:2" s="16" customFormat="1" ht="3.75" customHeight="1">
      <c r="B5" s="17"/>
    </row>
    <row r="6" spans="2:2" s="16" customFormat="1" ht="18" customHeight="1">
      <c r="B6" s="18"/>
    </row>
    <row r="7" spans="2:2" s="16" customFormat="1" ht="18" customHeight="1">
      <c r="B7" s="19" t="s">
        <v>389</v>
      </c>
    </row>
    <row r="8" spans="2:2" s="16" customFormat="1" ht="18" customHeight="1">
      <c r="B8" s="19" t="s">
        <v>390</v>
      </c>
    </row>
    <row r="9" spans="2:2" s="16" customFormat="1" ht="18" customHeight="1">
      <c r="B9" s="19" t="s">
        <v>391</v>
      </c>
    </row>
    <row r="10" spans="2:2" s="16" customFormat="1" ht="18" customHeight="1">
      <c r="B10" s="19" t="s">
        <v>386</v>
      </c>
    </row>
    <row r="11" spans="2:2" s="16" customFormat="1" ht="18" customHeight="1">
      <c r="B11" s="19" t="s">
        <v>383</v>
      </c>
    </row>
    <row r="12" spans="2:2" s="16" customFormat="1" ht="18" customHeight="1">
      <c r="B12" s="19" t="s">
        <v>382</v>
      </c>
    </row>
    <row r="13" spans="2:2" s="16" customFormat="1" ht="18" customHeight="1">
      <c r="B13" s="19" t="s">
        <v>381</v>
      </c>
    </row>
    <row r="14" spans="2:2" s="16" customFormat="1" ht="18" customHeight="1">
      <c r="B14" s="19" t="s">
        <v>384</v>
      </c>
    </row>
    <row r="15" spans="2:2" s="16" customFormat="1" ht="18" customHeight="1">
      <c r="B15" s="19" t="s">
        <v>380</v>
      </c>
    </row>
    <row r="16" spans="2:2" s="16" customFormat="1" ht="18" customHeight="1">
      <c r="B16" s="19" t="s">
        <v>385</v>
      </c>
    </row>
    <row r="17" spans="2:2" s="16" customFormat="1" ht="18" customHeight="1">
      <c r="B17" s="19" t="s">
        <v>379</v>
      </c>
    </row>
    <row r="18" spans="2:2" s="16" customFormat="1" ht="18" customHeight="1">
      <c r="B18" s="19" t="s">
        <v>378</v>
      </c>
    </row>
    <row r="19" spans="2:2" ht="18" customHeight="1">
      <c r="B19" s="19" t="s">
        <v>377</v>
      </c>
    </row>
    <row r="20" spans="2:2" ht="18" customHeight="1">
      <c r="B20" s="19" t="s">
        <v>376</v>
      </c>
    </row>
    <row r="21" spans="2:2" ht="18" customHeight="1">
      <c r="B21" s="19" t="s">
        <v>392</v>
      </c>
    </row>
    <row r="22" spans="2:2" ht="18" customHeight="1">
      <c r="B22" s="19" t="s">
        <v>393</v>
      </c>
    </row>
    <row r="23" spans="2:2" ht="18" customHeight="1"/>
    <row r="24" spans="2:2" ht="18" customHeight="1">
      <c r="B24" s="19" t="s">
        <v>0</v>
      </c>
    </row>
  </sheetData>
  <phoneticPr fontId="0" type="noConversion"/>
  <hyperlinks>
    <hyperlink ref="B13" location="'Q007'!A1" display="Q007_ENT_PAISES - IMPORTAÇÕES COMÉRCIO INTERNACIONAL POR PAÍSES"/>
    <hyperlink ref="B15" location="'Q009'!A1" display="Q009_SAI_PAISES - EXPORTAÇÕES COMÉRCIO INTERNACIONAL POR PAÍSES"/>
    <hyperlink ref="B17" location="'Q011'!A1" display="Q011_ENT_CGCE - IMPORTAÇÕES - COMÉRCIO INTERNACIONAL POR CGCE"/>
    <hyperlink ref="B18" location="'Q012'!A1" display="Q012_SAI_CGCE - EXPORTAÇÕES - COMÉRCIO INTERNACIONAL POR CGCE"/>
    <hyperlink ref="B19" location="'Q013'!A1" display="Q013_ENT_CAP - IMPORTAÇÕES - COMÉRCIO INTERNACIONAL POR CAPÍTULOS DA NC"/>
    <hyperlink ref="B20" location="'Q014'!A1" display="Q014_SAI_CAP - EXPORTAÇÕES - COMÉRCIO INTERNACIONAL POR CAPÍTULOS DA NC"/>
    <hyperlink ref="B22" location="'Q016'!A1" display="Q016_ZN_ECON - REPARTIÇÃO POR ZONAS ECONÓMICAS E PAÍSES DO COMÉRCIO INTERNACIONAL - TOTAL DO PAÍS"/>
    <hyperlink ref="B7" location="'Q001'!A1" display="Q001_RESUL_GLOBAIS - RESULTADOS GLOBAIS"/>
    <hyperlink ref="B8" location="'Q002'!A1" display="Q002_ENT_MES - IMPORTAÇÕES COMÉRCIO INTERNACIONAL POR MÊS"/>
    <hyperlink ref="B10" location="'Q004'!A1" display="Q004_SAI_MES - EXPORTAÇÕES COMÉRCIO INTERNACIONAL POR MÊS"/>
    <hyperlink ref="B9" location="'Q003'!A1" display="Q003_IMP_RESULT_MES - IMPORTAÇÕES COMÉRCIO INTERNACIONAL POR MÊS COM E SEM COMBUSTÍVEIS"/>
    <hyperlink ref="B11" location="'Q005'!A1" display="Q005_EXP_RESULT_MES - EXPORTAÇÕES COMÉRCIO INTERNACIONAL POR MÊS COM E SEM COMBUSTÍVEIS"/>
    <hyperlink ref="B12" location="'Q006'!A1" display="Q006_SALDO - SALDO DA BALANÇA COMERCIAL COM E SEM COMBUSTÍVEIS"/>
    <hyperlink ref="B14" location="'Q008'!A1" display="Q008_IMP_PRINC_PAISES - IMPORTAÇÕES COMÉRCIO INTERNACIONAL POR PRINCIPAIS PAÍSES E ZONAS ECONÓMICAS"/>
    <hyperlink ref="B16" location="'Q010'!A1" display="Q010_EXP_PRINC_PAISES - EXPORTAÇÕES COMÉRCIO INTERNACIONAL POR PRINCIPAIS PAÍSES E ZONAS ECONÓMICAS"/>
    <hyperlink ref="B24" location="'Nomenclatura Combinada'!A2" display="Nomenclatura Combinada - Descritivo dos Capítulos da NC"/>
    <hyperlink ref="B21" location="'Q015'!A1" display="Q015_IMP_EXP_GRP_PROD - IMPORTAÇÕES E EXPORTAÇÕES DO COMÉRCIO INTERNACIONAL POR GRUPOS DE PRODUTOS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90" zoomScaleNormal="90" workbookViewId="0">
      <selection sqref="A1:T1"/>
    </sheetView>
  </sheetViews>
  <sheetFormatPr defaultColWidth="9.140625" defaultRowHeight="12.75"/>
  <cols>
    <col min="1" max="2" width="3.140625" style="9" customWidth="1"/>
    <col min="3" max="3" width="2.5703125" style="9" customWidth="1"/>
    <col min="4" max="4" width="46.7109375" style="9" customWidth="1"/>
    <col min="5" max="5" width="0.42578125" style="9" customWidth="1"/>
    <col min="6" max="6" width="11.140625" style="9" customWidth="1"/>
    <col min="7" max="7" width="0.42578125" style="9" customWidth="1"/>
    <col min="8" max="8" width="11.140625" style="9" customWidth="1"/>
    <col min="9" max="9" width="0.42578125" style="9" customWidth="1"/>
    <col min="10" max="10" width="10.7109375" style="9" customWidth="1"/>
    <col min="11" max="11" width="0.42578125" style="9" customWidth="1"/>
    <col min="12" max="12" width="16" style="9" customWidth="1"/>
    <col min="13" max="13" width="0.42578125" style="9" customWidth="1"/>
    <col min="14" max="14" width="11.140625" style="9" customWidth="1"/>
    <col min="15" max="15" width="0.42578125" style="9" customWidth="1"/>
    <col min="16" max="16" width="11.140625" style="9" customWidth="1"/>
    <col min="17" max="17" width="0.42578125" style="9" customWidth="1"/>
    <col min="18" max="18" width="10.7109375" style="9" customWidth="1"/>
    <col min="19" max="19" width="0.42578125" style="9" customWidth="1"/>
    <col min="20" max="20" width="16" style="9" customWidth="1"/>
    <col min="21" max="21" width="8.28515625" style="9" customWidth="1"/>
    <col min="22" max="23" width="9.85546875" style="9" customWidth="1"/>
    <col min="24" max="24" width="8.42578125" style="9" customWidth="1"/>
    <col min="25" max="16384" width="9.140625" style="9"/>
  </cols>
  <sheetData>
    <row r="1" spans="1:24" ht="4.5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</row>
    <row r="2" spans="1:24" ht="29.25" customHeight="1">
      <c r="A2" s="246" t="s">
        <v>669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0"/>
    </row>
    <row r="3" spans="1:24" ht="3.6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/>
    </row>
    <row r="4" spans="1:24" ht="3.6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0"/>
    </row>
    <row r="5" spans="1:24" ht="26.25" customHeight="1">
      <c r="A5" s="215" t="s">
        <v>670</v>
      </c>
      <c r="B5" s="215"/>
      <c r="C5" s="215"/>
      <c r="D5" s="215"/>
      <c r="E5" s="63"/>
      <c r="F5" s="248" t="s">
        <v>671</v>
      </c>
      <c r="G5" s="218"/>
      <c r="H5" s="218"/>
      <c r="I5" s="218"/>
      <c r="J5" s="218"/>
      <c r="K5" s="218"/>
      <c r="L5" s="218"/>
      <c r="M5" s="105"/>
      <c r="N5" s="215" t="s">
        <v>672</v>
      </c>
      <c r="O5" s="215"/>
      <c r="P5" s="215"/>
      <c r="Q5" s="215"/>
      <c r="R5" s="215"/>
      <c r="S5" s="215"/>
      <c r="T5" s="215"/>
      <c r="W5" s="31"/>
      <c r="X5" s="31"/>
    </row>
    <row r="6" spans="1:24" ht="2.25" customHeight="1">
      <c r="A6" s="215"/>
      <c r="B6" s="215"/>
      <c r="C6" s="215"/>
      <c r="D6" s="215"/>
      <c r="E6" s="63"/>
      <c r="F6" s="106"/>
      <c r="G6" s="106"/>
      <c r="H6" s="106"/>
      <c r="I6" s="106"/>
      <c r="J6" s="106"/>
      <c r="K6" s="106"/>
      <c r="L6" s="106"/>
      <c r="M6" s="105"/>
      <c r="N6" s="107"/>
      <c r="O6" s="107"/>
      <c r="P6" s="107"/>
      <c r="Q6" s="106"/>
      <c r="R6" s="106"/>
      <c r="S6" s="107"/>
      <c r="T6" s="107"/>
      <c r="U6" s="20"/>
    </row>
    <row r="7" spans="1:24" ht="24.75" customHeight="1">
      <c r="A7" s="215"/>
      <c r="B7" s="215"/>
      <c r="C7" s="215"/>
      <c r="D7" s="215"/>
      <c r="E7" s="108"/>
      <c r="F7" s="216" t="s">
        <v>648</v>
      </c>
      <c r="G7" s="216"/>
      <c r="H7" s="216"/>
      <c r="I7" s="216"/>
      <c r="J7" s="216"/>
      <c r="K7" s="109"/>
      <c r="L7" s="30" t="s">
        <v>656</v>
      </c>
      <c r="M7" s="110"/>
      <c r="N7" s="216" t="s">
        <v>648</v>
      </c>
      <c r="O7" s="216"/>
      <c r="P7" s="216"/>
      <c r="Q7" s="216"/>
      <c r="R7" s="216"/>
      <c r="S7" s="109"/>
      <c r="T7" s="30" t="s">
        <v>656</v>
      </c>
      <c r="U7" s="20"/>
    </row>
    <row r="8" spans="1:24" ht="2.25" customHeight="1">
      <c r="A8" s="215"/>
      <c r="B8" s="215"/>
      <c r="C8" s="215"/>
      <c r="D8" s="215"/>
      <c r="E8" s="108"/>
      <c r="F8" s="109"/>
      <c r="G8" s="109"/>
      <c r="H8" s="109"/>
      <c r="I8" s="109"/>
      <c r="J8" s="109"/>
      <c r="K8" s="109"/>
      <c r="L8" s="111"/>
      <c r="M8" s="110"/>
      <c r="N8" s="109"/>
      <c r="O8" s="109"/>
      <c r="P8" s="109"/>
      <c r="Q8" s="109"/>
      <c r="R8" s="109"/>
      <c r="S8" s="109"/>
      <c r="T8" s="109"/>
      <c r="U8" s="20"/>
    </row>
    <row r="9" spans="1:24" ht="34.5" customHeight="1">
      <c r="A9" s="215"/>
      <c r="B9" s="215"/>
      <c r="C9" s="215"/>
      <c r="D9" s="215"/>
      <c r="E9" s="63"/>
      <c r="F9" s="112" t="s">
        <v>1131</v>
      </c>
      <c r="G9" s="106"/>
      <c r="H9" s="112" t="s">
        <v>1132</v>
      </c>
      <c r="I9" s="106"/>
      <c r="J9" s="30" t="s">
        <v>673</v>
      </c>
      <c r="K9" s="106"/>
      <c r="L9" s="30" t="s">
        <v>296</v>
      </c>
      <c r="M9" s="105"/>
      <c r="N9" s="112" t="s">
        <v>1131</v>
      </c>
      <c r="O9" s="106"/>
      <c r="P9" s="112" t="s">
        <v>1132</v>
      </c>
      <c r="Q9" s="106"/>
      <c r="R9" s="30" t="s">
        <v>673</v>
      </c>
      <c r="S9" s="106"/>
      <c r="T9" s="30" t="s">
        <v>296</v>
      </c>
      <c r="U9" s="20"/>
    </row>
    <row r="10" spans="1:24" ht="13.15" customHeight="1">
      <c r="A10" s="20"/>
      <c r="B10" s="20"/>
      <c r="C10" s="20"/>
      <c r="D10" s="20"/>
      <c r="E10" s="20"/>
      <c r="F10" s="32"/>
      <c r="G10" s="32"/>
      <c r="H10" s="32"/>
      <c r="I10" s="32"/>
      <c r="J10" s="39"/>
      <c r="K10" s="32"/>
      <c r="L10" s="39"/>
      <c r="M10" s="113"/>
      <c r="N10" s="32"/>
      <c r="O10" s="32"/>
      <c r="P10" s="32"/>
      <c r="Q10" s="32"/>
      <c r="R10" s="39"/>
      <c r="S10" s="32"/>
      <c r="T10" s="39"/>
      <c r="U10" s="20"/>
    </row>
    <row r="11" spans="1:24" ht="27.75" customHeight="1">
      <c r="A11" s="251" t="s">
        <v>705</v>
      </c>
      <c r="B11" s="251"/>
      <c r="C11" s="251"/>
      <c r="D11" s="251"/>
      <c r="E11" s="114"/>
      <c r="F11" s="115"/>
      <c r="G11" s="115"/>
      <c r="H11" s="115"/>
      <c r="I11" s="115"/>
      <c r="J11" s="116"/>
      <c r="K11" s="115"/>
      <c r="L11" s="117"/>
      <c r="M11" s="118"/>
      <c r="N11" s="115"/>
      <c r="O11" s="115"/>
      <c r="P11" s="115"/>
      <c r="Q11" s="115"/>
      <c r="R11" s="116"/>
      <c r="S11" s="115"/>
      <c r="T11" s="117"/>
      <c r="U11" s="20"/>
      <c r="W11" s="31"/>
      <c r="X11" s="31"/>
    </row>
    <row r="12" spans="1:24" ht="12.75" customHeight="1">
      <c r="A12" s="72"/>
      <c r="B12" s="72" t="s">
        <v>366</v>
      </c>
      <c r="C12" s="72" t="s">
        <v>618</v>
      </c>
      <c r="D12" s="72"/>
      <c r="E12" s="72"/>
      <c r="F12" s="72">
        <v>1981.3023390000001</v>
      </c>
      <c r="G12" s="72"/>
      <c r="H12" s="72">
        <v>1622.5205779999999</v>
      </c>
      <c r="I12" s="72"/>
      <c r="J12" s="119">
        <f t="shared" ref="J12:J21" si="0">F12-H12</f>
        <v>358.78176100000019</v>
      </c>
      <c r="K12" s="72"/>
      <c r="L12" s="120">
        <f t="shared" ref="L12:L21" si="1">F12/H12*100-100</f>
        <v>22.112616990180342</v>
      </c>
      <c r="M12" s="113"/>
      <c r="N12" s="72">
        <v>6581.3433669999995</v>
      </c>
      <c r="O12" s="72"/>
      <c r="P12" s="72">
        <v>5449.5783469999997</v>
      </c>
      <c r="Q12" s="72"/>
      <c r="R12" s="119">
        <f>N12-P12</f>
        <v>1131.7650199999998</v>
      </c>
      <c r="S12" s="72"/>
      <c r="T12" s="120">
        <f t="shared" ref="T12:T21" si="2">N12/P12*100-100</f>
        <v>20.767937406075433</v>
      </c>
      <c r="U12" s="20"/>
    </row>
    <row r="13" spans="1:24" ht="12.75" customHeight="1">
      <c r="A13" s="20"/>
      <c r="B13" s="72" t="s">
        <v>367</v>
      </c>
      <c r="C13" s="72" t="s">
        <v>619</v>
      </c>
      <c r="D13" s="121"/>
      <c r="E13" s="20"/>
      <c r="F13" s="72">
        <v>705.73482999999999</v>
      </c>
      <c r="G13" s="72"/>
      <c r="H13" s="72">
        <v>622.31087600000001</v>
      </c>
      <c r="I13" s="72"/>
      <c r="J13" s="119">
        <f t="shared" si="0"/>
        <v>83.423953999999981</v>
      </c>
      <c r="K13" s="72"/>
      <c r="L13" s="120">
        <f t="shared" si="1"/>
        <v>13.405511170915148</v>
      </c>
      <c r="M13" s="113"/>
      <c r="N13" s="72">
        <v>2500.4251469999999</v>
      </c>
      <c r="O13" s="72"/>
      <c r="P13" s="72">
        <v>2143.3696449999998</v>
      </c>
      <c r="Q13" s="72"/>
      <c r="R13" s="119">
        <f>N13-P13</f>
        <v>357.05550200000016</v>
      </c>
      <c r="S13" s="72"/>
      <c r="T13" s="120">
        <f t="shared" si="2"/>
        <v>16.658605893431883</v>
      </c>
      <c r="U13" s="20"/>
    </row>
    <row r="14" spans="1:24" ht="12.75" customHeight="1">
      <c r="A14" s="72"/>
      <c r="B14" s="72" t="s">
        <v>368</v>
      </c>
      <c r="C14" s="72" t="s">
        <v>620</v>
      </c>
      <c r="D14" s="72"/>
      <c r="E14" s="72"/>
      <c r="F14" s="72">
        <v>438.55426699999998</v>
      </c>
      <c r="G14" s="72"/>
      <c r="H14" s="72">
        <v>439.04069099999998</v>
      </c>
      <c r="I14" s="72"/>
      <c r="J14" s="119">
        <f t="shared" si="0"/>
        <v>-0.48642399999999952</v>
      </c>
      <c r="K14" s="72"/>
      <c r="L14" s="120">
        <f t="shared" si="1"/>
        <v>-0.11079246410898236</v>
      </c>
      <c r="M14" s="113"/>
      <c r="N14" s="72">
        <v>1281.483074</v>
      </c>
      <c r="O14" s="72"/>
      <c r="P14" s="72">
        <v>1203.302985</v>
      </c>
      <c r="Q14" s="72"/>
      <c r="R14" s="119">
        <f t="shared" ref="R14:R21" si="3">N14-P14</f>
        <v>78.180088999999953</v>
      </c>
      <c r="S14" s="72"/>
      <c r="T14" s="120">
        <f t="shared" si="2"/>
        <v>6.4971241636203558</v>
      </c>
      <c r="U14" s="20"/>
      <c r="V14" s="122"/>
      <c r="W14" s="122"/>
    </row>
    <row r="15" spans="1:24" ht="12.75" customHeight="1">
      <c r="A15" s="20"/>
      <c r="B15" s="72" t="s">
        <v>370</v>
      </c>
      <c r="C15" s="72" t="s">
        <v>622</v>
      </c>
      <c r="D15" s="121"/>
      <c r="E15" s="20"/>
      <c r="F15" s="72">
        <v>331.18008200000003</v>
      </c>
      <c r="G15" s="72"/>
      <c r="H15" s="72">
        <v>300.01048100000003</v>
      </c>
      <c r="I15" s="72"/>
      <c r="J15" s="119">
        <f t="shared" si="0"/>
        <v>31.169601</v>
      </c>
      <c r="K15" s="72"/>
      <c r="L15" s="120">
        <f t="shared" si="1"/>
        <v>10.389504025361035</v>
      </c>
      <c r="M15" s="113"/>
      <c r="N15" s="72">
        <v>1080.406866</v>
      </c>
      <c r="O15" s="72"/>
      <c r="P15" s="72">
        <v>917.47097000000008</v>
      </c>
      <c r="Q15" s="72"/>
      <c r="R15" s="119">
        <f t="shared" si="3"/>
        <v>162.93589599999996</v>
      </c>
      <c r="S15" s="72"/>
      <c r="T15" s="120">
        <f t="shared" si="2"/>
        <v>17.759242671187735</v>
      </c>
      <c r="U15" s="20"/>
      <c r="V15" s="122"/>
      <c r="W15" s="122"/>
    </row>
    <row r="16" spans="1:24" ht="12.75" customHeight="1">
      <c r="A16" s="20"/>
      <c r="B16" s="72" t="s">
        <v>369</v>
      </c>
      <c r="C16" s="72" t="s">
        <v>621</v>
      </c>
      <c r="D16" s="121"/>
      <c r="E16" s="20"/>
      <c r="F16" s="72">
        <v>251.038569</v>
      </c>
      <c r="G16" s="72"/>
      <c r="H16" s="72">
        <v>227.79804200000001</v>
      </c>
      <c r="I16" s="72"/>
      <c r="J16" s="119">
        <f t="shared" si="0"/>
        <v>23.240526999999986</v>
      </c>
      <c r="K16" s="72"/>
      <c r="L16" s="120">
        <f t="shared" si="1"/>
        <v>10.20225055314566</v>
      </c>
      <c r="M16" s="113"/>
      <c r="N16" s="72">
        <v>994.00322400000005</v>
      </c>
      <c r="O16" s="72"/>
      <c r="P16" s="72">
        <v>840.08569299999999</v>
      </c>
      <c r="Q16" s="72"/>
      <c r="R16" s="119">
        <f t="shared" si="3"/>
        <v>153.91753100000005</v>
      </c>
      <c r="S16" s="72"/>
      <c r="T16" s="120">
        <f t="shared" si="2"/>
        <v>18.321646503745441</v>
      </c>
      <c r="U16" s="20"/>
      <c r="V16" s="122"/>
      <c r="W16" s="122"/>
    </row>
    <row r="17" spans="1:23" ht="12.75" customHeight="1">
      <c r="A17" s="20"/>
      <c r="B17" s="72" t="s">
        <v>371</v>
      </c>
      <c r="C17" s="72" t="s">
        <v>623</v>
      </c>
      <c r="D17" s="121"/>
      <c r="E17" s="20"/>
      <c r="F17" s="72">
        <v>324.99244700000003</v>
      </c>
      <c r="G17" s="72"/>
      <c r="H17" s="72">
        <v>223.24390600000001</v>
      </c>
      <c r="I17" s="72"/>
      <c r="J17" s="119">
        <f t="shared" si="0"/>
        <v>101.74854100000002</v>
      </c>
      <c r="K17" s="72"/>
      <c r="L17" s="120">
        <f t="shared" si="1"/>
        <v>45.577298311560639</v>
      </c>
      <c r="M17" s="113"/>
      <c r="N17" s="72">
        <v>901.49530700000003</v>
      </c>
      <c r="O17" s="72"/>
      <c r="P17" s="72">
        <v>737.67578400000002</v>
      </c>
      <c r="Q17" s="72"/>
      <c r="R17" s="119">
        <f t="shared" si="3"/>
        <v>163.819523</v>
      </c>
      <c r="S17" s="72"/>
      <c r="T17" s="120">
        <f t="shared" si="2"/>
        <v>22.207523488394742</v>
      </c>
      <c r="U17" s="20"/>
      <c r="V17" s="122"/>
      <c r="W17" s="122"/>
    </row>
    <row r="18" spans="1:23" ht="12.75" customHeight="1">
      <c r="A18" s="20"/>
      <c r="B18" s="72" t="s">
        <v>372</v>
      </c>
      <c r="C18" s="72" t="s">
        <v>624</v>
      </c>
      <c r="D18" s="121"/>
      <c r="E18" s="20"/>
      <c r="F18" s="72">
        <v>208.017371</v>
      </c>
      <c r="G18" s="72"/>
      <c r="H18" s="72">
        <v>140.58347000000001</v>
      </c>
      <c r="I18" s="72"/>
      <c r="J18" s="119">
        <f t="shared" si="0"/>
        <v>67.433900999999992</v>
      </c>
      <c r="K18" s="72"/>
      <c r="L18" s="120">
        <f t="shared" si="1"/>
        <v>47.96716214217787</v>
      </c>
      <c r="M18" s="113"/>
      <c r="N18" s="72">
        <v>642.53475600000002</v>
      </c>
      <c r="O18" s="72"/>
      <c r="P18" s="72">
        <v>454.17162299999995</v>
      </c>
      <c r="Q18" s="72"/>
      <c r="R18" s="119">
        <f t="shared" si="3"/>
        <v>188.36313300000006</v>
      </c>
      <c r="S18" s="72"/>
      <c r="T18" s="120">
        <f t="shared" si="2"/>
        <v>41.47399869586306</v>
      </c>
      <c r="U18" s="20"/>
      <c r="V18" s="122"/>
      <c r="W18" s="122"/>
    </row>
    <row r="19" spans="1:23" ht="12.75" customHeight="1">
      <c r="A19" s="20"/>
      <c r="B19" s="72" t="s">
        <v>373</v>
      </c>
      <c r="C19" s="72" t="s">
        <v>625</v>
      </c>
      <c r="D19" s="121"/>
      <c r="E19" s="20"/>
      <c r="F19" s="72">
        <v>118.27089699999999</v>
      </c>
      <c r="G19" s="72"/>
      <c r="H19" s="72">
        <v>140.30392699999999</v>
      </c>
      <c r="I19" s="72"/>
      <c r="J19" s="119">
        <f t="shared" si="0"/>
        <v>-22.033029999999997</v>
      </c>
      <c r="K19" s="72"/>
      <c r="L19" s="120">
        <f t="shared" si="1"/>
        <v>-15.703787107826287</v>
      </c>
      <c r="M19" s="113"/>
      <c r="N19" s="72">
        <v>279.93785200000002</v>
      </c>
      <c r="O19" s="72"/>
      <c r="P19" s="72">
        <v>424.49352499999998</v>
      </c>
      <c r="Q19" s="72"/>
      <c r="R19" s="119">
        <f t="shared" si="3"/>
        <v>-144.55567299999996</v>
      </c>
      <c r="S19" s="72"/>
      <c r="T19" s="120">
        <f t="shared" si="2"/>
        <v>-34.053681501973429</v>
      </c>
      <c r="U19" s="20"/>
      <c r="V19" s="122"/>
      <c r="W19" s="122"/>
    </row>
    <row r="20" spans="1:23" ht="12.75" customHeight="1">
      <c r="A20" s="20"/>
      <c r="B20" s="72" t="s">
        <v>702</v>
      </c>
      <c r="C20" s="72" t="s">
        <v>703</v>
      </c>
      <c r="D20" s="121"/>
      <c r="E20" s="20"/>
      <c r="F20" s="72">
        <v>159.560901</v>
      </c>
      <c r="G20" s="72"/>
      <c r="H20" s="72">
        <v>131.59997000000001</v>
      </c>
      <c r="I20" s="72"/>
      <c r="J20" s="119">
        <f t="shared" si="0"/>
        <v>27.960930999999988</v>
      </c>
      <c r="K20" s="72"/>
      <c r="L20" s="120">
        <f t="shared" si="1"/>
        <v>21.246912898232424</v>
      </c>
      <c r="M20" s="113"/>
      <c r="N20" s="72">
        <v>729.70345599999996</v>
      </c>
      <c r="O20" s="72"/>
      <c r="P20" s="72">
        <v>337.30875600000002</v>
      </c>
      <c r="Q20" s="72"/>
      <c r="R20" s="119">
        <f t="shared" si="3"/>
        <v>392.39469999999994</v>
      </c>
      <c r="S20" s="72"/>
      <c r="T20" s="120">
        <f t="shared" si="2"/>
        <v>116.33101513676684</v>
      </c>
      <c r="U20" s="20"/>
      <c r="V20" s="122"/>
      <c r="W20" s="122"/>
    </row>
    <row r="21" spans="1:23" ht="12.75" customHeight="1">
      <c r="A21" s="20"/>
      <c r="B21" s="72" t="s">
        <v>374</v>
      </c>
      <c r="C21" s="72" t="s">
        <v>626</v>
      </c>
      <c r="D21" s="121"/>
      <c r="E21" s="20"/>
      <c r="F21" s="72">
        <v>185.28334699999999</v>
      </c>
      <c r="G21" s="72"/>
      <c r="H21" s="72">
        <v>109.833631</v>
      </c>
      <c r="I21" s="72"/>
      <c r="J21" s="119">
        <f t="shared" si="0"/>
        <v>75.449715999999995</v>
      </c>
      <c r="K21" s="72"/>
      <c r="L21" s="120">
        <f t="shared" si="1"/>
        <v>68.694547665459595</v>
      </c>
      <c r="M21" s="113"/>
      <c r="N21" s="72">
        <v>461.53979399999997</v>
      </c>
      <c r="O21" s="72"/>
      <c r="P21" s="72">
        <v>228.99411800000001</v>
      </c>
      <c r="Q21" s="72"/>
      <c r="R21" s="119">
        <f t="shared" si="3"/>
        <v>232.54567599999996</v>
      </c>
      <c r="S21" s="72"/>
      <c r="T21" s="120">
        <f t="shared" si="2"/>
        <v>101.55093852672667</v>
      </c>
      <c r="U21" s="20"/>
      <c r="V21" s="122"/>
      <c r="W21" s="122"/>
    </row>
    <row r="22" spans="1:23" ht="4.5" customHeight="1">
      <c r="A22" s="20"/>
      <c r="B22" s="121"/>
      <c r="C22" s="121"/>
      <c r="D22" s="20"/>
      <c r="E22" s="20"/>
      <c r="F22" s="72"/>
      <c r="G22" s="72"/>
      <c r="H22" s="72"/>
      <c r="I22" s="72"/>
      <c r="J22" s="119"/>
      <c r="K22" s="72"/>
      <c r="L22" s="120"/>
      <c r="M22" s="113"/>
      <c r="N22" s="72"/>
      <c r="O22" s="20"/>
      <c r="P22" s="72"/>
      <c r="Q22" s="72"/>
      <c r="R22" s="119"/>
      <c r="S22" s="72"/>
      <c r="T22" s="120"/>
      <c r="U22" s="20"/>
      <c r="V22" s="122"/>
      <c r="W22" s="122"/>
    </row>
    <row r="23" spans="1:23" ht="30" customHeight="1">
      <c r="A23" s="251" t="s">
        <v>674</v>
      </c>
      <c r="B23" s="251"/>
      <c r="C23" s="251"/>
      <c r="D23" s="251"/>
      <c r="E23" s="123"/>
      <c r="F23" s="115">
        <v>4050.0962299999928</v>
      </c>
      <c r="G23" s="115"/>
      <c r="H23" s="115">
        <v>3471.2045009999929</v>
      </c>
      <c r="I23" s="115"/>
      <c r="J23" s="116">
        <f>F23-H23</f>
        <v>578.89172899999994</v>
      </c>
      <c r="K23" s="124"/>
      <c r="L23" s="117">
        <f>F23/H23*100-100</f>
        <v>16.676969876975889</v>
      </c>
      <c r="M23" s="118"/>
      <c r="N23" s="115">
        <v>13545.416675999993</v>
      </c>
      <c r="O23" s="115"/>
      <c r="P23" s="115">
        <v>11396.607975999981</v>
      </c>
      <c r="Q23" s="115"/>
      <c r="R23" s="116">
        <f>N23-P23</f>
        <v>2148.8087000000123</v>
      </c>
      <c r="S23" s="124"/>
      <c r="T23" s="117">
        <f>N23/P23*100-100</f>
        <v>18.85480929523213</v>
      </c>
      <c r="U23" s="20"/>
      <c r="V23" s="122"/>
      <c r="W23" s="122"/>
    </row>
    <row r="24" spans="1:23" s="10" customFormat="1" ht="30" customHeight="1">
      <c r="A24" s="249" t="s">
        <v>675</v>
      </c>
      <c r="B24" s="249"/>
      <c r="C24" s="249"/>
      <c r="D24" s="249"/>
      <c r="E24" s="125"/>
      <c r="F24" s="125">
        <v>4300.2234779999999</v>
      </c>
      <c r="G24" s="125"/>
      <c r="H24" s="125">
        <v>3737.0363269999998</v>
      </c>
      <c r="I24" s="125"/>
      <c r="J24" s="126">
        <f>F24-H24</f>
        <v>563.18715100000009</v>
      </c>
      <c r="K24" s="126"/>
      <c r="L24" s="127">
        <f>F24/H24*100-100</f>
        <v>15.070422166650772</v>
      </c>
      <c r="M24" s="128"/>
      <c r="N24" s="125">
        <f>N25-N19</f>
        <v>14567.130412000002</v>
      </c>
      <c r="O24" s="125"/>
      <c r="P24" s="125">
        <f>P25-P19</f>
        <v>12227.118529000001</v>
      </c>
      <c r="Q24" s="125"/>
      <c r="R24" s="126">
        <f>N24-P24</f>
        <v>2340.011883000001</v>
      </c>
      <c r="S24" s="126"/>
      <c r="T24" s="127">
        <f>N24/P24*100-100</f>
        <v>19.137885000869275</v>
      </c>
      <c r="U24" s="129"/>
      <c r="V24" s="130"/>
      <c r="W24" s="130"/>
    </row>
    <row r="25" spans="1:23" ht="30" customHeight="1">
      <c r="A25" s="251" t="s">
        <v>676</v>
      </c>
      <c r="B25" s="251"/>
      <c r="C25" s="251"/>
      <c r="D25" s="251"/>
      <c r="E25" s="211"/>
      <c r="F25" s="115">
        <v>4418.4943750000002</v>
      </c>
      <c r="G25" s="115"/>
      <c r="H25" s="115">
        <v>3877.3402540000002</v>
      </c>
      <c r="I25" s="115"/>
      <c r="J25" s="116">
        <f>F25-H25</f>
        <v>541.15412100000003</v>
      </c>
      <c r="K25" s="124"/>
      <c r="L25" s="117">
        <f>F25/H25*100-100</f>
        <v>13.956838594232906</v>
      </c>
      <c r="M25" s="118"/>
      <c r="N25" s="115">
        <v>14847.068264000001</v>
      </c>
      <c r="O25" s="115"/>
      <c r="P25" s="115">
        <v>12651.612054000001</v>
      </c>
      <c r="Q25" s="115"/>
      <c r="R25" s="116">
        <f>N25-P25</f>
        <v>2195.4562100000003</v>
      </c>
      <c r="S25" s="124"/>
      <c r="T25" s="117">
        <f>N25/P25*100-100</f>
        <v>17.353173655888952</v>
      </c>
      <c r="U25" s="20"/>
      <c r="V25" s="122"/>
      <c r="W25" s="122"/>
    </row>
    <row r="26" spans="1:23" ht="30" customHeight="1">
      <c r="A26" s="249" t="s">
        <v>677</v>
      </c>
      <c r="B26" s="249"/>
      <c r="C26" s="249"/>
      <c r="D26" s="249"/>
      <c r="E26" s="125"/>
      <c r="F26" s="125">
        <v>1818.4313350000007</v>
      </c>
      <c r="G26" s="125"/>
      <c r="H26" s="125">
        <v>1280.8695960000005</v>
      </c>
      <c r="I26" s="72"/>
      <c r="J26" s="126">
        <f>F26-H26</f>
        <v>537.56173900000022</v>
      </c>
      <c r="K26" s="91"/>
      <c r="L26" s="127">
        <f>F26/H26*100-100</f>
        <v>41.968498641761812</v>
      </c>
      <c r="M26" s="131"/>
      <c r="N26" s="125">
        <f>N27+N19</f>
        <v>5381.897535000001</v>
      </c>
      <c r="O26" s="125"/>
      <c r="P26" s="125">
        <f>P27+P19</f>
        <v>3811.1910740000012</v>
      </c>
      <c r="Q26" s="72"/>
      <c r="R26" s="126">
        <f>N26-P26</f>
        <v>1570.7064609999998</v>
      </c>
      <c r="S26" s="126"/>
      <c r="T26" s="127">
        <f>N26/P26*100-100</f>
        <v>41.213007443142402</v>
      </c>
      <c r="U26" s="20"/>
      <c r="V26" s="122"/>
      <c r="W26" s="122"/>
    </row>
    <row r="27" spans="1:23" ht="30" customHeight="1">
      <c r="A27" s="250" t="s">
        <v>678</v>
      </c>
      <c r="B27" s="250"/>
      <c r="C27" s="250"/>
      <c r="D27" s="250"/>
      <c r="E27" s="123"/>
      <c r="F27" s="115">
        <v>1700.1604380000008</v>
      </c>
      <c r="G27" s="115"/>
      <c r="H27" s="115">
        <v>1140.5656690000005</v>
      </c>
      <c r="I27" s="115"/>
      <c r="J27" s="116">
        <f>F27-H27</f>
        <v>559.59476900000027</v>
      </c>
      <c r="K27" s="124"/>
      <c r="L27" s="117">
        <f>F27/H27*100-100</f>
        <v>49.062915376948808</v>
      </c>
      <c r="M27" s="118"/>
      <c r="N27" s="115">
        <v>5101.959683000001</v>
      </c>
      <c r="O27" s="115"/>
      <c r="P27" s="115">
        <v>3386.6975490000013</v>
      </c>
      <c r="Q27" s="115"/>
      <c r="R27" s="116">
        <f>N27-P27</f>
        <v>1715.2621339999996</v>
      </c>
      <c r="S27" s="124"/>
      <c r="T27" s="117">
        <f>N27/P27*100-100</f>
        <v>50.647042116485125</v>
      </c>
      <c r="U27" s="20"/>
      <c r="V27" s="122"/>
      <c r="W27" s="122"/>
    </row>
    <row r="28" spans="1:23" ht="3" customHeight="1">
      <c r="A28" s="13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20"/>
      <c r="V28" s="122"/>
      <c r="W28" s="122"/>
    </row>
    <row r="29" spans="1:23" ht="3.75" customHeight="1">
      <c r="A29" s="13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0"/>
      <c r="V29" s="122"/>
      <c r="W29" s="122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>
      <c r="A33" s="20"/>
      <c r="B33" s="20"/>
      <c r="C33" s="20"/>
      <c r="D33" s="20"/>
      <c r="E33" s="20"/>
      <c r="F33" s="134"/>
      <c r="G33" s="20"/>
      <c r="H33" s="134"/>
      <c r="I33" s="20"/>
      <c r="J33" s="20"/>
      <c r="K33" s="20"/>
      <c r="L33" s="20"/>
      <c r="M33" s="20"/>
      <c r="N33" s="134"/>
      <c r="O33" s="20"/>
      <c r="P33" s="134"/>
      <c r="Q33" s="20"/>
      <c r="R33" s="20"/>
      <c r="S33" s="20"/>
      <c r="T33" s="20"/>
      <c r="U33" s="20"/>
    </row>
    <row r="34" spans="1:21" ht="30" customHeight="1">
      <c r="A34" s="242" t="s">
        <v>634</v>
      </c>
      <c r="B34" s="242"/>
      <c r="C34" s="242"/>
      <c r="D34" s="242"/>
      <c r="E34" s="135"/>
      <c r="F34" s="243" t="s">
        <v>635</v>
      </c>
      <c r="G34" s="243"/>
      <c r="H34" s="243"/>
      <c r="I34" s="243"/>
      <c r="J34" s="243"/>
      <c r="K34" s="243"/>
      <c r="L34" s="243"/>
      <c r="M34" s="20"/>
      <c r="N34" s="134"/>
      <c r="O34" s="20"/>
      <c r="P34" s="134"/>
      <c r="Q34" s="20"/>
      <c r="R34" s="20"/>
      <c r="S34" s="20"/>
      <c r="T34" s="20"/>
      <c r="U34" s="20"/>
    </row>
    <row r="35" spans="1:21" ht="30" customHeight="1">
      <c r="A35" s="244" t="s">
        <v>636</v>
      </c>
      <c r="B35" s="244"/>
      <c r="C35" s="244"/>
      <c r="D35" s="244"/>
      <c r="E35" s="135"/>
      <c r="F35" s="241" t="s">
        <v>637</v>
      </c>
      <c r="G35" s="241"/>
      <c r="H35" s="241"/>
      <c r="I35" s="241"/>
      <c r="J35" s="241"/>
      <c r="K35" s="241"/>
      <c r="L35" s="241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0" customHeight="1">
      <c r="A36" s="242" t="s">
        <v>638</v>
      </c>
      <c r="B36" s="242"/>
      <c r="C36" s="242"/>
      <c r="D36" s="242"/>
      <c r="E36" s="135"/>
      <c r="F36" s="243" t="s">
        <v>637</v>
      </c>
      <c r="G36" s="243"/>
      <c r="H36" s="243"/>
      <c r="I36" s="243"/>
      <c r="J36" s="243"/>
      <c r="K36" s="243"/>
      <c r="L36" s="243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30" customHeight="1">
      <c r="A37" s="240" t="s">
        <v>639</v>
      </c>
      <c r="B37" s="240"/>
      <c r="C37" s="240"/>
      <c r="D37" s="240"/>
      <c r="E37" s="135"/>
      <c r="F37" s="241" t="s">
        <v>635</v>
      </c>
      <c r="G37" s="241"/>
      <c r="H37" s="241"/>
      <c r="I37" s="241"/>
      <c r="J37" s="241"/>
      <c r="K37" s="241"/>
      <c r="L37" s="241"/>
      <c r="M37" s="20"/>
      <c r="N37" s="20"/>
      <c r="O37" s="20"/>
      <c r="P37" s="20"/>
      <c r="Q37" s="20"/>
      <c r="R37" s="20"/>
      <c r="S37" s="20"/>
      <c r="T37" s="20"/>
      <c r="U37" s="20"/>
    </row>
    <row r="38" spans="1:21">
      <c r="A38" s="20"/>
      <c r="B38" s="20"/>
      <c r="C38" s="20"/>
      <c r="D38" s="20"/>
      <c r="E38" s="20"/>
      <c r="F38" s="134"/>
      <c r="G38" s="20"/>
      <c r="H38" s="134"/>
      <c r="I38" s="20"/>
      <c r="J38" s="20"/>
      <c r="K38" s="20"/>
      <c r="L38" s="20"/>
      <c r="M38" s="20"/>
      <c r="N38" s="134"/>
      <c r="O38" s="20"/>
      <c r="P38" s="134"/>
      <c r="Q38" s="20"/>
      <c r="R38" s="20"/>
      <c r="S38" s="20"/>
      <c r="T38" s="20"/>
      <c r="U38" s="20"/>
    </row>
    <row r="39" spans="1:2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</sheetData>
  <mergeCells count="21">
    <mergeCell ref="A26:D26"/>
    <mergeCell ref="A27:D27"/>
    <mergeCell ref="A11:D11"/>
    <mergeCell ref="A23:D23"/>
    <mergeCell ref="A24:D24"/>
    <mergeCell ref="A25:D25"/>
    <mergeCell ref="A1:T1"/>
    <mergeCell ref="A2:T2"/>
    <mergeCell ref="A5:D9"/>
    <mergeCell ref="F5:L5"/>
    <mergeCell ref="N5:T5"/>
    <mergeCell ref="F7:J7"/>
    <mergeCell ref="N7:R7"/>
    <mergeCell ref="A37:D37"/>
    <mergeCell ref="F37:L37"/>
    <mergeCell ref="A34:D34"/>
    <mergeCell ref="F34:L34"/>
    <mergeCell ref="A35:D35"/>
    <mergeCell ref="F35:L35"/>
    <mergeCell ref="A36:D36"/>
    <mergeCell ref="F36:L3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8"/>
  <sheetViews>
    <sheetView showGridLines="0" topLeftCell="A2" zoomScale="90" zoomScaleNormal="90" workbookViewId="0">
      <selection activeCell="A2" sqref="A2:S2"/>
    </sheetView>
  </sheetViews>
  <sheetFormatPr defaultRowHeight="9"/>
  <cols>
    <col min="1" max="1" width="6.5703125" style="96" customWidth="1"/>
    <col min="2" max="2" width="9.28515625" style="97" customWidth="1"/>
    <col min="3" max="17" width="10.140625" style="97" customWidth="1"/>
    <col min="18" max="18" width="6.5703125" style="97" customWidth="1"/>
    <col min="19" max="19" width="9.140625" style="97"/>
    <col min="20" max="20" width="2.85546875" style="97" customWidth="1"/>
    <col min="21" max="16384" width="9.140625" style="97"/>
  </cols>
  <sheetData>
    <row r="1" spans="1:21" hidden="1"/>
    <row r="2" spans="1:21" ht="24" customHeight="1">
      <c r="A2" s="235" t="s">
        <v>679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31"/>
    </row>
    <row r="3" spans="1:21" s="98" customFormat="1" ht="6.75" customHeight="1" thickBo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</row>
    <row r="4" spans="1:21" ht="12" customHeight="1" thickBot="1">
      <c r="A4" s="229" t="s">
        <v>162</v>
      </c>
      <c r="B4" s="229" t="s">
        <v>163</v>
      </c>
      <c r="C4" s="237" t="s">
        <v>668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9"/>
      <c r="R4" s="229" t="s">
        <v>536</v>
      </c>
      <c r="S4" s="229" t="s">
        <v>523</v>
      </c>
      <c r="U4" s="31"/>
    </row>
    <row r="5" spans="1:21" ht="21.75" customHeight="1" thickBot="1">
      <c r="A5" s="230"/>
      <c r="B5" s="230"/>
      <c r="C5" s="99" t="s">
        <v>164</v>
      </c>
      <c r="D5" s="99" t="s">
        <v>165</v>
      </c>
      <c r="E5" s="99" t="s">
        <v>166</v>
      </c>
      <c r="F5" s="99" t="s">
        <v>167</v>
      </c>
      <c r="G5" s="99" t="s">
        <v>168</v>
      </c>
      <c r="H5" s="99" t="s">
        <v>353</v>
      </c>
      <c r="I5" s="99" t="s">
        <v>169</v>
      </c>
      <c r="J5" s="99" t="s">
        <v>170</v>
      </c>
      <c r="K5" s="99" t="s">
        <v>171</v>
      </c>
      <c r="L5" s="99" t="s">
        <v>172</v>
      </c>
      <c r="M5" s="99" t="s">
        <v>173</v>
      </c>
      <c r="N5" s="99" t="s">
        <v>174</v>
      </c>
      <c r="O5" s="99" t="s">
        <v>175</v>
      </c>
      <c r="P5" s="99" t="s">
        <v>176</v>
      </c>
      <c r="Q5" s="99" t="s">
        <v>177</v>
      </c>
      <c r="R5" s="230"/>
      <c r="S5" s="230"/>
    </row>
    <row r="6" spans="1:21" ht="12.75">
      <c r="A6" s="100">
        <v>2020</v>
      </c>
      <c r="B6" s="97" t="s">
        <v>339</v>
      </c>
      <c r="C6" s="101">
        <v>591.46013600000003</v>
      </c>
      <c r="D6" s="101">
        <v>42.402565000000003</v>
      </c>
      <c r="E6" s="101">
        <v>126.319568</v>
      </c>
      <c r="F6" s="101">
        <v>7.5946109999999996</v>
      </c>
      <c r="G6" s="101">
        <v>2.7723779999999998</v>
      </c>
      <c r="H6" s="101">
        <v>2.8201010000000002</v>
      </c>
      <c r="I6" s="101">
        <v>42.162377999999997</v>
      </c>
      <c r="J6" s="101">
        <v>31.101872</v>
      </c>
      <c r="K6" s="101">
        <v>13.658014</v>
      </c>
      <c r="L6" s="101">
        <v>1324.1343220000001</v>
      </c>
      <c r="M6" s="101">
        <v>2.4881250000000001</v>
      </c>
      <c r="N6" s="101">
        <v>17.24325</v>
      </c>
      <c r="O6" s="101">
        <v>690.70418199999995</v>
      </c>
      <c r="P6" s="101">
        <v>10.217688000000001</v>
      </c>
      <c r="Q6" s="101">
        <v>29.915623</v>
      </c>
      <c r="R6" s="100">
        <v>2020</v>
      </c>
      <c r="S6" s="97" t="s">
        <v>539</v>
      </c>
      <c r="U6" s="31"/>
    </row>
    <row r="7" spans="1:21">
      <c r="B7" s="97" t="s">
        <v>340</v>
      </c>
      <c r="C7" s="101">
        <v>584.36814100000004</v>
      </c>
      <c r="D7" s="101">
        <v>37.383937000000003</v>
      </c>
      <c r="E7" s="101">
        <v>129.78348</v>
      </c>
      <c r="F7" s="101">
        <v>5.4490160000000003</v>
      </c>
      <c r="G7" s="101">
        <v>2.667062</v>
      </c>
      <c r="H7" s="101">
        <v>4.4289329999999998</v>
      </c>
      <c r="I7" s="101">
        <v>32.053322000000001</v>
      </c>
      <c r="J7" s="101">
        <v>32.813656000000002</v>
      </c>
      <c r="K7" s="101">
        <v>9.4383049999999997</v>
      </c>
      <c r="L7" s="101">
        <v>1269.6680610000001</v>
      </c>
      <c r="M7" s="101">
        <v>2.4302760000000001</v>
      </c>
      <c r="N7" s="101">
        <v>23.015805</v>
      </c>
      <c r="O7" s="101">
        <v>669.77064099999996</v>
      </c>
      <c r="P7" s="101">
        <v>12.94373</v>
      </c>
      <c r="Q7" s="101">
        <v>30.647555000000001</v>
      </c>
      <c r="R7" s="96"/>
      <c r="S7" s="97" t="s">
        <v>540</v>
      </c>
    </row>
    <row r="8" spans="1:21">
      <c r="B8" s="97" t="s">
        <v>341</v>
      </c>
      <c r="C8" s="101">
        <v>524.52054999999996</v>
      </c>
      <c r="D8" s="101">
        <v>30.085065</v>
      </c>
      <c r="E8" s="101">
        <v>94.215317999999996</v>
      </c>
      <c r="F8" s="101">
        <v>6.8775700000000004</v>
      </c>
      <c r="G8" s="101">
        <v>2.5497700000000001</v>
      </c>
      <c r="H8" s="101">
        <v>3.498742</v>
      </c>
      <c r="I8" s="101">
        <v>36.41086</v>
      </c>
      <c r="J8" s="101">
        <v>28.018974</v>
      </c>
      <c r="K8" s="101">
        <v>5.5414089999999998</v>
      </c>
      <c r="L8" s="101">
        <v>1075.522054</v>
      </c>
      <c r="M8" s="101">
        <v>2.5410710000000001</v>
      </c>
      <c r="N8" s="101">
        <v>30.204674000000001</v>
      </c>
      <c r="O8" s="101">
        <v>559.085376</v>
      </c>
      <c r="P8" s="101">
        <v>14.854419</v>
      </c>
      <c r="Q8" s="101">
        <v>20.962102999999999</v>
      </c>
      <c r="R8" s="96"/>
      <c r="S8" s="97" t="s">
        <v>541</v>
      </c>
    </row>
    <row r="9" spans="1:21">
      <c r="B9" s="97" t="s">
        <v>342</v>
      </c>
      <c r="C9" s="101">
        <v>320.30588799999998</v>
      </c>
      <c r="D9" s="101">
        <v>17.100456999999999</v>
      </c>
      <c r="E9" s="101">
        <v>65.494409000000005</v>
      </c>
      <c r="F9" s="101">
        <v>5.1060350000000003</v>
      </c>
      <c r="G9" s="101">
        <v>1.89327</v>
      </c>
      <c r="H9" s="101">
        <v>1.370117</v>
      </c>
      <c r="I9" s="101">
        <v>35.900637000000003</v>
      </c>
      <c r="J9" s="101">
        <v>5.5169110000000003</v>
      </c>
      <c r="K9" s="101">
        <v>1.681595</v>
      </c>
      <c r="L9" s="101">
        <v>665.04416700000002</v>
      </c>
      <c r="M9" s="101">
        <v>1.7485440000000001</v>
      </c>
      <c r="N9" s="101">
        <v>20.783830999999999</v>
      </c>
      <c r="O9" s="101">
        <v>345.33346699999998</v>
      </c>
      <c r="P9" s="101">
        <v>8.8665240000000001</v>
      </c>
      <c r="Q9" s="101">
        <v>10.381565999999999</v>
      </c>
      <c r="R9" s="96"/>
      <c r="S9" s="97" t="s">
        <v>542</v>
      </c>
    </row>
    <row r="10" spans="1:21">
      <c r="B10" s="97" t="s">
        <v>343</v>
      </c>
      <c r="C10" s="101">
        <v>444.20899600000001</v>
      </c>
      <c r="D10" s="101">
        <v>28.645201</v>
      </c>
      <c r="E10" s="101">
        <v>85.713798999999995</v>
      </c>
      <c r="F10" s="101">
        <v>3.5747209999999998</v>
      </c>
      <c r="G10" s="101">
        <v>7.7830979999999998</v>
      </c>
      <c r="H10" s="101">
        <v>3.2545329999999999</v>
      </c>
      <c r="I10" s="101">
        <v>34.989075</v>
      </c>
      <c r="J10" s="101">
        <v>19.4389</v>
      </c>
      <c r="K10" s="101">
        <v>4.0480090000000004</v>
      </c>
      <c r="L10" s="101">
        <v>775.01130699999999</v>
      </c>
      <c r="M10" s="101">
        <v>2.1439599999999999</v>
      </c>
      <c r="N10" s="101">
        <v>20.835424</v>
      </c>
      <c r="O10" s="101">
        <v>534.37070900000003</v>
      </c>
      <c r="P10" s="101">
        <v>12.961251000000001</v>
      </c>
      <c r="Q10" s="101">
        <v>16.559782999999999</v>
      </c>
      <c r="R10" s="96"/>
      <c r="S10" s="97" t="s">
        <v>543</v>
      </c>
    </row>
    <row r="11" spans="1:21">
      <c r="B11" s="97" t="s">
        <v>344</v>
      </c>
      <c r="C11" s="101">
        <v>537.62487199999998</v>
      </c>
      <c r="D11" s="101">
        <v>33.054591000000002</v>
      </c>
      <c r="E11" s="101">
        <v>91.211985999999996</v>
      </c>
      <c r="F11" s="101">
        <v>7.069267</v>
      </c>
      <c r="G11" s="101">
        <v>3.403972</v>
      </c>
      <c r="H11" s="101">
        <v>3.1760809999999999</v>
      </c>
      <c r="I11" s="101">
        <v>38.902687</v>
      </c>
      <c r="J11" s="101">
        <v>32.642907000000001</v>
      </c>
      <c r="K11" s="101">
        <v>6.5661350000000001</v>
      </c>
      <c r="L11" s="101">
        <v>1106.0290419999999</v>
      </c>
      <c r="M11" s="101">
        <v>2.2803290000000001</v>
      </c>
      <c r="N11" s="101">
        <v>35.240549999999999</v>
      </c>
      <c r="O11" s="101">
        <v>631.67391999999995</v>
      </c>
      <c r="P11" s="101">
        <v>11.132847999999999</v>
      </c>
      <c r="Q11" s="101">
        <v>25.983899000000001</v>
      </c>
      <c r="R11" s="96"/>
      <c r="S11" s="97" t="s">
        <v>544</v>
      </c>
    </row>
    <row r="12" spans="1:21">
      <c r="B12" s="97" t="s">
        <v>345</v>
      </c>
      <c r="C12" s="101">
        <v>584.48398999999995</v>
      </c>
      <c r="D12" s="101">
        <v>32.778844999999997</v>
      </c>
      <c r="E12" s="101">
        <v>113.101709</v>
      </c>
      <c r="F12" s="101">
        <v>8.0539640000000006</v>
      </c>
      <c r="G12" s="101">
        <v>2.8200910000000001</v>
      </c>
      <c r="H12" s="101">
        <v>3.793806</v>
      </c>
      <c r="I12" s="101">
        <v>63.041420000000002</v>
      </c>
      <c r="J12" s="101">
        <v>30.900528999999999</v>
      </c>
      <c r="K12" s="101">
        <v>4.7969619999999997</v>
      </c>
      <c r="L12" s="101">
        <v>1336.986672</v>
      </c>
      <c r="M12" s="101">
        <v>3.570506</v>
      </c>
      <c r="N12" s="101">
        <v>22.52289</v>
      </c>
      <c r="O12" s="101">
        <v>733.11627199999998</v>
      </c>
      <c r="P12" s="101">
        <v>11.358105</v>
      </c>
      <c r="Q12" s="101">
        <v>27.056013</v>
      </c>
      <c r="R12" s="96"/>
      <c r="S12" s="97" t="s">
        <v>545</v>
      </c>
    </row>
    <row r="13" spans="1:21">
      <c r="B13" s="97" t="s">
        <v>346</v>
      </c>
      <c r="C13" s="101">
        <v>462.94937099999999</v>
      </c>
      <c r="D13" s="101">
        <v>28.383220000000001</v>
      </c>
      <c r="E13" s="101">
        <v>92.238848000000004</v>
      </c>
      <c r="F13" s="101">
        <v>5.3741669999999999</v>
      </c>
      <c r="G13" s="101">
        <v>2.1967880000000002</v>
      </c>
      <c r="H13" s="101">
        <v>2.648018</v>
      </c>
      <c r="I13" s="101">
        <v>24.214452999999999</v>
      </c>
      <c r="J13" s="101">
        <v>35.233305999999999</v>
      </c>
      <c r="K13" s="101">
        <v>2.9795039999999999</v>
      </c>
      <c r="L13" s="101">
        <v>930.08156499999996</v>
      </c>
      <c r="M13" s="101">
        <v>1.932445</v>
      </c>
      <c r="N13" s="101">
        <v>20.500308</v>
      </c>
      <c r="O13" s="101">
        <v>496.60871800000001</v>
      </c>
      <c r="P13" s="101">
        <v>8.5326889999999995</v>
      </c>
      <c r="Q13" s="101">
        <v>19.321069000000001</v>
      </c>
      <c r="R13" s="96"/>
      <c r="S13" s="97" t="s">
        <v>546</v>
      </c>
    </row>
    <row r="14" spans="1:21">
      <c r="B14" s="97" t="s">
        <v>347</v>
      </c>
      <c r="C14" s="101">
        <v>640.52983200000006</v>
      </c>
      <c r="D14" s="101">
        <v>47.814554000000001</v>
      </c>
      <c r="E14" s="101">
        <v>106.370019</v>
      </c>
      <c r="F14" s="101">
        <v>6.0402079999999998</v>
      </c>
      <c r="G14" s="101">
        <v>2.909726</v>
      </c>
      <c r="H14" s="101">
        <v>3.2954979999999998</v>
      </c>
      <c r="I14" s="101">
        <v>39.437626999999999</v>
      </c>
      <c r="J14" s="101">
        <v>41.940834000000002</v>
      </c>
      <c r="K14" s="101">
        <v>5.4278709999999997</v>
      </c>
      <c r="L14" s="101">
        <v>1311.5515330000001</v>
      </c>
      <c r="M14" s="101">
        <v>2.9487329999999998</v>
      </c>
      <c r="N14" s="101">
        <v>20.301280999999999</v>
      </c>
      <c r="O14" s="101">
        <v>686.938804</v>
      </c>
      <c r="P14" s="101">
        <v>23.741475000000001</v>
      </c>
      <c r="Q14" s="101">
        <v>30.691718999999999</v>
      </c>
      <c r="R14" s="96"/>
      <c r="S14" s="97" t="s">
        <v>547</v>
      </c>
    </row>
    <row r="15" spans="1:21">
      <c r="B15" s="97" t="s">
        <v>348</v>
      </c>
      <c r="C15" s="101">
        <v>646.495721</v>
      </c>
      <c r="D15" s="101">
        <v>35.461979999999997</v>
      </c>
      <c r="E15" s="101">
        <v>118.83277699999999</v>
      </c>
      <c r="F15" s="101">
        <v>9.7237360000000006</v>
      </c>
      <c r="G15" s="101">
        <v>3.362603</v>
      </c>
      <c r="H15" s="101">
        <v>3.7635869999999998</v>
      </c>
      <c r="I15" s="101">
        <v>43.006048</v>
      </c>
      <c r="J15" s="101">
        <v>40.049491000000003</v>
      </c>
      <c r="K15" s="101">
        <v>7.3441640000000001</v>
      </c>
      <c r="L15" s="101">
        <v>1381.7908640000001</v>
      </c>
      <c r="M15" s="101">
        <v>2.6795810000000002</v>
      </c>
      <c r="N15" s="101">
        <v>18.551121999999999</v>
      </c>
      <c r="O15" s="101">
        <v>765.64254200000005</v>
      </c>
      <c r="P15" s="101">
        <v>13.772432999999999</v>
      </c>
      <c r="Q15" s="101">
        <v>30.0959</v>
      </c>
      <c r="R15" s="96"/>
      <c r="S15" s="97" t="s">
        <v>548</v>
      </c>
    </row>
    <row r="16" spans="1:21">
      <c r="B16" s="97" t="s">
        <v>349</v>
      </c>
      <c r="C16" s="101">
        <v>584.75929799999994</v>
      </c>
      <c r="D16" s="101">
        <v>39.405622999999999</v>
      </c>
      <c r="E16" s="101">
        <v>111.042115</v>
      </c>
      <c r="F16" s="101">
        <v>9.6332389999999997</v>
      </c>
      <c r="G16" s="101">
        <v>3.9879470000000001</v>
      </c>
      <c r="H16" s="101">
        <v>6.7311680000000003</v>
      </c>
      <c r="I16" s="101">
        <v>48.916764000000001</v>
      </c>
      <c r="J16" s="101">
        <v>40.015247000000002</v>
      </c>
      <c r="K16" s="101">
        <v>9.4253140000000002</v>
      </c>
      <c r="L16" s="101">
        <v>1346.8331800000001</v>
      </c>
      <c r="M16" s="101">
        <v>2.742032</v>
      </c>
      <c r="N16" s="101">
        <v>24.842458000000001</v>
      </c>
      <c r="O16" s="101">
        <v>670.30741499999999</v>
      </c>
      <c r="P16" s="101">
        <v>17.390743000000001</v>
      </c>
      <c r="Q16" s="101">
        <v>39.803848000000002</v>
      </c>
      <c r="R16" s="96"/>
      <c r="S16" s="97" t="s">
        <v>549</v>
      </c>
    </row>
    <row r="17" spans="1:19">
      <c r="B17" s="97" t="s">
        <v>350</v>
      </c>
      <c r="C17" s="101">
        <v>456.96209299999998</v>
      </c>
      <c r="D17" s="101">
        <v>22.803462</v>
      </c>
      <c r="E17" s="101">
        <v>96.827194000000006</v>
      </c>
      <c r="F17" s="101">
        <v>6.8574820000000001</v>
      </c>
      <c r="G17" s="101">
        <v>2.0936949999999999</v>
      </c>
      <c r="H17" s="101">
        <v>2.8135840000000001</v>
      </c>
      <c r="I17" s="101">
        <v>42.117057000000003</v>
      </c>
      <c r="J17" s="101">
        <v>22.516072999999999</v>
      </c>
      <c r="K17" s="101">
        <v>6.0250579999999996</v>
      </c>
      <c r="L17" s="101">
        <v>1113.569379</v>
      </c>
      <c r="M17" s="101">
        <v>2.4496199999999999</v>
      </c>
      <c r="N17" s="101">
        <v>24.362169999999999</v>
      </c>
      <c r="O17" s="101">
        <v>516.75939400000004</v>
      </c>
      <c r="P17" s="101">
        <v>9.5862300000000005</v>
      </c>
      <c r="Q17" s="101">
        <v>20.617737000000002</v>
      </c>
      <c r="R17" s="96"/>
      <c r="S17" s="97" t="s">
        <v>550</v>
      </c>
    </row>
    <row r="18" spans="1:19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6"/>
    </row>
    <row r="19" spans="1:19">
      <c r="A19" s="100">
        <v>2021</v>
      </c>
      <c r="B19" s="97" t="s">
        <v>339</v>
      </c>
      <c r="C19" s="101">
        <v>513.23488299999997</v>
      </c>
      <c r="D19" s="101">
        <v>32.146053000000002</v>
      </c>
      <c r="E19" s="101">
        <v>123.916901</v>
      </c>
      <c r="F19" s="101">
        <v>8.2143390000000007</v>
      </c>
      <c r="G19" s="101">
        <v>2.7178429999999998</v>
      </c>
      <c r="H19" s="101">
        <v>3.8899409999999999</v>
      </c>
      <c r="I19" s="101">
        <v>43.450330999999998</v>
      </c>
      <c r="J19" s="101">
        <v>34.372978000000003</v>
      </c>
      <c r="K19" s="101">
        <v>5.7879199999999997</v>
      </c>
      <c r="L19" s="101">
        <v>1253.9545189999999</v>
      </c>
      <c r="M19" s="101">
        <v>3.44103</v>
      </c>
      <c r="N19" s="101">
        <v>24.844335999999998</v>
      </c>
      <c r="O19" s="101">
        <v>648.00145299999997</v>
      </c>
      <c r="P19" s="101">
        <v>15.001582000000001</v>
      </c>
      <c r="Q19" s="101">
        <v>26.241228</v>
      </c>
      <c r="R19" s="100">
        <v>2021</v>
      </c>
      <c r="S19" s="97" t="s">
        <v>539</v>
      </c>
    </row>
    <row r="20" spans="1:19">
      <c r="B20" s="97" t="s">
        <v>340</v>
      </c>
      <c r="C20" s="101">
        <v>545.008017</v>
      </c>
      <c r="D20" s="101">
        <v>28.692126999999999</v>
      </c>
      <c r="E20" s="101">
        <v>108.40648400000001</v>
      </c>
      <c r="F20" s="101">
        <v>6.9315990000000003</v>
      </c>
      <c r="G20" s="101">
        <v>4.0894560000000002</v>
      </c>
      <c r="H20" s="101">
        <v>4.2976049999999999</v>
      </c>
      <c r="I20" s="101">
        <v>47.949255000000001</v>
      </c>
      <c r="J20" s="101">
        <v>35.629503999999997</v>
      </c>
      <c r="K20" s="101">
        <v>6.9322340000000002</v>
      </c>
      <c r="L20" s="101">
        <v>1326.5188270000001</v>
      </c>
      <c r="M20" s="101">
        <v>3.807458</v>
      </c>
      <c r="N20" s="101">
        <v>27.470154999999998</v>
      </c>
      <c r="O20" s="101">
        <v>676.08657100000005</v>
      </c>
      <c r="P20" s="101">
        <v>14.082811</v>
      </c>
      <c r="Q20" s="101">
        <v>31.156116999999998</v>
      </c>
      <c r="R20" s="96"/>
      <c r="S20" s="97" t="s">
        <v>540</v>
      </c>
    </row>
    <row r="21" spans="1:19">
      <c r="B21" s="97" t="s">
        <v>341</v>
      </c>
      <c r="C21" s="101">
        <v>643.79157699999996</v>
      </c>
      <c r="D21" s="101">
        <v>37.344062000000001</v>
      </c>
      <c r="E21" s="101">
        <v>147.87835699999999</v>
      </c>
      <c r="F21" s="101">
        <v>10.097956</v>
      </c>
      <c r="G21" s="101">
        <v>4.2534190000000001</v>
      </c>
      <c r="H21" s="101">
        <v>4.8359129999999997</v>
      </c>
      <c r="I21" s="101">
        <v>47.317352999999997</v>
      </c>
      <c r="J21" s="101">
        <v>39.257621999999998</v>
      </c>
      <c r="K21" s="101">
        <v>7.9797760000000002</v>
      </c>
      <c r="L21" s="101">
        <v>1432.100441</v>
      </c>
      <c r="M21" s="101">
        <v>3.7741030000000002</v>
      </c>
      <c r="N21" s="101">
        <v>38.981675000000003</v>
      </c>
      <c r="O21" s="101">
        <v>796.04682200000002</v>
      </c>
      <c r="P21" s="101">
        <v>28.457082</v>
      </c>
      <c r="Q21" s="101">
        <v>37.073897000000002</v>
      </c>
      <c r="R21" s="96"/>
      <c r="S21" s="97" t="s">
        <v>541</v>
      </c>
    </row>
    <row r="22" spans="1:19">
      <c r="B22" s="97" t="s">
        <v>342</v>
      </c>
      <c r="C22" s="101">
        <v>581.07546600000001</v>
      </c>
      <c r="D22" s="101">
        <v>32.018793000000002</v>
      </c>
      <c r="E22" s="101">
        <v>134.190099</v>
      </c>
      <c r="F22" s="101">
        <v>7.3388739999999997</v>
      </c>
      <c r="G22" s="101">
        <v>3.8187530000000001</v>
      </c>
      <c r="H22" s="101">
        <v>5.5617000000000001</v>
      </c>
      <c r="I22" s="101">
        <v>36.459581</v>
      </c>
      <c r="J22" s="101">
        <v>29.358908</v>
      </c>
      <c r="K22" s="101">
        <v>7.1104690000000002</v>
      </c>
      <c r="L22" s="101">
        <v>1392.5237010000001</v>
      </c>
      <c r="M22" s="101">
        <v>2.4268900000000002</v>
      </c>
      <c r="N22" s="101">
        <v>34.308869000000001</v>
      </c>
      <c r="O22" s="101">
        <v>709.30199200000004</v>
      </c>
      <c r="P22" s="101">
        <v>13.047707000000001</v>
      </c>
      <c r="Q22" s="101">
        <v>31.419315999999998</v>
      </c>
      <c r="R22" s="96"/>
      <c r="S22" s="97" t="s">
        <v>542</v>
      </c>
    </row>
    <row r="23" spans="1:19">
      <c r="B23" s="97" t="s">
        <v>343</v>
      </c>
      <c r="C23" s="101">
        <v>574.84724800000004</v>
      </c>
      <c r="D23" s="101">
        <v>30.063462000000001</v>
      </c>
      <c r="E23" s="101">
        <v>146.300782</v>
      </c>
      <c r="F23" s="101">
        <v>18.877737</v>
      </c>
      <c r="G23" s="101">
        <v>2.7328769999999998</v>
      </c>
      <c r="H23" s="101">
        <v>3.901116</v>
      </c>
      <c r="I23" s="101">
        <v>42.032719999999998</v>
      </c>
      <c r="J23" s="101">
        <v>31.363271999999998</v>
      </c>
      <c r="K23" s="101">
        <v>7.0170789999999998</v>
      </c>
      <c r="L23" s="101">
        <v>1393.7369309999999</v>
      </c>
      <c r="M23" s="101">
        <v>2.9325739999999998</v>
      </c>
      <c r="N23" s="101">
        <v>29.281497999999999</v>
      </c>
      <c r="O23" s="101">
        <v>708.03708500000005</v>
      </c>
      <c r="P23" s="101">
        <v>12.564771</v>
      </c>
      <c r="Q23" s="101">
        <v>32.483525999999998</v>
      </c>
      <c r="R23" s="96"/>
      <c r="S23" s="97" t="s">
        <v>543</v>
      </c>
    </row>
    <row r="24" spans="1:19">
      <c r="B24" s="97" t="s">
        <v>344</v>
      </c>
      <c r="C24" s="101">
        <v>588.62567100000001</v>
      </c>
      <c r="D24" s="101">
        <v>34.091057999999997</v>
      </c>
      <c r="E24" s="101">
        <v>134.198971</v>
      </c>
      <c r="F24" s="101">
        <v>6.4223540000000003</v>
      </c>
      <c r="G24" s="101">
        <v>2.94652</v>
      </c>
      <c r="H24" s="101">
        <v>3.0998399999999999</v>
      </c>
      <c r="I24" s="101">
        <v>41.842731999999998</v>
      </c>
      <c r="J24" s="101">
        <v>30.657589999999999</v>
      </c>
      <c r="K24" s="101">
        <v>5.7416559999999999</v>
      </c>
      <c r="L24" s="101">
        <v>1381.6182429999999</v>
      </c>
      <c r="M24" s="101">
        <v>3.9933369999999999</v>
      </c>
      <c r="N24" s="101">
        <v>48.937702000000002</v>
      </c>
      <c r="O24" s="101">
        <v>682.51624900000002</v>
      </c>
      <c r="P24" s="101">
        <v>12.445758</v>
      </c>
      <c r="Q24" s="101">
        <v>30.660270000000001</v>
      </c>
      <c r="R24" s="96"/>
      <c r="S24" s="97" t="s">
        <v>544</v>
      </c>
    </row>
    <row r="25" spans="1:19">
      <c r="B25" s="97" t="s">
        <v>345</v>
      </c>
      <c r="C25" s="101">
        <v>632.42053499999997</v>
      </c>
      <c r="D25" s="101">
        <v>30.046175999999999</v>
      </c>
      <c r="E25" s="101">
        <v>126.412965</v>
      </c>
      <c r="F25" s="101">
        <v>8.1798780000000004</v>
      </c>
      <c r="G25" s="101">
        <v>2.9303219999999999</v>
      </c>
      <c r="H25" s="101">
        <v>4.6008259999999996</v>
      </c>
      <c r="I25" s="101">
        <v>43.824570000000001</v>
      </c>
      <c r="J25" s="101">
        <v>30.510774000000001</v>
      </c>
      <c r="K25" s="101">
        <v>5.8875760000000001</v>
      </c>
      <c r="L25" s="101">
        <v>1472.12138</v>
      </c>
      <c r="M25" s="101">
        <v>4.8696669999999997</v>
      </c>
      <c r="N25" s="101">
        <v>49.557051999999999</v>
      </c>
      <c r="O25" s="101">
        <v>747.18374400000005</v>
      </c>
      <c r="P25" s="101">
        <v>14.842447999999999</v>
      </c>
      <c r="Q25" s="101">
        <v>30.573626999999998</v>
      </c>
      <c r="R25" s="96"/>
      <c r="S25" s="97" t="s">
        <v>545</v>
      </c>
    </row>
    <row r="26" spans="1:19">
      <c r="B26" s="97" t="s">
        <v>346</v>
      </c>
      <c r="C26" s="101">
        <v>440.78946500000001</v>
      </c>
      <c r="D26" s="101">
        <v>21.027464999999999</v>
      </c>
      <c r="E26" s="101">
        <v>123.597837</v>
      </c>
      <c r="F26" s="101">
        <v>5.7133370000000001</v>
      </c>
      <c r="G26" s="101">
        <v>2.915527</v>
      </c>
      <c r="H26" s="101">
        <v>2.732246</v>
      </c>
      <c r="I26" s="101">
        <v>29.961886</v>
      </c>
      <c r="J26" s="101">
        <v>22.094764000000001</v>
      </c>
      <c r="K26" s="101">
        <v>4.4094499999999996</v>
      </c>
      <c r="L26" s="101">
        <v>1113.3980429999999</v>
      </c>
      <c r="M26" s="101">
        <v>3.2761070000000001</v>
      </c>
      <c r="N26" s="101">
        <v>12.870901</v>
      </c>
      <c r="O26" s="101">
        <v>495.27346199999999</v>
      </c>
      <c r="P26" s="101">
        <v>12.060354</v>
      </c>
      <c r="Q26" s="101">
        <v>19.239466</v>
      </c>
      <c r="R26" s="96"/>
      <c r="S26" s="97" t="s">
        <v>546</v>
      </c>
    </row>
    <row r="27" spans="1:19">
      <c r="B27" s="97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96"/>
      <c r="S27" s="97" t="s">
        <v>547</v>
      </c>
    </row>
    <row r="28" spans="1:19">
      <c r="B28" s="97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96"/>
      <c r="S28" s="97" t="s">
        <v>548</v>
      </c>
    </row>
    <row r="29" spans="1:19">
      <c r="B29" s="97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96"/>
      <c r="S29" s="97" t="s">
        <v>549</v>
      </c>
    </row>
    <row r="30" spans="1:19" ht="9.75" thickBot="1">
      <c r="B30" s="97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6"/>
      <c r="S30" s="97" t="s">
        <v>550</v>
      </c>
    </row>
    <row r="31" spans="1:19" ht="21.75" customHeight="1" thickBot="1">
      <c r="A31" s="229" t="s">
        <v>162</v>
      </c>
      <c r="B31" s="229" t="s">
        <v>163</v>
      </c>
      <c r="C31" s="99" t="s">
        <v>562</v>
      </c>
      <c r="D31" s="99" t="s">
        <v>165</v>
      </c>
      <c r="E31" s="99" t="s">
        <v>563</v>
      </c>
      <c r="F31" s="99" t="s">
        <v>167</v>
      </c>
      <c r="G31" s="99" t="s">
        <v>564</v>
      </c>
      <c r="H31" s="99" t="s">
        <v>565</v>
      </c>
      <c r="I31" s="99" t="s">
        <v>566</v>
      </c>
      <c r="J31" s="99" t="s">
        <v>567</v>
      </c>
      <c r="K31" s="99" t="s">
        <v>568</v>
      </c>
      <c r="L31" s="99" t="s">
        <v>569</v>
      </c>
      <c r="M31" s="99" t="s">
        <v>173</v>
      </c>
      <c r="N31" s="99" t="s">
        <v>570</v>
      </c>
      <c r="O31" s="99" t="s">
        <v>571</v>
      </c>
      <c r="P31" s="99" t="s">
        <v>572</v>
      </c>
      <c r="Q31" s="99" t="s">
        <v>573</v>
      </c>
      <c r="R31" s="229" t="s">
        <v>536</v>
      </c>
      <c r="S31" s="229" t="s">
        <v>523</v>
      </c>
    </row>
    <row r="32" spans="1:19" ht="12" customHeight="1" thickBot="1">
      <c r="A32" s="230"/>
      <c r="B32" s="230"/>
      <c r="C32" s="231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3"/>
      <c r="R32" s="230"/>
      <c r="S32" s="230"/>
    </row>
    <row r="33" spans="1:19" ht="18.75" customHeight="1" thickBot="1">
      <c r="C33" s="252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4"/>
    </row>
    <row r="34" spans="1:19" ht="6.75" customHeight="1" thickBot="1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</row>
    <row r="35" spans="1:19" ht="12" customHeight="1" thickBot="1">
      <c r="A35" s="229" t="s">
        <v>162</v>
      </c>
      <c r="B35" s="229" t="s">
        <v>163</v>
      </c>
      <c r="C35" s="237" t="s">
        <v>668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  <c r="R35" s="229" t="s">
        <v>536</v>
      </c>
      <c r="S35" s="229" t="s">
        <v>523</v>
      </c>
    </row>
    <row r="36" spans="1:19" ht="21.75" customHeight="1" thickBot="1">
      <c r="A36" s="230"/>
      <c r="B36" s="230"/>
      <c r="C36" s="99" t="s">
        <v>178</v>
      </c>
      <c r="D36" s="99" t="s">
        <v>179</v>
      </c>
      <c r="E36" s="99" t="s">
        <v>180</v>
      </c>
      <c r="F36" s="99" t="s">
        <v>181</v>
      </c>
      <c r="G36" s="99" t="s">
        <v>182</v>
      </c>
      <c r="H36" s="99" t="s">
        <v>183</v>
      </c>
      <c r="I36" s="99" t="s">
        <v>184</v>
      </c>
      <c r="J36" s="99" t="s">
        <v>185</v>
      </c>
      <c r="K36" s="99" t="s">
        <v>706</v>
      </c>
      <c r="L36" s="99" t="s">
        <v>186</v>
      </c>
      <c r="M36" s="99" t="s">
        <v>187</v>
      </c>
      <c r="N36" s="99" t="s">
        <v>188</v>
      </c>
      <c r="O36" s="99" t="s">
        <v>189</v>
      </c>
      <c r="P36" s="99" t="s">
        <v>628</v>
      </c>
      <c r="Q36" s="99" t="s">
        <v>629</v>
      </c>
      <c r="R36" s="230"/>
      <c r="S36" s="230"/>
    </row>
    <row r="37" spans="1:19" ht="9" customHeight="1">
      <c r="A37" s="100">
        <v>2020</v>
      </c>
      <c r="B37" s="97" t="s">
        <v>339</v>
      </c>
      <c r="C37" s="101">
        <v>45.716839999999998</v>
      </c>
      <c r="D37" s="101">
        <v>234.73500000000001</v>
      </c>
      <c r="E37" s="101">
        <v>4.3819309999999998</v>
      </c>
      <c r="F37" s="101">
        <v>4.5405139999999999</v>
      </c>
      <c r="G37" s="101">
        <v>9.073976</v>
      </c>
      <c r="H37" s="101">
        <v>1.8667450000000001</v>
      </c>
      <c r="I37" s="101">
        <v>203.38300000000001</v>
      </c>
      <c r="J37" s="101">
        <v>59.422820999999999</v>
      </c>
      <c r="K37" s="101">
        <v>293.65710100000001</v>
      </c>
      <c r="L37" s="101">
        <v>38.23939</v>
      </c>
      <c r="M37" s="101">
        <v>41.477955000000001</v>
      </c>
      <c r="N37" s="101">
        <v>63.691710999999998</v>
      </c>
      <c r="O37" s="101">
        <v>42.029153999999998</v>
      </c>
      <c r="P37" s="102">
        <f t="shared" ref="P37:P48" si="0">Q37+K37</f>
        <v>1448.2390290000003</v>
      </c>
      <c r="Q37" s="102">
        <v>1154.5819280000003</v>
      </c>
      <c r="R37" s="100">
        <v>2020</v>
      </c>
      <c r="S37" s="97" t="s">
        <v>539</v>
      </c>
    </row>
    <row r="38" spans="1:19" ht="9" customHeight="1">
      <c r="B38" s="97" t="s">
        <v>340</v>
      </c>
      <c r="C38" s="101">
        <v>30.368362999999999</v>
      </c>
      <c r="D38" s="101">
        <v>234.306389</v>
      </c>
      <c r="E38" s="101">
        <v>3.5896659999999998</v>
      </c>
      <c r="F38" s="101">
        <v>6.6479480000000004</v>
      </c>
      <c r="G38" s="101">
        <v>8.5952289999999998</v>
      </c>
      <c r="H38" s="101">
        <v>1.7459530000000001</v>
      </c>
      <c r="I38" s="101">
        <v>168.63492099999999</v>
      </c>
      <c r="J38" s="101">
        <v>67.280801999999994</v>
      </c>
      <c r="K38" s="101">
        <v>284.11618199999998</v>
      </c>
      <c r="L38" s="101">
        <v>36.102324000000003</v>
      </c>
      <c r="M38" s="101">
        <v>42.581420999999999</v>
      </c>
      <c r="N38" s="101">
        <v>49.812547000000002</v>
      </c>
      <c r="O38" s="101">
        <v>43.403635000000001</v>
      </c>
      <c r="P38" s="102">
        <f t="shared" si="0"/>
        <v>1321.7592880000002</v>
      </c>
      <c r="Q38" s="102">
        <v>1037.6431060000002</v>
      </c>
      <c r="R38" s="96"/>
      <c r="S38" s="97" t="s">
        <v>540</v>
      </c>
    </row>
    <row r="39" spans="1:19" ht="9" customHeight="1">
      <c r="B39" s="97" t="s">
        <v>341</v>
      </c>
      <c r="C39" s="101">
        <v>66.352822000000003</v>
      </c>
      <c r="D39" s="101">
        <v>194.69598999999999</v>
      </c>
      <c r="E39" s="101">
        <v>2.758238</v>
      </c>
      <c r="F39" s="101">
        <v>8.2160320000000002</v>
      </c>
      <c r="G39" s="101">
        <v>9.2091709999999996</v>
      </c>
      <c r="H39" s="101">
        <v>2.3913129999999998</v>
      </c>
      <c r="I39" s="101">
        <v>176.56732</v>
      </c>
      <c r="J39" s="101">
        <v>65.770089999999996</v>
      </c>
      <c r="K39" s="101">
        <v>248.70434499999999</v>
      </c>
      <c r="L39" s="101">
        <v>33.093321000000003</v>
      </c>
      <c r="M39" s="101">
        <v>38.469389999999997</v>
      </c>
      <c r="N39" s="101">
        <v>52.258653000000002</v>
      </c>
      <c r="O39" s="101">
        <v>35.240707999999998</v>
      </c>
      <c r="P39" s="102">
        <f t="shared" si="0"/>
        <v>1372.7070049999998</v>
      </c>
      <c r="Q39" s="102">
        <v>1124.0026599999997</v>
      </c>
      <c r="R39" s="96"/>
      <c r="S39" s="97" t="s">
        <v>541</v>
      </c>
    </row>
    <row r="40" spans="1:19" ht="9" customHeight="1">
      <c r="B40" s="97" t="s">
        <v>342</v>
      </c>
      <c r="C40" s="101">
        <v>27.296634000000001</v>
      </c>
      <c r="D40" s="101">
        <v>117.28613900000001</v>
      </c>
      <c r="E40" s="101">
        <v>2.8419240000000001</v>
      </c>
      <c r="F40" s="101">
        <v>4.7280680000000004</v>
      </c>
      <c r="G40" s="101">
        <v>7.8757970000000004</v>
      </c>
      <c r="H40" s="101">
        <v>2.3653940000000002</v>
      </c>
      <c r="I40" s="101">
        <v>129.663624</v>
      </c>
      <c r="J40" s="101">
        <v>37.561326000000001</v>
      </c>
      <c r="K40" s="101">
        <v>169.05967999999999</v>
      </c>
      <c r="L40" s="101">
        <v>17.118793</v>
      </c>
      <c r="M40" s="101">
        <v>11.853545</v>
      </c>
      <c r="N40" s="101">
        <v>36.351089000000002</v>
      </c>
      <c r="O40" s="101">
        <v>34.431693000000003</v>
      </c>
      <c r="P40" s="102">
        <f t="shared" si="0"/>
        <v>983.81752499999982</v>
      </c>
      <c r="Q40" s="102">
        <v>814.75784499999986</v>
      </c>
      <c r="R40" s="96"/>
      <c r="S40" s="97" t="s">
        <v>542</v>
      </c>
    </row>
    <row r="41" spans="1:19" s="103" customFormat="1" ht="9" customHeight="1">
      <c r="A41" s="96"/>
      <c r="B41" s="97" t="s">
        <v>343</v>
      </c>
      <c r="C41" s="101">
        <v>18.040794000000002</v>
      </c>
      <c r="D41" s="101">
        <v>154.05982499999999</v>
      </c>
      <c r="E41" s="101">
        <v>2.0228489999999999</v>
      </c>
      <c r="F41" s="101">
        <v>8.5495599999999996</v>
      </c>
      <c r="G41" s="101">
        <v>9.1417760000000001</v>
      </c>
      <c r="H41" s="101">
        <v>1.4653400000000001</v>
      </c>
      <c r="I41" s="101">
        <v>138.97643600000001</v>
      </c>
      <c r="J41" s="101">
        <v>54.353395999999996</v>
      </c>
      <c r="K41" s="101">
        <v>172.63355899999999</v>
      </c>
      <c r="L41" s="101">
        <v>21.095047000000001</v>
      </c>
      <c r="M41" s="101">
        <v>23.662869000000001</v>
      </c>
      <c r="N41" s="101">
        <v>45.246406</v>
      </c>
      <c r="O41" s="101">
        <v>18.772000999999999</v>
      </c>
      <c r="P41" s="102">
        <f t="shared" si="0"/>
        <v>937.6546509999996</v>
      </c>
      <c r="Q41" s="102">
        <v>765.02109199999961</v>
      </c>
      <c r="R41" s="96"/>
      <c r="S41" s="97" t="s">
        <v>543</v>
      </c>
    </row>
    <row r="42" spans="1:19" ht="9" customHeight="1">
      <c r="B42" s="97" t="s">
        <v>344</v>
      </c>
      <c r="C42" s="101">
        <v>33.738152999999997</v>
      </c>
      <c r="D42" s="101">
        <v>183.94969800000001</v>
      </c>
      <c r="E42" s="101">
        <v>2.0878809999999999</v>
      </c>
      <c r="F42" s="101">
        <v>5.4719949999999997</v>
      </c>
      <c r="G42" s="101">
        <v>9.0366400000000002</v>
      </c>
      <c r="H42" s="101">
        <v>2.174188</v>
      </c>
      <c r="I42" s="101">
        <v>154.24507399999999</v>
      </c>
      <c r="J42" s="101">
        <v>61.539296</v>
      </c>
      <c r="K42" s="101">
        <v>221.33427800000001</v>
      </c>
      <c r="L42" s="101">
        <v>25.706551000000001</v>
      </c>
      <c r="M42" s="101">
        <v>29.144831</v>
      </c>
      <c r="N42" s="101">
        <v>45.724350000000001</v>
      </c>
      <c r="O42" s="101">
        <v>8.2092030000000005</v>
      </c>
      <c r="P42" s="102">
        <f t="shared" si="0"/>
        <v>1113.137641</v>
      </c>
      <c r="Q42" s="102">
        <v>891.80336299999999</v>
      </c>
      <c r="R42" s="96"/>
      <c r="S42" s="97" t="s">
        <v>544</v>
      </c>
    </row>
    <row r="43" spans="1:19" ht="9" customHeight="1">
      <c r="B43" s="97" t="s">
        <v>345</v>
      </c>
      <c r="C43" s="101">
        <v>67.208186999999995</v>
      </c>
      <c r="D43" s="101">
        <v>211.507756</v>
      </c>
      <c r="E43" s="101">
        <v>2.406139</v>
      </c>
      <c r="F43" s="101">
        <v>4.9876610000000001</v>
      </c>
      <c r="G43" s="101">
        <v>8.622852</v>
      </c>
      <c r="H43" s="101">
        <v>1.461751</v>
      </c>
      <c r="I43" s="101">
        <v>180.47960399999999</v>
      </c>
      <c r="J43" s="101">
        <v>58.625736000000003</v>
      </c>
      <c r="K43" s="101">
        <v>246.029065</v>
      </c>
      <c r="L43" s="101">
        <v>32.636732000000002</v>
      </c>
      <c r="M43" s="101">
        <v>50.341703000000003</v>
      </c>
      <c r="N43" s="101">
        <v>53.547173999999998</v>
      </c>
      <c r="O43" s="101">
        <v>8.3057770000000009</v>
      </c>
      <c r="P43" s="102">
        <f t="shared" si="0"/>
        <v>1373.9875690000003</v>
      </c>
      <c r="Q43" s="102">
        <v>1127.9585040000004</v>
      </c>
      <c r="R43" s="96"/>
      <c r="S43" s="97" t="s">
        <v>545</v>
      </c>
    </row>
    <row r="44" spans="1:19" ht="9" customHeight="1">
      <c r="B44" s="97" t="s">
        <v>346</v>
      </c>
      <c r="C44" s="101">
        <v>36.361483999999997</v>
      </c>
      <c r="D44" s="101">
        <v>122.119477</v>
      </c>
      <c r="E44" s="101">
        <v>1.9029259999999999</v>
      </c>
      <c r="F44" s="101">
        <v>3.811941</v>
      </c>
      <c r="G44" s="101">
        <v>7.2795059999999996</v>
      </c>
      <c r="H44" s="101">
        <v>1.4041360000000001</v>
      </c>
      <c r="I44" s="101">
        <v>144.03900200000001</v>
      </c>
      <c r="J44" s="101">
        <v>48.585301000000001</v>
      </c>
      <c r="K44" s="101">
        <v>200.106223</v>
      </c>
      <c r="L44" s="101">
        <v>26.937042999999999</v>
      </c>
      <c r="M44" s="101">
        <v>43.398437999999999</v>
      </c>
      <c r="N44" s="101">
        <v>47.357270999999997</v>
      </c>
      <c r="O44" s="101">
        <v>12.16456</v>
      </c>
      <c r="P44" s="102">
        <f t="shared" si="0"/>
        <v>1113.8513619999999</v>
      </c>
      <c r="Q44" s="102">
        <v>913.74513899999988</v>
      </c>
      <c r="R44" s="96"/>
      <c r="S44" s="97" t="s">
        <v>546</v>
      </c>
    </row>
    <row r="45" spans="1:19" ht="9" customHeight="1">
      <c r="B45" s="97" t="s">
        <v>347</v>
      </c>
      <c r="C45" s="101">
        <v>26.415804999999999</v>
      </c>
      <c r="D45" s="101">
        <v>219.746206</v>
      </c>
      <c r="E45" s="101">
        <v>2.8753790000000001</v>
      </c>
      <c r="F45" s="101">
        <v>9.3022039999999997</v>
      </c>
      <c r="G45" s="101">
        <v>10.531764000000001</v>
      </c>
      <c r="H45" s="101">
        <v>6.0244819999999999</v>
      </c>
      <c r="I45" s="101">
        <v>174.46326500000001</v>
      </c>
      <c r="J45" s="101">
        <v>71.688152000000002</v>
      </c>
      <c r="K45" s="101">
        <v>304.891704</v>
      </c>
      <c r="L45" s="101">
        <v>37.309126999999997</v>
      </c>
      <c r="M45" s="101">
        <v>42.937700999999997</v>
      </c>
      <c r="N45" s="101">
        <v>49.505851</v>
      </c>
      <c r="O45" s="101">
        <v>15.678126000000001</v>
      </c>
      <c r="P45" s="102">
        <f t="shared" si="0"/>
        <v>1374.6853689999998</v>
      </c>
      <c r="Q45" s="102">
        <v>1069.7936649999999</v>
      </c>
      <c r="R45" s="96"/>
      <c r="S45" s="97" t="s">
        <v>547</v>
      </c>
    </row>
    <row r="46" spans="1:19" ht="9" customHeight="1">
      <c r="B46" s="97" t="s">
        <v>348</v>
      </c>
      <c r="C46" s="101">
        <v>51.585987000000003</v>
      </c>
      <c r="D46" s="101">
        <v>237.09457699999999</v>
      </c>
      <c r="E46" s="101">
        <v>4.5497639999999997</v>
      </c>
      <c r="F46" s="101">
        <v>8.7562160000000002</v>
      </c>
      <c r="G46" s="101">
        <v>9.6143719999999995</v>
      </c>
      <c r="H46" s="101">
        <v>2.1055109999999999</v>
      </c>
      <c r="I46" s="101">
        <v>186.12891300000001</v>
      </c>
      <c r="J46" s="101">
        <v>72.014999000000003</v>
      </c>
      <c r="K46" s="101">
        <v>351.11840699999999</v>
      </c>
      <c r="L46" s="101">
        <v>44.816302999999998</v>
      </c>
      <c r="M46" s="101">
        <v>77.344521</v>
      </c>
      <c r="N46" s="101">
        <v>58.792012999999997</v>
      </c>
      <c r="O46" s="101">
        <v>16.513570000000001</v>
      </c>
      <c r="P46" s="102">
        <f t="shared" si="0"/>
        <v>1559.3455470000004</v>
      </c>
      <c r="Q46" s="102">
        <v>1208.2271400000004</v>
      </c>
      <c r="R46" s="96"/>
      <c r="S46" s="97" t="s">
        <v>548</v>
      </c>
    </row>
    <row r="47" spans="1:19" ht="9" customHeight="1">
      <c r="B47" s="97" t="s">
        <v>349</v>
      </c>
      <c r="C47" s="101">
        <v>54.876437000000003</v>
      </c>
      <c r="D47" s="101">
        <v>274.551467</v>
      </c>
      <c r="E47" s="101">
        <v>4.0475859999999999</v>
      </c>
      <c r="F47" s="101">
        <v>8.8906899999999993</v>
      </c>
      <c r="G47" s="101">
        <v>11.365098</v>
      </c>
      <c r="H47" s="101">
        <v>1.6904490000000001</v>
      </c>
      <c r="I47" s="101">
        <v>193.80495099999999</v>
      </c>
      <c r="J47" s="101">
        <v>83.562853000000004</v>
      </c>
      <c r="K47" s="101">
        <v>319.94278400000002</v>
      </c>
      <c r="L47" s="101">
        <v>43.639919999999996</v>
      </c>
      <c r="M47" s="101">
        <v>43.715271999999999</v>
      </c>
      <c r="N47" s="101">
        <v>63.542695999999999</v>
      </c>
      <c r="O47" s="101">
        <v>17.596522</v>
      </c>
      <c r="P47" s="102">
        <f t="shared" si="0"/>
        <v>1437.5423510000005</v>
      </c>
      <c r="Q47" s="102">
        <v>1117.5995670000004</v>
      </c>
      <c r="R47" s="96"/>
      <c r="S47" s="97" t="s">
        <v>549</v>
      </c>
    </row>
    <row r="48" spans="1:19" ht="9" customHeight="1">
      <c r="B48" s="97" t="s">
        <v>350</v>
      </c>
      <c r="C48" s="101">
        <v>31.291062</v>
      </c>
      <c r="D48" s="101">
        <v>174.20645400000001</v>
      </c>
      <c r="E48" s="101">
        <v>3.5373320000000001</v>
      </c>
      <c r="F48" s="101">
        <v>5.8493000000000004</v>
      </c>
      <c r="G48" s="101">
        <v>7.5731289999999998</v>
      </c>
      <c r="H48" s="101">
        <v>1.946618</v>
      </c>
      <c r="I48" s="101">
        <v>153.78783999999999</v>
      </c>
      <c r="J48" s="101">
        <v>54.087175999999999</v>
      </c>
      <c r="K48" s="101">
        <v>250.57187099999999</v>
      </c>
      <c r="L48" s="101">
        <v>31.293869000000001</v>
      </c>
      <c r="M48" s="101">
        <v>29.403884999999999</v>
      </c>
      <c r="N48" s="101">
        <v>51.698484999999998</v>
      </c>
      <c r="O48" s="101">
        <v>13.138042</v>
      </c>
      <c r="P48" s="102">
        <f t="shared" si="0"/>
        <v>1350.7525780000005</v>
      </c>
      <c r="Q48" s="102">
        <v>1100.1807070000004</v>
      </c>
      <c r="R48" s="96"/>
      <c r="S48" s="97" t="s">
        <v>550</v>
      </c>
    </row>
    <row r="49" spans="1:19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R49" s="96"/>
    </row>
    <row r="50" spans="1:19">
      <c r="A50" s="100">
        <v>2021</v>
      </c>
      <c r="B50" s="97" t="s">
        <v>339</v>
      </c>
      <c r="C50" s="101">
        <v>33.602176</v>
      </c>
      <c r="D50" s="101">
        <v>227.041224</v>
      </c>
      <c r="E50" s="101">
        <v>3.283131</v>
      </c>
      <c r="F50" s="101">
        <v>6.5952849999999996</v>
      </c>
      <c r="G50" s="101">
        <v>8.9741890000000009</v>
      </c>
      <c r="H50" s="101">
        <v>12.881524000000001</v>
      </c>
      <c r="I50" s="101">
        <v>174.31638699999999</v>
      </c>
      <c r="J50" s="101">
        <v>61.850973000000003</v>
      </c>
      <c r="K50" s="101">
        <v>254.34177500000001</v>
      </c>
      <c r="L50" s="101">
        <v>36.325665000000001</v>
      </c>
      <c r="M50" s="101">
        <v>38.470708999999999</v>
      </c>
      <c r="N50" s="101">
        <v>55.893098000000002</v>
      </c>
      <c r="O50" s="101">
        <v>14.077795999999999</v>
      </c>
      <c r="P50" s="102">
        <v>1192.0952860000002</v>
      </c>
      <c r="Q50" s="102">
        <v>937.75351100000023</v>
      </c>
      <c r="R50" s="100">
        <v>2021</v>
      </c>
      <c r="S50" s="97" t="s">
        <v>539</v>
      </c>
    </row>
    <row r="51" spans="1:19">
      <c r="B51" s="97" t="s">
        <v>340</v>
      </c>
      <c r="C51" s="101">
        <v>27.768283</v>
      </c>
      <c r="D51" s="101">
        <v>245.42808099999999</v>
      </c>
      <c r="E51" s="101">
        <v>3.3268759999999999</v>
      </c>
      <c r="F51" s="101">
        <v>4.1098410000000003</v>
      </c>
      <c r="G51" s="101">
        <v>9.0187150000000003</v>
      </c>
      <c r="H51" s="101">
        <v>1.987017</v>
      </c>
      <c r="I51" s="101">
        <v>196.708643</v>
      </c>
      <c r="J51" s="101">
        <v>70.109539999999996</v>
      </c>
      <c r="K51" s="101">
        <v>245.60030900000001</v>
      </c>
      <c r="L51" s="101">
        <v>39.734645</v>
      </c>
      <c r="M51" s="101">
        <v>38.228903000000003</v>
      </c>
      <c r="N51" s="101">
        <v>52.793849000000002</v>
      </c>
      <c r="O51" s="101">
        <v>7.1216520000000001</v>
      </c>
      <c r="P51" s="102">
        <v>1415.3053579999996</v>
      </c>
      <c r="Q51" s="102">
        <v>1169.7050489999995</v>
      </c>
      <c r="R51" s="96"/>
      <c r="S51" s="97" t="s">
        <v>540</v>
      </c>
    </row>
    <row r="52" spans="1:19">
      <c r="B52" s="97" t="s">
        <v>341</v>
      </c>
      <c r="C52" s="101">
        <v>45.978357000000003</v>
      </c>
      <c r="D52" s="101">
        <v>259.52088900000001</v>
      </c>
      <c r="E52" s="101">
        <v>5.2438880000000001</v>
      </c>
      <c r="F52" s="101">
        <v>8.7285970000000006</v>
      </c>
      <c r="G52" s="101">
        <v>10.406504999999999</v>
      </c>
      <c r="H52" s="101">
        <v>1.689036</v>
      </c>
      <c r="I52" s="101">
        <v>223.54946000000001</v>
      </c>
      <c r="J52" s="101">
        <v>84.371971000000002</v>
      </c>
      <c r="K52" s="101">
        <v>312.97540600000002</v>
      </c>
      <c r="L52" s="101">
        <v>41.939264000000001</v>
      </c>
      <c r="M52" s="101">
        <v>65.073363999999998</v>
      </c>
      <c r="N52" s="101">
        <v>57.431077999999999</v>
      </c>
      <c r="O52" s="101">
        <v>9.1657100000000007</v>
      </c>
      <c r="P52" s="102">
        <v>1721.2563149999996</v>
      </c>
      <c r="Q52" s="102">
        <v>1408.2809089999996</v>
      </c>
      <c r="R52" s="96"/>
      <c r="S52" s="97" t="s">
        <v>541</v>
      </c>
    </row>
    <row r="53" spans="1:19">
      <c r="B53" s="97" t="s">
        <v>342</v>
      </c>
      <c r="C53" s="101">
        <v>34.767653000000003</v>
      </c>
      <c r="D53" s="101">
        <v>245.53099399999999</v>
      </c>
      <c r="E53" s="101">
        <v>6.1769730000000003</v>
      </c>
      <c r="F53" s="101">
        <v>8.2099620000000009</v>
      </c>
      <c r="G53" s="101">
        <v>10.044858</v>
      </c>
      <c r="H53" s="101">
        <v>1.7582770000000001</v>
      </c>
      <c r="I53" s="101">
        <v>206.98580799999999</v>
      </c>
      <c r="J53" s="101">
        <v>81.046705000000003</v>
      </c>
      <c r="K53" s="101">
        <v>294.47608700000001</v>
      </c>
      <c r="L53" s="101">
        <v>40.919898000000003</v>
      </c>
      <c r="M53" s="101">
        <v>35.682591000000002</v>
      </c>
      <c r="N53" s="101">
        <v>65.183691999999994</v>
      </c>
      <c r="O53" s="101">
        <v>8.4408189999999994</v>
      </c>
      <c r="P53" s="102">
        <v>1558.4019579999997</v>
      </c>
      <c r="Q53" s="102">
        <v>1263.9258709999997</v>
      </c>
      <c r="R53" s="96"/>
      <c r="S53" s="97" t="s">
        <v>542</v>
      </c>
    </row>
    <row r="54" spans="1:19">
      <c r="B54" s="97" t="s">
        <v>343</v>
      </c>
      <c r="C54" s="101">
        <v>33.935732000000002</v>
      </c>
      <c r="D54" s="101">
        <v>232.377904</v>
      </c>
      <c r="E54" s="101">
        <v>4.0348940000000004</v>
      </c>
      <c r="F54" s="101">
        <v>7.0602859999999996</v>
      </c>
      <c r="G54" s="101">
        <v>9.2148850000000007</v>
      </c>
      <c r="H54" s="101">
        <v>1.4782919999999999</v>
      </c>
      <c r="I54" s="101">
        <v>227.73651799999999</v>
      </c>
      <c r="J54" s="101">
        <v>76.593023000000002</v>
      </c>
      <c r="K54" s="101">
        <v>256.40203500000001</v>
      </c>
      <c r="L54" s="101">
        <v>46.419311999999998</v>
      </c>
      <c r="M54" s="101">
        <v>37.305118999999998</v>
      </c>
      <c r="N54" s="101">
        <v>58.147987999999998</v>
      </c>
      <c r="O54" s="101">
        <v>9.2979889999999994</v>
      </c>
      <c r="P54" s="102">
        <v>1515.332459</v>
      </c>
      <c r="Q54" s="102">
        <v>1258.9304239999999</v>
      </c>
      <c r="R54" s="96"/>
      <c r="S54" s="97" t="s">
        <v>543</v>
      </c>
    </row>
    <row r="55" spans="1:19">
      <c r="B55" s="97" t="s">
        <v>344</v>
      </c>
      <c r="C55" s="101">
        <v>34.731141999999998</v>
      </c>
      <c r="D55" s="101">
        <v>213.819974</v>
      </c>
      <c r="E55" s="101">
        <v>3.6964079999999999</v>
      </c>
      <c r="F55" s="101">
        <v>5.5473710000000001</v>
      </c>
      <c r="G55" s="101">
        <v>9.4414630000000006</v>
      </c>
      <c r="H55" s="101">
        <v>2.3329059999999999</v>
      </c>
      <c r="I55" s="101">
        <v>195.47904399999999</v>
      </c>
      <c r="J55" s="101">
        <v>75.479056</v>
      </c>
      <c r="K55" s="101">
        <v>252.72268399999999</v>
      </c>
      <c r="L55" s="101">
        <v>42.206583999999999</v>
      </c>
      <c r="M55" s="101">
        <v>34.467956000000001</v>
      </c>
      <c r="N55" s="101">
        <v>69.637718000000007</v>
      </c>
      <c r="O55" s="101">
        <v>13.53646</v>
      </c>
      <c r="P55" s="102">
        <v>1440.3977420000001</v>
      </c>
      <c r="Q55" s="102">
        <v>1187.675058</v>
      </c>
      <c r="R55" s="96"/>
      <c r="S55" s="97" t="s">
        <v>544</v>
      </c>
    </row>
    <row r="56" spans="1:19">
      <c r="B56" s="97" t="s">
        <v>345</v>
      </c>
      <c r="C56" s="101">
        <v>31.463667999999998</v>
      </c>
      <c r="D56" s="101">
        <v>274.325965</v>
      </c>
      <c r="E56" s="101">
        <v>3.371454</v>
      </c>
      <c r="F56" s="101">
        <v>9.2922010000000004</v>
      </c>
      <c r="G56" s="101">
        <v>9.7152100000000008</v>
      </c>
      <c r="H56" s="101">
        <v>2.5300419999999999</v>
      </c>
      <c r="I56" s="101">
        <v>237.009241</v>
      </c>
      <c r="J56" s="101">
        <v>78.789625000000001</v>
      </c>
      <c r="K56" s="101">
        <v>297.19422900000001</v>
      </c>
      <c r="L56" s="101">
        <v>41.599525</v>
      </c>
      <c r="M56" s="101">
        <v>35.853023999999998</v>
      </c>
      <c r="N56" s="101">
        <v>65.116012999999995</v>
      </c>
      <c r="O56" s="101">
        <v>14.919331</v>
      </c>
      <c r="P56" s="102">
        <v>1597.4954390000003</v>
      </c>
      <c r="Q56" s="102">
        <v>1300.3012100000003</v>
      </c>
      <c r="R56" s="96"/>
      <c r="S56" s="97" t="s">
        <v>545</v>
      </c>
    </row>
    <row r="57" spans="1:19">
      <c r="B57" s="97" t="s">
        <v>346</v>
      </c>
      <c r="C57" s="101">
        <v>43.086964999999999</v>
      </c>
      <c r="D57" s="101">
        <v>152.66914399999999</v>
      </c>
      <c r="E57" s="101">
        <v>2.8795069999999998</v>
      </c>
      <c r="F57" s="101">
        <v>6.1003689999999997</v>
      </c>
      <c r="G57" s="101">
        <v>6.1902920000000003</v>
      </c>
      <c r="H57" s="101">
        <v>1.1882219999999999</v>
      </c>
      <c r="I57" s="101">
        <v>171.26335800000001</v>
      </c>
      <c r="J57" s="101">
        <v>62.307181</v>
      </c>
      <c r="K57" s="101">
        <v>235.51191700000001</v>
      </c>
      <c r="L57" s="101">
        <v>30.252689</v>
      </c>
      <c r="M57" s="101">
        <v>24.642955000000001</v>
      </c>
      <c r="N57" s="101">
        <v>59.705209000000004</v>
      </c>
      <c r="O57" s="101">
        <v>23.442364999999999</v>
      </c>
      <c r="P57" s="102">
        <v>1471.3777740000005</v>
      </c>
      <c r="Q57" s="102">
        <v>1235.8658570000005</v>
      </c>
      <c r="R57" s="96"/>
      <c r="S57" s="97" t="s">
        <v>546</v>
      </c>
    </row>
    <row r="58" spans="1:19">
      <c r="B58" s="97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Q58" s="102"/>
      <c r="R58" s="96"/>
      <c r="S58" s="97" t="s">
        <v>547</v>
      </c>
    </row>
    <row r="59" spans="1:19">
      <c r="B59" s="97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2"/>
      <c r="Q59" s="102"/>
      <c r="R59" s="96"/>
      <c r="S59" s="97" t="s">
        <v>548</v>
      </c>
    </row>
    <row r="60" spans="1:19">
      <c r="B60" s="97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Q60" s="102"/>
      <c r="R60" s="96"/>
      <c r="S60" s="97" t="s">
        <v>549</v>
      </c>
    </row>
    <row r="61" spans="1:19" ht="9.75" thickBot="1">
      <c r="B61" s="97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Q61" s="102"/>
      <c r="R61" s="96"/>
      <c r="S61" s="97" t="s">
        <v>550</v>
      </c>
    </row>
    <row r="62" spans="1:19" ht="21" customHeight="1" thickBot="1">
      <c r="A62" s="229" t="s">
        <v>162</v>
      </c>
      <c r="B62" s="229" t="s">
        <v>163</v>
      </c>
      <c r="C62" s="99" t="s">
        <v>551</v>
      </c>
      <c r="D62" s="99" t="s">
        <v>552</v>
      </c>
      <c r="E62" s="99" t="s">
        <v>553</v>
      </c>
      <c r="F62" s="99" t="s">
        <v>554</v>
      </c>
      <c r="G62" s="99" t="s">
        <v>555</v>
      </c>
      <c r="H62" s="99" t="s">
        <v>183</v>
      </c>
      <c r="I62" s="99" t="s">
        <v>556</v>
      </c>
      <c r="J62" s="99" t="s">
        <v>557</v>
      </c>
      <c r="K62" s="99" t="s">
        <v>707</v>
      </c>
      <c r="L62" s="99" t="s">
        <v>558</v>
      </c>
      <c r="M62" s="99" t="s">
        <v>559</v>
      </c>
      <c r="N62" s="99" t="s">
        <v>560</v>
      </c>
      <c r="O62" s="99" t="s">
        <v>561</v>
      </c>
      <c r="P62" s="99" t="s">
        <v>630</v>
      </c>
      <c r="Q62" s="99" t="s">
        <v>631</v>
      </c>
      <c r="R62" s="229" t="s">
        <v>536</v>
      </c>
      <c r="S62" s="229" t="s">
        <v>523</v>
      </c>
    </row>
    <row r="63" spans="1:19" ht="12" customHeight="1" thickBot="1">
      <c r="A63" s="230"/>
      <c r="B63" s="230"/>
      <c r="C63" s="231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3"/>
      <c r="R63" s="230"/>
      <c r="S63" s="230"/>
    </row>
    <row r="67" spans="1:9" ht="21" customHeight="1">
      <c r="A67" s="225" t="s">
        <v>640</v>
      </c>
      <c r="B67" s="226"/>
      <c r="C67" s="227" t="s">
        <v>641</v>
      </c>
      <c r="D67" s="227"/>
      <c r="G67" s="234" t="s">
        <v>708</v>
      </c>
      <c r="H67" s="234"/>
      <c r="I67" s="234"/>
    </row>
    <row r="68" spans="1:9" ht="21" customHeight="1">
      <c r="A68" s="225" t="s">
        <v>642</v>
      </c>
      <c r="B68" s="226"/>
      <c r="C68" s="227" t="s">
        <v>643</v>
      </c>
      <c r="D68" s="227"/>
    </row>
  </sheetData>
  <mergeCells count="29">
    <mergeCell ref="A62:A63"/>
    <mergeCell ref="B62:B63"/>
    <mergeCell ref="A35:A36"/>
    <mergeCell ref="S31:S32"/>
    <mergeCell ref="R35:R36"/>
    <mergeCell ref="S35:S36"/>
    <mergeCell ref="C33:Q33"/>
    <mergeCell ref="B35:B36"/>
    <mergeCell ref="A34:Q34"/>
    <mergeCell ref="C32:Q32"/>
    <mergeCell ref="C35:Q35"/>
    <mergeCell ref="R62:R63"/>
    <mergeCell ref="S62:S63"/>
    <mergeCell ref="B31:B32"/>
    <mergeCell ref="R31:R32"/>
    <mergeCell ref="C63:Q63"/>
    <mergeCell ref="A2:S2"/>
    <mergeCell ref="A3:S3"/>
    <mergeCell ref="R4:R5"/>
    <mergeCell ref="S4:S5"/>
    <mergeCell ref="A31:A32"/>
    <mergeCell ref="C4:Q4"/>
    <mergeCell ref="A4:A5"/>
    <mergeCell ref="B4:B5"/>
    <mergeCell ref="G67:I67"/>
    <mergeCell ref="A67:B67"/>
    <mergeCell ref="C67:D67"/>
    <mergeCell ref="A68:B68"/>
    <mergeCell ref="C68:D68"/>
  </mergeCells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90" zoomScaleNormal="90" workbookViewId="0">
      <selection sqref="A1:T1"/>
    </sheetView>
  </sheetViews>
  <sheetFormatPr defaultColWidth="9.140625" defaultRowHeight="12.75"/>
  <cols>
    <col min="1" max="2" width="3.140625" style="9" customWidth="1"/>
    <col min="3" max="3" width="2.5703125" style="9" customWidth="1"/>
    <col min="4" max="4" width="46.7109375" style="9" customWidth="1"/>
    <col min="5" max="5" width="0.42578125" style="9" customWidth="1"/>
    <col min="6" max="6" width="11.140625" style="9" customWidth="1"/>
    <col min="7" max="7" width="0.42578125" style="9" customWidth="1"/>
    <col min="8" max="8" width="11.140625" style="9" customWidth="1"/>
    <col min="9" max="9" width="0.42578125" style="9" customWidth="1"/>
    <col min="10" max="10" width="10.7109375" style="9" customWidth="1"/>
    <col min="11" max="11" width="0.42578125" style="9" customWidth="1"/>
    <col min="12" max="12" width="16" style="9" customWidth="1"/>
    <col min="13" max="13" width="0.42578125" style="9" customWidth="1"/>
    <col min="14" max="14" width="11.140625" style="9" customWidth="1"/>
    <col min="15" max="15" width="0.42578125" style="9" customWidth="1"/>
    <col min="16" max="16" width="11.140625" style="9" customWidth="1"/>
    <col min="17" max="17" width="0.42578125" style="9" customWidth="1"/>
    <col min="18" max="18" width="10.7109375" style="9" customWidth="1"/>
    <col min="19" max="19" width="0.42578125" style="9" customWidth="1"/>
    <col min="20" max="20" width="16" style="9" customWidth="1"/>
    <col min="21" max="21" width="8.28515625" style="9" customWidth="1"/>
    <col min="22" max="23" width="9.85546875" style="9" customWidth="1"/>
    <col min="24" max="24" width="8.42578125" style="9" customWidth="1"/>
    <col min="25" max="16384" width="9.140625" style="9"/>
  </cols>
  <sheetData>
    <row r="1" spans="1:24" ht="4.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4" ht="29.25" customHeight="1">
      <c r="A2" s="212" t="s">
        <v>680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0"/>
    </row>
    <row r="3" spans="1:24" ht="3.6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/>
    </row>
    <row r="4" spans="1:24" ht="3.6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0"/>
    </row>
    <row r="5" spans="1:24" ht="26.25" customHeight="1">
      <c r="A5" s="215" t="s">
        <v>670</v>
      </c>
      <c r="B5" s="215"/>
      <c r="C5" s="215"/>
      <c r="D5" s="215"/>
      <c r="E5" s="63"/>
      <c r="F5" s="248" t="s">
        <v>671</v>
      </c>
      <c r="G5" s="218"/>
      <c r="H5" s="218"/>
      <c r="I5" s="218"/>
      <c r="J5" s="218"/>
      <c r="K5" s="218"/>
      <c r="L5" s="218"/>
      <c r="M5" s="105"/>
      <c r="N5" s="215" t="s">
        <v>672</v>
      </c>
      <c r="O5" s="215"/>
      <c r="P5" s="215"/>
      <c r="Q5" s="215"/>
      <c r="R5" s="215"/>
      <c r="S5" s="215"/>
      <c r="T5" s="215"/>
      <c r="W5" s="31"/>
      <c r="X5" s="31"/>
    </row>
    <row r="6" spans="1:24" ht="2.25" customHeight="1">
      <c r="A6" s="215"/>
      <c r="B6" s="215"/>
      <c r="C6" s="215"/>
      <c r="D6" s="215"/>
      <c r="E6" s="63"/>
      <c r="F6" s="106"/>
      <c r="G6" s="106"/>
      <c r="H6" s="106"/>
      <c r="I6" s="106"/>
      <c r="J6" s="106"/>
      <c r="K6" s="106"/>
      <c r="L6" s="106"/>
      <c r="M6" s="105"/>
      <c r="N6" s="107"/>
      <c r="O6" s="107"/>
      <c r="P6" s="107"/>
      <c r="Q6" s="106"/>
      <c r="R6" s="106"/>
      <c r="S6" s="107"/>
      <c r="T6" s="107"/>
      <c r="U6" s="20"/>
    </row>
    <row r="7" spans="1:24" ht="24.75" customHeight="1">
      <c r="A7" s="215"/>
      <c r="B7" s="215"/>
      <c r="C7" s="215"/>
      <c r="D7" s="215"/>
      <c r="E7" s="108"/>
      <c r="F7" s="216" t="s">
        <v>648</v>
      </c>
      <c r="G7" s="216"/>
      <c r="H7" s="216"/>
      <c r="I7" s="216"/>
      <c r="J7" s="216"/>
      <c r="K7" s="109"/>
      <c r="L7" s="30" t="s">
        <v>656</v>
      </c>
      <c r="M7" s="110"/>
      <c r="N7" s="216" t="s">
        <v>648</v>
      </c>
      <c r="O7" s="216"/>
      <c r="P7" s="216"/>
      <c r="Q7" s="216"/>
      <c r="R7" s="216"/>
      <c r="S7" s="109"/>
      <c r="T7" s="30" t="s">
        <v>656</v>
      </c>
      <c r="U7" s="20"/>
    </row>
    <row r="8" spans="1:24" ht="2.25" customHeight="1">
      <c r="A8" s="215"/>
      <c r="B8" s="215"/>
      <c r="C8" s="215"/>
      <c r="D8" s="215"/>
      <c r="E8" s="108"/>
      <c r="F8" s="109"/>
      <c r="G8" s="109"/>
      <c r="H8" s="109"/>
      <c r="I8" s="109"/>
      <c r="J8" s="109"/>
      <c r="K8" s="109"/>
      <c r="L8" s="111"/>
      <c r="M8" s="110"/>
      <c r="N8" s="109"/>
      <c r="O8" s="109"/>
      <c r="P8" s="109"/>
      <c r="Q8" s="109"/>
      <c r="R8" s="109"/>
      <c r="S8" s="109"/>
      <c r="T8" s="109"/>
      <c r="U8" s="20"/>
    </row>
    <row r="9" spans="1:24" ht="34.5" customHeight="1">
      <c r="A9" s="215"/>
      <c r="B9" s="215"/>
      <c r="C9" s="215"/>
      <c r="D9" s="215"/>
      <c r="E9" s="63"/>
      <c r="F9" s="112" t="s">
        <v>1131</v>
      </c>
      <c r="G9" s="106"/>
      <c r="H9" s="112" t="s">
        <v>1132</v>
      </c>
      <c r="I9" s="106"/>
      <c r="J9" s="30" t="s">
        <v>673</v>
      </c>
      <c r="K9" s="106"/>
      <c r="L9" s="30" t="s">
        <v>296</v>
      </c>
      <c r="M9" s="105"/>
      <c r="N9" s="112" t="s">
        <v>1131</v>
      </c>
      <c r="O9" s="106"/>
      <c r="P9" s="112" t="s">
        <v>1132</v>
      </c>
      <c r="Q9" s="106"/>
      <c r="R9" s="30" t="s">
        <v>673</v>
      </c>
      <c r="S9" s="106"/>
      <c r="T9" s="30" t="s">
        <v>296</v>
      </c>
      <c r="U9" s="20"/>
    </row>
    <row r="10" spans="1:24" ht="13.15" customHeight="1">
      <c r="A10" s="20"/>
      <c r="B10" s="20"/>
      <c r="C10" s="20"/>
      <c r="D10" s="20"/>
      <c r="E10" s="20"/>
      <c r="F10" s="32"/>
      <c r="G10" s="32"/>
      <c r="H10" s="32"/>
      <c r="I10" s="32"/>
      <c r="J10" s="39"/>
      <c r="K10" s="32"/>
      <c r="L10" s="39"/>
      <c r="M10" s="113"/>
      <c r="N10" s="32"/>
      <c r="O10" s="32"/>
      <c r="P10" s="32"/>
      <c r="Q10" s="32"/>
      <c r="R10" s="39"/>
      <c r="S10" s="32"/>
      <c r="T10" s="39"/>
      <c r="U10" s="20"/>
    </row>
    <row r="11" spans="1:24" ht="27.75" customHeight="1">
      <c r="A11" s="256" t="s">
        <v>704</v>
      </c>
      <c r="B11" s="256"/>
      <c r="C11" s="256"/>
      <c r="D11" s="256"/>
      <c r="E11" s="136"/>
      <c r="F11" s="137"/>
      <c r="G11" s="137"/>
      <c r="H11" s="137"/>
      <c r="I11" s="137"/>
      <c r="J11" s="138"/>
      <c r="K11" s="137"/>
      <c r="L11" s="139"/>
      <c r="M11" s="118"/>
      <c r="N11" s="137"/>
      <c r="O11" s="137"/>
      <c r="P11" s="137"/>
      <c r="Q11" s="137"/>
      <c r="R11" s="138"/>
      <c r="S11" s="137"/>
      <c r="T11" s="139"/>
      <c r="U11" s="20"/>
      <c r="W11" s="31"/>
      <c r="X11" s="31"/>
    </row>
    <row r="12" spans="1:24" ht="12.75" customHeight="1">
      <c r="A12" s="72"/>
      <c r="B12" s="72" t="s">
        <v>366</v>
      </c>
      <c r="C12" s="72" t="s">
        <v>618</v>
      </c>
      <c r="D12" s="72"/>
      <c r="E12" s="72"/>
      <c r="F12" s="72">
        <v>1113.3980429999999</v>
      </c>
      <c r="G12" s="72"/>
      <c r="H12" s="72">
        <v>930.08156499999996</v>
      </c>
      <c r="I12" s="72"/>
      <c r="J12" s="119">
        <f t="shared" ref="J12:J21" si="0">F12-H12</f>
        <v>183.31647799999996</v>
      </c>
      <c r="K12" s="72"/>
      <c r="L12" s="120">
        <f t="shared" ref="L12:L21" si="1">F12/H12*100-100</f>
        <v>19.709720620040457</v>
      </c>
      <c r="M12" s="113"/>
      <c r="N12" s="72">
        <v>3967.1376659999996</v>
      </c>
      <c r="O12" s="72"/>
      <c r="P12" s="72">
        <v>3373.0972790000001</v>
      </c>
      <c r="Q12" s="72"/>
      <c r="R12" s="119">
        <f>N12-P12</f>
        <v>594.04038699999955</v>
      </c>
      <c r="S12" s="72"/>
      <c r="T12" s="120">
        <f t="shared" ref="T12:T21" si="2">N12/P12*100-100</f>
        <v>17.611125261590772</v>
      </c>
      <c r="U12" s="20"/>
    </row>
    <row r="13" spans="1:24" ht="12.75" customHeight="1">
      <c r="A13" s="20"/>
      <c r="B13" s="72" t="s">
        <v>368</v>
      </c>
      <c r="C13" s="72" t="s">
        <v>620</v>
      </c>
      <c r="D13" s="121"/>
      <c r="E13" s="20"/>
      <c r="F13" s="72">
        <v>495.27346199999999</v>
      </c>
      <c r="G13" s="72"/>
      <c r="H13" s="72">
        <v>496.60871800000001</v>
      </c>
      <c r="I13" s="72"/>
      <c r="J13" s="119">
        <f t="shared" si="0"/>
        <v>-1.3352560000000153</v>
      </c>
      <c r="K13" s="72"/>
      <c r="L13" s="120">
        <f t="shared" si="1"/>
        <v>-0.26887486095240831</v>
      </c>
      <c r="M13" s="113"/>
      <c r="N13" s="72">
        <v>1924.9734550000001</v>
      </c>
      <c r="O13" s="20"/>
      <c r="P13" s="72">
        <v>1861.3989099999999</v>
      </c>
      <c r="Q13" s="72"/>
      <c r="R13" s="119">
        <f>N13-P13</f>
        <v>63.574545000000171</v>
      </c>
      <c r="S13" s="72"/>
      <c r="T13" s="120">
        <f t="shared" si="2"/>
        <v>3.4154175474401711</v>
      </c>
      <c r="U13" s="20"/>
    </row>
    <row r="14" spans="1:24" ht="12.75" customHeight="1">
      <c r="A14" s="72"/>
      <c r="B14" s="72" t="s">
        <v>367</v>
      </c>
      <c r="C14" s="72" t="s">
        <v>619</v>
      </c>
      <c r="D14" s="72"/>
      <c r="E14" s="72"/>
      <c r="F14" s="72">
        <v>440.78946500000001</v>
      </c>
      <c r="G14" s="72"/>
      <c r="H14" s="72">
        <v>462.94937099999999</v>
      </c>
      <c r="I14" s="72"/>
      <c r="J14" s="119">
        <f t="shared" si="0"/>
        <v>-22.159905999999978</v>
      </c>
      <c r="K14" s="72"/>
      <c r="L14" s="120">
        <f t="shared" si="1"/>
        <v>-4.7866802264215522</v>
      </c>
      <c r="M14" s="113"/>
      <c r="N14" s="72">
        <v>1661.835671</v>
      </c>
      <c r="O14" s="72"/>
      <c r="P14" s="72">
        <v>1585.058233</v>
      </c>
      <c r="Q14" s="72"/>
      <c r="R14" s="119">
        <f t="shared" ref="R14:R21" si="3">N14-P14</f>
        <v>76.777438000000075</v>
      </c>
      <c r="S14" s="72"/>
      <c r="T14" s="120">
        <f t="shared" si="2"/>
        <v>4.8438244350609949</v>
      </c>
      <c r="U14" s="20"/>
      <c r="V14" s="122"/>
      <c r="W14" s="122"/>
    </row>
    <row r="15" spans="1:24" ht="12.75" customHeight="1">
      <c r="A15" s="20"/>
      <c r="B15" s="72" t="s">
        <v>373</v>
      </c>
      <c r="C15" s="72" t="s">
        <v>625</v>
      </c>
      <c r="D15" s="121"/>
      <c r="E15" s="20"/>
      <c r="F15" s="72">
        <v>235.51191700000001</v>
      </c>
      <c r="G15" s="72"/>
      <c r="H15" s="72">
        <v>200.106223</v>
      </c>
      <c r="I15" s="72"/>
      <c r="J15" s="119">
        <f t="shared" si="0"/>
        <v>35.405694000000011</v>
      </c>
      <c r="K15" s="72"/>
      <c r="L15" s="120">
        <f t="shared" si="1"/>
        <v>17.693449743439515</v>
      </c>
      <c r="M15" s="113"/>
      <c r="N15" s="72">
        <v>785.42882999999995</v>
      </c>
      <c r="O15" s="20"/>
      <c r="P15" s="72">
        <v>667.46956599999999</v>
      </c>
      <c r="Q15" s="72"/>
      <c r="R15" s="119">
        <f t="shared" si="3"/>
        <v>117.95926399999996</v>
      </c>
      <c r="S15" s="72"/>
      <c r="T15" s="120">
        <f t="shared" si="2"/>
        <v>17.672605615100039</v>
      </c>
      <c r="U15" s="20"/>
      <c r="V15" s="122"/>
      <c r="W15" s="122"/>
    </row>
    <row r="16" spans="1:24" ht="12.75" customHeight="1">
      <c r="A16" s="20"/>
      <c r="B16" s="72" t="s">
        <v>374</v>
      </c>
      <c r="C16" s="72" t="s">
        <v>626</v>
      </c>
      <c r="D16" s="121"/>
      <c r="E16" s="20"/>
      <c r="F16" s="72">
        <v>345.68381299999999</v>
      </c>
      <c r="G16" s="72"/>
      <c r="H16" s="72">
        <v>194.42829</v>
      </c>
      <c r="I16" s="72"/>
      <c r="J16" s="119">
        <f t="shared" si="0"/>
        <v>151.25552299999998</v>
      </c>
      <c r="K16" s="72"/>
      <c r="L16" s="120">
        <f t="shared" si="1"/>
        <v>77.795017895801067</v>
      </c>
      <c r="M16" s="113"/>
      <c r="N16" s="72">
        <v>938.41508699999997</v>
      </c>
      <c r="O16" s="20"/>
      <c r="P16" s="72">
        <v>648.71496400000001</v>
      </c>
      <c r="Q16" s="72"/>
      <c r="R16" s="119">
        <f t="shared" si="3"/>
        <v>289.70012299999996</v>
      </c>
      <c r="S16" s="72"/>
      <c r="T16" s="120">
        <f t="shared" si="2"/>
        <v>44.657536680470344</v>
      </c>
      <c r="U16" s="20"/>
      <c r="V16" s="122"/>
      <c r="W16" s="122"/>
    </row>
    <row r="17" spans="1:23" ht="12.75" customHeight="1">
      <c r="A17" s="20"/>
      <c r="B17" s="72" t="s">
        <v>369</v>
      </c>
      <c r="C17" s="72" t="s">
        <v>621</v>
      </c>
      <c r="D17" s="121"/>
      <c r="E17" s="20"/>
      <c r="F17" s="72">
        <v>152.66914399999999</v>
      </c>
      <c r="G17" s="72"/>
      <c r="H17" s="72">
        <v>122.119477</v>
      </c>
      <c r="I17" s="72"/>
      <c r="J17" s="119">
        <f t="shared" si="0"/>
        <v>30.549666999999985</v>
      </c>
      <c r="K17" s="72"/>
      <c r="L17" s="120">
        <f t="shared" si="1"/>
        <v>25.01621178741209</v>
      </c>
      <c r="M17" s="113"/>
      <c r="N17" s="72">
        <v>640.81508299999996</v>
      </c>
      <c r="O17" s="20"/>
      <c r="P17" s="72">
        <v>517.57693100000006</v>
      </c>
      <c r="Q17" s="72"/>
      <c r="R17" s="119">
        <f t="shared" si="3"/>
        <v>123.2381519999999</v>
      </c>
      <c r="S17" s="72"/>
      <c r="T17" s="120">
        <f t="shared" si="2"/>
        <v>23.810595994279325</v>
      </c>
      <c r="U17" s="20"/>
      <c r="V17" s="122"/>
      <c r="W17" s="122"/>
    </row>
    <row r="18" spans="1:23" ht="12.75" customHeight="1">
      <c r="A18" s="20"/>
      <c r="B18" s="72" t="s">
        <v>370</v>
      </c>
      <c r="C18" s="72" t="s">
        <v>622</v>
      </c>
      <c r="D18" s="121"/>
      <c r="E18" s="20"/>
      <c r="F18" s="72">
        <v>171.26335800000001</v>
      </c>
      <c r="G18" s="72"/>
      <c r="H18" s="72">
        <v>144.03900200000001</v>
      </c>
      <c r="I18" s="72"/>
      <c r="J18" s="119">
        <f t="shared" si="0"/>
        <v>27.224356</v>
      </c>
      <c r="K18" s="72"/>
      <c r="L18" s="120">
        <f t="shared" si="1"/>
        <v>18.900683580131997</v>
      </c>
      <c r="M18" s="113"/>
      <c r="N18" s="72">
        <v>603.75164300000006</v>
      </c>
      <c r="O18" s="20"/>
      <c r="P18" s="72">
        <v>478.76368000000002</v>
      </c>
      <c r="Q18" s="72"/>
      <c r="R18" s="119">
        <f t="shared" si="3"/>
        <v>124.98796300000004</v>
      </c>
      <c r="S18" s="72"/>
      <c r="T18" s="120">
        <f t="shared" si="2"/>
        <v>26.106400343484708</v>
      </c>
      <c r="U18" s="20"/>
      <c r="V18" s="122"/>
      <c r="W18" s="122"/>
    </row>
    <row r="19" spans="1:23" ht="12.75" customHeight="1">
      <c r="A19" s="20"/>
      <c r="B19" s="72" t="s">
        <v>372</v>
      </c>
      <c r="C19" s="72" t="s">
        <v>624</v>
      </c>
      <c r="D19" s="121"/>
      <c r="E19" s="20"/>
      <c r="F19" s="72">
        <v>123.597837</v>
      </c>
      <c r="G19" s="72"/>
      <c r="H19" s="72">
        <v>92.238848000000004</v>
      </c>
      <c r="I19" s="72"/>
      <c r="J19" s="119">
        <f t="shared" si="0"/>
        <v>31.358988999999994</v>
      </c>
      <c r="K19" s="72"/>
      <c r="L19" s="120">
        <f t="shared" si="1"/>
        <v>33.997593942196659</v>
      </c>
      <c r="M19" s="113"/>
      <c r="N19" s="72">
        <v>384.20977300000004</v>
      </c>
      <c r="O19" s="20"/>
      <c r="P19" s="72">
        <v>296.55254300000001</v>
      </c>
      <c r="Q19" s="72"/>
      <c r="R19" s="119">
        <f t="shared" si="3"/>
        <v>87.657230000000027</v>
      </c>
      <c r="S19" s="72"/>
      <c r="T19" s="120">
        <f t="shared" si="2"/>
        <v>29.55875175213049</v>
      </c>
      <c r="U19" s="20"/>
      <c r="V19" s="122"/>
      <c r="W19" s="122"/>
    </row>
    <row r="20" spans="1:23" ht="12.75" customHeight="1">
      <c r="A20" s="20"/>
      <c r="B20" s="72" t="s">
        <v>375</v>
      </c>
      <c r="C20" s="72" t="s">
        <v>627</v>
      </c>
      <c r="D20" s="121"/>
      <c r="E20" s="20"/>
      <c r="F20" s="72">
        <v>76.733090000000004</v>
      </c>
      <c r="G20" s="72"/>
      <c r="H20" s="72">
        <v>63.995522999999999</v>
      </c>
      <c r="I20" s="72"/>
      <c r="J20" s="119">
        <f t="shared" si="0"/>
        <v>12.737567000000006</v>
      </c>
      <c r="K20" s="72"/>
      <c r="L20" s="120">
        <f t="shared" si="1"/>
        <v>19.903840773361608</v>
      </c>
      <c r="M20" s="113"/>
      <c r="N20" s="72">
        <v>250.48481500000003</v>
      </c>
      <c r="O20" s="20"/>
      <c r="P20" s="72">
        <v>205.77794900000001</v>
      </c>
      <c r="Q20" s="72"/>
      <c r="R20" s="119">
        <f t="shared" si="3"/>
        <v>44.706866000000019</v>
      </c>
      <c r="S20" s="72"/>
      <c r="T20" s="120">
        <f t="shared" si="2"/>
        <v>21.725780734650058</v>
      </c>
      <c r="U20" s="20"/>
      <c r="V20" s="122"/>
      <c r="W20" s="122"/>
    </row>
    <row r="21" spans="1:23" ht="12.75" customHeight="1">
      <c r="A21" s="20"/>
      <c r="B21" s="72" t="s">
        <v>632</v>
      </c>
      <c r="C21" s="72" t="s">
        <v>633</v>
      </c>
      <c r="D21" s="121"/>
      <c r="E21" s="20"/>
      <c r="F21" s="72">
        <v>62.307181</v>
      </c>
      <c r="G21" s="72"/>
      <c r="H21" s="72">
        <v>48.585301000000001</v>
      </c>
      <c r="I21" s="72"/>
      <c r="J21" s="119">
        <f t="shared" si="0"/>
        <v>13.721879999999999</v>
      </c>
      <c r="K21" s="72"/>
      <c r="L21" s="120">
        <f t="shared" si="1"/>
        <v>28.242863000889912</v>
      </c>
      <c r="M21" s="113"/>
      <c r="N21" s="72">
        <v>216.57586200000003</v>
      </c>
      <c r="O21" s="20"/>
      <c r="P21" s="72">
        <v>168.75033300000001</v>
      </c>
      <c r="Q21" s="72"/>
      <c r="R21" s="119">
        <f t="shared" si="3"/>
        <v>47.825529000000017</v>
      </c>
      <c r="S21" s="72"/>
      <c r="T21" s="120">
        <f t="shared" si="2"/>
        <v>28.340998295985599</v>
      </c>
      <c r="U21" s="20"/>
      <c r="V21" s="122"/>
      <c r="W21" s="122"/>
    </row>
    <row r="22" spans="1:23" ht="4.5" customHeight="1">
      <c r="A22" s="20"/>
      <c r="B22" s="121"/>
      <c r="C22" s="121"/>
      <c r="D22" s="20"/>
      <c r="E22" s="20"/>
      <c r="F22" s="72"/>
      <c r="G22" s="72"/>
      <c r="H22" s="72"/>
      <c r="I22" s="72"/>
      <c r="J22" s="119"/>
      <c r="K22" s="72"/>
      <c r="L22" s="120"/>
      <c r="M22" s="113"/>
      <c r="N22" s="72"/>
      <c r="O22" s="20"/>
      <c r="P22" s="72"/>
      <c r="Q22" s="72"/>
      <c r="R22" s="119"/>
      <c r="S22" s="72"/>
      <c r="T22" s="120"/>
      <c r="U22" s="20"/>
      <c r="V22" s="122"/>
      <c r="W22" s="122"/>
    </row>
    <row r="23" spans="1:23" ht="30" customHeight="1">
      <c r="A23" s="251" t="s">
        <v>674</v>
      </c>
      <c r="B23" s="251"/>
      <c r="C23" s="251"/>
      <c r="D23" s="251"/>
      <c r="E23" s="123"/>
      <c r="F23" s="115">
        <v>2658.5335970000015</v>
      </c>
      <c r="G23" s="115"/>
      <c r="H23" s="115">
        <v>2410.7197939999983</v>
      </c>
      <c r="I23" s="115"/>
      <c r="J23" s="116">
        <f>F23-H23</f>
        <v>247.81380300000319</v>
      </c>
      <c r="K23" s="124"/>
      <c r="L23" s="117">
        <f>F23/H23*100-100</f>
        <v>10.279660191814216</v>
      </c>
      <c r="M23" s="118"/>
      <c r="N23" s="115">
        <v>9762.300871000014</v>
      </c>
      <c r="O23" s="115"/>
      <c r="P23" s="115">
        <v>8661.9100760000001</v>
      </c>
      <c r="Q23" s="115"/>
      <c r="R23" s="116">
        <f>N23-P23</f>
        <v>1100.3907950000139</v>
      </c>
      <c r="S23" s="124"/>
      <c r="T23" s="117">
        <f>N23/P23*100-100</f>
        <v>12.703789179812915</v>
      </c>
      <c r="U23" s="20"/>
      <c r="V23" s="122"/>
      <c r="W23" s="122"/>
    </row>
    <row r="24" spans="1:23" s="10" customFormat="1" ht="30" customHeight="1">
      <c r="A24" s="249" t="s">
        <v>675</v>
      </c>
      <c r="B24" s="249"/>
      <c r="C24" s="249"/>
      <c r="D24" s="249"/>
      <c r="E24" s="125"/>
      <c r="F24" s="125">
        <v>2893.0885660000004</v>
      </c>
      <c r="G24" s="125"/>
      <c r="H24" s="125">
        <v>2628.5555540000005</v>
      </c>
      <c r="I24" s="125"/>
      <c r="J24" s="126">
        <f>F24-H24</f>
        <v>264.53301199999987</v>
      </c>
      <c r="K24" s="126"/>
      <c r="L24" s="127">
        <f>F24/H24*100-100</f>
        <v>10.063816669099765</v>
      </c>
      <c r="M24" s="128"/>
      <c r="N24" s="125">
        <f>N25-N15</f>
        <v>10609.209438</v>
      </c>
      <c r="O24" s="125"/>
      <c r="P24" s="125">
        <f>P25-P15</f>
        <v>9414.0893460000007</v>
      </c>
      <c r="Q24" s="125"/>
      <c r="R24" s="126">
        <f>N24-P24</f>
        <v>1195.1200919999992</v>
      </c>
      <c r="S24" s="126"/>
      <c r="T24" s="127">
        <f>N24/P24*100-100</f>
        <v>12.695015397403253</v>
      </c>
      <c r="U24" s="129"/>
      <c r="V24" s="130"/>
      <c r="W24" s="130"/>
    </row>
    <row r="25" spans="1:23" ht="30" customHeight="1">
      <c r="A25" s="251" t="s">
        <v>676</v>
      </c>
      <c r="B25" s="251"/>
      <c r="C25" s="251"/>
      <c r="D25" s="251"/>
      <c r="E25" s="211"/>
      <c r="F25" s="115">
        <v>3128.6004830000006</v>
      </c>
      <c r="G25" s="115"/>
      <c r="H25" s="115">
        <v>2828.6617770000003</v>
      </c>
      <c r="I25" s="115"/>
      <c r="J25" s="116">
        <f>F25-H25</f>
        <v>299.93870600000037</v>
      </c>
      <c r="K25" s="124"/>
      <c r="L25" s="117">
        <f>F25/H25*100-100</f>
        <v>10.603554954460009</v>
      </c>
      <c r="M25" s="118"/>
      <c r="N25" s="115">
        <v>11394.638268000001</v>
      </c>
      <c r="O25" s="115"/>
      <c r="P25" s="115">
        <v>10081.558912</v>
      </c>
      <c r="Q25" s="115"/>
      <c r="R25" s="116">
        <f>N25-P25</f>
        <v>1313.0793560000002</v>
      </c>
      <c r="S25" s="124"/>
      <c r="T25" s="117">
        <f>N25/P25*100-100</f>
        <v>13.024566611787108</v>
      </c>
      <c r="U25" s="20"/>
      <c r="V25" s="122"/>
      <c r="W25" s="122"/>
    </row>
    <row r="26" spans="1:23" ht="30" customHeight="1">
      <c r="A26" s="249" t="s">
        <v>677</v>
      </c>
      <c r="B26" s="249"/>
      <c r="C26" s="249"/>
      <c r="D26" s="249"/>
      <c r="E26" s="125"/>
      <c r="F26" s="125">
        <v>1471.3777740000005</v>
      </c>
      <c r="G26" s="125"/>
      <c r="H26" s="125">
        <v>1113.8513620000001</v>
      </c>
      <c r="I26" s="125"/>
      <c r="J26" s="126">
        <f>F26-H26</f>
        <v>357.52641200000039</v>
      </c>
      <c r="K26" s="126"/>
      <c r="L26" s="127">
        <f>F26/H26*100-100</f>
        <v>32.098215632473256</v>
      </c>
      <c r="M26" s="131"/>
      <c r="N26" s="125">
        <f>N27+N15</f>
        <v>4509.2709550000009</v>
      </c>
      <c r="O26" s="125"/>
      <c r="P26" s="125">
        <f>P27+P15</f>
        <v>3600.9765720000005</v>
      </c>
      <c r="Q26" s="72"/>
      <c r="R26" s="126">
        <f>N26-P26</f>
        <v>908.29438300000038</v>
      </c>
      <c r="S26" s="126"/>
      <c r="T26" s="127">
        <f>N26/P26*100-100</f>
        <v>25.223557133434198</v>
      </c>
      <c r="U26" s="20"/>
      <c r="V26" s="122"/>
      <c r="W26" s="122"/>
    </row>
    <row r="27" spans="1:23" ht="30" customHeight="1">
      <c r="A27" s="250" t="s">
        <v>678</v>
      </c>
      <c r="B27" s="250"/>
      <c r="C27" s="250"/>
      <c r="D27" s="250"/>
      <c r="E27" s="123"/>
      <c r="F27" s="115">
        <v>1235.8658570000005</v>
      </c>
      <c r="G27" s="115"/>
      <c r="H27" s="115">
        <v>913.74513899999988</v>
      </c>
      <c r="I27" s="115"/>
      <c r="J27" s="116">
        <f>F27-H27</f>
        <v>322.12071800000058</v>
      </c>
      <c r="K27" s="124"/>
      <c r="L27" s="117">
        <f>F27/H27*100-100</f>
        <v>35.252796896137653</v>
      </c>
      <c r="M27" s="118"/>
      <c r="N27" s="115">
        <v>3723.842125000001</v>
      </c>
      <c r="O27" s="115"/>
      <c r="P27" s="115">
        <v>2933.5070060000003</v>
      </c>
      <c r="Q27" s="115"/>
      <c r="R27" s="116">
        <f>N27-P27</f>
        <v>790.33511900000076</v>
      </c>
      <c r="S27" s="124"/>
      <c r="T27" s="117">
        <f>N27/P27*100-100</f>
        <v>26.94164757007573</v>
      </c>
      <c r="U27" s="20"/>
      <c r="V27" s="122"/>
      <c r="W27" s="122"/>
    </row>
    <row r="28" spans="1:23" ht="3" customHeight="1">
      <c r="A28" s="13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20"/>
      <c r="V28" s="122"/>
      <c r="W28" s="122"/>
    </row>
    <row r="29" spans="1:23" ht="3.75" customHeight="1">
      <c r="A29" s="13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0"/>
      <c r="V29" s="122"/>
      <c r="W29" s="122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>
      <c r="A33" s="20"/>
      <c r="B33" s="20"/>
      <c r="C33" s="20"/>
      <c r="D33" s="20"/>
      <c r="E33" s="20"/>
      <c r="F33" s="134"/>
      <c r="G33" s="20"/>
      <c r="H33" s="134"/>
      <c r="I33" s="20"/>
      <c r="J33" s="20"/>
      <c r="K33" s="20"/>
      <c r="L33" s="20"/>
      <c r="M33" s="20"/>
      <c r="N33" s="134"/>
      <c r="O33" s="20"/>
      <c r="P33" s="134"/>
      <c r="Q33" s="20"/>
      <c r="R33" s="20"/>
      <c r="S33" s="20"/>
      <c r="T33" s="20"/>
      <c r="U33" s="20"/>
    </row>
    <row r="34" spans="1:21" ht="30" customHeight="1">
      <c r="A34" s="242" t="s">
        <v>634</v>
      </c>
      <c r="B34" s="242"/>
      <c r="C34" s="242"/>
      <c r="D34" s="242"/>
      <c r="E34" s="135"/>
      <c r="F34" s="243" t="s">
        <v>635</v>
      </c>
      <c r="G34" s="243"/>
      <c r="H34" s="243"/>
      <c r="I34" s="243"/>
      <c r="J34" s="243"/>
      <c r="K34" s="243"/>
      <c r="L34" s="243"/>
      <c r="M34" s="20"/>
      <c r="N34" s="134"/>
      <c r="O34" s="20"/>
      <c r="P34" s="134"/>
      <c r="Q34" s="20"/>
      <c r="R34" s="20"/>
      <c r="S34" s="20"/>
      <c r="T34" s="20"/>
      <c r="U34" s="20"/>
    </row>
    <row r="35" spans="1:21" ht="30" customHeight="1">
      <c r="A35" s="244" t="s">
        <v>636</v>
      </c>
      <c r="B35" s="244"/>
      <c r="C35" s="244"/>
      <c r="D35" s="244"/>
      <c r="E35" s="135"/>
      <c r="F35" s="241" t="s">
        <v>637</v>
      </c>
      <c r="G35" s="241"/>
      <c r="H35" s="241"/>
      <c r="I35" s="241"/>
      <c r="J35" s="241"/>
      <c r="K35" s="241"/>
      <c r="L35" s="241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0" customHeight="1">
      <c r="A36" s="242" t="s">
        <v>638</v>
      </c>
      <c r="B36" s="242"/>
      <c r="C36" s="242"/>
      <c r="D36" s="242"/>
      <c r="E36" s="135"/>
      <c r="F36" s="243" t="s">
        <v>637</v>
      </c>
      <c r="G36" s="243"/>
      <c r="H36" s="243"/>
      <c r="I36" s="243"/>
      <c r="J36" s="243"/>
      <c r="K36" s="243"/>
      <c r="L36" s="243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30" customHeight="1">
      <c r="A37" s="240" t="s">
        <v>639</v>
      </c>
      <c r="B37" s="240"/>
      <c r="C37" s="240"/>
      <c r="D37" s="240"/>
      <c r="E37" s="135"/>
      <c r="F37" s="241" t="s">
        <v>635</v>
      </c>
      <c r="G37" s="241"/>
      <c r="H37" s="241"/>
      <c r="I37" s="241"/>
      <c r="J37" s="241"/>
      <c r="K37" s="241"/>
      <c r="L37" s="241"/>
      <c r="M37" s="20"/>
      <c r="N37" s="20"/>
      <c r="O37" s="20"/>
      <c r="P37" s="20"/>
      <c r="Q37" s="20"/>
      <c r="R37" s="20"/>
      <c r="S37" s="20"/>
      <c r="T37" s="20"/>
      <c r="U37" s="20"/>
    </row>
    <row r="38" spans="1:21">
      <c r="A38" s="20"/>
      <c r="B38" s="20"/>
      <c r="C38" s="20"/>
      <c r="D38" s="20"/>
      <c r="E38" s="20"/>
      <c r="F38" s="134"/>
      <c r="G38" s="20"/>
      <c r="H38" s="134"/>
      <c r="I38" s="20"/>
      <c r="J38" s="20"/>
      <c r="K38" s="20"/>
      <c r="L38" s="20"/>
      <c r="M38" s="20"/>
      <c r="N38" s="134"/>
      <c r="O38" s="20"/>
      <c r="P38" s="134"/>
      <c r="Q38" s="20"/>
      <c r="R38" s="20"/>
      <c r="S38" s="20"/>
      <c r="T38" s="20"/>
      <c r="U38" s="20"/>
    </row>
    <row r="39" spans="1:21">
      <c r="A39" s="20"/>
      <c r="B39" s="72"/>
      <c r="C39" s="72"/>
      <c r="D39" s="1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</sheetData>
  <mergeCells count="21">
    <mergeCell ref="A27:D27"/>
    <mergeCell ref="A11:D11"/>
    <mergeCell ref="A23:D23"/>
    <mergeCell ref="A24:D24"/>
    <mergeCell ref="A25:D25"/>
    <mergeCell ref="A26:D26"/>
    <mergeCell ref="A1:T1"/>
    <mergeCell ref="A2:T2"/>
    <mergeCell ref="A5:D9"/>
    <mergeCell ref="F5:L5"/>
    <mergeCell ref="N5:T5"/>
    <mergeCell ref="F7:J7"/>
    <mergeCell ref="N7:R7"/>
    <mergeCell ref="A37:D37"/>
    <mergeCell ref="F37:L37"/>
    <mergeCell ref="A34:D34"/>
    <mergeCell ref="F34:L34"/>
    <mergeCell ref="A35:D35"/>
    <mergeCell ref="F35:L35"/>
    <mergeCell ref="A36:D36"/>
    <mergeCell ref="F36:L3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73"/>
  <sheetViews>
    <sheetView showGridLines="0" topLeftCell="A2" zoomScale="90" zoomScaleNormal="90" workbookViewId="0">
      <selection activeCell="A2" sqref="A2:W2"/>
    </sheetView>
  </sheetViews>
  <sheetFormatPr defaultRowHeight="12.75"/>
  <cols>
    <col min="1" max="1" width="5" style="9" customWidth="1"/>
    <col min="2" max="2" width="7.7109375" style="9" customWidth="1"/>
    <col min="3" max="21" width="9" style="9" customWidth="1"/>
    <col min="22" max="22" width="5" style="9" customWidth="1"/>
    <col min="23" max="16384" width="9.140625" style="9"/>
  </cols>
  <sheetData>
    <row r="1" spans="1:23" ht="2.25" hidden="1" customHeight="1"/>
    <row r="2" spans="1:23" ht="21" customHeight="1">
      <c r="A2" s="236" t="s">
        <v>351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ht="18" customHeight="1" thickBot="1">
      <c r="A3" s="262" t="s">
        <v>574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</row>
    <row r="4" spans="1:23" ht="11.25" customHeight="1" thickBot="1">
      <c r="A4" s="263" t="s">
        <v>162</v>
      </c>
      <c r="B4" s="263" t="s">
        <v>163</v>
      </c>
      <c r="C4" s="237" t="s">
        <v>681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9"/>
      <c r="V4" s="263" t="s">
        <v>536</v>
      </c>
      <c r="W4" s="263" t="s">
        <v>523</v>
      </c>
    </row>
    <row r="5" spans="1:23" ht="21" customHeight="1" thickBot="1">
      <c r="A5" s="264"/>
      <c r="B5" s="264"/>
      <c r="C5" s="140">
        <v>111</v>
      </c>
      <c r="D5" s="140">
        <v>112</v>
      </c>
      <c r="E5" s="140">
        <v>121</v>
      </c>
      <c r="F5" s="140">
        <v>122</v>
      </c>
      <c r="G5" s="140">
        <v>21</v>
      </c>
      <c r="H5" s="140">
        <v>22</v>
      </c>
      <c r="I5" s="140">
        <v>31</v>
      </c>
      <c r="J5" s="140">
        <v>321</v>
      </c>
      <c r="K5" s="140">
        <v>322</v>
      </c>
      <c r="L5" s="140">
        <v>41</v>
      </c>
      <c r="M5" s="140">
        <v>42</v>
      </c>
      <c r="N5" s="140">
        <v>51</v>
      </c>
      <c r="O5" s="140">
        <v>521</v>
      </c>
      <c r="P5" s="140">
        <v>522</v>
      </c>
      <c r="Q5" s="140">
        <v>53</v>
      </c>
      <c r="R5" s="140">
        <v>61</v>
      </c>
      <c r="S5" s="140">
        <v>62</v>
      </c>
      <c r="T5" s="140">
        <v>63</v>
      </c>
      <c r="U5" s="140">
        <v>7</v>
      </c>
      <c r="V5" s="264"/>
      <c r="W5" s="264"/>
    </row>
    <row r="6" spans="1:23" ht="9" customHeight="1">
      <c r="A6" s="100">
        <v>2020</v>
      </c>
      <c r="B6" s="97" t="s">
        <v>339</v>
      </c>
      <c r="C6" s="141">
        <v>107.84</v>
      </c>
      <c r="D6" s="141">
        <v>211.42536900000002</v>
      </c>
      <c r="E6" s="141">
        <v>40.633049</v>
      </c>
      <c r="F6" s="141">
        <v>410.633917</v>
      </c>
      <c r="G6" s="141">
        <v>160.21008400000005</v>
      </c>
      <c r="H6" s="141">
        <v>1670.9646899999991</v>
      </c>
      <c r="I6" s="141">
        <v>641.67891099999997</v>
      </c>
      <c r="J6" s="141">
        <v>16.251940000000001</v>
      </c>
      <c r="K6" s="141">
        <v>248.71295600000002</v>
      </c>
      <c r="L6" s="141">
        <v>626.59316400000023</v>
      </c>
      <c r="M6" s="141">
        <v>487.88829599999997</v>
      </c>
      <c r="N6" s="141">
        <v>371.561376</v>
      </c>
      <c r="O6" s="141">
        <v>164.39648199999999</v>
      </c>
      <c r="P6" s="141">
        <v>16.641694999999999</v>
      </c>
      <c r="Q6" s="141">
        <v>497.71536500000002</v>
      </c>
      <c r="R6" s="141">
        <v>167.75238300000001</v>
      </c>
      <c r="S6" s="141">
        <v>419.81903499999993</v>
      </c>
      <c r="T6" s="141">
        <v>420.182028</v>
      </c>
      <c r="U6" s="141">
        <v>1.0138880000000001</v>
      </c>
      <c r="V6" s="100">
        <v>2020</v>
      </c>
      <c r="W6" s="97" t="s">
        <v>539</v>
      </c>
    </row>
    <row r="7" spans="1:23" ht="9" customHeight="1">
      <c r="A7" s="96"/>
      <c r="B7" s="97" t="s">
        <v>340</v>
      </c>
      <c r="C7" s="141">
        <v>101.135666</v>
      </c>
      <c r="D7" s="141">
        <v>196.74916699999997</v>
      </c>
      <c r="E7" s="141">
        <v>40.633429</v>
      </c>
      <c r="F7" s="141">
        <v>395.91572300000001</v>
      </c>
      <c r="G7" s="141">
        <v>158.607012</v>
      </c>
      <c r="H7" s="141">
        <v>1610.5489049999996</v>
      </c>
      <c r="I7" s="141">
        <v>497.78660299999996</v>
      </c>
      <c r="J7" s="141">
        <v>9.3313590000000008</v>
      </c>
      <c r="K7" s="141">
        <v>201.80671999999998</v>
      </c>
      <c r="L7" s="141">
        <v>585.83655100000021</v>
      </c>
      <c r="M7" s="141">
        <v>424.78579500000001</v>
      </c>
      <c r="N7" s="141">
        <v>476.60229099999998</v>
      </c>
      <c r="O7" s="141">
        <v>289.51218599999999</v>
      </c>
      <c r="P7" s="141">
        <v>17.438586000000001</v>
      </c>
      <c r="Q7" s="141">
        <v>499.98626999999999</v>
      </c>
      <c r="R7" s="141">
        <v>157.772954</v>
      </c>
      <c r="S7" s="141">
        <v>367.31031899999999</v>
      </c>
      <c r="T7" s="141">
        <v>409.83686599999999</v>
      </c>
      <c r="U7" s="141">
        <v>5.2252809999999998</v>
      </c>
      <c r="V7" s="96"/>
      <c r="W7" s="97" t="s">
        <v>540</v>
      </c>
    </row>
    <row r="8" spans="1:23" ht="9" customHeight="1">
      <c r="A8" s="96"/>
      <c r="B8" s="97" t="s">
        <v>341</v>
      </c>
      <c r="C8" s="141">
        <v>113.036317</v>
      </c>
      <c r="D8" s="141">
        <v>238.87309699999997</v>
      </c>
      <c r="E8" s="141">
        <v>38.106712000000002</v>
      </c>
      <c r="F8" s="141">
        <v>441.52369899999997</v>
      </c>
      <c r="G8" s="141">
        <v>182.03171000000006</v>
      </c>
      <c r="H8" s="141">
        <v>1699.3824070000001</v>
      </c>
      <c r="I8" s="141">
        <v>478.77345999999994</v>
      </c>
      <c r="J8" s="141">
        <v>4.6597439999999999</v>
      </c>
      <c r="K8" s="141">
        <v>180.32669300000001</v>
      </c>
      <c r="L8" s="141">
        <v>573.68825800000002</v>
      </c>
      <c r="M8" s="141">
        <v>437.58437700000002</v>
      </c>
      <c r="N8" s="141">
        <v>373.41990299999998</v>
      </c>
      <c r="O8" s="141">
        <v>138.56994300000002</v>
      </c>
      <c r="P8" s="141">
        <v>17.750579999999999</v>
      </c>
      <c r="Q8" s="141">
        <v>379.870767</v>
      </c>
      <c r="R8" s="141">
        <v>134.89502300000004</v>
      </c>
      <c r="S8" s="141">
        <v>274.81379900000002</v>
      </c>
      <c r="T8" s="141">
        <v>430.714989</v>
      </c>
      <c r="U8" s="141">
        <v>0.71265599999999996</v>
      </c>
      <c r="V8" s="96"/>
      <c r="W8" s="97" t="s">
        <v>541</v>
      </c>
    </row>
    <row r="9" spans="1:23" ht="9" customHeight="1">
      <c r="A9" s="96"/>
      <c r="B9" s="97" t="s">
        <v>342</v>
      </c>
      <c r="C9" s="141">
        <v>113.88902400000001</v>
      </c>
      <c r="D9" s="141">
        <v>212.38985100000002</v>
      </c>
      <c r="E9" s="141">
        <v>44.061812999999994</v>
      </c>
      <c r="F9" s="141">
        <v>354.28153199999997</v>
      </c>
      <c r="G9" s="141">
        <v>138.00790200000003</v>
      </c>
      <c r="H9" s="141">
        <v>1173.2116840000003</v>
      </c>
      <c r="I9" s="141">
        <v>233.30657399999996</v>
      </c>
      <c r="J9" s="141">
        <v>4.3715580000000003</v>
      </c>
      <c r="K9" s="141">
        <v>159.16485500000002</v>
      </c>
      <c r="L9" s="141">
        <v>416.97626200000008</v>
      </c>
      <c r="M9" s="141">
        <v>296.106067</v>
      </c>
      <c r="N9" s="141">
        <v>99.67117300000001</v>
      </c>
      <c r="O9" s="141">
        <v>18.786579000000003</v>
      </c>
      <c r="P9" s="141">
        <v>5.8576859999999993</v>
      </c>
      <c r="Q9" s="141">
        <v>135.01463100000001</v>
      </c>
      <c r="R9" s="141">
        <v>79.909942999999984</v>
      </c>
      <c r="S9" s="141">
        <v>202.79980700000004</v>
      </c>
      <c r="T9" s="141">
        <v>349.87348100000003</v>
      </c>
      <c r="U9" s="141">
        <v>1.8075479999999999</v>
      </c>
      <c r="V9" s="96"/>
      <c r="W9" s="97" t="s">
        <v>542</v>
      </c>
    </row>
    <row r="10" spans="1:23" ht="9" customHeight="1">
      <c r="A10" s="96"/>
      <c r="B10" s="97" t="s">
        <v>343</v>
      </c>
      <c r="C10" s="141">
        <v>128.14684400000002</v>
      </c>
      <c r="D10" s="141">
        <v>206.85417700000002</v>
      </c>
      <c r="E10" s="141">
        <v>36.599171999999996</v>
      </c>
      <c r="F10" s="141">
        <v>349.65692300000001</v>
      </c>
      <c r="G10" s="141">
        <v>133.883622</v>
      </c>
      <c r="H10" s="141">
        <v>1227.0169939999998</v>
      </c>
      <c r="I10" s="141">
        <v>35.174661999999998</v>
      </c>
      <c r="J10" s="141">
        <v>11.005658</v>
      </c>
      <c r="K10" s="141">
        <v>135.92453800000004</v>
      </c>
      <c r="L10" s="141">
        <v>512.61963700000001</v>
      </c>
      <c r="M10" s="141">
        <v>338.547437</v>
      </c>
      <c r="N10" s="141">
        <v>168.90765999999999</v>
      </c>
      <c r="O10" s="141">
        <v>32.250788999999997</v>
      </c>
      <c r="P10" s="141">
        <v>14.738563000000001</v>
      </c>
      <c r="Q10" s="141">
        <v>223.98591899999997</v>
      </c>
      <c r="R10" s="141">
        <v>111.50139700000001</v>
      </c>
      <c r="S10" s="141">
        <v>274.32360099999994</v>
      </c>
      <c r="T10" s="141">
        <v>374.93928100000005</v>
      </c>
      <c r="U10" s="141">
        <v>16.882361</v>
      </c>
      <c r="V10" s="96"/>
      <c r="W10" s="97" t="s">
        <v>543</v>
      </c>
    </row>
    <row r="11" spans="1:23" ht="9" customHeight="1">
      <c r="A11" s="96"/>
      <c r="B11" s="97" t="s">
        <v>344</v>
      </c>
      <c r="C11" s="141">
        <v>104.573115</v>
      </c>
      <c r="D11" s="141">
        <v>215.40766099999999</v>
      </c>
      <c r="E11" s="141">
        <v>38.824557999999996</v>
      </c>
      <c r="F11" s="141">
        <v>395.36275800000004</v>
      </c>
      <c r="G11" s="141">
        <v>141.84321199999999</v>
      </c>
      <c r="H11" s="141">
        <v>1393.066413</v>
      </c>
      <c r="I11" s="141">
        <v>97.003315000000001</v>
      </c>
      <c r="J11" s="141">
        <v>25.929034000000001</v>
      </c>
      <c r="K11" s="141">
        <v>170.61141499999997</v>
      </c>
      <c r="L11" s="141">
        <v>633.63099599999987</v>
      </c>
      <c r="M11" s="141">
        <v>385.63973899999991</v>
      </c>
      <c r="N11" s="141">
        <v>194.19707200000002</v>
      </c>
      <c r="O11" s="141">
        <v>142.73682299999999</v>
      </c>
      <c r="P11" s="141">
        <v>23.681694</v>
      </c>
      <c r="Q11" s="141">
        <v>336.46225500000003</v>
      </c>
      <c r="R11" s="141">
        <v>149.007182</v>
      </c>
      <c r="S11" s="141">
        <v>313.89425899999969</v>
      </c>
      <c r="T11" s="141">
        <v>389.12249100000002</v>
      </c>
      <c r="U11" s="141">
        <v>5.815779</v>
      </c>
      <c r="V11" s="96"/>
      <c r="W11" s="97" t="s">
        <v>544</v>
      </c>
    </row>
    <row r="12" spans="1:23" ht="9" customHeight="1">
      <c r="A12" s="96"/>
      <c r="B12" s="97" t="s">
        <v>345</v>
      </c>
      <c r="C12" s="141">
        <v>144.758804</v>
      </c>
      <c r="D12" s="141">
        <v>218.49767600000004</v>
      </c>
      <c r="E12" s="141">
        <v>45.434486</v>
      </c>
      <c r="F12" s="141">
        <v>417.68789299999997</v>
      </c>
      <c r="G12" s="141">
        <v>156.058672</v>
      </c>
      <c r="H12" s="141">
        <v>1615.455751</v>
      </c>
      <c r="I12" s="141">
        <v>184.47913999999997</v>
      </c>
      <c r="J12" s="141">
        <v>16.325164000000001</v>
      </c>
      <c r="K12" s="141">
        <v>213.343805</v>
      </c>
      <c r="L12" s="141">
        <v>674.17118900000003</v>
      </c>
      <c r="M12" s="141">
        <v>433.09036699999996</v>
      </c>
      <c r="N12" s="141">
        <v>242.92658</v>
      </c>
      <c r="O12" s="141">
        <v>167.44159400000001</v>
      </c>
      <c r="P12" s="141">
        <v>26.65738</v>
      </c>
      <c r="Q12" s="141">
        <v>364.08373599999999</v>
      </c>
      <c r="R12" s="141">
        <v>177.57434900000001</v>
      </c>
      <c r="S12" s="141">
        <v>357.20522199999999</v>
      </c>
      <c r="T12" s="141">
        <v>398.03253599999999</v>
      </c>
      <c r="U12" s="141">
        <v>10.212201</v>
      </c>
      <c r="V12" s="96"/>
      <c r="W12" s="97" t="s">
        <v>545</v>
      </c>
    </row>
    <row r="13" spans="1:23" ht="9" customHeight="1">
      <c r="A13" s="96"/>
      <c r="B13" s="97" t="s">
        <v>346</v>
      </c>
      <c r="C13" s="141">
        <v>99.431753000000015</v>
      </c>
      <c r="D13" s="141">
        <v>229.67842899999999</v>
      </c>
      <c r="E13" s="141">
        <v>33.701614999999997</v>
      </c>
      <c r="F13" s="141">
        <v>384.73972300000003</v>
      </c>
      <c r="G13" s="141">
        <v>142.47876999999997</v>
      </c>
      <c r="H13" s="141">
        <v>1190.4001410000001</v>
      </c>
      <c r="I13" s="141">
        <v>262.80237599999998</v>
      </c>
      <c r="J13" s="141">
        <v>16.234179000000001</v>
      </c>
      <c r="K13" s="141">
        <v>199.12082900000001</v>
      </c>
      <c r="L13" s="141">
        <v>539.57013000000018</v>
      </c>
      <c r="M13" s="141">
        <v>370.01884300000006</v>
      </c>
      <c r="N13" s="141">
        <v>190.34050300000001</v>
      </c>
      <c r="O13" s="141">
        <v>166.07730800000002</v>
      </c>
      <c r="P13" s="141">
        <v>30.053025000000002</v>
      </c>
      <c r="Q13" s="141">
        <v>318.32638500000002</v>
      </c>
      <c r="R13" s="141">
        <v>146.55911099999997</v>
      </c>
      <c r="S13" s="141">
        <v>349.1906349999997</v>
      </c>
      <c r="T13" s="141">
        <v>341.74326900000005</v>
      </c>
      <c r="U13" s="141">
        <v>7.2486899999999999</v>
      </c>
      <c r="V13" s="96"/>
      <c r="W13" s="97" t="s">
        <v>546</v>
      </c>
    </row>
    <row r="14" spans="1:23" ht="9" customHeight="1">
      <c r="A14" s="96"/>
      <c r="B14" s="97" t="s">
        <v>347</v>
      </c>
      <c r="C14" s="141">
        <v>89.928847999999988</v>
      </c>
      <c r="D14" s="141">
        <v>249.47592300000002</v>
      </c>
      <c r="E14" s="141">
        <v>46.324066999999999</v>
      </c>
      <c r="F14" s="141">
        <v>431.86775399999999</v>
      </c>
      <c r="G14" s="141">
        <v>168.18510100000003</v>
      </c>
      <c r="H14" s="141">
        <v>1607.1572499999995</v>
      </c>
      <c r="I14" s="141">
        <v>339.61449800000003</v>
      </c>
      <c r="J14" s="141">
        <v>3.4996440000000004</v>
      </c>
      <c r="K14" s="141">
        <v>145.75571099999996</v>
      </c>
      <c r="L14" s="141">
        <v>653.38314900000023</v>
      </c>
      <c r="M14" s="141">
        <v>499.23659099999998</v>
      </c>
      <c r="N14" s="141">
        <v>291.69298299999997</v>
      </c>
      <c r="O14" s="141">
        <v>131.12777399999999</v>
      </c>
      <c r="P14" s="141">
        <v>49.938219000000004</v>
      </c>
      <c r="Q14" s="141">
        <v>485.76513400000005</v>
      </c>
      <c r="R14" s="141">
        <v>172.75692500000002</v>
      </c>
      <c r="S14" s="141">
        <v>397.6172949999999</v>
      </c>
      <c r="T14" s="141">
        <v>403.55808400000001</v>
      </c>
      <c r="U14" s="141">
        <v>3.2041209999999998</v>
      </c>
      <c r="V14" s="96"/>
      <c r="W14" s="97" t="s">
        <v>547</v>
      </c>
    </row>
    <row r="15" spans="1:23" ht="9" customHeight="1">
      <c r="A15" s="96"/>
      <c r="B15" s="97" t="s">
        <v>348</v>
      </c>
      <c r="C15" s="141">
        <v>112.69661100000002</v>
      </c>
      <c r="D15" s="141">
        <v>247.44412599999998</v>
      </c>
      <c r="E15" s="141">
        <v>41.844788999999999</v>
      </c>
      <c r="F15" s="141">
        <v>434.74804100000006</v>
      </c>
      <c r="G15" s="141">
        <v>147.17316100000002</v>
      </c>
      <c r="H15" s="141">
        <v>1689.2449929999998</v>
      </c>
      <c r="I15" s="141">
        <v>285.45338000000004</v>
      </c>
      <c r="J15" s="141">
        <v>20.285847</v>
      </c>
      <c r="K15" s="141">
        <v>183.35156900000001</v>
      </c>
      <c r="L15" s="141">
        <v>720.79176700000016</v>
      </c>
      <c r="M15" s="141">
        <v>517.8316769999999</v>
      </c>
      <c r="N15" s="141">
        <v>312.41000400000001</v>
      </c>
      <c r="O15" s="141">
        <v>165.9666</v>
      </c>
      <c r="P15" s="141">
        <v>19.305261999999999</v>
      </c>
      <c r="Q15" s="141">
        <v>501.662509</v>
      </c>
      <c r="R15" s="141">
        <v>192.65730600000001</v>
      </c>
      <c r="S15" s="141">
        <v>420.55950400000012</v>
      </c>
      <c r="T15" s="141">
        <v>449.13808399999999</v>
      </c>
      <c r="U15" s="141">
        <v>0.52537899999999993</v>
      </c>
      <c r="V15" s="96"/>
      <c r="W15" s="97" t="s">
        <v>548</v>
      </c>
    </row>
    <row r="16" spans="1:23" ht="9" customHeight="1">
      <c r="A16" s="96"/>
      <c r="B16" s="97" t="s">
        <v>349</v>
      </c>
      <c r="C16" s="141">
        <v>101.568229</v>
      </c>
      <c r="D16" s="141">
        <v>228.14296999999999</v>
      </c>
      <c r="E16" s="141">
        <v>39.732391</v>
      </c>
      <c r="F16" s="141">
        <v>399.02080699999999</v>
      </c>
      <c r="G16" s="141">
        <v>159.95904399999995</v>
      </c>
      <c r="H16" s="141">
        <v>1681.7457079999999</v>
      </c>
      <c r="I16" s="141">
        <v>186.34039899999999</v>
      </c>
      <c r="J16" s="141">
        <v>8.9807240000000004</v>
      </c>
      <c r="K16" s="141">
        <v>169.70599200000004</v>
      </c>
      <c r="L16" s="141">
        <v>764.26646100000016</v>
      </c>
      <c r="M16" s="141">
        <v>461.70138300000002</v>
      </c>
      <c r="N16" s="141">
        <v>328.55600599999997</v>
      </c>
      <c r="O16" s="141">
        <v>146.94308000000001</v>
      </c>
      <c r="P16" s="141">
        <v>20.372387</v>
      </c>
      <c r="Q16" s="141">
        <v>467.34373099999993</v>
      </c>
      <c r="R16" s="141">
        <v>194.14236899999997</v>
      </c>
      <c r="S16" s="141">
        <v>351.83734199999992</v>
      </c>
      <c r="T16" s="141">
        <v>413.37200299999995</v>
      </c>
      <c r="U16" s="141">
        <v>6.1833239999999998</v>
      </c>
      <c r="V16" s="96"/>
      <c r="W16" s="97" t="s">
        <v>549</v>
      </c>
    </row>
    <row r="17" spans="1:23" ht="9" customHeight="1">
      <c r="A17" s="96"/>
      <c r="B17" s="97" t="s">
        <v>350</v>
      </c>
      <c r="C17" s="141">
        <v>117.235252</v>
      </c>
      <c r="D17" s="141">
        <v>221.687636</v>
      </c>
      <c r="E17" s="141">
        <v>39.206527000000001</v>
      </c>
      <c r="F17" s="141">
        <v>396.58192299999996</v>
      </c>
      <c r="G17" s="141">
        <v>145.20398499999999</v>
      </c>
      <c r="H17" s="141">
        <v>1485.2254559999992</v>
      </c>
      <c r="I17" s="141">
        <v>262.31737599999997</v>
      </c>
      <c r="J17" s="141">
        <v>3.8656830000000002</v>
      </c>
      <c r="K17" s="141">
        <v>178.04460900000004</v>
      </c>
      <c r="L17" s="141">
        <v>696.227487</v>
      </c>
      <c r="M17" s="141">
        <v>475.54046099999999</v>
      </c>
      <c r="N17" s="141">
        <v>326.11958399999997</v>
      </c>
      <c r="O17" s="141">
        <v>89.24808800000001</v>
      </c>
      <c r="P17" s="141">
        <v>17.373925</v>
      </c>
      <c r="Q17" s="141">
        <v>352.99097</v>
      </c>
      <c r="R17" s="141">
        <v>174.32869800000003</v>
      </c>
      <c r="S17" s="141">
        <v>356.92989800000021</v>
      </c>
      <c r="T17" s="141">
        <v>364.119283</v>
      </c>
      <c r="U17" s="141">
        <v>1.3181830000000001</v>
      </c>
      <c r="V17" s="96"/>
      <c r="W17" s="97" t="s">
        <v>550</v>
      </c>
    </row>
    <row r="18" spans="1:23" ht="9" customHeight="1">
      <c r="A18" s="96"/>
      <c r="B18" s="9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96"/>
      <c r="W18" s="97"/>
    </row>
    <row r="19" spans="1:23" ht="9" customHeight="1">
      <c r="A19" s="100">
        <v>2021</v>
      </c>
      <c r="B19" s="97" t="s">
        <v>339</v>
      </c>
      <c r="C19" s="141">
        <v>120.99494999999999</v>
      </c>
      <c r="D19" s="141">
        <v>191.09462500000001</v>
      </c>
      <c r="E19" s="141">
        <v>43.443919999999999</v>
      </c>
      <c r="F19" s="141">
        <v>351.37246699999997</v>
      </c>
      <c r="G19" s="141">
        <v>143.71978899999996</v>
      </c>
      <c r="H19" s="141">
        <v>1598.1028369999999</v>
      </c>
      <c r="I19" s="141">
        <v>243.00891599999997</v>
      </c>
      <c r="J19" s="141">
        <v>11.043122</v>
      </c>
      <c r="K19" s="141">
        <v>234.27211200000005</v>
      </c>
      <c r="L19" s="141">
        <v>578.45356299999992</v>
      </c>
      <c r="M19" s="141">
        <v>441.91396700000007</v>
      </c>
      <c r="N19" s="141">
        <v>267.84500400000002</v>
      </c>
      <c r="O19" s="141">
        <v>52.023161999999999</v>
      </c>
      <c r="P19" s="141">
        <v>12.390427000000001</v>
      </c>
      <c r="Q19" s="141">
        <v>427.70157199999994</v>
      </c>
      <c r="R19" s="141">
        <v>148.82557600000001</v>
      </c>
      <c r="S19" s="141">
        <v>274.25994600000007</v>
      </c>
      <c r="T19" s="141">
        <v>361.04899599999999</v>
      </c>
      <c r="U19" s="141">
        <v>1.4855700000000001</v>
      </c>
      <c r="V19" s="100">
        <v>2021</v>
      </c>
      <c r="W19" s="97" t="s">
        <v>539</v>
      </c>
    </row>
    <row r="20" spans="1:23" ht="9" customHeight="1">
      <c r="A20" s="96"/>
      <c r="B20" s="97" t="s">
        <v>340</v>
      </c>
      <c r="C20" s="141">
        <v>82.327725999999998</v>
      </c>
      <c r="D20" s="141">
        <v>174.90400599999998</v>
      </c>
      <c r="E20" s="141">
        <v>42.007455</v>
      </c>
      <c r="F20" s="141">
        <v>355.65984900000007</v>
      </c>
      <c r="G20" s="141">
        <v>157.82932499999998</v>
      </c>
      <c r="H20" s="141">
        <v>1656.9688359999996</v>
      </c>
      <c r="I20" s="141">
        <v>386.46869099999992</v>
      </c>
      <c r="J20" s="141">
        <v>8.6102109999999996</v>
      </c>
      <c r="K20" s="141">
        <v>205.49982699999993</v>
      </c>
      <c r="L20" s="141">
        <v>613.4908039999998</v>
      </c>
      <c r="M20" s="141">
        <v>445.51487300000019</v>
      </c>
      <c r="N20" s="141">
        <v>299.133284</v>
      </c>
      <c r="O20" s="141">
        <v>80.766478000000006</v>
      </c>
      <c r="P20" s="141">
        <v>16.711508000000002</v>
      </c>
      <c r="Q20" s="141">
        <v>425.79409700000002</v>
      </c>
      <c r="R20" s="141">
        <v>142.633442</v>
      </c>
      <c r="S20" s="141">
        <v>251.69259599999995</v>
      </c>
      <c r="T20" s="141">
        <v>373.43636200000003</v>
      </c>
      <c r="U20" s="141">
        <v>1.010281</v>
      </c>
      <c r="V20" s="96"/>
      <c r="W20" s="97" t="s">
        <v>540</v>
      </c>
    </row>
    <row r="21" spans="1:23" ht="9" customHeight="1">
      <c r="A21" s="96"/>
      <c r="B21" s="97" t="s">
        <v>341</v>
      </c>
      <c r="C21" s="141">
        <v>141.420715</v>
      </c>
      <c r="D21" s="141">
        <v>242.41669100000001</v>
      </c>
      <c r="E21" s="141">
        <v>42.454619999999998</v>
      </c>
      <c r="F21" s="141">
        <v>427.98615999999993</v>
      </c>
      <c r="G21" s="141">
        <v>222.98049200000003</v>
      </c>
      <c r="H21" s="141">
        <v>2021.9081970000011</v>
      </c>
      <c r="I21" s="141">
        <v>371.89734899999996</v>
      </c>
      <c r="J21" s="141">
        <v>3.2193080000000003</v>
      </c>
      <c r="K21" s="141">
        <v>229.62984500000005</v>
      </c>
      <c r="L21" s="141">
        <v>738.05654099999992</v>
      </c>
      <c r="M21" s="141">
        <v>544.25122900000019</v>
      </c>
      <c r="N21" s="141">
        <v>335.54169200000001</v>
      </c>
      <c r="O21" s="141">
        <v>173.70533500000002</v>
      </c>
      <c r="P21" s="141">
        <v>23.328149</v>
      </c>
      <c r="Q21" s="141">
        <v>490.68164899999999</v>
      </c>
      <c r="R21" s="141">
        <v>170.65179000000001</v>
      </c>
      <c r="S21" s="141">
        <v>313.29641399999991</v>
      </c>
      <c r="T21" s="141">
        <v>433.22876300000007</v>
      </c>
      <c r="U21" s="141">
        <v>12.155338</v>
      </c>
      <c r="V21" s="96"/>
      <c r="W21" s="97" t="s">
        <v>541</v>
      </c>
    </row>
    <row r="22" spans="1:23" ht="9" customHeight="1">
      <c r="A22" s="96"/>
      <c r="B22" s="97" t="s">
        <v>342</v>
      </c>
      <c r="C22" s="141">
        <v>122.86751000000001</v>
      </c>
      <c r="D22" s="141">
        <v>237.37796200000003</v>
      </c>
      <c r="E22" s="141">
        <v>58.911464000000002</v>
      </c>
      <c r="F22" s="141">
        <v>413.44856600000003</v>
      </c>
      <c r="G22" s="141">
        <v>184.96643600000002</v>
      </c>
      <c r="H22" s="141">
        <v>2005.9789530000007</v>
      </c>
      <c r="I22" s="141">
        <v>368.79710599999999</v>
      </c>
      <c r="J22" s="141">
        <v>8.485498999999999</v>
      </c>
      <c r="K22" s="141">
        <v>273.49205000000006</v>
      </c>
      <c r="L22" s="141">
        <v>651.25620899999979</v>
      </c>
      <c r="M22" s="141">
        <v>511.02826300000004</v>
      </c>
      <c r="N22" s="141">
        <v>282.24982700000004</v>
      </c>
      <c r="O22" s="141">
        <v>200.62682699999999</v>
      </c>
      <c r="P22" s="141">
        <v>23.237432000000002</v>
      </c>
      <c r="Q22" s="141">
        <v>444.95241399999992</v>
      </c>
      <c r="R22" s="141">
        <v>182.77315100000007</v>
      </c>
      <c r="S22" s="141">
        <v>346.81255199999993</v>
      </c>
      <c r="T22" s="141">
        <v>409.40937999999994</v>
      </c>
      <c r="U22" s="141">
        <v>1.8759490000000001</v>
      </c>
      <c r="V22" s="96"/>
      <c r="W22" s="97" t="s">
        <v>542</v>
      </c>
    </row>
    <row r="23" spans="1:23" ht="9" customHeight="1">
      <c r="A23" s="96"/>
      <c r="B23" s="97" t="s">
        <v>343</v>
      </c>
      <c r="C23" s="141">
        <v>144.98470900000001</v>
      </c>
      <c r="D23" s="141">
        <v>236.301986</v>
      </c>
      <c r="E23" s="141">
        <v>41.194073000000003</v>
      </c>
      <c r="F23" s="141">
        <v>440.98218600000001</v>
      </c>
      <c r="G23" s="141">
        <v>196.306352</v>
      </c>
      <c r="H23" s="141">
        <v>2071.348442999999</v>
      </c>
      <c r="I23" s="141">
        <v>369.181039</v>
      </c>
      <c r="J23" s="141">
        <v>18.131594999999997</v>
      </c>
      <c r="K23" s="141">
        <v>328.43346300000002</v>
      </c>
      <c r="L23" s="141">
        <v>653.48819999999955</v>
      </c>
      <c r="M23" s="141">
        <v>491.528346</v>
      </c>
      <c r="N23" s="141">
        <v>272.81791500000003</v>
      </c>
      <c r="O23" s="141">
        <v>91.107202999999998</v>
      </c>
      <c r="P23" s="141">
        <v>27.856723000000002</v>
      </c>
      <c r="Q23" s="141">
        <v>435.56993</v>
      </c>
      <c r="R23" s="141">
        <v>185.61039299999999</v>
      </c>
      <c r="S23" s="141">
        <v>332.20391000000001</v>
      </c>
      <c r="T23" s="141">
        <v>387.25394399999993</v>
      </c>
      <c r="U23" s="141">
        <v>5.6902889999999999</v>
      </c>
      <c r="V23" s="96"/>
      <c r="W23" s="97" t="s">
        <v>543</v>
      </c>
    </row>
    <row r="24" spans="1:23" ht="9" customHeight="1">
      <c r="A24" s="96"/>
      <c r="B24" s="97" t="s">
        <v>344</v>
      </c>
      <c r="C24" s="141">
        <v>158.32946499999997</v>
      </c>
      <c r="D24" s="141">
        <v>231.58737600000003</v>
      </c>
      <c r="E24" s="141">
        <v>42.437235000000001</v>
      </c>
      <c r="F24" s="141">
        <v>456.92962799999998</v>
      </c>
      <c r="G24" s="141">
        <v>189.72121100000004</v>
      </c>
      <c r="H24" s="141">
        <v>2133.4029990000004</v>
      </c>
      <c r="I24" s="141">
        <v>293.726878</v>
      </c>
      <c r="J24" s="141">
        <v>11.100861</v>
      </c>
      <c r="K24" s="141">
        <v>318.27877699999999</v>
      </c>
      <c r="L24" s="141">
        <v>702.22207000000003</v>
      </c>
      <c r="M24" s="141">
        <v>482.68446700000004</v>
      </c>
      <c r="N24" s="141">
        <v>316.68475000000001</v>
      </c>
      <c r="O24" s="141">
        <v>69.432518999999999</v>
      </c>
      <c r="P24" s="141">
        <v>27.765453000000001</v>
      </c>
      <c r="Q24" s="141">
        <v>364.09387000000004</v>
      </c>
      <c r="R24" s="141">
        <v>189.72475399999999</v>
      </c>
      <c r="S24" s="141">
        <v>330.75424700000013</v>
      </c>
      <c r="T24" s="141">
        <v>403.36957300000006</v>
      </c>
      <c r="U24" s="141">
        <v>1.5611450000000002</v>
      </c>
      <c r="V24" s="96"/>
      <c r="W24" s="97" t="s">
        <v>544</v>
      </c>
    </row>
    <row r="25" spans="1:23" ht="9" customHeight="1">
      <c r="A25" s="96"/>
      <c r="B25" s="97" t="s">
        <v>345</v>
      </c>
      <c r="C25" s="141">
        <v>97.576131999999973</v>
      </c>
      <c r="D25" s="141">
        <v>228.44309099999998</v>
      </c>
      <c r="E25" s="141">
        <v>47.566118999999993</v>
      </c>
      <c r="F25" s="141">
        <v>461.97375599999998</v>
      </c>
      <c r="G25" s="141">
        <v>201.79738000000003</v>
      </c>
      <c r="H25" s="141">
        <v>2186.2216500000009</v>
      </c>
      <c r="I25" s="141">
        <v>501.42278499999998</v>
      </c>
      <c r="J25" s="141">
        <v>9.9065940000000001</v>
      </c>
      <c r="K25" s="141">
        <v>328.59109599999994</v>
      </c>
      <c r="L25" s="141">
        <v>650.10471100000007</v>
      </c>
      <c r="M25" s="141">
        <v>502.5117019999999</v>
      </c>
      <c r="N25" s="141">
        <v>289.34070800000001</v>
      </c>
      <c r="O25" s="141">
        <v>155.10553099999998</v>
      </c>
      <c r="P25" s="141">
        <v>24.137336000000005</v>
      </c>
      <c r="Q25" s="141">
        <v>457.04926600000005</v>
      </c>
      <c r="R25" s="141">
        <v>187.97171900000001</v>
      </c>
      <c r="S25" s="141">
        <v>349.32510300000007</v>
      </c>
      <c r="T25" s="141">
        <v>426.68094399999995</v>
      </c>
      <c r="U25" s="141">
        <v>0.56150100000000003</v>
      </c>
      <c r="V25" s="96"/>
      <c r="W25" s="97" t="s">
        <v>545</v>
      </c>
    </row>
    <row r="26" spans="1:23" ht="9" customHeight="1">
      <c r="A26" s="96"/>
      <c r="B26" s="97" t="s">
        <v>346</v>
      </c>
      <c r="C26" s="141">
        <v>117.87917800000001</v>
      </c>
      <c r="D26" s="141">
        <v>230.06961900000007</v>
      </c>
      <c r="E26" s="141">
        <v>43.846787999999997</v>
      </c>
      <c r="F26" s="141">
        <v>440.44274799999999</v>
      </c>
      <c r="G26" s="141">
        <v>153.32522400000002</v>
      </c>
      <c r="H26" s="141">
        <v>1779.5161259999991</v>
      </c>
      <c r="I26" s="141">
        <v>387.45535799999993</v>
      </c>
      <c r="J26" s="141">
        <v>19.612476999999998</v>
      </c>
      <c r="K26" s="141">
        <v>447.31864500000006</v>
      </c>
      <c r="L26" s="141">
        <v>559.69994300000008</v>
      </c>
      <c r="M26" s="141">
        <v>448.92713199999997</v>
      </c>
      <c r="N26" s="141">
        <v>208.954194</v>
      </c>
      <c r="O26" s="141">
        <v>110.86556</v>
      </c>
      <c r="P26" s="141">
        <v>21.362333999999997</v>
      </c>
      <c r="Q26" s="141">
        <v>245.15269599999999</v>
      </c>
      <c r="R26" s="141">
        <v>157.87465999999998</v>
      </c>
      <c r="S26" s="141">
        <v>367.54647100000011</v>
      </c>
      <c r="T26" s="141">
        <v>378.38301500000006</v>
      </c>
      <c r="U26" s="141">
        <v>0.30031799999999997</v>
      </c>
      <c r="V26" s="96"/>
      <c r="W26" s="97" t="s">
        <v>546</v>
      </c>
    </row>
    <row r="27" spans="1:23" ht="9" customHeight="1">
      <c r="A27" s="96"/>
      <c r="B27" s="97" t="s">
        <v>347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96"/>
      <c r="W27" s="97" t="s">
        <v>547</v>
      </c>
    </row>
    <row r="28" spans="1:23" ht="9" customHeight="1">
      <c r="A28" s="96"/>
      <c r="B28" s="97" t="s">
        <v>348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96"/>
      <c r="W28" s="97" t="s">
        <v>548</v>
      </c>
    </row>
    <row r="29" spans="1:23" ht="9" customHeight="1">
      <c r="A29" s="96"/>
      <c r="B29" s="97" t="s">
        <v>349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96"/>
      <c r="W29" s="97" t="s">
        <v>549</v>
      </c>
    </row>
    <row r="30" spans="1:23" ht="9" customHeight="1">
      <c r="A30" s="96"/>
      <c r="B30" s="97" t="s">
        <v>350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96"/>
      <c r="W30" s="97" t="s">
        <v>550</v>
      </c>
    </row>
    <row r="31" spans="1:23" ht="9" customHeight="1" thickBot="1">
      <c r="A31" s="156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6"/>
      <c r="W31" s="157"/>
    </row>
    <row r="32" spans="1:23" ht="9" customHeight="1" thickTop="1">
      <c r="A32" s="96"/>
      <c r="B32" s="9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96"/>
      <c r="W32" s="97"/>
    </row>
    <row r="33" spans="1:16" ht="9" customHeight="1" thickBot="1"/>
    <row r="34" spans="1:16" ht="13.5" thickBot="1">
      <c r="B34" s="142" t="s">
        <v>201</v>
      </c>
      <c r="C34" s="259" t="s">
        <v>4</v>
      </c>
      <c r="D34" s="260"/>
      <c r="E34" s="260"/>
      <c r="F34" s="260"/>
      <c r="G34" s="261"/>
      <c r="H34" s="143"/>
      <c r="I34" s="144"/>
      <c r="J34" s="145"/>
      <c r="K34" s="142" t="s">
        <v>575</v>
      </c>
      <c r="L34" s="259" t="s">
        <v>416</v>
      </c>
      <c r="M34" s="260"/>
      <c r="N34" s="260"/>
      <c r="O34" s="260"/>
      <c r="P34" s="261"/>
    </row>
    <row r="35" spans="1:16" ht="9.75" customHeight="1">
      <c r="B35" s="146">
        <v>1</v>
      </c>
      <c r="C35" s="147" t="s">
        <v>202</v>
      </c>
      <c r="I35" s="146"/>
      <c r="J35" s="148"/>
      <c r="K35" s="146">
        <v>1</v>
      </c>
      <c r="L35" s="147" t="s">
        <v>576</v>
      </c>
    </row>
    <row r="36" spans="1:16" ht="9.75" customHeight="1">
      <c r="A36" s="31"/>
      <c r="B36" s="149">
        <v>11</v>
      </c>
      <c r="C36" s="150" t="s">
        <v>204</v>
      </c>
      <c r="I36" s="149"/>
      <c r="J36" s="151"/>
      <c r="K36" s="149">
        <v>11</v>
      </c>
      <c r="L36" s="150" t="s">
        <v>577</v>
      </c>
    </row>
    <row r="37" spans="1:16" ht="9.75" customHeight="1">
      <c r="B37" s="96">
        <v>111</v>
      </c>
      <c r="C37" s="97" t="s">
        <v>205</v>
      </c>
      <c r="I37" s="149"/>
      <c r="J37" s="151"/>
      <c r="K37" s="96">
        <v>111</v>
      </c>
      <c r="L37" s="97" t="s">
        <v>578</v>
      </c>
    </row>
    <row r="38" spans="1:16" ht="9.75" customHeight="1">
      <c r="A38" s="31"/>
      <c r="B38" s="96">
        <v>112</v>
      </c>
      <c r="C38" s="97" t="s">
        <v>309</v>
      </c>
      <c r="I38" s="146"/>
      <c r="J38" s="148"/>
      <c r="K38" s="96">
        <v>112</v>
      </c>
      <c r="L38" s="97" t="s">
        <v>579</v>
      </c>
    </row>
    <row r="39" spans="1:16" ht="9.75" customHeight="1">
      <c r="B39" s="149">
        <v>12</v>
      </c>
      <c r="C39" s="151" t="s">
        <v>209</v>
      </c>
      <c r="I39" s="149"/>
      <c r="J39" s="151"/>
      <c r="K39" s="149">
        <v>12</v>
      </c>
      <c r="L39" s="151" t="s">
        <v>580</v>
      </c>
    </row>
    <row r="40" spans="1:16" ht="9.75" customHeight="1">
      <c r="B40" s="96">
        <v>121</v>
      </c>
      <c r="C40" s="97" t="s">
        <v>205</v>
      </c>
      <c r="I40" s="149"/>
      <c r="J40" s="151"/>
      <c r="K40" s="96">
        <v>121</v>
      </c>
      <c r="L40" s="97" t="s">
        <v>578</v>
      </c>
    </row>
    <row r="41" spans="1:16" ht="9.75" customHeight="1">
      <c r="B41" s="96">
        <v>122</v>
      </c>
      <c r="C41" s="97" t="s">
        <v>309</v>
      </c>
      <c r="I41" s="96"/>
      <c r="J41" s="97"/>
      <c r="K41" s="96">
        <v>122</v>
      </c>
      <c r="L41" s="97" t="s">
        <v>579</v>
      </c>
    </row>
    <row r="42" spans="1:16" ht="9.75" customHeight="1">
      <c r="B42" s="146">
        <v>2</v>
      </c>
      <c r="C42" s="148" t="s">
        <v>310</v>
      </c>
      <c r="I42" s="96"/>
      <c r="J42" s="97"/>
      <c r="K42" s="146">
        <v>2</v>
      </c>
      <c r="L42" s="148" t="s">
        <v>581</v>
      </c>
    </row>
    <row r="43" spans="1:16" ht="9.75" customHeight="1">
      <c r="B43" s="149">
        <v>21</v>
      </c>
      <c r="C43" s="150" t="s">
        <v>204</v>
      </c>
      <c r="I43" s="149"/>
      <c r="J43" s="151"/>
      <c r="K43" s="149">
        <v>21</v>
      </c>
      <c r="L43" s="150" t="s">
        <v>577</v>
      </c>
    </row>
    <row r="44" spans="1:16" ht="9.75" customHeight="1">
      <c r="B44" s="149">
        <v>22</v>
      </c>
      <c r="C44" s="151" t="s">
        <v>209</v>
      </c>
      <c r="I44" s="146"/>
      <c r="J44" s="148"/>
      <c r="K44" s="149">
        <v>22</v>
      </c>
      <c r="L44" s="151" t="s">
        <v>580</v>
      </c>
    </row>
    <row r="45" spans="1:16" ht="9.75" customHeight="1">
      <c r="B45" s="146">
        <v>3</v>
      </c>
      <c r="C45" s="148" t="s">
        <v>216</v>
      </c>
      <c r="I45" s="149"/>
      <c r="J45" s="151"/>
      <c r="K45" s="146">
        <v>3</v>
      </c>
      <c r="L45" s="148" t="s">
        <v>582</v>
      </c>
    </row>
    <row r="46" spans="1:16" ht="9.75" customHeight="1">
      <c r="B46" s="149">
        <v>31</v>
      </c>
      <c r="C46" s="150" t="s">
        <v>204</v>
      </c>
      <c r="I46" s="149"/>
      <c r="J46" s="151"/>
      <c r="K46" s="149">
        <v>31</v>
      </c>
      <c r="L46" s="150" t="s">
        <v>577</v>
      </c>
    </row>
    <row r="47" spans="1:16" ht="9.75" customHeight="1">
      <c r="B47" s="149">
        <v>32</v>
      </c>
      <c r="C47" s="151" t="s">
        <v>209</v>
      </c>
      <c r="I47" s="149"/>
      <c r="J47" s="151"/>
      <c r="K47" s="149">
        <v>32</v>
      </c>
      <c r="L47" s="151" t="s">
        <v>580</v>
      </c>
    </row>
    <row r="48" spans="1:16" ht="9.75" customHeight="1">
      <c r="B48" s="96">
        <v>321</v>
      </c>
      <c r="C48" s="97" t="s">
        <v>221</v>
      </c>
      <c r="I48" s="146"/>
      <c r="J48" s="148"/>
      <c r="K48" s="96">
        <v>321</v>
      </c>
      <c r="L48" s="97" t="s">
        <v>583</v>
      </c>
    </row>
    <row r="49" spans="2:12" ht="9.75" customHeight="1">
      <c r="B49" s="96">
        <v>322</v>
      </c>
      <c r="C49" s="97" t="s">
        <v>223</v>
      </c>
      <c r="K49" s="96">
        <v>322</v>
      </c>
      <c r="L49" s="97" t="s">
        <v>584</v>
      </c>
    </row>
    <row r="50" spans="2:12" ht="9.75" customHeight="1">
      <c r="B50" s="146">
        <v>4</v>
      </c>
      <c r="C50" s="148" t="s">
        <v>311</v>
      </c>
      <c r="K50" s="146">
        <v>4</v>
      </c>
      <c r="L50" s="148" t="s">
        <v>597</v>
      </c>
    </row>
    <row r="51" spans="2:12" ht="9.75" customHeight="1">
      <c r="B51" s="149">
        <v>41</v>
      </c>
      <c r="C51" s="151" t="s">
        <v>323</v>
      </c>
      <c r="K51" s="149">
        <v>41</v>
      </c>
      <c r="L51" s="151" t="s">
        <v>585</v>
      </c>
    </row>
    <row r="52" spans="2:12" ht="9.75" customHeight="1">
      <c r="B52" s="149">
        <v>42</v>
      </c>
      <c r="C52" s="151" t="s">
        <v>206</v>
      </c>
      <c r="K52" s="149">
        <v>42</v>
      </c>
      <c r="L52" s="151" t="s">
        <v>586</v>
      </c>
    </row>
    <row r="53" spans="2:12" ht="9.75" customHeight="1">
      <c r="B53" s="146">
        <v>5</v>
      </c>
      <c r="C53" s="148" t="s">
        <v>207</v>
      </c>
      <c r="K53" s="146">
        <v>5</v>
      </c>
      <c r="L53" s="148" t="s">
        <v>587</v>
      </c>
    </row>
    <row r="54" spans="2:12" ht="9.75" customHeight="1">
      <c r="B54" s="149">
        <v>51</v>
      </c>
      <c r="C54" s="151" t="s">
        <v>210</v>
      </c>
      <c r="K54" s="149">
        <v>51</v>
      </c>
      <c r="L54" s="151" t="s">
        <v>588</v>
      </c>
    </row>
    <row r="55" spans="2:12" ht="9.75" customHeight="1">
      <c r="B55" s="149">
        <v>52</v>
      </c>
      <c r="C55" s="151" t="s">
        <v>212</v>
      </c>
      <c r="K55" s="149">
        <v>52</v>
      </c>
      <c r="L55" s="151" t="s">
        <v>584</v>
      </c>
    </row>
    <row r="56" spans="2:12" ht="9.75" customHeight="1">
      <c r="B56" s="96">
        <v>521</v>
      </c>
      <c r="C56" s="97" t="s">
        <v>213</v>
      </c>
      <c r="K56" s="96">
        <v>521</v>
      </c>
      <c r="L56" s="97" t="s">
        <v>589</v>
      </c>
    </row>
    <row r="57" spans="2:12" ht="9.75" customHeight="1">
      <c r="B57" s="96">
        <v>522</v>
      </c>
      <c r="C57" s="97" t="s">
        <v>214</v>
      </c>
      <c r="K57" s="96">
        <v>522</v>
      </c>
      <c r="L57" s="97" t="s">
        <v>590</v>
      </c>
    </row>
    <row r="58" spans="2:12" ht="9.75" customHeight="1">
      <c r="B58" s="149">
        <v>53</v>
      </c>
      <c r="C58" s="151" t="s">
        <v>206</v>
      </c>
      <c r="K58" s="149">
        <v>53</v>
      </c>
      <c r="L58" s="151" t="s">
        <v>586</v>
      </c>
    </row>
    <row r="59" spans="2:12" ht="9.75" customHeight="1">
      <c r="B59" s="146">
        <v>6</v>
      </c>
      <c r="C59" s="148" t="s">
        <v>215</v>
      </c>
      <c r="K59" s="146">
        <v>6</v>
      </c>
      <c r="L59" s="148" t="s">
        <v>591</v>
      </c>
    </row>
    <row r="60" spans="2:12" ht="9.75" customHeight="1">
      <c r="B60" s="149">
        <v>61</v>
      </c>
      <c r="C60" s="151" t="s">
        <v>217</v>
      </c>
      <c r="K60" s="149">
        <v>61</v>
      </c>
      <c r="L60" s="151" t="s">
        <v>592</v>
      </c>
    </row>
    <row r="61" spans="2:12" ht="9.75" customHeight="1">
      <c r="B61" s="149">
        <v>62</v>
      </c>
      <c r="C61" s="151" t="s">
        <v>218</v>
      </c>
      <c r="K61" s="149">
        <v>62</v>
      </c>
      <c r="L61" s="151" t="s">
        <v>593</v>
      </c>
    </row>
    <row r="62" spans="2:12" ht="9.75" customHeight="1">
      <c r="B62" s="149">
        <v>63</v>
      </c>
      <c r="C62" s="151" t="s">
        <v>220</v>
      </c>
      <c r="K62" s="149">
        <v>63</v>
      </c>
      <c r="L62" s="151" t="s">
        <v>594</v>
      </c>
    </row>
    <row r="63" spans="2:12" ht="9.75" customHeight="1">
      <c r="B63" s="146">
        <v>7</v>
      </c>
      <c r="C63" s="148" t="s">
        <v>222</v>
      </c>
      <c r="K63" s="146">
        <v>7</v>
      </c>
      <c r="L63" s="148" t="s">
        <v>595</v>
      </c>
    </row>
    <row r="64" spans="2:12" ht="9.75" customHeight="1"/>
    <row r="65" spans="1:21" ht="9.75" customHeight="1">
      <c r="C65" s="152" t="s">
        <v>325</v>
      </c>
      <c r="L65" s="152" t="s">
        <v>596</v>
      </c>
    </row>
    <row r="66" spans="1:21" ht="13.5" thickBot="1"/>
    <row r="67" spans="1:21" ht="13.5" thickBot="1"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</row>
    <row r="68" spans="1:21" ht="46.5" customHeight="1">
      <c r="A68" s="258" t="s">
        <v>324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</row>
    <row r="70" spans="1:21" ht="29.25" customHeight="1">
      <c r="A70" s="257" t="s">
        <v>516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</row>
    <row r="72" spans="1:21">
      <c r="L72" s="141"/>
    </row>
    <row r="73" spans="1:21">
      <c r="L73" s="141"/>
    </row>
  </sheetData>
  <mergeCells count="11">
    <mergeCell ref="A70:U70"/>
    <mergeCell ref="A68:U68"/>
    <mergeCell ref="C34:G34"/>
    <mergeCell ref="L34:P34"/>
    <mergeCell ref="A2:W2"/>
    <mergeCell ref="A3:W3"/>
    <mergeCell ref="C4:U4"/>
    <mergeCell ref="V4:V5"/>
    <mergeCell ref="W4:W5"/>
    <mergeCell ref="A4:A5"/>
    <mergeCell ref="B4:B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73"/>
  <sheetViews>
    <sheetView showGridLines="0" topLeftCell="A2" zoomScale="90" zoomScaleNormal="90" workbookViewId="0">
      <selection activeCell="A2" sqref="A2:W2"/>
    </sheetView>
  </sheetViews>
  <sheetFormatPr defaultRowHeight="12.75"/>
  <cols>
    <col min="1" max="1" width="5" style="9" customWidth="1"/>
    <col min="2" max="2" width="7.7109375" style="9" customWidth="1"/>
    <col min="3" max="21" width="9" style="9" customWidth="1"/>
    <col min="22" max="22" width="5" style="9" customWidth="1"/>
    <col min="23" max="16384" width="9.140625" style="9"/>
  </cols>
  <sheetData>
    <row r="1" spans="1:23" ht="2.25" hidden="1" customHeight="1"/>
    <row r="2" spans="1:23" ht="21" customHeight="1">
      <c r="A2" s="236" t="s">
        <v>352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ht="18" customHeight="1" thickBot="1">
      <c r="A3" s="262" t="s">
        <v>598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</row>
    <row r="4" spans="1:23" ht="11.25" customHeight="1" thickBot="1">
      <c r="A4" s="263" t="s">
        <v>162</v>
      </c>
      <c r="B4" s="263" t="s">
        <v>163</v>
      </c>
      <c r="C4" s="237" t="s">
        <v>681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9"/>
      <c r="V4" s="263" t="s">
        <v>536</v>
      </c>
      <c r="W4" s="263" t="s">
        <v>523</v>
      </c>
    </row>
    <row r="5" spans="1:23" ht="21" customHeight="1" thickBot="1">
      <c r="A5" s="264"/>
      <c r="B5" s="264"/>
      <c r="C5" s="140">
        <v>111</v>
      </c>
      <c r="D5" s="140">
        <v>112</v>
      </c>
      <c r="E5" s="140">
        <v>121</v>
      </c>
      <c r="F5" s="140">
        <v>122</v>
      </c>
      <c r="G5" s="140">
        <v>21</v>
      </c>
      <c r="H5" s="140">
        <v>22</v>
      </c>
      <c r="I5" s="140">
        <v>31</v>
      </c>
      <c r="J5" s="140">
        <v>321</v>
      </c>
      <c r="K5" s="140">
        <v>322</v>
      </c>
      <c r="L5" s="140">
        <v>41</v>
      </c>
      <c r="M5" s="140">
        <v>42</v>
      </c>
      <c r="N5" s="140">
        <v>51</v>
      </c>
      <c r="O5" s="140">
        <v>521</v>
      </c>
      <c r="P5" s="140">
        <v>522</v>
      </c>
      <c r="Q5" s="140">
        <v>53</v>
      </c>
      <c r="R5" s="140">
        <v>61</v>
      </c>
      <c r="S5" s="140">
        <v>62</v>
      </c>
      <c r="T5" s="140">
        <v>63</v>
      </c>
      <c r="U5" s="140">
        <v>7</v>
      </c>
      <c r="V5" s="264"/>
      <c r="W5" s="264"/>
    </row>
    <row r="6" spans="1:23" ht="9" customHeight="1">
      <c r="A6" s="100">
        <v>2020</v>
      </c>
      <c r="B6" s="97" t="s">
        <v>339</v>
      </c>
      <c r="C6" s="141">
        <v>25.707411</v>
      </c>
      <c r="D6" s="141">
        <v>125.50027899999999</v>
      </c>
      <c r="E6" s="141">
        <v>28.967055999999999</v>
      </c>
      <c r="F6" s="141">
        <v>322.46738299999981</v>
      </c>
      <c r="G6" s="141">
        <v>122.325131</v>
      </c>
      <c r="H6" s="141">
        <v>1412.3443660000007</v>
      </c>
      <c r="I6" s="141">
        <v>6.2946099999999996</v>
      </c>
      <c r="J6" s="141">
        <v>86.968083000000007</v>
      </c>
      <c r="K6" s="141">
        <v>319.44916499999999</v>
      </c>
      <c r="L6" s="141">
        <v>466.02042800000004</v>
      </c>
      <c r="M6" s="141">
        <v>254.67916000000005</v>
      </c>
      <c r="N6" s="141">
        <v>333.26944700000001</v>
      </c>
      <c r="O6" s="141">
        <v>111.14310499999999</v>
      </c>
      <c r="P6" s="141">
        <v>31.902010000000001</v>
      </c>
      <c r="Q6" s="141">
        <v>552.59913700000004</v>
      </c>
      <c r="R6" s="141">
        <v>120.06851999999998</v>
      </c>
      <c r="S6" s="141">
        <v>526.42192799999975</v>
      </c>
      <c r="T6" s="141">
        <v>282.91769099999993</v>
      </c>
      <c r="U6" s="141">
        <v>2.7378120000000004</v>
      </c>
      <c r="V6" s="100">
        <v>2020</v>
      </c>
      <c r="W6" s="97" t="s">
        <v>539</v>
      </c>
    </row>
    <row r="7" spans="1:23" ht="9" customHeight="1">
      <c r="A7" s="96"/>
      <c r="B7" s="97" t="s">
        <v>340</v>
      </c>
      <c r="C7" s="141">
        <v>15.838868999999999</v>
      </c>
      <c r="D7" s="141">
        <v>121.31373600000003</v>
      </c>
      <c r="E7" s="141">
        <v>27.567799000000008</v>
      </c>
      <c r="F7" s="141">
        <v>299.90157799999992</v>
      </c>
      <c r="G7" s="141">
        <v>113.70628599999999</v>
      </c>
      <c r="H7" s="141">
        <v>1348.730001999998</v>
      </c>
      <c r="I7" s="141">
        <v>3.3948750000000003</v>
      </c>
      <c r="J7" s="141">
        <v>56.715738999999999</v>
      </c>
      <c r="K7" s="141">
        <v>237.60537699999998</v>
      </c>
      <c r="L7" s="141">
        <v>466.71717599999988</v>
      </c>
      <c r="M7" s="141">
        <v>229.6848490000001</v>
      </c>
      <c r="N7" s="141">
        <v>358.37010199999997</v>
      </c>
      <c r="O7" s="141">
        <v>101.388149</v>
      </c>
      <c r="P7" s="141">
        <v>33.532516999999999</v>
      </c>
      <c r="Q7" s="141">
        <v>546.33562699999993</v>
      </c>
      <c r="R7" s="141">
        <v>122.97603300000002</v>
      </c>
      <c r="S7" s="141">
        <v>491.61639700000006</v>
      </c>
      <c r="T7" s="141">
        <v>282.840282</v>
      </c>
      <c r="U7" s="141">
        <v>3.4403159999999993</v>
      </c>
      <c r="V7" s="96"/>
      <c r="W7" s="97" t="s">
        <v>540</v>
      </c>
    </row>
    <row r="8" spans="1:23" ht="9" customHeight="1">
      <c r="A8" s="96"/>
      <c r="B8" s="97" t="s">
        <v>341</v>
      </c>
      <c r="C8" s="141">
        <v>29.767080000000007</v>
      </c>
      <c r="D8" s="141">
        <v>128.98357399999998</v>
      </c>
      <c r="E8" s="141">
        <v>29.359076999999999</v>
      </c>
      <c r="F8" s="141">
        <v>339.63423499999976</v>
      </c>
      <c r="G8" s="141">
        <v>130.74105399999999</v>
      </c>
      <c r="H8" s="141">
        <v>1449.8917399999978</v>
      </c>
      <c r="I8" s="141">
        <v>0.92654599999999998</v>
      </c>
      <c r="J8" s="141">
        <v>42.796331000000002</v>
      </c>
      <c r="K8" s="141">
        <v>188.55138900000006</v>
      </c>
      <c r="L8" s="141">
        <v>399.43446900000026</v>
      </c>
      <c r="M8" s="141">
        <v>232.50490500000009</v>
      </c>
      <c r="N8" s="141">
        <v>199.46411000000001</v>
      </c>
      <c r="O8" s="141">
        <v>72.177683999999999</v>
      </c>
      <c r="P8" s="141">
        <v>26.681902000000001</v>
      </c>
      <c r="Q8" s="141">
        <v>406.18290500000001</v>
      </c>
      <c r="R8" s="141">
        <v>95.340225000000018</v>
      </c>
      <c r="S8" s="141">
        <v>387.00609699999984</v>
      </c>
      <c r="T8" s="141">
        <v>325.77932600000008</v>
      </c>
      <c r="U8" s="141">
        <v>7.3590099999999987</v>
      </c>
      <c r="V8" s="96"/>
      <c r="W8" s="97" t="s">
        <v>541</v>
      </c>
    </row>
    <row r="9" spans="1:23" ht="9" customHeight="1">
      <c r="A9" s="96"/>
      <c r="B9" s="97" t="s">
        <v>342</v>
      </c>
      <c r="C9" s="141">
        <v>25.533538999999998</v>
      </c>
      <c r="D9" s="141">
        <v>112.43766300000001</v>
      </c>
      <c r="E9" s="141">
        <v>24.181020999999998</v>
      </c>
      <c r="F9" s="141">
        <v>311.78290499999974</v>
      </c>
      <c r="G9" s="141">
        <v>110.19369299999998</v>
      </c>
      <c r="H9" s="141">
        <v>1045.8237970000005</v>
      </c>
      <c r="I9" s="141">
        <v>8.6092500000000012</v>
      </c>
      <c r="J9" s="141">
        <v>12.975861</v>
      </c>
      <c r="K9" s="141">
        <v>125.01136200000002</v>
      </c>
      <c r="L9" s="141">
        <v>242.52076700000009</v>
      </c>
      <c r="M9" s="141">
        <v>163.58060699999999</v>
      </c>
      <c r="N9" s="141">
        <v>30.222213</v>
      </c>
      <c r="O9" s="141">
        <v>45.942994999999996</v>
      </c>
      <c r="P9" s="141">
        <v>11.896656</v>
      </c>
      <c r="Q9" s="141">
        <v>123.15147600000006</v>
      </c>
      <c r="R9" s="141">
        <v>47.240735999999998</v>
      </c>
      <c r="S9" s="141">
        <v>219.67471399999997</v>
      </c>
      <c r="T9" s="141">
        <v>253.78079300000013</v>
      </c>
      <c r="U9" s="141">
        <v>5.1469780000000007</v>
      </c>
      <c r="V9" s="96"/>
      <c r="W9" s="97" t="s">
        <v>542</v>
      </c>
    </row>
    <row r="10" spans="1:23" ht="9" customHeight="1">
      <c r="A10" s="96"/>
      <c r="B10" s="97" t="s">
        <v>343</v>
      </c>
      <c r="C10" s="141">
        <v>30.281835000000022</v>
      </c>
      <c r="D10" s="141">
        <v>128.06422199999997</v>
      </c>
      <c r="E10" s="141">
        <v>20.062200000000001</v>
      </c>
      <c r="F10" s="141">
        <v>282.07966499999981</v>
      </c>
      <c r="G10" s="141">
        <v>109.80799200000001</v>
      </c>
      <c r="H10" s="141">
        <v>1056.3058790000005</v>
      </c>
      <c r="I10" s="141">
        <v>0.91611700000000007</v>
      </c>
      <c r="J10" s="141">
        <v>0.63709300000000002</v>
      </c>
      <c r="K10" s="141">
        <v>46.445199999999993</v>
      </c>
      <c r="L10" s="141">
        <v>322.09994099999994</v>
      </c>
      <c r="M10" s="141">
        <v>193.31129300000003</v>
      </c>
      <c r="N10" s="141">
        <v>195.77160599999999</v>
      </c>
      <c r="O10" s="141">
        <v>76.040448999999995</v>
      </c>
      <c r="P10" s="141">
        <v>23.555762000000001</v>
      </c>
      <c r="Q10" s="141">
        <v>250.10136399999999</v>
      </c>
      <c r="R10" s="141">
        <v>79.94530899999998</v>
      </c>
      <c r="S10" s="141">
        <v>342.05975300000006</v>
      </c>
      <c r="T10" s="141">
        <v>266.92728800000009</v>
      </c>
      <c r="U10" s="141">
        <v>2.1502320000000008</v>
      </c>
      <c r="V10" s="96"/>
      <c r="W10" s="97" t="s">
        <v>543</v>
      </c>
    </row>
    <row r="11" spans="1:23" ht="9" customHeight="1">
      <c r="A11" s="96"/>
      <c r="B11" s="97" t="s">
        <v>344</v>
      </c>
      <c r="C11" s="141">
        <v>25.923199999999998</v>
      </c>
      <c r="D11" s="141">
        <v>136.10277399999998</v>
      </c>
      <c r="E11" s="141">
        <v>20.078498</v>
      </c>
      <c r="F11" s="141">
        <v>324.03464099999997</v>
      </c>
      <c r="G11" s="141">
        <v>124.954348</v>
      </c>
      <c r="H11" s="141">
        <v>1185.9758210000005</v>
      </c>
      <c r="I11" s="141">
        <v>0.63195000000000001</v>
      </c>
      <c r="J11" s="141">
        <v>28.012352</v>
      </c>
      <c r="K11" s="141">
        <v>83.852363999999994</v>
      </c>
      <c r="L11" s="141">
        <v>440.33059700000018</v>
      </c>
      <c r="M11" s="141">
        <v>234.98678800000008</v>
      </c>
      <c r="N11" s="141">
        <v>274.41472599999997</v>
      </c>
      <c r="O11" s="141">
        <v>95.247005999999999</v>
      </c>
      <c r="P11" s="141">
        <v>39.953801999999996</v>
      </c>
      <c r="Q11" s="141">
        <v>420.60486700000001</v>
      </c>
      <c r="R11" s="141">
        <v>108.40580899999998</v>
      </c>
      <c r="S11" s="141">
        <v>418.27682800000008</v>
      </c>
      <c r="T11" s="141">
        <v>276.43546400000002</v>
      </c>
      <c r="U11" s="141">
        <v>1.8766900000000004</v>
      </c>
      <c r="V11" s="96"/>
      <c r="W11" s="97" t="s">
        <v>544</v>
      </c>
    </row>
    <row r="12" spans="1:23" ht="9" customHeight="1">
      <c r="A12" s="96"/>
      <c r="B12" s="97" t="s">
        <v>345</v>
      </c>
      <c r="C12" s="141">
        <v>29.019984000000008</v>
      </c>
      <c r="D12" s="141">
        <v>137.96254400000001</v>
      </c>
      <c r="E12" s="141">
        <v>26.331716000000004</v>
      </c>
      <c r="F12" s="141">
        <v>360.34478299999972</v>
      </c>
      <c r="G12" s="141">
        <v>122.38110600000002</v>
      </c>
      <c r="H12" s="141">
        <v>1467.9090510000001</v>
      </c>
      <c r="I12" s="141">
        <v>0.167403</v>
      </c>
      <c r="J12" s="141">
        <v>30.832290000000004</v>
      </c>
      <c r="K12" s="141">
        <v>93.707220000000007</v>
      </c>
      <c r="L12" s="141">
        <v>471.87786700000009</v>
      </c>
      <c r="M12" s="141">
        <v>258.06063699999993</v>
      </c>
      <c r="N12" s="141">
        <v>227.98790299999999</v>
      </c>
      <c r="O12" s="141">
        <v>162.635975</v>
      </c>
      <c r="P12" s="141">
        <v>46.262723999999999</v>
      </c>
      <c r="Q12" s="141">
        <v>477.75073099999997</v>
      </c>
      <c r="R12" s="141">
        <v>149.56254599999994</v>
      </c>
      <c r="S12" s="141">
        <v>599.07896199999982</v>
      </c>
      <c r="T12" s="141">
        <v>367.52337900000009</v>
      </c>
      <c r="U12" s="141">
        <v>2.9274790000000004</v>
      </c>
      <c r="V12" s="96"/>
      <c r="W12" s="97" t="s">
        <v>545</v>
      </c>
    </row>
    <row r="13" spans="1:23" ht="9" customHeight="1">
      <c r="A13" s="96"/>
      <c r="B13" s="97" t="s">
        <v>346</v>
      </c>
      <c r="C13" s="141">
        <v>25.455864000000005</v>
      </c>
      <c r="D13" s="141">
        <v>139.54870099999999</v>
      </c>
      <c r="E13" s="141">
        <v>19.631900000000002</v>
      </c>
      <c r="F13" s="141">
        <v>293.4275430000003</v>
      </c>
      <c r="G13" s="141">
        <v>88.596221</v>
      </c>
      <c r="H13" s="141">
        <v>1033.6948679999991</v>
      </c>
      <c r="I13" s="141">
        <v>0.29092000000000001</v>
      </c>
      <c r="J13" s="141">
        <v>42.942328000000003</v>
      </c>
      <c r="K13" s="141">
        <v>134.34568400000001</v>
      </c>
      <c r="L13" s="141">
        <v>346.98470300000014</v>
      </c>
      <c r="M13" s="141">
        <v>184.61097900000004</v>
      </c>
      <c r="N13" s="141">
        <v>165.86187999999996</v>
      </c>
      <c r="O13" s="141">
        <v>74.545421999999988</v>
      </c>
      <c r="P13" s="141">
        <v>30.365181</v>
      </c>
      <c r="Q13" s="141">
        <v>341.40721499999995</v>
      </c>
      <c r="R13" s="141">
        <v>95.783325999999974</v>
      </c>
      <c r="S13" s="141">
        <v>469.01667399999974</v>
      </c>
      <c r="T13" s="141">
        <v>253.89530300000024</v>
      </c>
      <c r="U13" s="141">
        <v>1.7103139999999999</v>
      </c>
      <c r="V13" s="96"/>
      <c r="W13" s="97" t="s">
        <v>546</v>
      </c>
    </row>
    <row r="14" spans="1:23" ht="9" customHeight="1">
      <c r="A14" s="96"/>
      <c r="B14" s="97" t="s">
        <v>347</v>
      </c>
      <c r="C14" s="141">
        <v>19.659706999999997</v>
      </c>
      <c r="D14" s="141">
        <v>179.39117400000001</v>
      </c>
      <c r="E14" s="141">
        <v>24.056845000000003</v>
      </c>
      <c r="F14" s="141">
        <v>362.43635900000027</v>
      </c>
      <c r="G14" s="141">
        <v>118.281182</v>
      </c>
      <c r="H14" s="141">
        <v>1349.4952379999997</v>
      </c>
      <c r="I14" s="141">
        <v>0.52230100000000002</v>
      </c>
      <c r="J14" s="141">
        <v>41.365895000000009</v>
      </c>
      <c r="K14" s="141">
        <v>147.687929</v>
      </c>
      <c r="L14" s="141">
        <v>480.90000399999985</v>
      </c>
      <c r="M14" s="141">
        <v>263.73872700000004</v>
      </c>
      <c r="N14" s="141">
        <v>423.38514099999998</v>
      </c>
      <c r="O14" s="141">
        <v>132.27065400000001</v>
      </c>
      <c r="P14" s="141">
        <v>38.017716</v>
      </c>
      <c r="Q14" s="141">
        <v>575.56205900000009</v>
      </c>
      <c r="R14" s="141">
        <v>131.50790900000001</v>
      </c>
      <c r="S14" s="141">
        <v>450.33514100000002</v>
      </c>
      <c r="T14" s="141">
        <v>269.60977699999995</v>
      </c>
      <c r="U14" s="141">
        <v>2.7513879999999991</v>
      </c>
      <c r="V14" s="96"/>
      <c r="W14" s="97" t="s">
        <v>547</v>
      </c>
    </row>
    <row r="15" spans="1:23" ht="9" customHeight="1">
      <c r="A15" s="96"/>
      <c r="B15" s="97" t="s">
        <v>348</v>
      </c>
      <c r="C15" s="141">
        <v>25.774197999999998</v>
      </c>
      <c r="D15" s="141">
        <v>158.65753900000004</v>
      </c>
      <c r="E15" s="141">
        <v>26.037236</v>
      </c>
      <c r="F15" s="141">
        <v>382.35487499999954</v>
      </c>
      <c r="G15" s="141">
        <v>112.789996</v>
      </c>
      <c r="H15" s="141">
        <v>1496.0053359999979</v>
      </c>
      <c r="I15" s="141">
        <v>0.30426700000000001</v>
      </c>
      <c r="J15" s="141">
        <v>43.003531000000002</v>
      </c>
      <c r="K15" s="141">
        <v>149.45936700000001</v>
      </c>
      <c r="L15" s="141">
        <v>555.72964000000002</v>
      </c>
      <c r="M15" s="141">
        <v>299.795793</v>
      </c>
      <c r="N15" s="141">
        <v>368.61345099999994</v>
      </c>
      <c r="O15" s="141">
        <v>190.95549</v>
      </c>
      <c r="P15" s="141">
        <v>42.584362999999996</v>
      </c>
      <c r="Q15" s="141">
        <v>600.36900200000002</v>
      </c>
      <c r="R15" s="141">
        <v>142.844469</v>
      </c>
      <c r="S15" s="141">
        <v>518.24062900000024</v>
      </c>
      <c r="T15" s="141">
        <v>333.1994929999999</v>
      </c>
      <c r="U15" s="141">
        <v>2.3471169999999999</v>
      </c>
      <c r="V15" s="96"/>
      <c r="W15" s="97" t="s">
        <v>548</v>
      </c>
    </row>
    <row r="16" spans="1:23" ht="9" customHeight="1">
      <c r="A16" s="96"/>
      <c r="B16" s="97" t="s">
        <v>349</v>
      </c>
      <c r="C16" s="141">
        <v>31.725962999999979</v>
      </c>
      <c r="D16" s="141">
        <v>143.18338700000004</v>
      </c>
      <c r="E16" s="141">
        <v>26.543487000000006</v>
      </c>
      <c r="F16" s="141">
        <v>392.62871500000017</v>
      </c>
      <c r="G16" s="141">
        <v>130.76069799999999</v>
      </c>
      <c r="H16" s="141">
        <v>1408.963684999999</v>
      </c>
      <c r="I16" s="141">
        <v>0.86236600000000008</v>
      </c>
      <c r="J16" s="141">
        <v>42.506899000000004</v>
      </c>
      <c r="K16" s="141">
        <v>156.46967700000005</v>
      </c>
      <c r="L16" s="141">
        <v>505.22699399999993</v>
      </c>
      <c r="M16" s="141">
        <v>284.86486500000007</v>
      </c>
      <c r="N16" s="141">
        <v>396.00768800000003</v>
      </c>
      <c r="O16" s="141">
        <v>103.748774</v>
      </c>
      <c r="P16" s="141">
        <v>47.156491000000003</v>
      </c>
      <c r="Q16" s="141">
        <v>572.30689800000005</v>
      </c>
      <c r="R16" s="141">
        <v>141.92825199999999</v>
      </c>
      <c r="S16" s="141">
        <v>469.39936299999988</v>
      </c>
      <c r="T16" s="141">
        <v>337.88915400000002</v>
      </c>
      <c r="U16" s="141">
        <v>2.4001200000000007</v>
      </c>
      <c r="V16" s="96"/>
      <c r="W16" s="97" t="s">
        <v>549</v>
      </c>
    </row>
    <row r="17" spans="1:23" ht="9" customHeight="1">
      <c r="A17" s="96"/>
      <c r="B17" s="97" t="s">
        <v>350</v>
      </c>
      <c r="C17" s="141">
        <v>20.189016999999993</v>
      </c>
      <c r="D17" s="141">
        <v>128.165876</v>
      </c>
      <c r="E17" s="141">
        <v>28.955979999999993</v>
      </c>
      <c r="F17" s="141">
        <v>323.94376000000022</v>
      </c>
      <c r="G17" s="141">
        <v>131.656949</v>
      </c>
      <c r="H17" s="141">
        <v>1210.8195570000007</v>
      </c>
      <c r="I17" s="141">
        <v>5.6210469999999999</v>
      </c>
      <c r="J17" s="141">
        <v>42.811875000000001</v>
      </c>
      <c r="K17" s="141">
        <v>196.70241800000002</v>
      </c>
      <c r="L17" s="141">
        <v>456.585669</v>
      </c>
      <c r="M17" s="141">
        <v>224.65255999999994</v>
      </c>
      <c r="N17" s="141">
        <v>159.329004</v>
      </c>
      <c r="O17" s="141">
        <v>61.511973000000005</v>
      </c>
      <c r="P17" s="141">
        <v>32.943497000000001</v>
      </c>
      <c r="Q17" s="141">
        <v>412.55801700000012</v>
      </c>
      <c r="R17" s="141">
        <v>122.33137200000002</v>
      </c>
      <c r="S17" s="141">
        <v>411.64249100000029</v>
      </c>
      <c r="T17" s="141">
        <v>282.44537499999996</v>
      </c>
      <c r="U17" s="141">
        <v>1.9984079999999997</v>
      </c>
      <c r="V17" s="96"/>
      <c r="W17" s="97" t="s">
        <v>550</v>
      </c>
    </row>
    <row r="18" spans="1:23" ht="9" customHeight="1">
      <c r="A18" s="96"/>
      <c r="B18" s="9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96"/>
      <c r="W18" s="97"/>
    </row>
    <row r="19" spans="1:23" ht="9" customHeight="1">
      <c r="A19" s="100">
        <v>2021</v>
      </c>
      <c r="B19" s="97" t="s">
        <v>339</v>
      </c>
      <c r="C19" s="141">
        <v>18.466968000000001</v>
      </c>
      <c r="D19" s="141">
        <v>105.08550799999998</v>
      </c>
      <c r="E19" s="141">
        <v>29.785698999999994</v>
      </c>
      <c r="F19" s="141">
        <v>298.808491</v>
      </c>
      <c r="G19" s="141">
        <v>120.20468600000001</v>
      </c>
      <c r="H19" s="141">
        <v>1345.9026909999993</v>
      </c>
      <c r="I19" s="141">
        <v>6.8788599999999995</v>
      </c>
      <c r="J19" s="141">
        <v>61.488799000000007</v>
      </c>
      <c r="K19" s="141">
        <v>180.16462499999997</v>
      </c>
      <c r="L19" s="141">
        <v>423.16158100000018</v>
      </c>
      <c r="M19" s="141">
        <v>223.92307500000001</v>
      </c>
      <c r="N19" s="141">
        <v>293.78140299999995</v>
      </c>
      <c r="O19" s="141">
        <v>96.556779000000006</v>
      </c>
      <c r="P19" s="141">
        <v>29.236125000000001</v>
      </c>
      <c r="Q19" s="141">
        <v>489.89672000000013</v>
      </c>
      <c r="R19" s="141">
        <v>115.83497800000004</v>
      </c>
      <c r="S19" s="141">
        <v>457.76151699999997</v>
      </c>
      <c r="T19" s="141">
        <v>305.66120900000004</v>
      </c>
      <c r="U19" s="141">
        <v>1.6830259999999997</v>
      </c>
      <c r="V19" s="100">
        <v>2021</v>
      </c>
      <c r="W19" s="97" t="s">
        <v>539</v>
      </c>
    </row>
    <row r="20" spans="1:23" ht="9" customHeight="1">
      <c r="A20" s="96"/>
      <c r="B20" s="97" t="s">
        <v>340</v>
      </c>
      <c r="C20" s="141">
        <v>35.497880000000009</v>
      </c>
      <c r="D20" s="141">
        <v>109.59461000000003</v>
      </c>
      <c r="E20" s="141">
        <v>36.242291999999999</v>
      </c>
      <c r="F20" s="141">
        <v>328.90395699999999</v>
      </c>
      <c r="G20" s="141">
        <v>139.140851</v>
      </c>
      <c r="H20" s="141">
        <v>1413.2912120000001</v>
      </c>
      <c r="I20" s="141">
        <v>1.0056289999999999</v>
      </c>
      <c r="J20" s="141">
        <v>32.573889999999999</v>
      </c>
      <c r="K20" s="141">
        <v>293.35494</v>
      </c>
      <c r="L20" s="141">
        <v>471.32569200000034</v>
      </c>
      <c r="M20" s="141">
        <v>261.49876900000015</v>
      </c>
      <c r="N20" s="141">
        <v>334.15499</v>
      </c>
      <c r="O20" s="141">
        <v>90.896644000000009</v>
      </c>
      <c r="P20" s="141">
        <v>36.661580000000001</v>
      </c>
      <c r="Q20" s="141">
        <v>506.59903400000013</v>
      </c>
      <c r="R20" s="141">
        <v>118.96501100000002</v>
      </c>
      <c r="S20" s="141">
        <v>459.86678899999987</v>
      </c>
      <c r="T20" s="141">
        <v>306.52413700000005</v>
      </c>
      <c r="U20" s="141">
        <v>2.5241230000000003</v>
      </c>
      <c r="V20" s="96"/>
      <c r="W20" s="97" t="s">
        <v>540</v>
      </c>
    </row>
    <row r="21" spans="1:23" ht="9" customHeight="1">
      <c r="A21" s="96"/>
      <c r="B21" s="97" t="s">
        <v>341</v>
      </c>
      <c r="C21" s="141">
        <v>36.026193000000028</v>
      </c>
      <c r="D21" s="141">
        <v>130.94941399999999</v>
      </c>
      <c r="E21" s="141">
        <v>29.102187999999998</v>
      </c>
      <c r="F21" s="141">
        <v>397.56443799999965</v>
      </c>
      <c r="G21" s="141">
        <v>168.21911900000001</v>
      </c>
      <c r="H21" s="141">
        <v>1724.169331000001</v>
      </c>
      <c r="I21" s="141">
        <v>8.7228429999999992</v>
      </c>
      <c r="J21" s="141">
        <v>81.850738000000007</v>
      </c>
      <c r="K21" s="141">
        <v>236.65815000000003</v>
      </c>
      <c r="L21" s="141">
        <v>541.7907889999999</v>
      </c>
      <c r="M21" s="141">
        <v>288.58049500000004</v>
      </c>
      <c r="N21" s="141">
        <v>391.87686200000007</v>
      </c>
      <c r="O21" s="141">
        <v>119.967614</v>
      </c>
      <c r="P21" s="141">
        <v>52.538254999999999</v>
      </c>
      <c r="Q21" s="141">
        <v>573.92609100000004</v>
      </c>
      <c r="R21" s="141">
        <v>149.46187199999994</v>
      </c>
      <c r="S21" s="141">
        <v>518.90870599999994</v>
      </c>
      <c r="T21" s="141">
        <v>360.12643800000012</v>
      </c>
      <c r="U21" s="141">
        <v>3.0830849999999996</v>
      </c>
      <c r="V21" s="96"/>
      <c r="W21" s="97" t="s">
        <v>541</v>
      </c>
    </row>
    <row r="22" spans="1:23" ht="9" customHeight="1">
      <c r="A22" s="96"/>
      <c r="B22" s="97" t="s">
        <v>342</v>
      </c>
      <c r="C22" s="141">
        <v>37.374213000000012</v>
      </c>
      <c r="D22" s="141">
        <v>128.43400400000002</v>
      </c>
      <c r="E22" s="141">
        <v>35.546779999999998</v>
      </c>
      <c r="F22" s="141">
        <v>348.65210899999965</v>
      </c>
      <c r="G22" s="141">
        <v>172.92470600000001</v>
      </c>
      <c r="H22" s="141">
        <v>1631.4809669999993</v>
      </c>
      <c r="I22" s="141">
        <v>2.3207360000000001</v>
      </c>
      <c r="J22" s="141">
        <v>68.883947000000006</v>
      </c>
      <c r="K22" s="141">
        <v>201.95963100000003</v>
      </c>
      <c r="L22" s="141">
        <v>472.9674289999997</v>
      </c>
      <c r="M22" s="141">
        <v>275.30153499999994</v>
      </c>
      <c r="N22" s="141">
        <v>336.75875899999994</v>
      </c>
      <c r="O22" s="141">
        <v>101.98405399999999</v>
      </c>
      <c r="P22" s="141">
        <v>52.514990000000004</v>
      </c>
      <c r="Q22" s="141">
        <v>520.28678100000002</v>
      </c>
      <c r="R22" s="141">
        <v>135.40003700000003</v>
      </c>
      <c r="S22" s="141">
        <v>472.46429799999993</v>
      </c>
      <c r="T22" s="141">
        <v>325.05064300000009</v>
      </c>
      <c r="U22" s="141">
        <v>2.7311790000000005</v>
      </c>
      <c r="V22" s="96"/>
      <c r="W22" s="97" t="s">
        <v>542</v>
      </c>
    </row>
    <row r="23" spans="1:23" ht="9" customHeight="1">
      <c r="A23" s="96"/>
      <c r="B23" s="97" t="s">
        <v>343</v>
      </c>
      <c r="C23" s="141">
        <v>38.961264000000014</v>
      </c>
      <c r="D23" s="141">
        <v>143.32717600000004</v>
      </c>
      <c r="E23" s="141">
        <v>38.661617000000007</v>
      </c>
      <c r="F23" s="141">
        <v>362.86799499999984</v>
      </c>
      <c r="G23" s="141">
        <v>173.64441200000002</v>
      </c>
      <c r="H23" s="141">
        <v>1642.6260299999983</v>
      </c>
      <c r="I23" s="141">
        <v>1.1054229999999998</v>
      </c>
      <c r="J23" s="141">
        <v>90.508780000000002</v>
      </c>
      <c r="K23" s="141">
        <v>181.44345100000007</v>
      </c>
      <c r="L23" s="141">
        <v>468.93787800000052</v>
      </c>
      <c r="M23" s="141">
        <v>279.31742099999991</v>
      </c>
      <c r="N23" s="141">
        <v>303.25665800000002</v>
      </c>
      <c r="O23" s="141">
        <v>112.06499700000001</v>
      </c>
      <c r="P23" s="141">
        <v>54.576574999999998</v>
      </c>
      <c r="Q23" s="141">
        <v>457.09278499999994</v>
      </c>
      <c r="R23" s="141">
        <v>138.35540099999997</v>
      </c>
      <c r="S23" s="141">
        <v>469.30509400000051</v>
      </c>
      <c r="T23" s="141">
        <v>335.29967299999998</v>
      </c>
      <c r="U23" s="141">
        <v>3.5647110000000009</v>
      </c>
      <c r="V23" s="96"/>
      <c r="W23" s="97" t="s">
        <v>543</v>
      </c>
    </row>
    <row r="24" spans="1:23" ht="9" customHeight="1">
      <c r="A24" s="96"/>
      <c r="B24" s="97" t="s">
        <v>344</v>
      </c>
      <c r="C24" s="141">
        <v>35.170361</v>
      </c>
      <c r="D24" s="141">
        <v>149.36946600000005</v>
      </c>
      <c r="E24" s="141">
        <v>32.104880999999999</v>
      </c>
      <c r="F24" s="141">
        <v>351.79792999999984</v>
      </c>
      <c r="G24" s="141">
        <v>167.01029100000002</v>
      </c>
      <c r="H24" s="141">
        <v>1644.6060819999973</v>
      </c>
      <c r="I24" s="141">
        <v>0.10849700000000001</v>
      </c>
      <c r="J24" s="141">
        <v>60.840907000000009</v>
      </c>
      <c r="K24" s="141">
        <v>228.55559699999998</v>
      </c>
      <c r="L24" s="141">
        <v>462.52477800000008</v>
      </c>
      <c r="M24" s="141">
        <v>278.97411200000022</v>
      </c>
      <c r="N24" s="141">
        <v>172.08376199999998</v>
      </c>
      <c r="O24" s="141">
        <v>81.458957000000012</v>
      </c>
      <c r="P24" s="141">
        <v>52.770487000000003</v>
      </c>
      <c r="Q24" s="141">
        <v>468.30704000000003</v>
      </c>
      <c r="R24" s="141">
        <v>129.81829400000004</v>
      </c>
      <c r="S24" s="141">
        <v>509.57689100000022</v>
      </c>
      <c r="T24" s="141">
        <v>320.06093799999985</v>
      </c>
      <c r="U24" s="141">
        <v>3.2695969999999992</v>
      </c>
      <c r="V24" s="96"/>
      <c r="W24" s="97" t="s">
        <v>544</v>
      </c>
    </row>
    <row r="25" spans="1:23" ht="9" customHeight="1">
      <c r="A25" s="96"/>
      <c r="B25" s="97" t="s">
        <v>345</v>
      </c>
      <c r="C25" s="141">
        <v>31.372972000000004</v>
      </c>
      <c r="D25" s="141">
        <v>150.07765800000001</v>
      </c>
      <c r="E25" s="141">
        <v>41.684217999999987</v>
      </c>
      <c r="F25" s="141">
        <v>370.97620900000021</v>
      </c>
      <c r="G25" s="141">
        <v>163.38463100000001</v>
      </c>
      <c r="H25" s="141">
        <v>1716.4044869999975</v>
      </c>
      <c r="I25" s="141">
        <v>1.779334</v>
      </c>
      <c r="J25" s="141">
        <v>87.393808000000007</v>
      </c>
      <c r="K25" s="141">
        <v>200.69309600000003</v>
      </c>
      <c r="L25" s="141">
        <v>475.35442200000023</v>
      </c>
      <c r="M25" s="141">
        <v>268.82786300000021</v>
      </c>
      <c r="N25" s="141">
        <v>269.64563699999997</v>
      </c>
      <c r="O25" s="141">
        <v>88.242558000000017</v>
      </c>
      <c r="P25" s="141">
        <v>58.952795000000002</v>
      </c>
      <c r="Q25" s="141">
        <v>480.018844</v>
      </c>
      <c r="R25" s="141">
        <v>152.35477600000002</v>
      </c>
      <c r="S25" s="141">
        <v>674.11448199999893</v>
      </c>
      <c r="T25" s="141">
        <v>370.8641639999999</v>
      </c>
      <c r="U25" s="141">
        <v>3.0095429999999994</v>
      </c>
      <c r="V25" s="96"/>
      <c r="W25" s="97" t="s">
        <v>545</v>
      </c>
    </row>
    <row r="26" spans="1:23" ht="9" customHeight="1">
      <c r="A26" s="96"/>
      <c r="B26" s="97" t="s">
        <v>346</v>
      </c>
      <c r="C26" s="141">
        <v>24.172249999999984</v>
      </c>
      <c r="D26" s="141">
        <v>153.66488100000001</v>
      </c>
      <c r="E26" s="141">
        <v>28.399531000000003</v>
      </c>
      <c r="F26" s="141">
        <v>326.85345300000017</v>
      </c>
      <c r="G26" s="141">
        <v>131.049286</v>
      </c>
      <c r="H26" s="141">
        <v>1415.715784999999</v>
      </c>
      <c r="I26" s="141">
        <v>20.73676</v>
      </c>
      <c r="J26" s="141">
        <v>111.826514</v>
      </c>
      <c r="K26" s="141">
        <v>209.74966499999999</v>
      </c>
      <c r="L26" s="141">
        <v>371.21388799999971</v>
      </c>
      <c r="M26" s="141">
        <v>199.68834400000009</v>
      </c>
      <c r="N26" s="141">
        <v>52.706378999999991</v>
      </c>
      <c r="O26" s="141">
        <v>48.796890000000005</v>
      </c>
      <c r="P26" s="141">
        <v>34.109366999999999</v>
      </c>
      <c r="Q26" s="141">
        <v>339.05800600000003</v>
      </c>
      <c r="R26" s="141">
        <v>105.27584500000006</v>
      </c>
      <c r="S26" s="141">
        <v>501.10307000000006</v>
      </c>
      <c r="T26" s="141">
        <v>288.22786999999988</v>
      </c>
      <c r="U26" s="141">
        <v>2.0650489999999992</v>
      </c>
      <c r="V26" s="96"/>
      <c r="W26" s="97" t="s">
        <v>546</v>
      </c>
    </row>
    <row r="27" spans="1:23" ht="9" customHeight="1">
      <c r="A27" s="96"/>
      <c r="B27" s="97" t="s">
        <v>347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96"/>
      <c r="W27" s="97" t="s">
        <v>547</v>
      </c>
    </row>
    <row r="28" spans="1:23" ht="9" customHeight="1">
      <c r="A28" s="96"/>
      <c r="B28" s="97" t="s">
        <v>348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96"/>
      <c r="W28" s="97" t="s">
        <v>548</v>
      </c>
    </row>
    <row r="29" spans="1:23" ht="9" customHeight="1">
      <c r="A29" s="96"/>
      <c r="B29" s="97" t="s">
        <v>349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96"/>
      <c r="W29" s="97" t="s">
        <v>549</v>
      </c>
    </row>
    <row r="30" spans="1:23" ht="9" customHeight="1">
      <c r="A30" s="96"/>
      <c r="B30" s="97" t="s">
        <v>350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96"/>
      <c r="W30" s="97" t="s">
        <v>550</v>
      </c>
    </row>
    <row r="31" spans="1:23" ht="9" customHeight="1" thickBot="1">
      <c r="A31" s="156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6"/>
      <c r="W31" s="157"/>
    </row>
    <row r="32" spans="1:23" ht="9" customHeight="1" thickTop="1">
      <c r="A32" s="96"/>
      <c r="B32" s="9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96"/>
      <c r="W32" s="97"/>
    </row>
    <row r="33" spans="1:16" ht="9" customHeight="1" thickBot="1"/>
    <row r="34" spans="1:16" ht="13.5" thickBot="1">
      <c r="B34" s="142" t="s">
        <v>201</v>
      </c>
      <c r="C34" s="259" t="s">
        <v>4</v>
      </c>
      <c r="D34" s="260"/>
      <c r="E34" s="260"/>
      <c r="F34" s="260"/>
      <c r="G34" s="261"/>
      <c r="H34" s="143"/>
      <c r="I34" s="144"/>
      <c r="J34" s="145"/>
      <c r="K34" s="142" t="s">
        <v>575</v>
      </c>
      <c r="L34" s="259" t="s">
        <v>416</v>
      </c>
      <c r="M34" s="260"/>
      <c r="N34" s="260"/>
      <c r="O34" s="260"/>
      <c r="P34" s="261"/>
    </row>
    <row r="35" spans="1:16" ht="9.75" customHeight="1">
      <c r="B35" s="146">
        <v>1</v>
      </c>
      <c r="C35" s="147" t="s">
        <v>202</v>
      </c>
      <c r="I35" s="146"/>
      <c r="J35" s="148"/>
      <c r="K35" s="146">
        <v>1</v>
      </c>
      <c r="L35" s="147" t="s">
        <v>576</v>
      </c>
    </row>
    <row r="36" spans="1:16" ht="9.75" customHeight="1">
      <c r="A36" s="31"/>
      <c r="B36" s="149">
        <v>11</v>
      </c>
      <c r="C36" s="150" t="s">
        <v>204</v>
      </c>
      <c r="I36" s="149"/>
      <c r="J36" s="151"/>
      <c r="K36" s="149">
        <v>11</v>
      </c>
      <c r="L36" s="150" t="s">
        <v>577</v>
      </c>
    </row>
    <row r="37" spans="1:16" ht="9.75" customHeight="1">
      <c r="B37" s="96">
        <v>111</v>
      </c>
      <c r="C37" s="97" t="s">
        <v>205</v>
      </c>
      <c r="I37" s="149"/>
      <c r="J37" s="151"/>
      <c r="K37" s="96">
        <v>111</v>
      </c>
      <c r="L37" s="97" t="s">
        <v>578</v>
      </c>
    </row>
    <row r="38" spans="1:16" ht="9.75" customHeight="1">
      <c r="A38" s="31"/>
      <c r="B38" s="96">
        <v>112</v>
      </c>
      <c r="C38" s="97" t="s">
        <v>309</v>
      </c>
      <c r="I38" s="146"/>
      <c r="J38" s="148"/>
      <c r="K38" s="96">
        <v>112</v>
      </c>
      <c r="L38" s="97" t="s">
        <v>579</v>
      </c>
    </row>
    <row r="39" spans="1:16" ht="9.75" customHeight="1">
      <c r="B39" s="149">
        <v>12</v>
      </c>
      <c r="C39" s="151" t="s">
        <v>209</v>
      </c>
      <c r="I39" s="149"/>
      <c r="J39" s="151"/>
      <c r="K39" s="149">
        <v>12</v>
      </c>
      <c r="L39" s="151" t="s">
        <v>580</v>
      </c>
    </row>
    <row r="40" spans="1:16" ht="9.75" customHeight="1">
      <c r="B40" s="96">
        <v>121</v>
      </c>
      <c r="C40" s="97" t="s">
        <v>205</v>
      </c>
      <c r="I40" s="149"/>
      <c r="J40" s="151"/>
      <c r="K40" s="96">
        <v>121</v>
      </c>
      <c r="L40" s="97" t="s">
        <v>578</v>
      </c>
    </row>
    <row r="41" spans="1:16" ht="9.75" customHeight="1">
      <c r="B41" s="96">
        <v>122</v>
      </c>
      <c r="C41" s="97" t="s">
        <v>309</v>
      </c>
      <c r="I41" s="96"/>
      <c r="J41" s="97"/>
      <c r="K41" s="96">
        <v>122</v>
      </c>
      <c r="L41" s="97" t="s">
        <v>579</v>
      </c>
    </row>
    <row r="42" spans="1:16" ht="9.75" customHeight="1">
      <c r="B42" s="146">
        <v>2</v>
      </c>
      <c r="C42" s="148" t="s">
        <v>310</v>
      </c>
      <c r="I42" s="96"/>
      <c r="J42" s="97"/>
      <c r="K42" s="146">
        <v>2</v>
      </c>
      <c r="L42" s="148" t="s">
        <v>581</v>
      </c>
    </row>
    <row r="43" spans="1:16" ht="9.75" customHeight="1">
      <c r="B43" s="149">
        <v>21</v>
      </c>
      <c r="C43" s="150" t="s">
        <v>204</v>
      </c>
      <c r="I43" s="149"/>
      <c r="J43" s="151"/>
      <c r="K43" s="149">
        <v>21</v>
      </c>
      <c r="L43" s="150" t="s">
        <v>577</v>
      </c>
    </row>
    <row r="44" spans="1:16" ht="9.75" customHeight="1">
      <c r="B44" s="149">
        <v>22</v>
      </c>
      <c r="C44" s="151" t="s">
        <v>209</v>
      </c>
      <c r="I44" s="146"/>
      <c r="J44" s="148"/>
      <c r="K44" s="149">
        <v>22</v>
      </c>
      <c r="L44" s="151" t="s">
        <v>580</v>
      </c>
    </row>
    <row r="45" spans="1:16" ht="9.75" customHeight="1">
      <c r="B45" s="146">
        <v>3</v>
      </c>
      <c r="C45" s="148" t="s">
        <v>216</v>
      </c>
      <c r="I45" s="149"/>
      <c r="J45" s="151"/>
      <c r="K45" s="146">
        <v>3</v>
      </c>
      <c r="L45" s="148" t="s">
        <v>582</v>
      </c>
    </row>
    <row r="46" spans="1:16" ht="9.75" customHeight="1">
      <c r="B46" s="149">
        <v>31</v>
      </c>
      <c r="C46" s="150" t="s">
        <v>204</v>
      </c>
      <c r="I46" s="149"/>
      <c r="J46" s="151"/>
      <c r="K46" s="149">
        <v>31</v>
      </c>
      <c r="L46" s="150" t="s">
        <v>577</v>
      </c>
    </row>
    <row r="47" spans="1:16" ht="9.75" customHeight="1">
      <c r="B47" s="149">
        <v>32</v>
      </c>
      <c r="C47" s="151" t="s">
        <v>209</v>
      </c>
      <c r="I47" s="149"/>
      <c r="J47" s="151"/>
      <c r="K47" s="149">
        <v>32</v>
      </c>
      <c r="L47" s="151" t="s">
        <v>580</v>
      </c>
    </row>
    <row r="48" spans="1:16" ht="9.75" customHeight="1">
      <c r="B48" s="96">
        <v>321</v>
      </c>
      <c r="C48" s="97" t="s">
        <v>221</v>
      </c>
      <c r="I48" s="146"/>
      <c r="J48" s="148"/>
      <c r="K48" s="96">
        <v>321</v>
      </c>
      <c r="L48" s="97" t="s">
        <v>583</v>
      </c>
    </row>
    <row r="49" spans="2:12" ht="9.75" customHeight="1">
      <c r="B49" s="96">
        <v>322</v>
      </c>
      <c r="C49" s="97" t="s">
        <v>223</v>
      </c>
      <c r="K49" s="96">
        <v>322</v>
      </c>
      <c r="L49" s="97" t="s">
        <v>584</v>
      </c>
    </row>
    <row r="50" spans="2:12" ht="9.75" customHeight="1">
      <c r="B50" s="146">
        <v>4</v>
      </c>
      <c r="C50" s="148" t="s">
        <v>311</v>
      </c>
      <c r="K50" s="146">
        <v>4</v>
      </c>
      <c r="L50" s="148" t="s">
        <v>597</v>
      </c>
    </row>
    <row r="51" spans="2:12" ht="9.75" customHeight="1">
      <c r="B51" s="149">
        <v>41</v>
      </c>
      <c r="C51" s="151" t="s">
        <v>323</v>
      </c>
      <c r="K51" s="149">
        <v>41</v>
      </c>
      <c r="L51" s="151" t="s">
        <v>585</v>
      </c>
    </row>
    <row r="52" spans="2:12" ht="9.75" customHeight="1">
      <c r="B52" s="149">
        <v>42</v>
      </c>
      <c r="C52" s="151" t="s">
        <v>206</v>
      </c>
      <c r="K52" s="149">
        <v>42</v>
      </c>
      <c r="L52" s="151" t="s">
        <v>586</v>
      </c>
    </row>
    <row r="53" spans="2:12" ht="9.75" customHeight="1">
      <c r="B53" s="146">
        <v>5</v>
      </c>
      <c r="C53" s="148" t="s">
        <v>207</v>
      </c>
      <c r="K53" s="146">
        <v>5</v>
      </c>
      <c r="L53" s="148" t="s">
        <v>587</v>
      </c>
    </row>
    <row r="54" spans="2:12" ht="9.75" customHeight="1">
      <c r="B54" s="149">
        <v>51</v>
      </c>
      <c r="C54" s="151" t="s">
        <v>210</v>
      </c>
      <c r="K54" s="149">
        <v>51</v>
      </c>
      <c r="L54" s="151" t="s">
        <v>588</v>
      </c>
    </row>
    <row r="55" spans="2:12" ht="9.75" customHeight="1">
      <c r="B55" s="149">
        <v>52</v>
      </c>
      <c r="C55" s="151" t="s">
        <v>212</v>
      </c>
      <c r="K55" s="149">
        <v>52</v>
      </c>
      <c r="L55" s="151" t="s">
        <v>584</v>
      </c>
    </row>
    <row r="56" spans="2:12" ht="9.75" customHeight="1">
      <c r="B56" s="96">
        <v>521</v>
      </c>
      <c r="C56" s="97" t="s">
        <v>213</v>
      </c>
      <c r="K56" s="96">
        <v>521</v>
      </c>
      <c r="L56" s="97" t="s">
        <v>589</v>
      </c>
    </row>
    <row r="57" spans="2:12" ht="9.75" customHeight="1">
      <c r="B57" s="96">
        <v>522</v>
      </c>
      <c r="C57" s="97" t="s">
        <v>214</v>
      </c>
      <c r="K57" s="96">
        <v>522</v>
      </c>
      <c r="L57" s="97" t="s">
        <v>590</v>
      </c>
    </row>
    <row r="58" spans="2:12" ht="9.75" customHeight="1">
      <c r="B58" s="149">
        <v>53</v>
      </c>
      <c r="C58" s="151" t="s">
        <v>206</v>
      </c>
      <c r="K58" s="149">
        <v>53</v>
      </c>
      <c r="L58" s="151" t="s">
        <v>586</v>
      </c>
    </row>
    <row r="59" spans="2:12" ht="9.75" customHeight="1">
      <c r="B59" s="146">
        <v>6</v>
      </c>
      <c r="C59" s="148" t="s">
        <v>215</v>
      </c>
      <c r="K59" s="146">
        <v>6</v>
      </c>
      <c r="L59" s="148" t="s">
        <v>591</v>
      </c>
    </row>
    <row r="60" spans="2:12" ht="9.75" customHeight="1">
      <c r="B60" s="149">
        <v>61</v>
      </c>
      <c r="C60" s="151" t="s">
        <v>217</v>
      </c>
      <c r="K60" s="149">
        <v>61</v>
      </c>
      <c r="L60" s="151" t="s">
        <v>592</v>
      </c>
    </row>
    <row r="61" spans="2:12" ht="9.75" customHeight="1">
      <c r="B61" s="149">
        <v>62</v>
      </c>
      <c r="C61" s="151" t="s">
        <v>218</v>
      </c>
      <c r="K61" s="149">
        <v>62</v>
      </c>
      <c r="L61" s="151" t="s">
        <v>593</v>
      </c>
    </row>
    <row r="62" spans="2:12" ht="9.75" customHeight="1">
      <c r="B62" s="149">
        <v>63</v>
      </c>
      <c r="C62" s="151" t="s">
        <v>220</v>
      </c>
      <c r="K62" s="149">
        <v>63</v>
      </c>
      <c r="L62" s="151" t="s">
        <v>594</v>
      </c>
    </row>
    <row r="63" spans="2:12" ht="9.75" customHeight="1">
      <c r="B63" s="146">
        <v>7</v>
      </c>
      <c r="C63" s="148" t="s">
        <v>222</v>
      </c>
      <c r="K63" s="146">
        <v>7</v>
      </c>
      <c r="L63" s="148" t="s">
        <v>595</v>
      </c>
    </row>
    <row r="64" spans="2:12" ht="9.75" customHeight="1"/>
    <row r="65" spans="1:21" ht="9.75" customHeight="1">
      <c r="C65" s="152" t="s">
        <v>325</v>
      </c>
      <c r="L65" s="152" t="s">
        <v>596</v>
      </c>
    </row>
    <row r="66" spans="1:21" ht="13.5" thickBot="1"/>
    <row r="67" spans="1:21" ht="13.5" thickBot="1"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</row>
    <row r="68" spans="1:21" ht="46.5" customHeight="1">
      <c r="A68" s="258" t="s">
        <v>324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</row>
    <row r="70" spans="1:21" ht="29.25" customHeight="1">
      <c r="A70" s="257" t="s">
        <v>516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</row>
    <row r="72" spans="1:21">
      <c r="L72" s="141"/>
    </row>
    <row r="73" spans="1:21">
      <c r="L73" s="141"/>
    </row>
  </sheetData>
  <mergeCells count="11">
    <mergeCell ref="A70:U70"/>
    <mergeCell ref="C34:G34"/>
    <mergeCell ref="L34:P34"/>
    <mergeCell ref="A4:A5"/>
    <mergeCell ref="B4:B5"/>
    <mergeCell ref="A68:U68"/>
    <mergeCell ref="A2:W2"/>
    <mergeCell ref="A3:W3"/>
    <mergeCell ref="C4:U4"/>
    <mergeCell ref="V4:V5"/>
    <mergeCell ref="W4:W5"/>
  </mergeCells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88"/>
  <sheetViews>
    <sheetView showGridLines="0" topLeftCell="A2" zoomScale="90" zoomScaleNormal="90" workbookViewId="0">
      <selection activeCell="A2" sqref="A2:U2"/>
    </sheetView>
  </sheetViews>
  <sheetFormatPr defaultRowHeight="9"/>
  <cols>
    <col min="1" max="1" width="6.85546875" style="96" customWidth="1"/>
    <col min="2" max="2" width="9.85546875" style="159" bestFit="1" customWidth="1"/>
    <col min="3" max="19" width="7.42578125" style="159" customWidth="1"/>
    <col min="20" max="20" width="9.140625" style="96"/>
    <col min="21" max="16384" width="9.140625" style="159"/>
  </cols>
  <sheetData>
    <row r="1" spans="1:21" hidden="1"/>
    <row r="2" spans="1:21" s="103" customFormat="1" ht="9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s="103" customFormat="1" ht="27" customHeight="1" thickBot="1">
      <c r="A3" s="268" t="s">
        <v>682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s="98" customFormat="1" ht="11.25" customHeight="1" thickBot="1">
      <c r="A4" s="229" t="s">
        <v>162</v>
      </c>
      <c r="B4" s="229" t="s">
        <v>163</v>
      </c>
      <c r="C4" s="265" t="s">
        <v>681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  <c r="T4" s="229" t="s">
        <v>536</v>
      </c>
      <c r="U4" s="229" t="s">
        <v>523</v>
      </c>
    </row>
    <row r="5" spans="1:21" ht="20.25" customHeight="1" thickBot="1">
      <c r="A5" s="230"/>
      <c r="B5" s="230"/>
      <c r="C5" s="160" t="s">
        <v>5</v>
      </c>
      <c r="D5" s="160" t="s">
        <v>8</v>
      </c>
      <c r="E5" s="160" t="s">
        <v>12</v>
      </c>
      <c r="F5" s="160" t="s">
        <v>16</v>
      </c>
      <c r="G5" s="160" t="s">
        <v>23</v>
      </c>
      <c r="H5" s="160" t="s">
        <v>27</v>
      </c>
      <c r="I5" s="160" t="s">
        <v>34</v>
      </c>
      <c r="J5" s="160" t="s">
        <v>40</v>
      </c>
      <c r="K5" s="160" t="s">
        <v>47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230"/>
      <c r="U5" s="230"/>
    </row>
    <row r="6" spans="1:21">
      <c r="A6" s="100">
        <v>2020</v>
      </c>
      <c r="B6" s="159" t="s">
        <v>339</v>
      </c>
      <c r="C6" s="101">
        <v>19.547118000000001</v>
      </c>
      <c r="D6" s="101">
        <v>100.27821400000001</v>
      </c>
      <c r="E6" s="101">
        <v>127.56326799999999</v>
      </c>
      <c r="F6" s="101">
        <v>47.146320000000003</v>
      </c>
      <c r="G6" s="101">
        <v>7.0340640000000008</v>
      </c>
      <c r="H6" s="101">
        <v>10.245028</v>
      </c>
      <c r="I6" s="101">
        <v>50.538508</v>
      </c>
      <c r="J6" s="101">
        <v>55.054683999999995</v>
      </c>
      <c r="K6" s="101">
        <v>21.095804000000001</v>
      </c>
      <c r="L6" s="101">
        <v>59.674215000000004</v>
      </c>
      <c r="M6" s="101">
        <v>8.5235599999999998</v>
      </c>
      <c r="N6" s="101">
        <v>58.995293000000004</v>
      </c>
      <c r="O6" s="101">
        <v>4.0021199999999997</v>
      </c>
      <c r="P6" s="101">
        <v>0.60763500000000004</v>
      </c>
      <c r="Q6" s="101">
        <v>55.972087999999999</v>
      </c>
      <c r="R6" s="101">
        <v>38.940181000000003</v>
      </c>
      <c r="S6" s="101">
        <v>17.193615000000001</v>
      </c>
      <c r="T6" s="100">
        <v>2020</v>
      </c>
      <c r="U6" s="159" t="s">
        <v>539</v>
      </c>
    </row>
    <row r="7" spans="1:21">
      <c r="B7" s="159" t="s">
        <v>340</v>
      </c>
      <c r="C7" s="101">
        <v>17.398849999999999</v>
      </c>
      <c r="D7" s="101">
        <v>88.992708000000007</v>
      </c>
      <c r="E7" s="101">
        <v>124.26335999999996</v>
      </c>
      <c r="F7" s="101">
        <v>45.327989000000002</v>
      </c>
      <c r="G7" s="101">
        <v>6.485195</v>
      </c>
      <c r="H7" s="101">
        <v>10.898021999999999</v>
      </c>
      <c r="I7" s="101">
        <v>43.471727999999999</v>
      </c>
      <c r="J7" s="101">
        <v>57.020747000000007</v>
      </c>
      <c r="K7" s="101">
        <v>19.456927</v>
      </c>
      <c r="L7" s="101">
        <v>65.189575000000005</v>
      </c>
      <c r="M7" s="101">
        <v>8.4098659999999992</v>
      </c>
      <c r="N7" s="101">
        <v>46.793371</v>
      </c>
      <c r="O7" s="101">
        <v>2.0470230000000003</v>
      </c>
      <c r="P7" s="101">
        <v>0.51799700000000004</v>
      </c>
      <c r="Q7" s="101">
        <v>52.074506999999997</v>
      </c>
      <c r="R7" s="101">
        <v>29.448671999999998</v>
      </c>
      <c r="S7" s="101">
        <v>18.336959</v>
      </c>
      <c r="U7" s="159" t="s">
        <v>540</v>
      </c>
    </row>
    <row r="8" spans="1:21">
      <c r="B8" s="159" t="s">
        <v>341</v>
      </c>
      <c r="C8" s="101">
        <v>17.649363999999998</v>
      </c>
      <c r="D8" s="101">
        <v>95.159058000000002</v>
      </c>
      <c r="E8" s="101">
        <v>168.460835</v>
      </c>
      <c r="F8" s="101">
        <v>47.639087000000004</v>
      </c>
      <c r="G8" s="101">
        <v>7.5804559999999999</v>
      </c>
      <c r="H8" s="101">
        <v>9.9617339999999999</v>
      </c>
      <c r="I8" s="101">
        <v>45.861171000000006</v>
      </c>
      <c r="J8" s="101">
        <v>58.161586</v>
      </c>
      <c r="K8" s="101">
        <v>24.420670000000001</v>
      </c>
      <c r="L8" s="101">
        <v>83.353199999999987</v>
      </c>
      <c r="M8" s="101">
        <v>8.9570240000000005</v>
      </c>
      <c r="N8" s="101">
        <v>52.226093000000006</v>
      </c>
      <c r="O8" s="101">
        <v>3.6902019999999993</v>
      </c>
      <c r="P8" s="101">
        <v>0.41356699999999996</v>
      </c>
      <c r="Q8" s="101">
        <v>53.849230000000006</v>
      </c>
      <c r="R8" s="101">
        <v>36.748363000000005</v>
      </c>
      <c r="S8" s="101">
        <v>19.769669</v>
      </c>
      <c r="U8" s="159" t="s">
        <v>541</v>
      </c>
    </row>
    <row r="9" spans="1:21">
      <c r="B9" s="159" t="s">
        <v>342</v>
      </c>
      <c r="C9" s="101">
        <v>15.13955</v>
      </c>
      <c r="D9" s="101">
        <v>64.040800000000004</v>
      </c>
      <c r="E9" s="101">
        <v>148.74950699999999</v>
      </c>
      <c r="F9" s="101">
        <v>37.029701000000003</v>
      </c>
      <c r="G9" s="101">
        <v>6.6278360000000003</v>
      </c>
      <c r="H9" s="101">
        <v>8.1187339999999999</v>
      </c>
      <c r="I9" s="101">
        <v>35.195121999999998</v>
      </c>
      <c r="J9" s="101">
        <v>59.315719000000001</v>
      </c>
      <c r="K9" s="101">
        <v>24.393711000000003</v>
      </c>
      <c r="L9" s="101">
        <v>63.959409000000001</v>
      </c>
      <c r="M9" s="101">
        <v>8.068562</v>
      </c>
      <c r="N9" s="101">
        <v>55.222052999999988</v>
      </c>
      <c r="O9" s="101">
        <v>2.8626100000000001</v>
      </c>
      <c r="P9" s="101">
        <v>0.30607899999999999</v>
      </c>
      <c r="Q9" s="101">
        <v>47.439268999999996</v>
      </c>
      <c r="R9" s="101">
        <v>28.399550999999999</v>
      </c>
      <c r="S9" s="101">
        <v>21.086282000000004</v>
      </c>
      <c r="U9" s="159" t="s">
        <v>542</v>
      </c>
    </row>
    <row r="10" spans="1:21">
      <c r="B10" s="159" t="s">
        <v>343</v>
      </c>
      <c r="C10" s="101">
        <v>13.791679</v>
      </c>
      <c r="D10" s="101">
        <v>69.872839999999997</v>
      </c>
      <c r="E10" s="101">
        <v>129.959082</v>
      </c>
      <c r="F10" s="101">
        <v>42.490057</v>
      </c>
      <c r="G10" s="101">
        <v>5.6133690000000005</v>
      </c>
      <c r="H10" s="101">
        <v>8.8352769999999996</v>
      </c>
      <c r="I10" s="101">
        <v>28.969711</v>
      </c>
      <c r="J10" s="101">
        <v>71.878793000000002</v>
      </c>
      <c r="K10" s="101">
        <v>24.750005999999999</v>
      </c>
      <c r="L10" s="101">
        <v>51.376937999999996</v>
      </c>
      <c r="M10" s="101">
        <v>7.310238</v>
      </c>
      <c r="N10" s="101">
        <v>85.473621999999992</v>
      </c>
      <c r="O10" s="101">
        <v>2.3387819999999997</v>
      </c>
      <c r="P10" s="101">
        <v>0.26185800000000004</v>
      </c>
      <c r="Q10" s="101">
        <v>38.282724999999999</v>
      </c>
      <c r="R10" s="101">
        <v>29.847326000000002</v>
      </c>
      <c r="S10" s="101">
        <v>15.624135000000001</v>
      </c>
      <c r="U10" s="159" t="s">
        <v>543</v>
      </c>
    </row>
    <row r="11" spans="1:21">
      <c r="B11" s="159" t="s">
        <v>344</v>
      </c>
      <c r="C11" s="101">
        <v>14.756625</v>
      </c>
      <c r="D11" s="101">
        <v>80.979475000000008</v>
      </c>
      <c r="E11" s="101">
        <v>142.47334099999998</v>
      </c>
      <c r="F11" s="101">
        <v>46.87106</v>
      </c>
      <c r="G11" s="101">
        <v>7.1437800000000005</v>
      </c>
      <c r="H11" s="101">
        <v>10.398881999999999</v>
      </c>
      <c r="I11" s="101">
        <v>23.961693</v>
      </c>
      <c r="J11" s="101">
        <v>78.297576000000007</v>
      </c>
      <c r="K11" s="101">
        <v>23.616807000000001</v>
      </c>
      <c r="L11" s="101">
        <v>49.040407999999999</v>
      </c>
      <c r="M11" s="101">
        <v>7.9922089999999999</v>
      </c>
      <c r="N11" s="101">
        <v>66.080064999999991</v>
      </c>
      <c r="O11" s="101">
        <v>2.4085229999999997</v>
      </c>
      <c r="P11" s="101">
        <v>0.25243500000000002</v>
      </c>
      <c r="Q11" s="101">
        <v>38.577112999999997</v>
      </c>
      <c r="R11" s="101">
        <v>32.043031999999997</v>
      </c>
      <c r="S11" s="101">
        <v>17.865012999999998</v>
      </c>
      <c r="U11" s="159" t="s">
        <v>544</v>
      </c>
    </row>
    <row r="12" spans="1:21">
      <c r="B12" s="159" t="s">
        <v>345</v>
      </c>
      <c r="C12" s="101">
        <v>15.231253000000001</v>
      </c>
      <c r="D12" s="101">
        <v>85.354331000000002</v>
      </c>
      <c r="E12" s="101">
        <v>134.31167499999998</v>
      </c>
      <c r="F12" s="101">
        <v>47.602702999999998</v>
      </c>
      <c r="G12" s="101">
        <v>9.0912860000000002</v>
      </c>
      <c r="H12" s="101">
        <v>10.94763</v>
      </c>
      <c r="I12" s="101">
        <v>23.469118000000002</v>
      </c>
      <c r="J12" s="101">
        <v>88.882138000000012</v>
      </c>
      <c r="K12" s="101">
        <v>24.586912000000002</v>
      </c>
      <c r="L12" s="101">
        <v>73.294497000000007</v>
      </c>
      <c r="M12" s="101">
        <v>9.4287510000000001</v>
      </c>
      <c r="N12" s="101">
        <v>90.590684999999993</v>
      </c>
      <c r="O12" s="101">
        <v>5.5501450000000006</v>
      </c>
      <c r="P12" s="101">
        <v>0.36011500000000002</v>
      </c>
      <c r="Q12" s="101">
        <v>52.393262</v>
      </c>
      <c r="R12" s="101">
        <v>32.262042999999998</v>
      </c>
      <c r="S12" s="101">
        <v>16.760882000000002</v>
      </c>
      <c r="U12" s="159" t="s">
        <v>545</v>
      </c>
    </row>
    <row r="13" spans="1:21">
      <c r="B13" s="159" t="s">
        <v>346</v>
      </c>
      <c r="C13" s="101">
        <v>14.262306000000001</v>
      </c>
      <c r="D13" s="101">
        <v>84.974239999999995</v>
      </c>
      <c r="E13" s="101">
        <v>116.84254399999999</v>
      </c>
      <c r="F13" s="101">
        <v>49.228184999999996</v>
      </c>
      <c r="G13" s="101">
        <v>3.5022479999999998</v>
      </c>
      <c r="H13" s="101">
        <v>8.1482679999999998</v>
      </c>
      <c r="I13" s="101">
        <v>24.061705</v>
      </c>
      <c r="J13" s="101">
        <v>101.599177</v>
      </c>
      <c r="K13" s="101">
        <v>19.341004000000002</v>
      </c>
      <c r="L13" s="101">
        <v>76.306220999999979</v>
      </c>
      <c r="M13" s="101">
        <v>7.8607930000000001</v>
      </c>
      <c r="N13" s="101">
        <v>54.565116999999994</v>
      </c>
      <c r="O13" s="101">
        <v>2.5440010000000002</v>
      </c>
      <c r="P13" s="101">
        <v>0.196822</v>
      </c>
      <c r="Q13" s="101">
        <v>48.517619000000003</v>
      </c>
      <c r="R13" s="101">
        <v>30.165115</v>
      </c>
      <c r="S13" s="101">
        <v>14.918539000000003</v>
      </c>
      <c r="U13" s="159" t="s">
        <v>546</v>
      </c>
    </row>
    <row r="14" spans="1:21">
      <c r="B14" s="159" t="s">
        <v>347</v>
      </c>
      <c r="C14" s="101">
        <v>15.309464</v>
      </c>
      <c r="D14" s="101">
        <v>87.559607999999997</v>
      </c>
      <c r="E14" s="101">
        <v>138.56013899999999</v>
      </c>
      <c r="F14" s="101">
        <v>45.187671999999999</v>
      </c>
      <c r="G14" s="101">
        <v>8.6997730000000004</v>
      </c>
      <c r="H14" s="101">
        <v>9.5022830000000003</v>
      </c>
      <c r="I14" s="101">
        <v>31.239415000000001</v>
      </c>
      <c r="J14" s="101">
        <v>104.595028</v>
      </c>
      <c r="K14" s="101">
        <v>26.217383000000002</v>
      </c>
      <c r="L14" s="101">
        <v>62.377388999999994</v>
      </c>
      <c r="M14" s="101">
        <v>9.0837709999999987</v>
      </c>
      <c r="N14" s="101">
        <v>43.157960000000003</v>
      </c>
      <c r="O14" s="101">
        <v>2.7105950000000001</v>
      </c>
      <c r="P14" s="101">
        <v>0.454619</v>
      </c>
      <c r="Q14" s="101">
        <v>57.103436000000002</v>
      </c>
      <c r="R14" s="101">
        <v>31.377397999999999</v>
      </c>
      <c r="S14" s="101">
        <v>22.317980000000002</v>
      </c>
      <c r="U14" s="159" t="s">
        <v>547</v>
      </c>
    </row>
    <row r="15" spans="1:21">
      <c r="B15" s="159" t="s">
        <v>348</v>
      </c>
      <c r="C15" s="101">
        <v>16.746030999999999</v>
      </c>
      <c r="D15" s="101">
        <v>85.987484999999992</v>
      </c>
      <c r="E15" s="101">
        <v>148.82339899999999</v>
      </c>
      <c r="F15" s="101">
        <v>46.929628999999998</v>
      </c>
      <c r="G15" s="101">
        <v>7.9562870000000006</v>
      </c>
      <c r="H15" s="101">
        <v>13.582599999999999</v>
      </c>
      <c r="I15" s="101">
        <v>36.926680999999995</v>
      </c>
      <c r="J15" s="101">
        <v>84.813976999999994</v>
      </c>
      <c r="K15" s="101">
        <v>19.534046</v>
      </c>
      <c r="L15" s="101">
        <v>60.038458000000006</v>
      </c>
      <c r="M15" s="101">
        <v>8.8324890000000007</v>
      </c>
      <c r="N15" s="101">
        <v>59.011641999999995</v>
      </c>
      <c r="O15" s="101">
        <v>1.836605</v>
      </c>
      <c r="P15" s="101">
        <v>0.40077400000000002</v>
      </c>
      <c r="Q15" s="101">
        <v>67.594588000000002</v>
      </c>
      <c r="R15" s="101">
        <v>30.137366999999998</v>
      </c>
      <c r="S15" s="101">
        <v>15.946555</v>
      </c>
      <c r="U15" s="159" t="s">
        <v>548</v>
      </c>
    </row>
    <row r="16" spans="1:21">
      <c r="B16" s="159" t="s">
        <v>349</v>
      </c>
      <c r="C16" s="101">
        <v>16.199171</v>
      </c>
      <c r="D16" s="101">
        <v>79.006303000000003</v>
      </c>
      <c r="E16" s="101">
        <v>149.421469</v>
      </c>
      <c r="F16" s="101">
        <v>43.728258000000004</v>
      </c>
      <c r="G16" s="101">
        <v>6.6014729999999995</v>
      </c>
      <c r="H16" s="101">
        <v>13.187091000000001</v>
      </c>
      <c r="I16" s="101">
        <v>38.743484000000002</v>
      </c>
      <c r="J16" s="101">
        <v>61.760321999999995</v>
      </c>
      <c r="K16" s="101">
        <v>19.641370999999999</v>
      </c>
      <c r="L16" s="101">
        <v>57.492243000000009</v>
      </c>
      <c r="M16" s="101">
        <v>8.169353000000001</v>
      </c>
      <c r="N16" s="101">
        <v>64.787409999999994</v>
      </c>
      <c r="O16" s="101">
        <v>2.264786</v>
      </c>
      <c r="P16" s="101">
        <v>0.57130400000000003</v>
      </c>
      <c r="Q16" s="101">
        <v>58.937970999999997</v>
      </c>
      <c r="R16" s="101">
        <v>31.967401000000002</v>
      </c>
      <c r="S16" s="101">
        <v>15.575942999999999</v>
      </c>
      <c r="U16" s="159" t="s">
        <v>549</v>
      </c>
    </row>
    <row r="17" spans="1:21">
      <c r="B17" s="159" t="s">
        <v>350</v>
      </c>
      <c r="C17" s="101">
        <v>18.221799999999998</v>
      </c>
      <c r="D17" s="101">
        <v>93.692985000000007</v>
      </c>
      <c r="E17" s="101">
        <v>131.70958899999999</v>
      </c>
      <c r="F17" s="101">
        <v>42.859306000000004</v>
      </c>
      <c r="G17" s="101">
        <v>5.2672100000000004</v>
      </c>
      <c r="H17" s="101">
        <v>14.555856</v>
      </c>
      <c r="I17" s="101">
        <v>46.546767000000003</v>
      </c>
      <c r="J17" s="101">
        <v>64.961748999999998</v>
      </c>
      <c r="K17" s="101">
        <v>24.599348999999997</v>
      </c>
      <c r="L17" s="101">
        <v>69.411549000000008</v>
      </c>
      <c r="M17" s="101">
        <v>8.4038930000000001</v>
      </c>
      <c r="N17" s="101">
        <v>60.292354999999986</v>
      </c>
      <c r="O17" s="101">
        <v>2.0075500000000002</v>
      </c>
      <c r="P17" s="101">
        <v>0.60686700000000005</v>
      </c>
      <c r="Q17" s="101">
        <v>54.041265000000003</v>
      </c>
      <c r="R17" s="101">
        <v>30.661190000000001</v>
      </c>
      <c r="S17" s="101">
        <v>13.490819999999998</v>
      </c>
      <c r="U17" s="159" t="s">
        <v>550</v>
      </c>
    </row>
    <row r="18" spans="1:21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61"/>
      <c r="Q18" s="161"/>
      <c r="R18" s="161"/>
      <c r="S18" s="161"/>
    </row>
    <row r="19" spans="1:21">
      <c r="A19" s="100">
        <v>2021</v>
      </c>
      <c r="B19" s="159" t="s">
        <v>339</v>
      </c>
      <c r="C19" s="101">
        <v>13.837844</v>
      </c>
      <c r="D19" s="101">
        <v>76.340007</v>
      </c>
      <c r="E19" s="101">
        <v>108.54967600000003</v>
      </c>
      <c r="F19" s="101">
        <v>41.037958000000003</v>
      </c>
      <c r="G19" s="101">
        <v>6.2027429999999999</v>
      </c>
      <c r="H19" s="101">
        <v>9.0973869999999994</v>
      </c>
      <c r="I19" s="101">
        <v>46.142474999999997</v>
      </c>
      <c r="J19" s="101">
        <v>50.119777999999997</v>
      </c>
      <c r="K19" s="101">
        <v>22.705871000000002</v>
      </c>
      <c r="L19" s="101">
        <v>71.335808999999998</v>
      </c>
      <c r="M19" s="101">
        <v>9.3028019999999998</v>
      </c>
      <c r="N19" s="101">
        <v>66.081739999999996</v>
      </c>
      <c r="O19" s="101">
        <v>2.3801190000000005</v>
      </c>
      <c r="P19" s="101">
        <v>0.39221200000000001</v>
      </c>
      <c r="Q19" s="101">
        <v>57.006700000000002</v>
      </c>
      <c r="R19" s="101">
        <v>33.888327999999994</v>
      </c>
      <c r="S19" s="101">
        <v>16.482109999999999</v>
      </c>
      <c r="T19" s="100">
        <v>2021</v>
      </c>
      <c r="U19" s="159" t="s">
        <v>539</v>
      </c>
    </row>
    <row r="20" spans="1:21">
      <c r="B20" s="159" t="s">
        <v>340</v>
      </c>
      <c r="C20" s="101">
        <v>13.863816</v>
      </c>
      <c r="D20" s="101">
        <v>67.041944999999998</v>
      </c>
      <c r="E20" s="101">
        <v>103.160465</v>
      </c>
      <c r="F20" s="101">
        <v>41.171025</v>
      </c>
      <c r="G20" s="101">
        <v>6.8845640000000001</v>
      </c>
      <c r="H20" s="101">
        <v>10.574953000000001</v>
      </c>
      <c r="I20" s="101">
        <v>36.436160000000001</v>
      </c>
      <c r="J20" s="101">
        <v>56.954931999999999</v>
      </c>
      <c r="K20" s="101">
        <v>21.149439999999998</v>
      </c>
      <c r="L20" s="101">
        <v>61.186686000000002</v>
      </c>
      <c r="M20" s="101">
        <v>8.2719190000000005</v>
      </c>
      <c r="N20" s="101">
        <v>54.605846999999997</v>
      </c>
      <c r="O20" s="101">
        <v>2.880951</v>
      </c>
      <c r="P20" s="101">
        <v>0.44686800000000004</v>
      </c>
      <c r="Q20" s="101">
        <v>63.688327999999998</v>
      </c>
      <c r="R20" s="101">
        <v>22.923940999999999</v>
      </c>
      <c r="S20" s="101">
        <v>10.972276000000001</v>
      </c>
      <c r="U20" s="159" t="s">
        <v>540</v>
      </c>
    </row>
    <row r="21" spans="1:21">
      <c r="B21" s="159" t="s">
        <v>341</v>
      </c>
      <c r="C21" s="101">
        <v>18.795918</v>
      </c>
      <c r="D21" s="101">
        <v>90.564177000000001</v>
      </c>
      <c r="E21" s="101">
        <v>142.90159400000002</v>
      </c>
      <c r="F21" s="101">
        <v>52.166190999999998</v>
      </c>
      <c r="G21" s="101">
        <v>7.2852779999999999</v>
      </c>
      <c r="H21" s="101">
        <v>17.079287999999998</v>
      </c>
      <c r="I21" s="101">
        <v>48.573529000000001</v>
      </c>
      <c r="J21" s="101">
        <v>70.939504999999997</v>
      </c>
      <c r="K21" s="101">
        <v>25.319429</v>
      </c>
      <c r="L21" s="101">
        <v>91.256804000000002</v>
      </c>
      <c r="M21" s="101">
        <v>9.5787370000000003</v>
      </c>
      <c r="N21" s="101">
        <v>93.728175000000022</v>
      </c>
      <c r="O21" s="101">
        <v>4.2373479999999999</v>
      </c>
      <c r="P21" s="101">
        <v>0.33067800000000003</v>
      </c>
      <c r="Q21" s="101">
        <v>57.706294</v>
      </c>
      <c r="R21" s="101">
        <v>29.964100000000002</v>
      </c>
      <c r="S21" s="101">
        <v>17.772212</v>
      </c>
      <c r="U21" s="159" t="s">
        <v>541</v>
      </c>
    </row>
    <row r="22" spans="1:21">
      <c r="B22" s="159" t="s">
        <v>342</v>
      </c>
      <c r="C22" s="101">
        <v>15.516891000000001</v>
      </c>
      <c r="D22" s="101">
        <v>82.484141000000008</v>
      </c>
      <c r="E22" s="101">
        <v>142.58854099999999</v>
      </c>
      <c r="F22" s="101">
        <v>49.379355000000004</v>
      </c>
      <c r="G22" s="101">
        <v>7.4276970000000002</v>
      </c>
      <c r="H22" s="101">
        <v>14.431715000000001</v>
      </c>
      <c r="I22" s="101">
        <v>44.976693000000004</v>
      </c>
      <c r="J22" s="101">
        <v>72.04534799999999</v>
      </c>
      <c r="K22" s="101">
        <v>27.954407999999997</v>
      </c>
      <c r="L22" s="101">
        <v>58.883704999999999</v>
      </c>
      <c r="M22" s="101">
        <v>9.755611</v>
      </c>
      <c r="N22" s="101">
        <v>78.364471000000009</v>
      </c>
      <c r="O22" s="101">
        <v>4.8935589999999998</v>
      </c>
      <c r="P22" s="101">
        <v>0.44192500000000001</v>
      </c>
      <c r="Q22" s="101">
        <v>70.311946000000006</v>
      </c>
      <c r="R22" s="101">
        <v>30.889472999999999</v>
      </c>
      <c r="S22" s="101">
        <v>22.020851999999998</v>
      </c>
      <c r="U22" s="159" t="s">
        <v>542</v>
      </c>
    </row>
    <row r="23" spans="1:21">
      <c r="B23" s="159" t="s">
        <v>343</v>
      </c>
      <c r="C23" s="101">
        <v>16.241861</v>
      </c>
      <c r="D23" s="101">
        <v>89.287312</v>
      </c>
      <c r="E23" s="101">
        <v>149.19413100000003</v>
      </c>
      <c r="F23" s="101">
        <v>50.700632999999996</v>
      </c>
      <c r="G23" s="101">
        <v>6.412172</v>
      </c>
      <c r="H23" s="101">
        <v>12.292646999999999</v>
      </c>
      <c r="I23" s="101">
        <v>33.507804</v>
      </c>
      <c r="J23" s="101">
        <v>76.840116999999992</v>
      </c>
      <c r="K23" s="101">
        <v>25.255489999999998</v>
      </c>
      <c r="L23" s="101">
        <v>102.25947200000002</v>
      </c>
      <c r="M23" s="101">
        <v>9.763617</v>
      </c>
      <c r="N23" s="101">
        <v>81.335768999999985</v>
      </c>
      <c r="O23" s="101">
        <v>5.33209</v>
      </c>
      <c r="P23" s="101">
        <v>0.73586499999999999</v>
      </c>
      <c r="Q23" s="101">
        <v>79.573224999999994</v>
      </c>
      <c r="R23" s="101">
        <v>32.359636999999999</v>
      </c>
      <c r="S23" s="101">
        <v>14.613883</v>
      </c>
      <c r="U23" s="159" t="s">
        <v>543</v>
      </c>
    </row>
    <row r="24" spans="1:21">
      <c r="B24" s="159" t="s">
        <v>344</v>
      </c>
      <c r="C24" s="101">
        <v>14.589039999999999</v>
      </c>
      <c r="D24" s="101">
        <v>93.168364999999994</v>
      </c>
      <c r="E24" s="101">
        <v>162.34098599999999</v>
      </c>
      <c r="F24" s="101">
        <v>50.719465</v>
      </c>
      <c r="G24" s="101">
        <v>8.1341059999999992</v>
      </c>
      <c r="H24" s="101">
        <v>11.472103000000001</v>
      </c>
      <c r="I24" s="101">
        <v>27.384024000000004</v>
      </c>
      <c r="J24" s="101">
        <v>77.709167999999991</v>
      </c>
      <c r="K24" s="101">
        <v>20.315456999999999</v>
      </c>
      <c r="L24" s="101">
        <v>66.166792000000001</v>
      </c>
      <c r="M24" s="101">
        <v>9.6908189999999994</v>
      </c>
      <c r="N24" s="101">
        <v>112.86137500000002</v>
      </c>
      <c r="O24" s="101">
        <v>3.4354230000000001</v>
      </c>
      <c r="P24" s="101">
        <v>0.74729299999999999</v>
      </c>
      <c r="Q24" s="101">
        <v>66.663478999999995</v>
      </c>
      <c r="R24" s="101">
        <v>31.120856</v>
      </c>
      <c r="S24" s="101">
        <v>16.452125000000002</v>
      </c>
      <c r="U24" s="159" t="s">
        <v>544</v>
      </c>
    </row>
    <row r="25" spans="1:21">
      <c r="B25" s="159" t="s">
        <v>345</v>
      </c>
      <c r="C25" s="101">
        <v>11.718404</v>
      </c>
      <c r="D25" s="101">
        <v>93.318124999999995</v>
      </c>
      <c r="E25" s="101">
        <v>156.44151399999998</v>
      </c>
      <c r="F25" s="101">
        <v>50.532961</v>
      </c>
      <c r="G25" s="101">
        <v>7.4338649999999991</v>
      </c>
      <c r="H25" s="101">
        <v>11.798204</v>
      </c>
      <c r="I25" s="101">
        <v>25.280261999999997</v>
      </c>
      <c r="J25" s="101">
        <v>79.426155999999992</v>
      </c>
      <c r="K25" s="101">
        <v>25.186189999999996</v>
      </c>
      <c r="L25" s="101">
        <v>72.824527000000018</v>
      </c>
      <c r="M25" s="101">
        <v>9.642911999999999</v>
      </c>
      <c r="N25" s="101">
        <v>47.009130999999996</v>
      </c>
      <c r="O25" s="101">
        <v>5.0658950000000011</v>
      </c>
      <c r="P25" s="101">
        <v>0.39476100000000003</v>
      </c>
      <c r="Q25" s="101">
        <v>64.425816999999995</v>
      </c>
      <c r="R25" s="101">
        <v>35.987178999999998</v>
      </c>
      <c r="S25" s="101">
        <v>21.561771000000004</v>
      </c>
      <c r="U25" s="159" t="s">
        <v>545</v>
      </c>
    </row>
    <row r="26" spans="1:21">
      <c r="B26" s="159" t="s">
        <v>346</v>
      </c>
      <c r="C26" s="101">
        <v>13.557952</v>
      </c>
      <c r="D26" s="101">
        <v>100.33339699999999</v>
      </c>
      <c r="E26" s="101">
        <v>143.34792200000001</v>
      </c>
      <c r="F26" s="101">
        <v>52.307670000000002</v>
      </c>
      <c r="G26" s="101">
        <v>3.5695269999999999</v>
      </c>
      <c r="H26" s="101">
        <v>10.269104</v>
      </c>
      <c r="I26" s="101">
        <v>24.982722000000003</v>
      </c>
      <c r="J26" s="101">
        <v>79.687415000000016</v>
      </c>
      <c r="K26" s="101">
        <v>25.508228000000003</v>
      </c>
      <c r="L26" s="101">
        <v>80.524053000000009</v>
      </c>
      <c r="M26" s="101">
        <v>8.9637869999999999</v>
      </c>
      <c r="N26" s="101">
        <v>52.460761000000019</v>
      </c>
      <c r="O26" s="101">
        <v>4.8676339999999998</v>
      </c>
      <c r="P26" s="101">
        <v>0.55868699999999993</v>
      </c>
      <c r="Q26" s="101">
        <v>69.576797999999997</v>
      </c>
      <c r="R26" s="101">
        <v>35.828251999999999</v>
      </c>
      <c r="S26" s="101">
        <v>17.422512000000001</v>
      </c>
      <c r="U26" s="159" t="s">
        <v>546</v>
      </c>
    </row>
    <row r="27" spans="1:21">
      <c r="B27" s="159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U27" s="159" t="s">
        <v>547</v>
      </c>
    </row>
    <row r="28" spans="1:21">
      <c r="B28" s="159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U28" s="159" t="s">
        <v>548</v>
      </c>
    </row>
    <row r="29" spans="1:21">
      <c r="B29" s="159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U29" s="159" t="s">
        <v>549</v>
      </c>
    </row>
    <row r="30" spans="1:21">
      <c r="B30" s="159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U30" s="159" t="s">
        <v>550</v>
      </c>
    </row>
    <row r="31" spans="1:21" ht="13.5" customHeight="1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21" ht="12.75">
      <c r="A32" s="162"/>
      <c r="B32" s="31"/>
      <c r="C32" s="101"/>
      <c r="D32" s="31"/>
      <c r="E32" s="31"/>
      <c r="F32" s="3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21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21" s="103" customFormat="1" ht="27" customHeight="1" thickBot="1">
      <c r="A34" s="268" t="s">
        <v>682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1:21" s="98" customFormat="1" ht="11.25" customHeight="1" thickBot="1">
      <c r="A35" s="229" t="s">
        <v>162</v>
      </c>
      <c r="B35" s="229" t="s">
        <v>163</v>
      </c>
      <c r="C35" s="265" t="s">
        <v>681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  <c r="T35" s="229" t="s">
        <v>536</v>
      </c>
      <c r="U35" s="229" t="s">
        <v>523</v>
      </c>
    </row>
    <row r="36" spans="1:21" ht="20.25" customHeight="1" thickBot="1">
      <c r="A36" s="230"/>
      <c r="B36" s="230"/>
      <c r="C36" s="160">
        <v>18</v>
      </c>
      <c r="D36" s="160">
        <v>19</v>
      </c>
      <c r="E36" s="160">
        <v>20</v>
      </c>
      <c r="F36" s="160">
        <v>21</v>
      </c>
      <c r="G36" s="160">
        <v>22</v>
      </c>
      <c r="H36" s="160">
        <v>23</v>
      </c>
      <c r="I36" s="160">
        <v>24</v>
      </c>
      <c r="J36" s="160">
        <v>25</v>
      </c>
      <c r="K36" s="160">
        <v>26</v>
      </c>
      <c r="L36" s="160">
        <v>27</v>
      </c>
      <c r="M36" s="160">
        <v>28</v>
      </c>
      <c r="N36" s="160">
        <v>29</v>
      </c>
      <c r="O36" s="160">
        <v>30</v>
      </c>
      <c r="P36" s="160">
        <v>31</v>
      </c>
      <c r="Q36" s="160">
        <v>32</v>
      </c>
      <c r="R36" s="160">
        <v>33</v>
      </c>
      <c r="S36" s="160">
        <v>34</v>
      </c>
      <c r="T36" s="230"/>
      <c r="U36" s="230"/>
    </row>
    <row r="37" spans="1:21">
      <c r="A37" s="100">
        <v>2020</v>
      </c>
      <c r="B37" s="159" t="s">
        <v>339</v>
      </c>
      <c r="C37" s="101">
        <v>18.244662000000002</v>
      </c>
      <c r="D37" s="101">
        <v>48.300733999999999</v>
      </c>
      <c r="E37" s="101">
        <v>29.600171000000003</v>
      </c>
      <c r="F37" s="101">
        <v>28.972211000000001</v>
      </c>
      <c r="G37" s="101">
        <v>35.830384000000002</v>
      </c>
      <c r="H37" s="101">
        <v>30.947890000000001</v>
      </c>
      <c r="I37" s="101">
        <v>13.823977000000001</v>
      </c>
      <c r="J37" s="101">
        <v>16.957810000000002</v>
      </c>
      <c r="K37" s="101">
        <v>2.857834</v>
      </c>
      <c r="L37" s="101">
        <v>908.09162399999991</v>
      </c>
      <c r="M37" s="101">
        <v>42.390219999999999</v>
      </c>
      <c r="N37" s="101">
        <v>136.51231399999998</v>
      </c>
      <c r="O37" s="101">
        <v>247.206796</v>
      </c>
      <c r="P37" s="101">
        <v>13.586718000000001</v>
      </c>
      <c r="Q37" s="101">
        <v>50.891307000000005</v>
      </c>
      <c r="R37" s="101">
        <v>57.572553000000006</v>
      </c>
      <c r="S37" s="101">
        <v>37.756321999999997</v>
      </c>
      <c r="T37" s="100">
        <v>2020</v>
      </c>
      <c r="U37" s="159" t="s">
        <v>539</v>
      </c>
    </row>
    <row r="38" spans="1:21">
      <c r="B38" s="159" t="s">
        <v>340</v>
      </c>
      <c r="C38" s="101">
        <v>21.841085999999997</v>
      </c>
      <c r="D38" s="101">
        <v>49.557317000000005</v>
      </c>
      <c r="E38" s="101">
        <v>29.080721</v>
      </c>
      <c r="F38" s="101">
        <v>29.801197000000002</v>
      </c>
      <c r="G38" s="101">
        <v>33.891653999999996</v>
      </c>
      <c r="H38" s="101">
        <v>23.568342999999999</v>
      </c>
      <c r="I38" s="101">
        <v>25.941163</v>
      </c>
      <c r="J38" s="101">
        <v>15.851786000000001</v>
      </c>
      <c r="K38" s="101">
        <v>1.2824169999999999</v>
      </c>
      <c r="L38" s="101">
        <v>712.30743500000017</v>
      </c>
      <c r="M38" s="101">
        <v>40.834837999999998</v>
      </c>
      <c r="N38" s="101">
        <v>124.49387600000003</v>
      </c>
      <c r="O38" s="101">
        <v>244.122389</v>
      </c>
      <c r="P38" s="101">
        <v>19.966246000000002</v>
      </c>
      <c r="Q38" s="101">
        <v>51.279489999999996</v>
      </c>
      <c r="R38" s="101">
        <v>54.223696999999994</v>
      </c>
      <c r="S38" s="101">
        <v>36.14584</v>
      </c>
      <c r="U38" s="159" t="s">
        <v>540</v>
      </c>
    </row>
    <row r="39" spans="1:21">
      <c r="B39" s="159" t="s">
        <v>341</v>
      </c>
      <c r="C39" s="101">
        <v>17.929662</v>
      </c>
      <c r="D39" s="101">
        <v>56.312799999999996</v>
      </c>
      <c r="E39" s="101">
        <v>35.023943000000003</v>
      </c>
      <c r="F39" s="101">
        <v>35.616714999999999</v>
      </c>
      <c r="G39" s="101">
        <v>41.608198999999999</v>
      </c>
      <c r="H39" s="101">
        <v>34.704881</v>
      </c>
      <c r="I39" s="101">
        <v>22.679383000000001</v>
      </c>
      <c r="J39" s="101">
        <v>15.882477000000002</v>
      </c>
      <c r="K39" s="101">
        <v>2.359235</v>
      </c>
      <c r="L39" s="101">
        <v>666.3025869999999</v>
      </c>
      <c r="M39" s="101">
        <v>39.961190999999999</v>
      </c>
      <c r="N39" s="101">
        <v>161.57573099999999</v>
      </c>
      <c r="O39" s="101">
        <v>259.779447</v>
      </c>
      <c r="P39" s="101">
        <v>27.630231999999999</v>
      </c>
      <c r="Q39" s="101">
        <v>55.644126</v>
      </c>
      <c r="R39" s="101">
        <v>55.753391999999998</v>
      </c>
      <c r="S39" s="101">
        <v>41.201737000000001</v>
      </c>
      <c r="U39" s="159" t="s">
        <v>541</v>
      </c>
    </row>
    <row r="40" spans="1:21">
      <c r="B40" s="159" t="s">
        <v>342</v>
      </c>
      <c r="C40" s="101">
        <v>13.131164999999999</v>
      </c>
      <c r="D40" s="101">
        <v>47.457347999999996</v>
      </c>
      <c r="E40" s="101">
        <v>26.551601999999999</v>
      </c>
      <c r="F40" s="101">
        <v>33.632612000000002</v>
      </c>
      <c r="G40" s="101">
        <v>36.310760000000002</v>
      </c>
      <c r="H40" s="101">
        <v>29.671787000000002</v>
      </c>
      <c r="I40" s="101">
        <v>24.976629000000003</v>
      </c>
      <c r="J40" s="101">
        <v>15.43929</v>
      </c>
      <c r="K40" s="101">
        <v>2.6118230000000002</v>
      </c>
      <c r="L40" s="101">
        <v>403.90000699999996</v>
      </c>
      <c r="M40" s="101">
        <v>29.803014000000001</v>
      </c>
      <c r="N40" s="101">
        <v>126.60475100000004</v>
      </c>
      <c r="O40" s="101">
        <v>231.56582599999999</v>
      </c>
      <c r="P40" s="101">
        <v>22.228625999999998</v>
      </c>
      <c r="Q40" s="101">
        <v>39.171663000000002</v>
      </c>
      <c r="R40" s="101">
        <v>32.536653999999999</v>
      </c>
      <c r="S40" s="101">
        <v>36.107351999999999</v>
      </c>
      <c r="U40" s="159" t="s">
        <v>542</v>
      </c>
    </row>
    <row r="41" spans="1:21">
      <c r="B41" s="159" t="s">
        <v>343</v>
      </c>
      <c r="C41" s="101">
        <v>13.893898999999999</v>
      </c>
      <c r="D41" s="101">
        <v>44.022271000000003</v>
      </c>
      <c r="E41" s="101">
        <v>27.411473000000001</v>
      </c>
      <c r="F41" s="101">
        <v>36.138998000000001</v>
      </c>
      <c r="G41" s="101">
        <v>32.433456999999997</v>
      </c>
      <c r="H41" s="101">
        <v>26.455692000000003</v>
      </c>
      <c r="I41" s="101">
        <v>21.175649999999997</v>
      </c>
      <c r="J41" s="101">
        <v>14.920302999999999</v>
      </c>
      <c r="K41" s="101">
        <v>1.532443</v>
      </c>
      <c r="L41" s="101">
        <v>182.28003699999999</v>
      </c>
      <c r="M41" s="101">
        <v>27.421701000000002</v>
      </c>
      <c r="N41" s="101">
        <v>101.15685299999998</v>
      </c>
      <c r="O41" s="101">
        <v>252.731368</v>
      </c>
      <c r="P41" s="101">
        <v>15.464223</v>
      </c>
      <c r="Q41" s="101">
        <v>39.822555000000001</v>
      </c>
      <c r="R41" s="101">
        <v>36.155186999999998</v>
      </c>
      <c r="S41" s="101">
        <v>35.477665000000002</v>
      </c>
      <c r="U41" s="159" t="s">
        <v>543</v>
      </c>
    </row>
    <row r="42" spans="1:21">
      <c r="B42" s="159" t="s">
        <v>344</v>
      </c>
      <c r="C42" s="101">
        <v>12.715378000000001</v>
      </c>
      <c r="D42" s="101">
        <v>45.889330000000001</v>
      </c>
      <c r="E42" s="101">
        <v>29.75761</v>
      </c>
      <c r="F42" s="101">
        <v>45.808903000000001</v>
      </c>
      <c r="G42" s="101">
        <v>39.704661999999999</v>
      </c>
      <c r="H42" s="101">
        <v>37.361348</v>
      </c>
      <c r="I42" s="101">
        <v>18.372807000000002</v>
      </c>
      <c r="J42" s="101">
        <v>16.928525999999998</v>
      </c>
      <c r="K42" s="101">
        <v>1.3935170000000001</v>
      </c>
      <c r="L42" s="101">
        <v>310.70656600000007</v>
      </c>
      <c r="M42" s="101">
        <v>26.345764999999997</v>
      </c>
      <c r="N42" s="101">
        <v>113.96505499999998</v>
      </c>
      <c r="O42" s="101">
        <v>244.917214</v>
      </c>
      <c r="P42" s="101">
        <v>12.451699999999999</v>
      </c>
      <c r="Q42" s="101">
        <v>43.164770000000004</v>
      </c>
      <c r="R42" s="101">
        <v>47.679031999999999</v>
      </c>
      <c r="S42" s="101">
        <v>38.795439000000002</v>
      </c>
      <c r="U42" s="159" t="s">
        <v>544</v>
      </c>
    </row>
    <row r="43" spans="1:21">
      <c r="B43" s="159" t="s">
        <v>345</v>
      </c>
      <c r="C43" s="101">
        <v>13.279439</v>
      </c>
      <c r="D43" s="101">
        <v>45.340285999999999</v>
      </c>
      <c r="E43" s="101">
        <v>32.827952000000003</v>
      </c>
      <c r="F43" s="101">
        <v>47.09892</v>
      </c>
      <c r="G43" s="101">
        <v>48.172013999999997</v>
      </c>
      <c r="H43" s="101">
        <v>34.843220000000002</v>
      </c>
      <c r="I43" s="101">
        <v>18.669511999999997</v>
      </c>
      <c r="J43" s="101">
        <v>16.066461</v>
      </c>
      <c r="K43" s="101">
        <v>1.3575620000000002</v>
      </c>
      <c r="L43" s="101">
        <v>431.48748799999998</v>
      </c>
      <c r="M43" s="101">
        <v>27.609125000000002</v>
      </c>
      <c r="N43" s="101">
        <v>116.50848900000003</v>
      </c>
      <c r="O43" s="101">
        <v>246.488697</v>
      </c>
      <c r="P43" s="101">
        <v>16.811427999999999</v>
      </c>
      <c r="Q43" s="101">
        <v>54.167611000000001</v>
      </c>
      <c r="R43" s="101">
        <v>52.039121000000002</v>
      </c>
      <c r="S43" s="101">
        <v>44.080375999999994</v>
      </c>
      <c r="U43" s="159" t="s">
        <v>545</v>
      </c>
    </row>
    <row r="44" spans="1:21">
      <c r="B44" s="159" t="s">
        <v>346</v>
      </c>
      <c r="C44" s="101">
        <v>15.358767</v>
      </c>
      <c r="D44" s="101">
        <v>46.195653</v>
      </c>
      <c r="E44" s="101">
        <v>29.694585</v>
      </c>
      <c r="F44" s="101">
        <v>39.233785000000005</v>
      </c>
      <c r="G44" s="101">
        <v>44.593113000000002</v>
      </c>
      <c r="H44" s="101">
        <v>35.742423000000002</v>
      </c>
      <c r="I44" s="101">
        <v>22.657647000000001</v>
      </c>
      <c r="J44" s="101">
        <v>13.691516</v>
      </c>
      <c r="K44" s="101">
        <v>1.2606710000000001</v>
      </c>
      <c r="L44" s="101">
        <v>480.55283700000012</v>
      </c>
      <c r="M44" s="101">
        <v>28.235761</v>
      </c>
      <c r="N44" s="101">
        <v>101.28571700000001</v>
      </c>
      <c r="O44" s="101">
        <v>185.81597500000001</v>
      </c>
      <c r="P44" s="101">
        <v>12.029327</v>
      </c>
      <c r="Q44" s="101">
        <v>42.599678999999995</v>
      </c>
      <c r="R44" s="101">
        <v>43.247480000000003</v>
      </c>
      <c r="S44" s="101">
        <v>36.677637999999995</v>
      </c>
      <c r="U44" s="159" t="s">
        <v>546</v>
      </c>
    </row>
    <row r="45" spans="1:21">
      <c r="B45" s="159" t="s">
        <v>347</v>
      </c>
      <c r="C45" s="101">
        <v>29.495901</v>
      </c>
      <c r="D45" s="101">
        <v>49.178899000000001</v>
      </c>
      <c r="E45" s="101">
        <v>30.158534</v>
      </c>
      <c r="F45" s="101">
        <v>38.591228999999998</v>
      </c>
      <c r="G45" s="101">
        <v>48.839684999999996</v>
      </c>
      <c r="H45" s="101">
        <v>33.892778</v>
      </c>
      <c r="I45" s="101">
        <v>16.626515000000001</v>
      </c>
      <c r="J45" s="101">
        <v>17.923189000000001</v>
      </c>
      <c r="K45" s="101">
        <v>1.527204</v>
      </c>
      <c r="L45" s="101">
        <v>489.92243599999995</v>
      </c>
      <c r="M45" s="101">
        <v>39.191290000000002</v>
      </c>
      <c r="N45" s="101">
        <v>127.68689400000001</v>
      </c>
      <c r="O45" s="101">
        <v>210.84729099999998</v>
      </c>
      <c r="P45" s="101">
        <v>12.445741</v>
      </c>
      <c r="Q45" s="101">
        <v>54.427261999999999</v>
      </c>
      <c r="R45" s="101">
        <v>54.354042</v>
      </c>
      <c r="S45" s="101">
        <v>43.419437000000002</v>
      </c>
      <c r="U45" s="159" t="s">
        <v>547</v>
      </c>
    </row>
    <row r="46" spans="1:21">
      <c r="B46" s="159" t="s">
        <v>348</v>
      </c>
      <c r="C46" s="101">
        <v>36.988181999999995</v>
      </c>
      <c r="D46" s="101">
        <v>54.413199999999996</v>
      </c>
      <c r="E46" s="101">
        <v>32.891928</v>
      </c>
      <c r="F46" s="101">
        <v>34.330686</v>
      </c>
      <c r="G46" s="101">
        <v>42.932826999999996</v>
      </c>
      <c r="H46" s="101">
        <v>35.008261999999995</v>
      </c>
      <c r="I46" s="101">
        <v>20.515968999999998</v>
      </c>
      <c r="J46" s="101">
        <v>17.911438</v>
      </c>
      <c r="K46" s="101">
        <v>2.1362760000000001</v>
      </c>
      <c r="L46" s="101">
        <v>490.52830899999998</v>
      </c>
      <c r="M46" s="101">
        <v>28.161564000000002</v>
      </c>
      <c r="N46" s="101">
        <v>110.17384699999999</v>
      </c>
      <c r="O46" s="101">
        <v>253.89985099999998</v>
      </c>
      <c r="P46" s="101">
        <v>12.271512</v>
      </c>
      <c r="Q46" s="101">
        <v>56.071020999999995</v>
      </c>
      <c r="R46" s="101">
        <v>59.148446</v>
      </c>
      <c r="S46" s="101">
        <v>45.628264999999999</v>
      </c>
      <c r="U46" s="159" t="s">
        <v>548</v>
      </c>
    </row>
    <row r="47" spans="1:21">
      <c r="B47" s="159" t="s">
        <v>349</v>
      </c>
      <c r="C47" s="101">
        <v>22.157314</v>
      </c>
      <c r="D47" s="101">
        <v>53.196515000000005</v>
      </c>
      <c r="E47" s="101">
        <v>32.262565000000002</v>
      </c>
      <c r="F47" s="101">
        <v>31.729737</v>
      </c>
      <c r="G47" s="101">
        <v>41.627660999999996</v>
      </c>
      <c r="H47" s="101">
        <v>33.925150000000002</v>
      </c>
      <c r="I47" s="101">
        <v>18.938234000000001</v>
      </c>
      <c r="J47" s="101">
        <v>16.239328</v>
      </c>
      <c r="K47" s="101">
        <v>1.2665409999999999</v>
      </c>
      <c r="L47" s="101">
        <v>366.747792</v>
      </c>
      <c r="M47" s="101">
        <v>33.216525000000004</v>
      </c>
      <c r="N47" s="101">
        <v>132.651161</v>
      </c>
      <c r="O47" s="101">
        <v>255.92189299999998</v>
      </c>
      <c r="P47" s="101">
        <v>15.191843</v>
      </c>
      <c r="Q47" s="101">
        <v>52.636735000000002</v>
      </c>
      <c r="R47" s="101">
        <v>52.898296000000002</v>
      </c>
      <c r="S47" s="101">
        <v>40.129993999999996</v>
      </c>
      <c r="U47" s="159" t="s">
        <v>549</v>
      </c>
    </row>
    <row r="48" spans="1:21">
      <c r="B48" s="159" t="s">
        <v>350</v>
      </c>
      <c r="C48" s="101">
        <v>16.763835</v>
      </c>
      <c r="D48" s="101">
        <v>48.387566</v>
      </c>
      <c r="E48" s="101">
        <v>32.344953000000004</v>
      </c>
      <c r="F48" s="101">
        <v>32.588126000000003</v>
      </c>
      <c r="G48" s="101">
        <v>33.082160000000002</v>
      </c>
      <c r="H48" s="101">
        <v>36.364637000000002</v>
      </c>
      <c r="I48" s="101">
        <v>16.685891999999999</v>
      </c>
      <c r="J48" s="101">
        <v>15.309725</v>
      </c>
      <c r="K48" s="101">
        <v>1.380989</v>
      </c>
      <c r="L48" s="101">
        <v>445.8605</v>
      </c>
      <c r="M48" s="101">
        <v>29.783076999999999</v>
      </c>
      <c r="N48" s="101">
        <v>148.83423500000001</v>
      </c>
      <c r="O48" s="101">
        <v>202.50572100000002</v>
      </c>
      <c r="P48" s="101">
        <v>16.425179</v>
      </c>
      <c r="Q48" s="101">
        <v>46.513164000000003</v>
      </c>
      <c r="R48" s="101">
        <v>49.333703999999997</v>
      </c>
      <c r="S48" s="101">
        <v>39.645685999999998</v>
      </c>
      <c r="U48" s="159" t="s">
        <v>550</v>
      </c>
    </row>
    <row r="49" spans="1:2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61"/>
      <c r="Q49" s="161"/>
      <c r="R49" s="161"/>
      <c r="S49" s="161"/>
    </row>
    <row r="50" spans="1:21">
      <c r="A50" s="100">
        <v>2021</v>
      </c>
      <c r="B50" s="159" t="s">
        <v>339</v>
      </c>
      <c r="C50" s="101">
        <v>14.456792</v>
      </c>
      <c r="D50" s="101">
        <v>47.477936</v>
      </c>
      <c r="E50" s="101">
        <v>27.159079999999999</v>
      </c>
      <c r="F50" s="101">
        <v>26.568294000000002</v>
      </c>
      <c r="G50" s="101">
        <v>27.982248999999999</v>
      </c>
      <c r="H50" s="101">
        <v>33.627414000000002</v>
      </c>
      <c r="I50" s="101">
        <v>21.116723</v>
      </c>
      <c r="J50" s="101">
        <v>15.554273000000002</v>
      </c>
      <c r="K50" s="101">
        <v>1.610471</v>
      </c>
      <c r="L50" s="101">
        <v>489.47185899999999</v>
      </c>
      <c r="M50" s="101">
        <v>33.632657999999992</v>
      </c>
      <c r="N50" s="101">
        <v>125.409334</v>
      </c>
      <c r="O50" s="101">
        <v>213.68138200000001</v>
      </c>
      <c r="P50" s="101">
        <v>15.885222000000001</v>
      </c>
      <c r="Q50" s="101">
        <v>49.409618000000002</v>
      </c>
      <c r="R50" s="101">
        <v>41.976811999999995</v>
      </c>
      <c r="S50" s="101">
        <v>35.638866</v>
      </c>
      <c r="T50" s="100">
        <v>2021</v>
      </c>
      <c r="U50" s="159" t="s">
        <v>539</v>
      </c>
    </row>
    <row r="51" spans="1:21">
      <c r="B51" s="159" t="s">
        <v>340</v>
      </c>
      <c r="C51" s="101">
        <v>19.343116000000002</v>
      </c>
      <c r="D51" s="101">
        <v>47.505108999999997</v>
      </c>
      <c r="E51" s="101">
        <v>27.927854</v>
      </c>
      <c r="F51" s="101">
        <v>31.895341000000002</v>
      </c>
      <c r="G51" s="101">
        <v>27.766659999999998</v>
      </c>
      <c r="H51" s="101">
        <v>32.658091999999996</v>
      </c>
      <c r="I51" s="101">
        <v>22.839917</v>
      </c>
      <c r="J51" s="101">
        <v>15.608449</v>
      </c>
      <c r="K51" s="101">
        <v>1.359569</v>
      </c>
      <c r="L51" s="101">
        <v>599.6816510000001</v>
      </c>
      <c r="M51" s="101">
        <v>43.063660999999996</v>
      </c>
      <c r="N51" s="101">
        <v>123.26820800000002</v>
      </c>
      <c r="O51" s="101">
        <v>239.840373</v>
      </c>
      <c r="P51" s="101">
        <v>16.083669</v>
      </c>
      <c r="Q51" s="101">
        <v>56.463754999999999</v>
      </c>
      <c r="R51" s="101">
        <v>38.988557999999998</v>
      </c>
      <c r="S51" s="101">
        <v>36.556287000000005</v>
      </c>
      <c r="U51" s="159" t="s">
        <v>540</v>
      </c>
    </row>
    <row r="52" spans="1:21">
      <c r="B52" s="159" t="s">
        <v>341</v>
      </c>
      <c r="C52" s="101">
        <v>17.479892</v>
      </c>
      <c r="D52" s="101">
        <v>56.558034999999997</v>
      </c>
      <c r="E52" s="101">
        <v>34.421883999999999</v>
      </c>
      <c r="F52" s="101">
        <v>41.507789000000002</v>
      </c>
      <c r="G52" s="101">
        <v>39.367113999999994</v>
      </c>
      <c r="H52" s="101">
        <v>38.673926999999999</v>
      </c>
      <c r="I52" s="101">
        <v>28.198049000000001</v>
      </c>
      <c r="J52" s="101">
        <v>20.097014999999999</v>
      </c>
      <c r="K52" s="101">
        <v>2.070754</v>
      </c>
      <c r="L52" s="101">
        <v>606.03968800000007</v>
      </c>
      <c r="M52" s="101">
        <v>42.607830999999997</v>
      </c>
      <c r="N52" s="101">
        <v>166.004007</v>
      </c>
      <c r="O52" s="101">
        <v>285.191596</v>
      </c>
      <c r="P52" s="101">
        <v>37.199736000000001</v>
      </c>
      <c r="Q52" s="101">
        <v>62.703209000000001</v>
      </c>
      <c r="R52" s="101">
        <v>50.922975000000001</v>
      </c>
      <c r="S52" s="101">
        <v>45.474252000000007</v>
      </c>
      <c r="U52" s="159" t="s">
        <v>541</v>
      </c>
    </row>
    <row r="53" spans="1:21">
      <c r="B53" s="159" t="s">
        <v>342</v>
      </c>
      <c r="C53" s="101">
        <v>16.818777000000001</v>
      </c>
      <c r="D53" s="101">
        <v>49.907896000000001</v>
      </c>
      <c r="E53" s="101">
        <v>32.813681000000003</v>
      </c>
      <c r="F53" s="101">
        <v>43.203766000000002</v>
      </c>
      <c r="G53" s="101">
        <v>38.342257000000004</v>
      </c>
      <c r="H53" s="101">
        <v>36.491720000000001</v>
      </c>
      <c r="I53" s="101">
        <v>18.692861000000001</v>
      </c>
      <c r="J53" s="101">
        <v>20.515889000000001</v>
      </c>
      <c r="K53" s="101">
        <v>1.8909630000000002</v>
      </c>
      <c r="L53" s="101">
        <v>656.92493799999988</v>
      </c>
      <c r="M53" s="101">
        <v>51.192037000000006</v>
      </c>
      <c r="N53" s="101">
        <v>151.60696799999994</v>
      </c>
      <c r="O53" s="101">
        <v>267.78169400000002</v>
      </c>
      <c r="P53" s="101">
        <v>23.992923000000001</v>
      </c>
      <c r="Q53" s="101">
        <v>61.093623000000008</v>
      </c>
      <c r="R53" s="101">
        <v>55.107837000000004</v>
      </c>
      <c r="S53" s="101">
        <v>41.071000999999995</v>
      </c>
      <c r="U53" s="159" t="s">
        <v>542</v>
      </c>
    </row>
    <row r="54" spans="1:21">
      <c r="B54" s="159" t="s">
        <v>343</v>
      </c>
      <c r="C54" s="101">
        <v>13.786950000000001</v>
      </c>
      <c r="D54" s="101">
        <v>48.752549999999999</v>
      </c>
      <c r="E54" s="101">
        <v>32.989069999999998</v>
      </c>
      <c r="F54" s="101">
        <v>44.302584000000003</v>
      </c>
      <c r="G54" s="101">
        <v>40.924328999999993</v>
      </c>
      <c r="H54" s="101">
        <v>32.038150999999999</v>
      </c>
      <c r="I54" s="101">
        <v>22.106548</v>
      </c>
      <c r="J54" s="101">
        <v>16.384211000000001</v>
      </c>
      <c r="K54" s="101">
        <v>2.5518700000000001</v>
      </c>
      <c r="L54" s="101">
        <v>724.72828000000004</v>
      </c>
      <c r="M54" s="101">
        <v>41.301411000000002</v>
      </c>
      <c r="N54" s="101">
        <v>171.31304799999995</v>
      </c>
      <c r="O54" s="101">
        <v>244.37594799999999</v>
      </c>
      <c r="P54" s="101">
        <v>18.128848999999999</v>
      </c>
      <c r="Q54" s="101">
        <v>62.626564000000002</v>
      </c>
      <c r="R54" s="101">
        <v>55.640246000000005</v>
      </c>
      <c r="S54" s="101">
        <v>37.735688999999994</v>
      </c>
      <c r="U54" s="159" t="s">
        <v>543</v>
      </c>
    </row>
    <row r="55" spans="1:21">
      <c r="B55" s="159" t="s">
        <v>344</v>
      </c>
      <c r="C55" s="101">
        <v>14.670504999999999</v>
      </c>
      <c r="D55" s="101">
        <v>50.039811999999998</v>
      </c>
      <c r="E55" s="101">
        <v>37.387364999999996</v>
      </c>
      <c r="F55" s="101">
        <v>49.339297999999999</v>
      </c>
      <c r="G55" s="101">
        <v>49.324378000000003</v>
      </c>
      <c r="H55" s="101">
        <v>38.284544000000004</v>
      </c>
      <c r="I55" s="101">
        <v>25.217760000000002</v>
      </c>
      <c r="J55" s="101">
        <v>18.273855999999999</v>
      </c>
      <c r="K55" s="101">
        <v>2.1431820000000004</v>
      </c>
      <c r="L55" s="101">
        <v>633.65685999999994</v>
      </c>
      <c r="M55" s="101">
        <v>39.849239999999995</v>
      </c>
      <c r="N55" s="101">
        <v>149.47641099999998</v>
      </c>
      <c r="O55" s="101">
        <v>280.74893100000003</v>
      </c>
      <c r="P55" s="101">
        <v>23.294132000000001</v>
      </c>
      <c r="Q55" s="101">
        <v>57.926206999999998</v>
      </c>
      <c r="R55" s="101">
        <v>54.776375000000002</v>
      </c>
      <c r="S55" s="101">
        <v>39.310859000000001</v>
      </c>
      <c r="U55" s="159" t="s">
        <v>544</v>
      </c>
    </row>
    <row r="56" spans="1:21">
      <c r="B56" s="159" t="s">
        <v>345</v>
      </c>
      <c r="C56" s="101">
        <v>13.081185999999999</v>
      </c>
      <c r="D56" s="101">
        <v>53.426477999999996</v>
      </c>
      <c r="E56" s="101">
        <v>36.818795999999999</v>
      </c>
      <c r="F56" s="101">
        <v>47.746803</v>
      </c>
      <c r="G56" s="101">
        <v>50.920924999999997</v>
      </c>
      <c r="H56" s="101">
        <v>37.405346000000002</v>
      </c>
      <c r="I56" s="101">
        <v>27.967258999999999</v>
      </c>
      <c r="J56" s="101">
        <v>19.649804</v>
      </c>
      <c r="K56" s="101">
        <v>2.1274389999999999</v>
      </c>
      <c r="L56" s="101">
        <v>865.28565300000002</v>
      </c>
      <c r="M56" s="101">
        <v>43.169447000000005</v>
      </c>
      <c r="N56" s="101">
        <v>183.07178500000001</v>
      </c>
      <c r="O56" s="101">
        <v>309.31774999999999</v>
      </c>
      <c r="P56" s="101">
        <v>18.977930999999998</v>
      </c>
      <c r="Q56" s="101">
        <v>62.730477000000008</v>
      </c>
      <c r="R56" s="101">
        <v>54.341699000000006</v>
      </c>
      <c r="S56" s="101">
        <v>41.700580000000002</v>
      </c>
      <c r="U56" s="159" t="s">
        <v>545</v>
      </c>
    </row>
    <row r="57" spans="1:21">
      <c r="B57" s="159" t="s">
        <v>346</v>
      </c>
      <c r="C57" s="101">
        <v>13.706816</v>
      </c>
      <c r="D57" s="101">
        <v>53.093505999999998</v>
      </c>
      <c r="E57" s="101">
        <v>33.883924</v>
      </c>
      <c r="F57" s="101">
        <v>42.809033999999997</v>
      </c>
      <c r="G57" s="101">
        <v>43.713557000000002</v>
      </c>
      <c r="H57" s="101">
        <v>49.879956999999997</v>
      </c>
      <c r="I57" s="101">
        <v>19.967163999999997</v>
      </c>
      <c r="J57" s="101">
        <v>14.031836</v>
      </c>
      <c r="K57" s="101">
        <v>1.0894360000000001</v>
      </c>
      <c r="L57" s="101">
        <v>891.42266900000027</v>
      </c>
      <c r="M57" s="101">
        <v>39.514408999999993</v>
      </c>
      <c r="N57" s="101">
        <v>168.49169399999994</v>
      </c>
      <c r="O57" s="101">
        <v>261.77394700000002</v>
      </c>
      <c r="P57" s="101">
        <v>19.459744999999998</v>
      </c>
      <c r="Q57" s="101">
        <v>48.215170000000001</v>
      </c>
      <c r="R57" s="101">
        <v>53.514406000000001</v>
      </c>
      <c r="S57" s="101">
        <v>38.793771999999997</v>
      </c>
      <c r="U57" s="159" t="s">
        <v>546</v>
      </c>
    </row>
    <row r="58" spans="1:21">
      <c r="B58" s="159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U58" s="159" t="s">
        <v>547</v>
      </c>
    </row>
    <row r="59" spans="1:21">
      <c r="B59" s="159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U59" s="159" t="s">
        <v>548</v>
      </c>
    </row>
    <row r="60" spans="1:21">
      <c r="B60" s="159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U60" s="159" t="s">
        <v>549</v>
      </c>
    </row>
    <row r="61" spans="1:21">
      <c r="B61" s="159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159" t="s">
        <v>550</v>
      </c>
    </row>
    <row r="62" spans="1:21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21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21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1" s="103" customFormat="1" ht="27" customHeight="1" thickBot="1">
      <c r="A65" s="268" t="s">
        <v>682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</row>
    <row r="66" spans="1:21" s="98" customFormat="1" ht="11.25" customHeight="1" thickBot="1">
      <c r="A66" s="229" t="s">
        <v>162</v>
      </c>
      <c r="B66" s="229" t="s">
        <v>163</v>
      </c>
      <c r="C66" s="265" t="s">
        <v>681</v>
      </c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7"/>
      <c r="T66" s="229" t="s">
        <v>536</v>
      </c>
      <c r="U66" s="229" t="s">
        <v>523</v>
      </c>
    </row>
    <row r="67" spans="1:21" ht="20.25" customHeight="1" thickBot="1">
      <c r="A67" s="230"/>
      <c r="B67" s="230"/>
      <c r="C67" s="160">
        <v>35</v>
      </c>
      <c r="D67" s="160">
        <v>36</v>
      </c>
      <c r="E67" s="160">
        <v>37</v>
      </c>
      <c r="F67" s="160">
        <v>38</v>
      </c>
      <c r="G67" s="160">
        <v>39</v>
      </c>
      <c r="H67" s="160">
        <v>40</v>
      </c>
      <c r="I67" s="160">
        <v>41</v>
      </c>
      <c r="J67" s="160">
        <v>42</v>
      </c>
      <c r="K67" s="160">
        <v>43</v>
      </c>
      <c r="L67" s="160">
        <v>44</v>
      </c>
      <c r="M67" s="160">
        <v>45</v>
      </c>
      <c r="N67" s="160">
        <v>46</v>
      </c>
      <c r="O67" s="160">
        <v>47</v>
      </c>
      <c r="P67" s="160">
        <v>48</v>
      </c>
      <c r="Q67" s="160">
        <v>49</v>
      </c>
      <c r="R67" s="160">
        <v>50</v>
      </c>
      <c r="S67" s="160">
        <v>51</v>
      </c>
      <c r="T67" s="230"/>
      <c r="U67" s="230"/>
    </row>
    <row r="68" spans="1:21">
      <c r="A68" s="100">
        <v>2020</v>
      </c>
      <c r="B68" s="159" t="s">
        <v>339</v>
      </c>
      <c r="C68" s="101">
        <v>8.4643099999999993</v>
      </c>
      <c r="D68" s="101">
        <v>2.0482149999999999</v>
      </c>
      <c r="E68" s="101">
        <v>2.8001050000000003</v>
      </c>
      <c r="F68" s="101">
        <v>154.02568399999998</v>
      </c>
      <c r="G68" s="101">
        <v>286.68483199999991</v>
      </c>
      <c r="H68" s="101">
        <v>84.597667999999999</v>
      </c>
      <c r="I68" s="101">
        <v>31.340167999999998</v>
      </c>
      <c r="J68" s="101">
        <v>35.803688000000001</v>
      </c>
      <c r="K68" s="101">
        <v>0.69315100000000007</v>
      </c>
      <c r="L68" s="101">
        <v>67.967663000000002</v>
      </c>
      <c r="M68" s="101">
        <v>8.9314250000000008</v>
      </c>
      <c r="N68" s="101">
        <v>0.87814899999999996</v>
      </c>
      <c r="O68" s="101">
        <v>8.8423639999999999</v>
      </c>
      <c r="P68" s="101">
        <v>85.514674999999997</v>
      </c>
      <c r="Q68" s="101">
        <v>12.285897</v>
      </c>
      <c r="R68" s="101">
        <v>0.58172099999999993</v>
      </c>
      <c r="S68" s="101">
        <v>7.6737709999999995</v>
      </c>
      <c r="T68" s="100">
        <v>2020</v>
      </c>
      <c r="U68" s="159" t="s">
        <v>539</v>
      </c>
    </row>
    <row r="69" spans="1:21">
      <c r="B69" s="159" t="s">
        <v>340</v>
      </c>
      <c r="C69" s="101">
        <v>8.610913</v>
      </c>
      <c r="D69" s="101">
        <v>1.7325680000000001</v>
      </c>
      <c r="E69" s="101">
        <v>3.0885389999999999</v>
      </c>
      <c r="F69" s="101">
        <v>134.31384500000001</v>
      </c>
      <c r="G69" s="101">
        <v>286.29947099999998</v>
      </c>
      <c r="H69" s="101">
        <v>84.576879999999989</v>
      </c>
      <c r="I69" s="101">
        <v>28.793577000000003</v>
      </c>
      <c r="J69" s="101">
        <v>33.800574000000005</v>
      </c>
      <c r="K69" s="101">
        <v>0.74226199999999998</v>
      </c>
      <c r="L69" s="101">
        <v>69.034493000000012</v>
      </c>
      <c r="M69" s="101">
        <v>14.770118</v>
      </c>
      <c r="N69" s="101">
        <v>0.69585300000000005</v>
      </c>
      <c r="O69" s="101">
        <v>4.3225169999999995</v>
      </c>
      <c r="P69" s="101">
        <v>87.473912999999996</v>
      </c>
      <c r="Q69" s="101">
        <v>10.822575000000001</v>
      </c>
      <c r="R69" s="101">
        <v>0.59792600000000007</v>
      </c>
      <c r="S69" s="101">
        <v>8.813047000000001</v>
      </c>
      <c r="U69" s="159" t="s">
        <v>540</v>
      </c>
    </row>
    <row r="70" spans="1:21">
      <c r="B70" s="159" t="s">
        <v>341</v>
      </c>
      <c r="C70" s="101">
        <v>8.1887340000000002</v>
      </c>
      <c r="D70" s="101">
        <v>1.1449579999999999</v>
      </c>
      <c r="E70" s="101">
        <v>3.0438160000000001</v>
      </c>
      <c r="F70" s="101">
        <v>152.695595</v>
      </c>
      <c r="G70" s="101">
        <v>300.02557400000001</v>
      </c>
      <c r="H70" s="101">
        <v>72.498367999999999</v>
      </c>
      <c r="I70" s="101">
        <v>30.029522999999998</v>
      </c>
      <c r="J70" s="101">
        <v>19.210823999999999</v>
      </c>
      <c r="K70" s="101">
        <v>0.94049300000000002</v>
      </c>
      <c r="L70" s="101">
        <v>67.854052999999993</v>
      </c>
      <c r="M70" s="101">
        <v>12.785664000000001</v>
      </c>
      <c r="N70" s="101">
        <v>0.53581299999999998</v>
      </c>
      <c r="O70" s="101">
        <v>7.7628970000000006</v>
      </c>
      <c r="P70" s="101">
        <v>90.760039999999989</v>
      </c>
      <c r="Q70" s="101">
        <v>12.482988000000001</v>
      </c>
      <c r="R70" s="101">
        <v>0.73959799999999998</v>
      </c>
      <c r="S70" s="101">
        <v>8.2959130000000005</v>
      </c>
      <c r="U70" s="159" t="s">
        <v>541</v>
      </c>
    </row>
    <row r="71" spans="1:21">
      <c r="B71" s="159" t="s">
        <v>342</v>
      </c>
      <c r="C71" s="101">
        <v>6.1261010000000002</v>
      </c>
      <c r="D71" s="101">
        <v>0.49373400000000001</v>
      </c>
      <c r="E71" s="101">
        <v>1.238345</v>
      </c>
      <c r="F71" s="101">
        <v>82.247591</v>
      </c>
      <c r="G71" s="101">
        <v>228.51917400000002</v>
      </c>
      <c r="H71" s="101">
        <v>45.757041999999998</v>
      </c>
      <c r="I71" s="101">
        <v>15.530557</v>
      </c>
      <c r="J71" s="101">
        <v>7.7305930000000016</v>
      </c>
      <c r="K71" s="101">
        <v>0.60555000000000003</v>
      </c>
      <c r="L71" s="101">
        <v>54.083252000000002</v>
      </c>
      <c r="M71" s="101">
        <v>10.455237</v>
      </c>
      <c r="N71" s="101">
        <v>0.28177099999999999</v>
      </c>
      <c r="O71" s="101">
        <v>6.1850260000000006</v>
      </c>
      <c r="P71" s="101">
        <v>77.956221999999997</v>
      </c>
      <c r="Q71" s="101">
        <v>8.1477550000000001</v>
      </c>
      <c r="R71" s="101">
        <v>0.37215999999999999</v>
      </c>
      <c r="S71" s="101">
        <v>4.1547320000000001</v>
      </c>
      <c r="U71" s="159" t="s">
        <v>542</v>
      </c>
    </row>
    <row r="72" spans="1:21">
      <c r="B72" s="159" t="s">
        <v>343</v>
      </c>
      <c r="C72" s="101">
        <v>7.1026720000000001</v>
      </c>
      <c r="D72" s="101">
        <v>0.77813599999999994</v>
      </c>
      <c r="E72" s="101">
        <v>1.215152</v>
      </c>
      <c r="F72" s="101">
        <v>94.383335000000002</v>
      </c>
      <c r="G72" s="101">
        <v>235.010277</v>
      </c>
      <c r="H72" s="101">
        <v>48.117640000000002</v>
      </c>
      <c r="I72" s="101">
        <v>23.591905000000004</v>
      </c>
      <c r="J72" s="101">
        <v>10.891582999999997</v>
      </c>
      <c r="K72" s="101">
        <v>0.29708200000000001</v>
      </c>
      <c r="L72" s="101">
        <v>67.998329999999996</v>
      </c>
      <c r="M72" s="101">
        <v>13.161186000000001</v>
      </c>
      <c r="N72" s="101">
        <v>0.49188699999999996</v>
      </c>
      <c r="O72" s="101">
        <v>6.3562630000000002</v>
      </c>
      <c r="P72" s="101">
        <v>73.005246</v>
      </c>
      <c r="Q72" s="101">
        <v>10.826505000000001</v>
      </c>
      <c r="R72" s="101">
        <v>0.42944399999999999</v>
      </c>
      <c r="S72" s="101">
        <v>5.3111739999999994</v>
      </c>
      <c r="U72" s="159" t="s">
        <v>543</v>
      </c>
    </row>
    <row r="73" spans="1:21">
      <c r="B73" s="159" t="s">
        <v>344</v>
      </c>
      <c r="C73" s="101">
        <v>7.3883130000000001</v>
      </c>
      <c r="D73" s="101">
        <v>0.7532890000000001</v>
      </c>
      <c r="E73" s="101">
        <v>1.7228940000000001</v>
      </c>
      <c r="F73" s="101">
        <v>118.44202</v>
      </c>
      <c r="G73" s="101">
        <v>263.21923500000003</v>
      </c>
      <c r="H73" s="101">
        <v>59.637576999999993</v>
      </c>
      <c r="I73" s="101">
        <v>23.431829999999998</v>
      </c>
      <c r="J73" s="101">
        <v>17.326971999999998</v>
      </c>
      <c r="K73" s="101">
        <v>0.67562</v>
      </c>
      <c r="L73" s="101">
        <v>55.102294999999998</v>
      </c>
      <c r="M73" s="101">
        <v>11.715686</v>
      </c>
      <c r="N73" s="101">
        <v>0.69143599999999994</v>
      </c>
      <c r="O73" s="101">
        <v>2.64019</v>
      </c>
      <c r="P73" s="101">
        <v>77.066799000000003</v>
      </c>
      <c r="Q73" s="101">
        <v>10.785595999999998</v>
      </c>
      <c r="R73" s="101">
        <v>0.92903199999999997</v>
      </c>
      <c r="S73" s="101">
        <v>8.7869200000000003</v>
      </c>
      <c r="U73" s="159" t="s">
        <v>544</v>
      </c>
    </row>
    <row r="74" spans="1:21">
      <c r="B74" s="159" t="s">
        <v>345</v>
      </c>
      <c r="C74" s="101">
        <v>8.9430599999999991</v>
      </c>
      <c r="D74" s="101">
        <v>0.74517699999999998</v>
      </c>
      <c r="E74" s="101">
        <v>2.65225</v>
      </c>
      <c r="F74" s="101">
        <v>140.83808199999999</v>
      </c>
      <c r="G74" s="101">
        <v>304.23576699999995</v>
      </c>
      <c r="H74" s="101">
        <v>71.810117000000005</v>
      </c>
      <c r="I74" s="101">
        <v>21.862413</v>
      </c>
      <c r="J74" s="101">
        <v>24.245365</v>
      </c>
      <c r="K74" s="101">
        <v>0.69485399999999997</v>
      </c>
      <c r="L74" s="101">
        <v>62.021693999999997</v>
      </c>
      <c r="M74" s="101">
        <v>17.122612</v>
      </c>
      <c r="N74" s="101">
        <v>0.81620300000000001</v>
      </c>
      <c r="O74" s="101">
        <v>4.0377590000000003</v>
      </c>
      <c r="P74" s="101">
        <v>84.01297000000001</v>
      </c>
      <c r="Q74" s="101">
        <v>11.736474999999999</v>
      </c>
      <c r="R74" s="101">
        <v>0.5321260000000001</v>
      </c>
      <c r="S74" s="101">
        <v>9.6518450000000016</v>
      </c>
      <c r="U74" s="159" t="s">
        <v>545</v>
      </c>
    </row>
    <row r="75" spans="1:21">
      <c r="B75" s="159" t="s">
        <v>346</v>
      </c>
      <c r="C75" s="101">
        <v>6.3481369999999995</v>
      </c>
      <c r="D75" s="101">
        <v>0.412192</v>
      </c>
      <c r="E75" s="101">
        <v>2.065051</v>
      </c>
      <c r="F75" s="101">
        <v>88.765243999999996</v>
      </c>
      <c r="G75" s="101">
        <v>232.90244299999998</v>
      </c>
      <c r="H75" s="101">
        <v>66.490667999999999</v>
      </c>
      <c r="I75" s="101">
        <v>12.38691</v>
      </c>
      <c r="J75" s="101">
        <v>22.796295000000004</v>
      </c>
      <c r="K75" s="101">
        <v>0.32109299999999996</v>
      </c>
      <c r="L75" s="101">
        <v>41.995192000000003</v>
      </c>
      <c r="M75" s="101">
        <v>10.345922</v>
      </c>
      <c r="N75" s="101">
        <v>0.85585299999999997</v>
      </c>
      <c r="O75" s="101">
        <v>7.2271320000000001</v>
      </c>
      <c r="P75" s="101">
        <v>69.642381</v>
      </c>
      <c r="Q75" s="101">
        <v>11.185203</v>
      </c>
      <c r="R75" s="101">
        <v>0.41322200000000003</v>
      </c>
      <c r="S75" s="101">
        <v>4.9465070000000004</v>
      </c>
      <c r="U75" s="159" t="s">
        <v>546</v>
      </c>
    </row>
    <row r="76" spans="1:21">
      <c r="B76" s="159" t="s">
        <v>347</v>
      </c>
      <c r="C76" s="101">
        <v>8.9699090000000012</v>
      </c>
      <c r="D76" s="101">
        <v>1.099742</v>
      </c>
      <c r="E76" s="101">
        <v>2.4732150000000002</v>
      </c>
      <c r="F76" s="101">
        <v>154.78969000000001</v>
      </c>
      <c r="G76" s="101">
        <v>297.47197999999997</v>
      </c>
      <c r="H76" s="101">
        <v>86.934708999999998</v>
      </c>
      <c r="I76" s="101">
        <v>24.451983000000002</v>
      </c>
      <c r="J76" s="101">
        <v>23.070225999999998</v>
      </c>
      <c r="K76" s="101">
        <v>0.47777200000000003</v>
      </c>
      <c r="L76" s="101">
        <v>63.203115999999994</v>
      </c>
      <c r="M76" s="101">
        <v>36.696319000000003</v>
      </c>
      <c r="N76" s="101">
        <v>0.67918599999999996</v>
      </c>
      <c r="O76" s="101">
        <v>5.2040420000000003</v>
      </c>
      <c r="P76" s="101">
        <v>89.090649999999997</v>
      </c>
      <c r="Q76" s="101">
        <v>14.454419000000001</v>
      </c>
      <c r="R76" s="101">
        <v>0.46888000000000002</v>
      </c>
      <c r="S76" s="101">
        <v>8.2181700000000006</v>
      </c>
      <c r="U76" s="159" t="s">
        <v>547</v>
      </c>
    </row>
    <row r="77" spans="1:21">
      <c r="B77" s="159" t="s">
        <v>348</v>
      </c>
      <c r="C77" s="101">
        <v>9.6853560000000005</v>
      </c>
      <c r="D77" s="101">
        <v>1.3958329999999999</v>
      </c>
      <c r="E77" s="101">
        <v>2.969347</v>
      </c>
      <c r="F77" s="101">
        <v>173.952113</v>
      </c>
      <c r="G77" s="101">
        <v>297.90475300000003</v>
      </c>
      <c r="H77" s="101">
        <v>90.172529999999995</v>
      </c>
      <c r="I77" s="101">
        <v>28.386493999999999</v>
      </c>
      <c r="J77" s="101">
        <v>23.356629999999999</v>
      </c>
      <c r="K77" s="101">
        <v>0.80075500000000011</v>
      </c>
      <c r="L77" s="101">
        <v>61.248693000000003</v>
      </c>
      <c r="M77" s="101">
        <v>14.065232</v>
      </c>
      <c r="N77" s="101">
        <v>0.87772500000000009</v>
      </c>
      <c r="O77" s="101">
        <v>7.2765570000000004</v>
      </c>
      <c r="P77" s="101">
        <v>87.189212999999995</v>
      </c>
      <c r="Q77" s="101">
        <v>15.892173</v>
      </c>
      <c r="R77" s="101">
        <v>0.47513</v>
      </c>
      <c r="S77" s="101">
        <v>7.9841929999999994</v>
      </c>
      <c r="U77" s="159" t="s">
        <v>548</v>
      </c>
    </row>
    <row r="78" spans="1:21">
      <c r="B78" s="159" t="s">
        <v>349</v>
      </c>
      <c r="C78" s="101">
        <v>8.6216849999999994</v>
      </c>
      <c r="D78" s="101">
        <v>1.648463</v>
      </c>
      <c r="E78" s="101">
        <v>2.6286339999999999</v>
      </c>
      <c r="F78" s="101">
        <v>188.69461899999999</v>
      </c>
      <c r="G78" s="101">
        <v>290.459542</v>
      </c>
      <c r="H78" s="101">
        <v>86.333224999999999</v>
      </c>
      <c r="I78" s="101">
        <v>28.916702000000004</v>
      </c>
      <c r="J78" s="101">
        <v>25.213249000000001</v>
      </c>
      <c r="K78" s="101">
        <v>0.44434700000000005</v>
      </c>
      <c r="L78" s="101">
        <v>65.667366999999999</v>
      </c>
      <c r="M78" s="101">
        <v>10.965807999999999</v>
      </c>
      <c r="N78" s="101">
        <v>0.78922899999999996</v>
      </c>
      <c r="O78" s="101">
        <v>8.5718879999999995</v>
      </c>
      <c r="P78" s="101">
        <v>86.321929999999995</v>
      </c>
      <c r="Q78" s="101">
        <v>13.485434</v>
      </c>
      <c r="R78" s="101">
        <v>0.30126200000000003</v>
      </c>
      <c r="S78" s="101">
        <v>4.9374209999999996</v>
      </c>
      <c r="U78" s="159" t="s">
        <v>549</v>
      </c>
    </row>
    <row r="79" spans="1:21">
      <c r="B79" s="159" t="s">
        <v>350</v>
      </c>
      <c r="C79" s="101">
        <v>7.7177629999999997</v>
      </c>
      <c r="D79" s="101">
        <v>1.7262029999999999</v>
      </c>
      <c r="E79" s="101">
        <v>2.8166859999999998</v>
      </c>
      <c r="F79" s="101">
        <v>135.20585499999999</v>
      </c>
      <c r="G79" s="101">
        <v>264.65442900000005</v>
      </c>
      <c r="H79" s="101">
        <v>76.190921999999986</v>
      </c>
      <c r="I79" s="101">
        <v>19.350486</v>
      </c>
      <c r="J79" s="101">
        <v>29.845785999999997</v>
      </c>
      <c r="K79" s="101">
        <v>0.52906399999999998</v>
      </c>
      <c r="L79" s="101">
        <v>54.953193000000006</v>
      </c>
      <c r="M79" s="101">
        <v>11.026054999999999</v>
      </c>
      <c r="N79" s="101">
        <v>0.621193</v>
      </c>
      <c r="O79" s="101">
        <v>4.1708280000000002</v>
      </c>
      <c r="P79" s="101">
        <v>74.741036999999992</v>
      </c>
      <c r="Q79" s="101">
        <v>12.396912</v>
      </c>
      <c r="R79" s="101">
        <v>0.27260699999999999</v>
      </c>
      <c r="S79" s="101">
        <v>3.8079890000000001</v>
      </c>
      <c r="U79" s="159" t="s">
        <v>550</v>
      </c>
    </row>
    <row r="80" spans="1:21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61"/>
      <c r="Q80" s="161"/>
      <c r="R80" s="161"/>
      <c r="S80" s="161"/>
    </row>
    <row r="81" spans="1:21">
      <c r="A81" s="100">
        <v>2021</v>
      </c>
      <c r="B81" s="159" t="s">
        <v>339</v>
      </c>
      <c r="C81" s="101">
        <v>8.5398800000000001</v>
      </c>
      <c r="D81" s="101">
        <v>1.045814</v>
      </c>
      <c r="E81" s="101">
        <v>2.512518</v>
      </c>
      <c r="F81" s="101">
        <v>182.01464799999999</v>
      </c>
      <c r="G81" s="101">
        <v>283.90811099999996</v>
      </c>
      <c r="H81" s="101">
        <v>76.304541</v>
      </c>
      <c r="I81" s="101">
        <v>24.137752999999996</v>
      </c>
      <c r="J81" s="101">
        <v>17.891112000000003</v>
      </c>
      <c r="K81" s="101">
        <v>0.38736599999999999</v>
      </c>
      <c r="L81" s="101">
        <v>65.715126999999981</v>
      </c>
      <c r="M81" s="101">
        <v>10.171878</v>
      </c>
      <c r="N81" s="101">
        <v>0.63020200000000004</v>
      </c>
      <c r="O81" s="101">
        <v>5.4778519999999995</v>
      </c>
      <c r="P81" s="101">
        <v>78.106735999999998</v>
      </c>
      <c r="Q81" s="101">
        <v>14.943741999999999</v>
      </c>
      <c r="R81" s="101">
        <v>0.17633200000000002</v>
      </c>
      <c r="S81" s="101">
        <v>3.7400369999999996</v>
      </c>
      <c r="T81" s="100">
        <v>2021</v>
      </c>
      <c r="U81" s="159" t="s">
        <v>539</v>
      </c>
    </row>
    <row r="82" spans="1:21">
      <c r="B82" s="159" t="s">
        <v>340</v>
      </c>
      <c r="C82" s="101">
        <v>9.1024729999999998</v>
      </c>
      <c r="D82" s="101">
        <v>1.5160439999999999</v>
      </c>
      <c r="E82" s="101">
        <v>2.3895370000000002</v>
      </c>
      <c r="F82" s="101">
        <v>166.046831</v>
      </c>
      <c r="G82" s="101">
        <v>313.41882600000002</v>
      </c>
      <c r="H82" s="101">
        <v>82.691355000000016</v>
      </c>
      <c r="I82" s="101">
        <v>20.399493999999997</v>
      </c>
      <c r="J82" s="101">
        <v>17.229892</v>
      </c>
      <c r="K82" s="101">
        <v>0.26928400000000002</v>
      </c>
      <c r="L82" s="101">
        <v>57.444203999999999</v>
      </c>
      <c r="M82" s="101">
        <v>12.131451</v>
      </c>
      <c r="N82" s="101">
        <v>0.46146100000000001</v>
      </c>
      <c r="O82" s="101">
        <v>6.9669850000000002</v>
      </c>
      <c r="P82" s="101">
        <v>86.089358000000004</v>
      </c>
      <c r="Q82" s="101">
        <v>9.0650479999999991</v>
      </c>
      <c r="R82" s="101">
        <v>0.28448699999999999</v>
      </c>
      <c r="S82" s="101">
        <v>4.1554149999999996</v>
      </c>
      <c r="U82" s="159" t="s">
        <v>540</v>
      </c>
    </row>
    <row r="83" spans="1:21">
      <c r="B83" s="159" t="s">
        <v>341</v>
      </c>
      <c r="C83" s="101">
        <v>9.6836269999999995</v>
      </c>
      <c r="D83" s="101">
        <v>1.485706</v>
      </c>
      <c r="E83" s="101">
        <v>3.3456770000000002</v>
      </c>
      <c r="F83" s="101">
        <v>169.26098400000001</v>
      </c>
      <c r="G83" s="101">
        <v>373.08582300000006</v>
      </c>
      <c r="H83" s="101">
        <v>86.833859000000004</v>
      </c>
      <c r="I83" s="101">
        <v>28.332141</v>
      </c>
      <c r="J83" s="101">
        <v>22.464068000000001</v>
      </c>
      <c r="K83" s="101">
        <v>0.728931</v>
      </c>
      <c r="L83" s="101">
        <v>83.351252000000017</v>
      </c>
      <c r="M83" s="101">
        <v>16.712275999999999</v>
      </c>
      <c r="N83" s="101">
        <v>0.42377299999999996</v>
      </c>
      <c r="O83" s="101">
        <v>7.2108990000000004</v>
      </c>
      <c r="P83" s="101">
        <v>97.071714</v>
      </c>
      <c r="Q83" s="101">
        <v>11.559075</v>
      </c>
      <c r="R83" s="101">
        <v>0.38229400000000002</v>
      </c>
      <c r="S83" s="101">
        <v>6.3235640000000002</v>
      </c>
      <c r="U83" s="159" t="s">
        <v>541</v>
      </c>
    </row>
    <row r="84" spans="1:21">
      <c r="B84" s="159" t="s">
        <v>342</v>
      </c>
      <c r="C84" s="101">
        <v>9.397082000000001</v>
      </c>
      <c r="D84" s="101">
        <v>0.98710500000000012</v>
      </c>
      <c r="E84" s="101">
        <v>2.6674990000000003</v>
      </c>
      <c r="F84" s="101">
        <v>171.85782800000001</v>
      </c>
      <c r="G84" s="101">
        <v>372.61140700000004</v>
      </c>
      <c r="H84" s="101">
        <v>87.056688000000037</v>
      </c>
      <c r="I84" s="101">
        <v>32.275801000000001</v>
      </c>
      <c r="J84" s="101">
        <v>18.659686000000001</v>
      </c>
      <c r="K84" s="101">
        <v>0.66934299999999991</v>
      </c>
      <c r="L84" s="101">
        <v>79.286928000000003</v>
      </c>
      <c r="M84" s="101">
        <v>13.703181000000001</v>
      </c>
      <c r="N84" s="101">
        <v>0.74769599999999992</v>
      </c>
      <c r="O84" s="101">
        <v>7.4901020000000003</v>
      </c>
      <c r="P84" s="101">
        <v>92.978082000000001</v>
      </c>
      <c r="Q84" s="101">
        <v>13.863485000000001</v>
      </c>
      <c r="R84" s="101">
        <v>0.42130400000000001</v>
      </c>
      <c r="S84" s="101">
        <v>6.7426310000000003</v>
      </c>
      <c r="U84" s="159" t="s">
        <v>542</v>
      </c>
    </row>
    <row r="85" spans="1:21">
      <c r="B85" s="159" t="s">
        <v>343</v>
      </c>
      <c r="C85" s="101">
        <v>10.098389000000001</v>
      </c>
      <c r="D85" s="101">
        <v>1.0981999999999998</v>
      </c>
      <c r="E85" s="101">
        <v>3.0355859999999999</v>
      </c>
      <c r="F85" s="101">
        <v>158.685732</v>
      </c>
      <c r="G85" s="101">
        <v>372.70378399999998</v>
      </c>
      <c r="H85" s="101">
        <v>89.867257000000009</v>
      </c>
      <c r="I85" s="101">
        <v>33.135498999999996</v>
      </c>
      <c r="J85" s="101">
        <v>21.564529999999998</v>
      </c>
      <c r="K85" s="101">
        <v>0.93492200000000003</v>
      </c>
      <c r="L85" s="101">
        <v>74.564400000000006</v>
      </c>
      <c r="M85" s="101">
        <v>13.947636000000001</v>
      </c>
      <c r="N85" s="101">
        <v>0.845692</v>
      </c>
      <c r="O85" s="101">
        <v>7.5006009999999996</v>
      </c>
      <c r="P85" s="101">
        <v>97.318348999999998</v>
      </c>
      <c r="Q85" s="101">
        <v>11.493655</v>
      </c>
      <c r="R85" s="101">
        <v>0.32610900000000004</v>
      </c>
      <c r="S85" s="101">
        <v>10.093143</v>
      </c>
      <c r="U85" s="159" t="s">
        <v>543</v>
      </c>
    </row>
    <row r="86" spans="1:21">
      <c r="B86" s="159" t="s">
        <v>344</v>
      </c>
      <c r="C86" s="101">
        <v>10.909491000000001</v>
      </c>
      <c r="D86" s="101">
        <v>1.065482</v>
      </c>
      <c r="E86" s="101">
        <v>3.423632</v>
      </c>
      <c r="F86" s="101">
        <v>171.796134</v>
      </c>
      <c r="G86" s="101">
        <v>396.93380200000001</v>
      </c>
      <c r="H86" s="101">
        <v>87.530872000000016</v>
      </c>
      <c r="I86" s="101">
        <v>25.716642</v>
      </c>
      <c r="J86" s="101">
        <v>21.541763</v>
      </c>
      <c r="K86" s="101">
        <v>0.77170300000000003</v>
      </c>
      <c r="L86" s="101">
        <v>74.117356000000001</v>
      </c>
      <c r="M86" s="101">
        <v>15.618604000000001</v>
      </c>
      <c r="N86" s="101">
        <v>1.0924130000000001</v>
      </c>
      <c r="O86" s="101">
        <v>7.2977310000000006</v>
      </c>
      <c r="P86" s="101">
        <v>103.565527</v>
      </c>
      <c r="Q86" s="101">
        <v>11.650829999999999</v>
      </c>
      <c r="R86" s="101">
        <v>0.68001400000000001</v>
      </c>
      <c r="S86" s="101">
        <v>12.646906</v>
      </c>
      <c r="U86" s="159" t="s">
        <v>544</v>
      </c>
    </row>
    <row r="87" spans="1:21">
      <c r="B87" s="159" t="s">
        <v>345</v>
      </c>
      <c r="C87" s="101">
        <v>11.792394</v>
      </c>
      <c r="D87" s="101">
        <v>0.85419</v>
      </c>
      <c r="E87" s="101">
        <v>2.9862260000000003</v>
      </c>
      <c r="F87" s="101">
        <v>161.30339699999999</v>
      </c>
      <c r="G87" s="101">
        <v>390.941506</v>
      </c>
      <c r="H87" s="101">
        <v>97.959724000000008</v>
      </c>
      <c r="I87" s="101">
        <v>24.506247999999996</v>
      </c>
      <c r="J87" s="101">
        <v>26.09956</v>
      </c>
      <c r="K87" s="101">
        <v>0.83438199999999996</v>
      </c>
      <c r="L87" s="101">
        <v>86.810513999999984</v>
      </c>
      <c r="M87" s="101">
        <v>21.122085999999996</v>
      </c>
      <c r="N87" s="101">
        <v>0.82764499999999996</v>
      </c>
      <c r="O87" s="101">
        <v>8.3385770000000008</v>
      </c>
      <c r="P87" s="101">
        <v>107.195426</v>
      </c>
      <c r="Q87" s="101">
        <v>12.934130000000001</v>
      </c>
      <c r="R87" s="101">
        <v>0.45022499999999999</v>
      </c>
      <c r="S87" s="101">
        <v>11.035591</v>
      </c>
      <c r="U87" s="159" t="s">
        <v>545</v>
      </c>
    </row>
    <row r="88" spans="1:21">
      <c r="B88" s="159" t="s">
        <v>346</v>
      </c>
      <c r="C88" s="101">
        <v>8.4955569999999998</v>
      </c>
      <c r="D88" s="101">
        <v>0.89978000000000002</v>
      </c>
      <c r="E88" s="101">
        <v>2.797895</v>
      </c>
      <c r="F88" s="101">
        <v>129.58288299999998</v>
      </c>
      <c r="G88" s="101">
        <v>321.21938799999998</v>
      </c>
      <c r="H88" s="101">
        <v>75.846665999999985</v>
      </c>
      <c r="I88" s="101">
        <v>12.19905</v>
      </c>
      <c r="J88" s="101">
        <v>26.262865000000001</v>
      </c>
      <c r="K88" s="101">
        <v>0.32577400000000001</v>
      </c>
      <c r="L88" s="101">
        <v>56.223690999999988</v>
      </c>
      <c r="M88" s="101">
        <v>9.9798109999999998</v>
      </c>
      <c r="N88" s="101">
        <v>0.92498099999999994</v>
      </c>
      <c r="O88" s="101">
        <v>8.8803830000000001</v>
      </c>
      <c r="P88" s="101">
        <v>91.956792000000007</v>
      </c>
      <c r="Q88" s="101">
        <v>11.936793</v>
      </c>
      <c r="R88" s="101">
        <v>0.32424500000000001</v>
      </c>
      <c r="S88" s="101">
        <v>5.6290000000000004</v>
      </c>
      <c r="U88" s="159" t="s">
        <v>546</v>
      </c>
    </row>
    <row r="89" spans="1:21">
      <c r="B89" s="159" t="s">
        <v>347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U89" s="159" t="s">
        <v>547</v>
      </c>
    </row>
    <row r="90" spans="1:21">
      <c r="B90" s="159" t="s">
        <v>348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U90" s="159" t="s">
        <v>548</v>
      </c>
    </row>
    <row r="91" spans="1:21">
      <c r="B91" s="159" t="s">
        <v>349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U91" s="159" t="s">
        <v>549</v>
      </c>
    </row>
    <row r="92" spans="1:21">
      <c r="B92" s="159" t="s">
        <v>350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U92" s="159" t="s">
        <v>550</v>
      </c>
    </row>
    <row r="93" spans="1:21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21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21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21" s="103" customFormat="1" ht="27" customHeight="1" thickBot="1">
      <c r="A96" s="268" t="s">
        <v>682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</row>
    <row r="97" spans="1:21" s="98" customFormat="1" ht="11.25" customHeight="1" thickBot="1">
      <c r="A97" s="229" t="s">
        <v>162</v>
      </c>
      <c r="B97" s="229" t="s">
        <v>163</v>
      </c>
      <c r="C97" s="265" t="s">
        <v>681</v>
      </c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7"/>
      <c r="T97" s="229" t="s">
        <v>536</v>
      </c>
      <c r="U97" s="229" t="s">
        <v>523</v>
      </c>
    </row>
    <row r="98" spans="1:21" ht="20.25" customHeight="1" thickBot="1">
      <c r="A98" s="230"/>
      <c r="B98" s="230"/>
      <c r="C98" s="160">
        <v>52</v>
      </c>
      <c r="D98" s="160">
        <v>53</v>
      </c>
      <c r="E98" s="160">
        <v>54</v>
      </c>
      <c r="F98" s="160">
        <v>55</v>
      </c>
      <c r="G98" s="160">
        <v>56</v>
      </c>
      <c r="H98" s="160">
        <v>57</v>
      </c>
      <c r="I98" s="160">
        <v>58</v>
      </c>
      <c r="J98" s="160">
        <v>59</v>
      </c>
      <c r="K98" s="160">
        <v>60</v>
      </c>
      <c r="L98" s="160">
        <v>61</v>
      </c>
      <c r="M98" s="160">
        <v>62</v>
      </c>
      <c r="N98" s="160">
        <v>63</v>
      </c>
      <c r="O98" s="160">
        <v>64</v>
      </c>
      <c r="P98" s="160">
        <v>65</v>
      </c>
      <c r="Q98" s="160">
        <v>66</v>
      </c>
      <c r="R98" s="160">
        <v>67</v>
      </c>
      <c r="S98" s="160">
        <v>68</v>
      </c>
      <c r="T98" s="230"/>
      <c r="U98" s="230"/>
    </row>
    <row r="99" spans="1:21">
      <c r="A99" s="100">
        <v>2020</v>
      </c>
      <c r="B99" s="159" t="s">
        <v>339</v>
      </c>
      <c r="C99" s="101">
        <v>46.47837899999999</v>
      </c>
      <c r="D99" s="101">
        <v>9.4558510000000009</v>
      </c>
      <c r="E99" s="101">
        <v>30.230418</v>
      </c>
      <c r="F99" s="101">
        <v>21.487756999999995</v>
      </c>
      <c r="G99" s="101">
        <v>8.8818190000000001</v>
      </c>
      <c r="H99" s="101">
        <v>5.7564000000000002</v>
      </c>
      <c r="I99" s="101">
        <v>4.1041919999999994</v>
      </c>
      <c r="J99" s="101">
        <v>12.197861000000001</v>
      </c>
      <c r="K99" s="101">
        <v>9.4889529999999986</v>
      </c>
      <c r="L99" s="101">
        <v>104.01364899999999</v>
      </c>
      <c r="M99" s="101">
        <v>113.34415899999999</v>
      </c>
      <c r="N99" s="101">
        <v>16.295805000000001</v>
      </c>
      <c r="O99" s="101">
        <v>82.990720999999994</v>
      </c>
      <c r="P99" s="101">
        <v>3.8355229999999993</v>
      </c>
      <c r="Q99" s="101">
        <v>1.6287509999999998</v>
      </c>
      <c r="R99" s="101">
        <v>2.2206399999999999</v>
      </c>
      <c r="S99" s="101">
        <v>18.874072999999999</v>
      </c>
      <c r="T99" s="100">
        <v>2020</v>
      </c>
      <c r="U99" s="159" t="s">
        <v>539</v>
      </c>
    </row>
    <row r="100" spans="1:21">
      <c r="B100" s="159" t="s">
        <v>340</v>
      </c>
      <c r="C100" s="101">
        <v>45.781692999999997</v>
      </c>
      <c r="D100" s="101">
        <v>7.7253949999999998</v>
      </c>
      <c r="E100" s="101">
        <v>30.180714999999999</v>
      </c>
      <c r="F100" s="101">
        <v>19.575564</v>
      </c>
      <c r="G100" s="101">
        <v>10.068957999999999</v>
      </c>
      <c r="H100" s="101">
        <v>5.7483340000000007</v>
      </c>
      <c r="I100" s="101">
        <v>3.3488319999999998</v>
      </c>
      <c r="J100" s="101">
        <v>12.730353000000001</v>
      </c>
      <c r="K100" s="101">
        <v>8.0672619999999995</v>
      </c>
      <c r="L100" s="101">
        <v>79.650764000000009</v>
      </c>
      <c r="M100" s="101">
        <v>97.492690999999994</v>
      </c>
      <c r="N100" s="101">
        <v>15.841793000000001</v>
      </c>
      <c r="O100" s="101">
        <v>75.498192999999986</v>
      </c>
      <c r="P100" s="101">
        <v>3.436858</v>
      </c>
      <c r="Q100" s="101">
        <v>1.598487</v>
      </c>
      <c r="R100" s="101">
        <v>1.7897720000000001</v>
      </c>
      <c r="S100" s="101">
        <v>19.029646</v>
      </c>
      <c r="U100" s="159" t="s">
        <v>540</v>
      </c>
    </row>
    <row r="101" spans="1:21">
      <c r="B101" s="159" t="s">
        <v>341</v>
      </c>
      <c r="C101" s="101">
        <v>51.61549500000001</v>
      </c>
      <c r="D101" s="101">
        <v>5.8097279999999998</v>
      </c>
      <c r="E101" s="101">
        <v>28.848481</v>
      </c>
      <c r="F101" s="101">
        <v>19.989305000000002</v>
      </c>
      <c r="G101" s="101">
        <v>8.9931479999999997</v>
      </c>
      <c r="H101" s="101">
        <v>4.7131920000000003</v>
      </c>
      <c r="I101" s="101">
        <v>3.5503629999999999</v>
      </c>
      <c r="J101" s="101">
        <v>11.705953000000001</v>
      </c>
      <c r="K101" s="101">
        <v>6.9481679999999999</v>
      </c>
      <c r="L101" s="101">
        <v>56.276478999999995</v>
      </c>
      <c r="M101" s="101">
        <v>56.77474500000001</v>
      </c>
      <c r="N101" s="101">
        <v>20.377195999999991</v>
      </c>
      <c r="O101" s="101">
        <v>51.983269999999997</v>
      </c>
      <c r="P101" s="101">
        <v>2.2342429999999998</v>
      </c>
      <c r="Q101" s="101">
        <v>1.215625</v>
      </c>
      <c r="R101" s="101">
        <v>1.5604170000000002</v>
      </c>
      <c r="S101" s="101">
        <v>21.203057999999999</v>
      </c>
      <c r="U101" s="159" t="s">
        <v>541</v>
      </c>
    </row>
    <row r="102" spans="1:21">
      <c r="B102" s="159" t="s">
        <v>342</v>
      </c>
      <c r="C102" s="101">
        <v>32.065406000000003</v>
      </c>
      <c r="D102" s="101">
        <v>5.170966</v>
      </c>
      <c r="E102" s="101">
        <v>16.379544000000003</v>
      </c>
      <c r="F102" s="101">
        <v>15.968987999999998</v>
      </c>
      <c r="G102" s="101">
        <v>6.717429000000001</v>
      </c>
      <c r="H102" s="101">
        <v>3.0936120000000003</v>
      </c>
      <c r="I102" s="101">
        <v>2.0116990000000001</v>
      </c>
      <c r="J102" s="101">
        <v>6.5863640000000006</v>
      </c>
      <c r="K102" s="101">
        <v>3.840247999999999</v>
      </c>
      <c r="L102" s="101">
        <v>23.827696</v>
      </c>
      <c r="M102" s="101">
        <v>21.039795999999999</v>
      </c>
      <c r="N102" s="101">
        <v>77.58730799999995</v>
      </c>
      <c r="O102" s="101">
        <v>19.805053000000001</v>
      </c>
      <c r="P102" s="101">
        <v>1.3324010000000002</v>
      </c>
      <c r="Q102" s="101">
        <v>1.0233919999999999</v>
      </c>
      <c r="R102" s="101">
        <v>0.70488499999999998</v>
      </c>
      <c r="S102" s="101">
        <v>15.078216999999999</v>
      </c>
      <c r="U102" s="159" t="s">
        <v>542</v>
      </c>
    </row>
    <row r="103" spans="1:21">
      <c r="B103" s="159" t="s">
        <v>343</v>
      </c>
      <c r="C103" s="101">
        <v>19.491292000000001</v>
      </c>
      <c r="D103" s="101">
        <v>4.5310599999999992</v>
      </c>
      <c r="E103" s="101">
        <v>17.696799999999996</v>
      </c>
      <c r="F103" s="101">
        <v>13.095769000000004</v>
      </c>
      <c r="G103" s="101">
        <v>8.8076050000000006</v>
      </c>
      <c r="H103" s="101">
        <v>2.8713730000000002</v>
      </c>
      <c r="I103" s="101">
        <v>3.5949220000000004</v>
      </c>
      <c r="J103" s="101">
        <v>8.2189460000000008</v>
      </c>
      <c r="K103" s="101">
        <v>5.2607400000000002</v>
      </c>
      <c r="L103" s="101">
        <v>31.266717</v>
      </c>
      <c r="M103" s="101">
        <v>36.265710000000006</v>
      </c>
      <c r="N103" s="101">
        <v>110.38646500000002</v>
      </c>
      <c r="O103" s="101">
        <v>27.914306999999997</v>
      </c>
      <c r="P103" s="101">
        <v>1.8723500000000002</v>
      </c>
      <c r="Q103" s="101">
        <v>1.3317519999999998</v>
      </c>
      <c r="R103" s="101">
        <v>1.0000629999999999</v>
      </c>
      <c r="S103" s="101">
        <v>16.306512999999999</v>
      </c>
      <c r="U103" s="159" t="s">
        <v>543</v>
      </c>
    </row>
    <row r="104" spans="1:21">
      <c r="B104" s="159" t="s">
        <v>344</v>
      </c>
      <c r="C104" s="101">
        <v>27.607872000000008</v>
      </c>
      <c r="D104" s="101">
        <v>3.3351549999999994</v>
      </c>
      <c r="E104" s="101">
        <v>19.766517000000004</v>
      </c>
      <c r="F104" s="101">
        <v>13.155272999999999</v>
      </c>
      <c r="G104" s="101">
        <v>10.209299</v>
      </c>
      <c r="H104" s="101">
        <v>4.962987</v>
      </c>
      <c r="I104" s="101">
        <v>3.5894669999999995</v>
      </c>
      <c r="J104" s="101">
        <v>9.4541889999999995</v>
      </c>
      <c r="K104" s="101">
        <v>6.2532069999999997</v>
      </c>
      <c r="L104" s="101">
        <v>59.667576999999994</v>
      </c>
      <c r="M104" s="101">
        <v>63.605369000000003</v>
      </c>
      <c r="N104" s="101">
        <v>57.384208999999984</v>
      </c>
      <c r="O104" s="101">
        <v>50.162903000000007</v>
      </c>
      <c r="P104" s="101">
        <v>2.6954099999999999</v>
      </c>
      <c r="Q104" s="101">
        <v>1.364052</v>
      </c>
      <c r="R104" s="101">
        <v>1.6300779999999999</v>
      </c>
      <c r="S104" s="101">
        <v>17.961079999999999</v>
      </c>
      <c r="U104" s="159" t="s">
        <v>544</v>
      </c>
    </row>
    <row r="105" spans="1:21">
      <c r="B105" s="159" t="s">
        <v>345</v>
      </c>
      <c r="C105" s="101">
        <v>34.09526799999999</v>
      </c>
      <c r="D105" s="101">
        <v>3.4835099999999999</v>
      </c>
      <c r="E105" s="101">
        <v>25.231299000000003</v>
      </c>
      <c r="F105" s="101">
        <v>18.582974999999998</v>
      </c>
      <c r="G105" s="101">
        <v>10.56737</v>
      </c>
      <c r="H105" s="101">
        <v>6.82944</v>
      </c>
      <c r="I105" s="101">
        <v>3.9533669999999996</v>
      </c>
      <c r="J105" s="101">
        <v>11.082304000000001</v>
      </c>
      <c r="K105" s="101">
        <v>7.9828390000000002</v>
      </c>
      <c r="L105" s="101">
        <v>79.58832000000001</v>
      </c>
      <c r="M105" s="101">
        <v>81.516041000000001</v>
      </c>
      <c r="N105" s="101">
        <v>32.187849</v>
      </c>
      <c r="O105" s="101">
        <v>62.057460999999989</v>
      </c>
      <c r="P105" s="101">
        <v>2.7451829999999999</v>
      </c>
      <c r="Q105" s="101">
        <v>1.456366</v>
      </c>
      <c r="R105" s="101">
        <v>2.2953849999999996</v>
      </c>
      <c r="S105" s="101">
        <v>20.219873</v>
      </c>
      <c r="U105" s="159" t="s">
        <v>545</v>
      </c>
    </row>
    <row r="106" spans="1:21">
      <c r="B106" s="159" t="s">
        <v>346</v>
      </c>
      <c r="C106" s="101">
        <v>23.581600999999985</v>
      </c>
      <c r="D106" s="101">
        <v>1.4877369999999999</v>
      </c>
      <c r="E106" s="101">
        <v>15.884806000000001</v>
      </c>
      <c r="F106" s="101">
        <v>12.080120999999997</v>
      </c>
      <c r="G106" s="101">
        <v>8.0617899999999985</v>
      </c>
      <c r="H106" s="101">
        <v>5.5730810000000002</v>
      </c>
      <c r="I106" s="101">
        <v>3.0030229999999998</v>
      </c>
      <c r="J106" s="101">
        <v>7.5154489999999985</v>
      </c>
      <c r="K106" s="101">
        <v>5.1338059999999999</v>
      </c>
      <c r="L106" s="101">
        <v>86.761388999999994</v>
      </c>
      <c r="M106" s="101">
        <v>83.369485999999981</v>
      </c>
      <c r="N106" s="101">
        <v>26.397977999999991</v>
      </c>
      <c r="O106" s="101">
        <v>64.180553000000003</v>
      </c>
      <c r="P106" s="101">
        <v>3.279979</v>
      </c>
      <c r="Q106" s="101">
        <v>0.64536300000000002</v>
      </c>
      <c r="R106" s="101">
        <v>2.3793480000000002</v>
      </c>
      <c r="S106" s="101">
        <v>15.095199000000001</v>
      </c>
      <c r="U106" s="159" t="s">
        <v>546</v>
      </c>
    </row>
    <row r="107" spans="1:21">
      <c r="B107" s="159" t="s">
        <v>347</v>
      </c>
      <c r="C107" s="101">
        <v>46.679223999999998</v>
      </c>
      <c r="D107" s="101">
        <v>4.3869090000000002</v>
      </c>
      <c r="E107" s="101">
        <v>25.476779999999998</v>
      </c>
      <c r="F107" s="101">
        <v>19.982112999999998</v>
      </c>
      <c r="G107" s="101">
        <v>11.360953</v>
      </c>
      <c r="H107" s="101">
        <v>6.518675</v>
      </c>
      <c r="I107" s="101">
        <v>4.6536980000000012</v>
      </c>
      <c r="J107" s="101">
        <v>12.351112000000001</v>
      </c>
      <c r="K107" s="101">
        <v>7.0433660000000007</v>
      </c>
      <c r="L107" s="101">
        <v>96.053891000000007</v>
      </c>
      <c r="M107" s="101">
        <v>91.765331000000003</v>
      </c>
      <c r="N107" s="101">
        <v>26.508368999999998</v>
      </c>
      <c r="O107" s="101">
        <v>65.339593000000008</v>
      </c>
      <c r="P107" s="101">
        <v>3.3104379999999995</v>
      </c>
      <c r="Q107" s="101">
        <v>1.1678490000000001</v>
      </c>
      <c r="R107" s="101">
        <v>1.9405249999999998</v>
      </c>
      <c r="S107" s="101">
        <v>21.746729999999999</v>
      </c>
      <c r="U107" s="159" t="s">
        <v>547</v>
      </c>
    </row>
    <row r="108" spans="1:21">
      <c r="B108" s="159" t="s">
        <v>348</v>
      </c>
      <c r="C108" s="101">
        <v>49.329998000000025</v>
      </c>
      <c r="D108" s="101">
        <v>5.7768019999999991</v>
      </c>
      <c r="E108" s="101">
        <v>27.535896000000001</v>
      </c>
      <c r="F108" s="101">
        <v>19.493932999999998</v>
      </c>
      <c r="G108" s="101">
        <v>11.829708</v>
      </c>
      <c r="H108" s="101">
        <v>7.3639999999999999</v>
      </c>
      <c r="I108" s="101">
        <v>4.7027619999999999</v>
      </c>
      <c r="J108" s="101">
        <v>12.028496000000001</v>
      </c>
      <c r="K108" s="101">
        <v>9.0878490000000003</v>
      </c>
      <c r="L108" s="101">
        <v>101.969364</v>
      </c>
      <c r="M108" s="101">
        <v>89.253794999999997</v>
      </c>
      <c r="N108" s="101">
        <v>29.096026000000002</v>
      </c>
      <c r="O108" s="101">
        <v>63.029561999999999</v>
      </c>
      <c r="P108" s="101">
        <v>3.3038820000000002</v>
      </c>
      <c r="Q108" s="101">
        <v>1.6075019999999998</v>
      </c>
      <c r="R108" s="101">
        <v>2.5040110000000002</v>
      </c>
      <c r="S108" s="101">
        <v>22.931005000000003</v>
      </c>
      <c r="U108" s="159" t="s">
        <v>548</v>
      </c>
    </row>
    <row r="109" spans="1:21">
      <c r="B109" s="159" t="s">
        <v>349</v>
      </c>
      <c r="C109" s="101">
        <v>50.477749000000053</v>
      </c>
      <c r="D109" s="101">
        <v>4.9213679999999993</v>
      </c>
      <c r="E109" s="101">
        <v>22.136635000000002</v>
      </c>
      <c r="F109" s="101">
        <v>16.586963000000004</v>
      </c>
      <c r="G109" s="101">
        <v>10.381063000000001</v>
      </c>
      <c r="H109" s="101">
        <v>5.6782829999999995</v>
      </c>
      <c r="I109" s="101">
        <v>4.2212510000000005</v>
      </c>
      <c r="J109" s="101">
        <v>10.441374000000001</v>
      </c>
      <c r="K109" s="101">
        <v>8.0589010000000005</v>
      </c>
      <c r="L109" s="101">
        <v>85.180910999999995</v>
      </c>
      <c r="M109" s="101">
        <v>69.475847999999999</v>
      </c>
      <c r="N109" s="101">
        <v>24.076583999999997</v>
      </c>
      <c r="O109" s="101">
        <v>49.949185999999997</v>
      </c>
      <c r="P109" s="101">
        <v>2.7328910000000004</v>
      </c>
      <c r="Q109" s="101">
        <v>0.80831999999999993</v>
      </c>
      <c r="R109" s="101">
        <v>1.4277820000000001</v>
      </c>
      <c r="S109" s="101">
        <v>22.296624999999999</v>
      </c>
      <c r="U109" s="159" t="s">
        <v>549</v>
      </c>
    </row>
    <row r="110" spans="1:21">
      <c r="B110" s="159" t="s">
        <v>350</v>
      </c>
      <c r="C110" s="101">
        <v>38.835012999999989</v>
      </c>
      <c r="D110" s="101">
        <v>5.0346229999999998</v>
      </c>
      <c r="E110" s="101">
        <v>22.003473999999997</v>
      </c>
      <c r="F110" s="101">
        <v>15.929944000000003</v>
      </c>
      <c r="G110" s="101">
        <v>9.5779019999999999</v>
      </c>
      <c r="H110" s="101">
        <v>6.111383</v>
      </c>
      <c r="I110" s="101">
        <v>3.25332</v>
      </c>
      <c r="J110" s="101">
        <v>8.8191159999999993</v>
      </c>
      <c r="K110" s="101">
        <v>6.5695630000000005</v>
      </c>
      <c r="L110" s="101">
        <v>94.368470999999985</v>
      </c>
      <c r="M110" s="101">
        <v>83.666517999999996</v>
      </c>
      <c r="N110" s="101">
        <v>24.210940000000001</v>
      </c>
      <c r="O110" s="101">
        <v>46.249572999999998</v>
      </c>
      <c r="P110" s="101">
        <v>2.7835070000000002</v>
      </c>
      <c r="Q110" s="101">
        <v>1.2602880000000001</v>
      </c>
      <c r="R110" s="101">
        <v>1.2551330000000001</v>
      </c>
      <c r="S110" s="101">
        <v>17.476516</v>
      </c>
      <c r="U110" s="159" t="s">
        <v>550</v>
      </c>
    </row>
    <row r="111" spans="1:21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61"/>
      <c r="Q111" s="161"/>
      <c r="R111" s="161"/>
      <c r="S111" s="161"/>
    </row>
    <row r="112" spans="1:21">
      <c r="A112" s="100">
        <v>2021</v>
      </c>
      <c r="B112" s="159" t="s">
        <v>339</v>
      </c>
      <c r="C112" s="101">
        <v>31.519313000000022</v>
      </c>
      <c r="D112" s="101">
        <v>7.5379289999999983</v>
      </c>
      <c r="E112" s="101">
        <v>25.589290000000005</v>
      </c>
      <c r="F112" s="101">
        <v>16.773964999999997</v>
      </c>
      <c r="G112" s="101">
        <v>9.8972899999999999</v>
      </c>
      <c r="H112" s="101">
        <v>4.6778110000000002</v>
      </c>
      <c r="I112" s="101">
        <v>3.1509790000000004</v>
      </c>
      <c r="J112" s="101">
        <v>9.808193000000001</v>
      </c>
      <c r="K112" s="101">
        <v>6.2748579999999992</v>
      </c>
      <c r="L112" s="101">
        <v>61.594570999999988</v>
      </c>
      <c r="M112" s="101">
        <v>55.09845399999999</v>
      </c>
      <c r="N112" s="101">
        <v>21.331144000000002</v>
      </c>
      <c r="O112" s="101">
        <v>45.934104000000012</v>
      </c>
      <c r="P112" s="101">
        <v>2.372528</v>
      </c>
      <c r="Q112" s="101">
        <v>1.4725410000000001</v>
      </c>
      <c r="R112" s="101">
        <v>1.1301479999999999</v>
      </c>
      <c r="S112" s="101">
        <v>18.802087999999998</v>
      </c>
      <c r="T112" s="100">
        <v>2021</v>
      </c>
      <c r="U112" s="159" t="s">
        <v>539</v>
      </c>
    </row>
    <row r="113" spans="1:21">
      <c r="B113" s="159" t="s">
        <v>340</v>
      </c>
      <c r="C113" s="101">
        <v>47.532296000000024</v>
      </c>
      <c r="D113" s="101">
        <v>5.4633240000000001</v>
      </c>
      <c r="E113" s="101">
        <v>23.933116000000002</v>
      </c>
      <c r="F113" s="101">
        <v>18.503487</v>
      </c>
      <c r="G113" s="101">
        <v>10.577446999999999</v>
      </c>
      <c r="H113" s="101">
        <v>4.3330739999999999</v>
      </c>
      <c r="I113" s="101">
        <v>3.578665</v>
      </c>
      <c r="J113" s="101">
        <v>9.7382070000000009</v>
      </c>
      <c r="K113" s="101">
        <v>7.7244590000000004</v>
      </c>
      <c r="L113" s="101">
        <v>49.844506999999972</v>
      </c>
      <c r="M113" s="101">
        <v>48.799525999999972</v>
      </c>
      <c r="N113" s="101">
        <v>24.751369999999994</v>
      </c>
      <c r="O113" s="101">
        <v>37.393040000000006</v>
      </c>
      <c r="P113" s="101">
        <v>2.8542479999999997</v>
      </c>
      <c r="Q113" s="101">
        <v>2.0318040000000006</v>
      </c>
      <c r="R113" s="101">
        <v>0.90256999999999987</v>
      </c>
      <c r="S113" s="101">
        <v>20.639838000000001</v>
      </c>
      <c r="U113" s="159" t="s">
        <v>540</v>
      </c>
    </row>
    <row r="114" spans="1:21">
      <c r="B114" s="159" t="s">
        <v>341</v>
      </c>
      <c r="C114" s="101">
        <v>48.724751999999988</v>
      </c>
      <c r="D114" s="101">
        <v>9.847118</v>
      </c>
      <c r="E114" s="101">
        <v>30.003992999999987</v>
      </c>
      <c r="F114" s="101">
        <v>24.417722999999999</v>
      </c>
      <c r="G114" s="101">
        <v>12.120415999999999</v>
      </c>
      <c r="H114" s="101">
        <v>5.6946309999999993</v>
      </c>
      <c r="I114" s="101">
        <v>4.7230699999999999</v>
      </c>
      <c r="J114" s="101">
        <v>11.753043999999999</v>
      </c>
      <c r="K114" s="101">
        <v>8.092156000000001</v>
      </c>
      <c r="L114" s="101">
        <v>58.89807500000002</v>
      </c>
      <c r="M114" s="101">
        <v>61.298928000000004</v>
      </c>
      <c r="N114" s="101">
        <v>22.341842000000003</v>
      </c>
      <c r="O114" s="101">
        <v>52.282003999999986</v>
      </c>
      <c r="P114" s="101">
        <v>2.7061819999999996</v>
      </c>
      <c r="Q114" s="101">
        <v>1.7486989999999998</v>
      </c>
      <c r="R114" s="101">
        <v>0.95818800000000004</v>
      </c>
      <c r="S114" s="101">
        <v>24.415018</v>
      </c>
      <c r="U114" s="159" t="s">
        <v>541</v>
      </c>
    </row>
    <row r="115" spans="1:21">
      <c r="B115" s="159" t="s">
        <v>342</v>
      </c>
      <c r="C115" s="101">
        <v>60.897064999999984</v>
      </c>
      <c r="D115" s="101">
        <v>7.1331769999999999</v>
      </c>
      <c r="E115" s="101">
        <v>28.336652999999995</v>
      </c>
      <c r="F115" s="101">
        <v>24.683678999999998</v>
      </c>
      <c r="G115" s="101">
        <v>11.499050999999998</v>
      </c>
      <c r="H115" s="101">
        <v>6.8900990000000002</v>
      </c>
      <c r="I115" s="101">
        <v>4.3696609999999998</v>
      </c>
      <c r="J115" s="101">
        <v>11.020902</v>
      </c>
      <c r="K115" s="101">
        <v>7.9878919999999987</v>
      </c>
      <c r="L115" s="101">
        <v>76.707809999999995</v>
      </c>
      <c r="M115" s="101">
        <v>84.016313000000025</v>
      </c>
      <c r="N115" s="101">
        <v>22.049727000000004</v>
      </c>
      <c r="O115" s="101">
        <v>61.948331999999994</v>
      </c>
      <c r="P115" s="101">
        <v>2.8575209999999998</v>
      </c>
      <c r="Q115" s="101">
        <v>3.1729509999999994</v>
      </c>
      <c r="R115" s="101">
        <v>1.355394</v>
      </c>
      <c r="S115" s="101">
        <v>22.921241000000002</v>
      </c>
      <c r="U115" s="159" t="s">
        <v>542</v>
      </c>
    </row>
    <row r="116" spans="1:21">
      <c r="B116" s="159" t="s">
        <v>343</v>
      </c>
      <c r="C116" s="101">
        <v>66.164776000000018</v>
      </c>
      <c r="D116" s="101">
        <v>7.0426959999999994</v>
      </c>
      <c r="E116" s="101">
        <v>27.872606999999995</v>
      </c>
      <c r="F116" s="101">
        <v>22.888354999999997</v>
      </c>
      <c r="G116" s="101">
        <v>10.740798000000002</v>
      </c>
      <c r="H116" s="101">
        <v>6.4395710000000008</v>
      </c>
      <c r="I116" s="101">
        <v>4.7870280000000003</v>
      </c>
      <c r="J116" s="101">
        <v>10.513074</v>
      </c>
      <c r="K116" s="101">
        <v>8.6917929999999988</v>
      </c>
      <c r="L116" s="101">
        <v>69.775530000000003</v>
      </c>
      <c r="M116" s="101">
        <v>78.493082000000001</v>
      </c>
      <c r="N116" s="101">
        <v>18.911011000000002</v>
      </c>
      <c r="O116" s="101">
        <v>62.068108999999986</v>
      </c>
      <c r="P116" s="101">
        <v>3.0565979999999997</v>
      </c>
      <c r="Q116" s="101">
        <v>2.1197659999999998</v>
      </c>
      <c r="R116" s="101">
        <v>1.380709</v>
      </c>
      <c r="S116" s="101">
        <v>23.127209999999998</v>
      </c>
      <c r="U116" s="159" t="s">
        <v>543</v>
      </c>
    </row>
    <row r="117" spans="1:21">
      <c r="B117" s="159" t="s">
        <v>344</v>
      </c>
      <c r="C117" s="101">
        <v>68.495279999999966</v>
      </c>
      <c r="D117" s="101">
        <v>5.4552830000000014</v>
      </c>
      <c r="E117" s="101">
        <v>28.913254999999992</v>
      </c>
      <c r="F117" s="101">
        <v>22.810719999999989</v>
      </c>
      <c r="G117" s="101">
        <v>11.751719999999999</v>
      </c>
      <c r="H117" s="101">
        <v>6.4569839999999994</v>
      </c>
      <c r="I117" s="101">
        <v>4.3153699999999997</v>
      </c>
      <c r="J117" s="101">
        <v>12.403438</v>
      </c>
      <c r="K117" s="101">
        <v>9.1883049999999997</v>
      </c>
      <c r="L117" s="101">
        <v>78.860325000000017</v>
      </c>
      <c r="M117" s="101">
        <v>73.65261000000001</v>
      </c>
      <c r="N117" s="101">
        <v>20.361559000000007</v>
      </c>
      <c r="O117" s="101">
        <v>50.872227999999993</v>
      </c>
      <c r="P117" s="101">
        <v>2.8842110000000005</v>
      </c>
      <c r="Q117" s="101">
        <v>2.081836</v>
      </c>
      <c r="R117" s="101">
        <v>1.8679899999999998</v>
      </c>
      <c r="S117" s="101">
        <v>25.807278000000004</v>
      </c>
      <c r="U117" s="159" t="s">
        <v>544</v>
      </c>
    </row>
    <row r="118" spans="1:21">
      <c r="B118" s="159" t="s">
        <v>345</v>
      </c>
      <c r="C118" s="101">
        <v>59.01933600000001</v>
      </c>
      <c r="D118" s="101">
        <v>7.7868769999999987</v>
      </c>
      <c r="E118" s="101">
        <v>30.176125999999996</v>
      </c>
      <c r="F118" s="101">
        <v>25.084408000000003</v>
      </c>
      <c r="G118" s="101">
        <v>10.217548999999998</v>
      </c>
      <c r="H118" s="101">
        <v>7.0347109999999997</v>
      </c>
      <c r="I118" s="101">
        <v>4.6854989999999992</v>
      </c>
      <c r="J118" s="101">
        <v>11.318179000000001</v>
      </c>
      <c r="K118" s="101">
        <v>10.646331</v>
      </c>
      <c r="L118" s="101">
        <v>84.607229000000004</v>
      </c>
      <c r="M118" s="101">
        <v>78.118617999999998</v>
      </c>
      <c r="N118" s="101">
        <v>19.259641000000006</v>
      </c>
      <c r="O118" s="101">
        <v>59.148358999999999</v>
      </c>
      <c r="P118" s="101">
        <v>2.7524579999999998</v>
      </c>
      <c r="Q118" s="101">
        <v>2.067259</v>
      </c>
      <c r="R118" s="101">
        <v>1.3468939999999998</v>
      </c>
      <c r="S118" s="101">
        <v>24.174134999999996</v>
      </c>
      <c r="U118" s="159" t="s">
        <v>545</v>
      </c>
    </row>
    <row r="119" spans="1:21">
      <c r="B119" s="159" t="s">
        <v>346</v>
      </c>
      <c r="C119" s="101">
        <v>32.28824199999999</v>
      </c>
      <c r="D119" s="101">
        <v>5.7875370000000022</v>
      </c>
      <c r="E119" s="101">
        <v>20.858130999999993</v>
      </c>
      <c r="F119" s="101">
        <v>15.019418999999999</v>
      </c>
      <c r="G119" s="101">
        <v>6.963946</v>
      </c>
      <c r="H119" s="101">
        <v>5.1300259999999991</v>
      </c>
      <c r="I119" s="101">
        <v>3.1652849999999995</v>
      </c>
      <c r="J119" s="101">
        <v>8.0917990000000017</v>
      </c>
      <c r="K119" s="101">
        <v>5.4244479999999999</v>
      </c>
      <c r="L119" s="101">
        <v>94.577918000000011</v>
      </c>
      <c r="M119" s="101">
        <v>87.963643999999988</v>
      </c>
      <c r="N119" s="101">
        <v>19.807894999999995</v>
      </c>
      <c r="O119" s="101">
        <v>64.843632999999983</v>
      </c>
      <c r="P119" s="101">
        <v>2.9938989999999999</v>
      </c>
      <c r="Q119" s="101">
        <v>0.88793699999999998</v>
      </c>
      <c r="R119" s="101">
        <v>2.3511610000000003</v>
      </c>
      <c r="S119" s="101">
        <v>19.284907</v>
      </c>
      <c r="U119" s="159" t="s">
        <v>546</v>
      </c>
    </row>
    <row r="120" spans="1:21">
      <c r="B120" s="159" t="s">
        <v>347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U120" s="159" t="s">
        <v>547</v>
      </c>
    </row>
    <row r="121" spans="1:21">
      <c r="B121" s="159" t="s">
        <v>348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U121" s="159" t="s">
        <v>548</v>
      </c>
    </row>
    <row r="122" spans="1:21">
      <c r="B122" s="159" t="s">
        <v>349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U122" s="159" t="s">
        <v>549</v>
      </c>
    </row>
    <row r="123" spans="1:21">
      <c r="B123" s="159" t="s">
        <v>350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U123" s="159" t="s">
        <v>550</v>
      </c>
    </row>
    <row r="124" spans="1:21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21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21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21" s="103" customFormat="1" ht="27" customHeight="1" thickBot="1">
      <c r="A127" s="268" t="s">
        <v>682</v>
      </c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</row>
    <row r="128" spans="1:21" s="98" customFormat="1" ht="11.25" customHeight="1" thickBot="1">
      <c r="A128" s="229" t="s">
        <v>162</v>
      </c>
      <c r="B128" s="229" t="s">
        <v>163</v>
      </c>
      <c r="C128" s="265" t="s">
        <v>681</v>
      </c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7"/>
      <c r="T128" s="229" t="s">
        <v>536</v>
      </c>
      <c r="U128" s="229" t="s">
        <v>523</v>
      </c>
    </row>
    <row r="129" spans="1:21" ht="20.25" customHeight="1" thickBot="1">
      <c r="A129" s="230"/>
      <c r="B129" s="230"/>
      <c r="C129" s="160">
        <v>69</v>
      </c>
      <c r="D129" s="160">
        <v>70</v>
      </c>
      <c r="E129" s="160">
        <v>71</v>
      </c>
      <c r="F129" s="160">
        <v>72</v>
      </c>
      <c r="G129" s="160">
        <v>73</v>
      </c>
      <c r="H129" s="160">
        <v>74</v>
      </c>
      <c r="I129" s="160">
        <v>75</v>
      </c>
      <c r="J129" s="160">
        <v>76</v>
      </c>
      <c r="K129" s="160">
        <v>78</v>
      </c>
      <c r="L129" s="160">
        <v>79</v>
      </c>
      <c r="M129" s="160">
        <v>80</v>
      </c>
      <c r="N129" s="160">
        <v>81</v>
      </c>
      <c r="O129" s="160">
        <v>82</v>
      </c>
      <c r="P129" s="160">
        <v>83</v>
      </c>
      <c r="Q129" s="160">
        <v>84</v>
      </c>
      <c r="R129" s="160">
        <v>85</v>
      </c>
      <c r="S129" s="160">
        <v>86</v>
      </c>
      <c r="T129" s="230"/>
      <c r="U129" s="230"/>
    </row>
    <row r="130" spans="1:21">
      <c r="A130" s="100">
        <v>2020</v>
      </c>
      <c r="B130" s="159" t="s">
        <v>339</v>
      </c>
      <c r="C130" s="101">
        <v>19.264457</v>
      </c>
      <c r="D130" s="101">
        <v>38.764800999999999</v>
      </c>
      <c r="E130" s="101">
        <v>22.727532</v>
      </c>
      <c r="F130" s="101">
        <v>203.49643200000003</v>
      </c>
      <c r="G130" s="101">
        <v>96.832562999999993</v>
      </c>
      <c r="H130" s="101">
        <v>38.448509000000001</v>
      </c>
      <c r="I130" s="101">
        <v>1.450653</v>
      </c>
      <c r="J130" s="101">
        <v>66.46681199999999</v>
      </c>
      <c r="K130" s="101">
        <v>3.8080220000000002</v>
      </c>
      <c r="L130" s="101">
        <v>5.2509120000000005</v>
      </c>
      <c r="M130" s="101">
        <v>1.3923000000000001</v>
      </c>
      <c r="N130" s="101">
        <v>2.0936360000000001</v>
      </c>
      <c r="O130" s="101">
        <v>21.473562999999999</v>
      </c>
      <c r="P130" s="101">
        <v>38.890979000000002</v>
      </c>
      <c r="Q130" s="101">
        <v>577.5343529999999</v>
      </c>
      <c r="R130" s="101">
        <v>619.99980899999991</v>
      </c>
      <c r="S130" s="101">
        <v>1.3130999999999999</v>
      </c>
      <c r="T130" s="100">
        <v>2020</v>
      </c>
      <c r="U130" s="159" t="s">
        <v>539</v>
      </c>
    </row>
    <row r="131" spans="1:21">
      <c r="B131" s="159" t="s">
        <v>340</v>
      </c>
      <c r="C131" s="101">
        <v>15.562911</v>
      </c>
      <c r="D131" s="101">
        <v>37.308112999999992</v>
      </c>
      <c r="E131" s="101">
        <v>12.026754</v>
      </c>
      <c r="F131" s="101">
        <v>186.17118699999997</v>
      </c>
      <c r="G131" s="101">
        <v>111.331973</v>
      </c>
      <c r="H131" s="101">
        <v>40.144507000000004</v>
      </c>
      <c r="I131" s="101">
        <v>1.599836</v>
      </c>
      <c r="J131" s="101">
        <v>66.467476000000005</v>
      </c>
      <c r="K131" s="101">
        <v>3.4175940000000002</v>
      </c>
      <c r="L131" s="101">
        <v>7.8945949999999989</v>
      </c>
      <c r="M131" s="101">
        <v>1.3067549999999999</v>
      </c>
      <c r="N131" s="101">
        <v>1.7671679999999999</v>
      </c>
      <c r="O131" s="101">
        <v>23.528212000000003</v>
      </c>
      <c r="P131" s="101">
        <v>37.829783999999997</v>
      </c>
      <c r="Q131" s="101">
        <v>535.43684499999983</v>
      </c>
      <c r="R131" s="101">
        <v>561.84755100000007</v>
      </c>
      <c r="S131" s="101">
        <v>1.5688880000000001</v>
      </c>
      <c r="U131" s="159" t="s">
        <v>540</v>
      </c>
    </row>
    <row r="132" spans="1:21">
      <c r="B132" s="159" t="s">
        <v>341</v>
      </c>
      <c r="C132" s="101">
        <v>17.134086</v>
      </c>
      <c r="D132" s="101">
        <v>37.457329999999999</v>
      </c>
      <c r="E132" s="101">
        <v>17.151416000000001</v>
      </c>
      <c r="F132" s="101">
        <v>203.65680599999999</v>
      </c>
      <c r="G132" s="101">
        <v>100.088882</v>
      </c>
      <c r="H132" s="101">
        <v>40.530821000000003</v>
      </c>
      <c r="I132" s="101">
        <v>1.748003</v>
      </c>
      <c r="J132" s="101">
        <v>69.366215999999994</v>
      </c>
      <c r="K132" s="101">
        <v>3.1464890000000003</v>
      </c>
      <c r="L132" s="101">
        <v>7.2811969999999997</v>
      </c>
      <c r="M132" s="101">
        <v>2.6137600000000001</v>
      </c>
      <c r="N132" s="101">
        <v>2.8754150000000003</v>
      </c>
      <c r="O132" s="101">
        <v>20.07657</v>
      </c>
      <c r="P132" s="101">
        <v>33.572232</v>
      </c>
      <c r="Q132" s="101">
        <v>517.25279399999999</v>
      </c>
      <c r="R132" s="101">
        <v>519.06374899999992</v>
      </c>
      <c r="S132" s="101">
        <v>0.97414100000000003</v>
      </c>
      <c r="U132" s="159" t="s">
        <v>541</v>
      </c>
    </row>
    <row r="133" spans="1:21">
      <c r="B133" s="159" t="s">
        <v>342</v>
      </c>
      <c r="C133" s="101">
        <v>13.229870999999999</v>
      </c>
      <c r="D133" s="101">
        <v>25.419559000000003</v>
      </c>
      <c r="E133" s="101">
        <v>5.2308870000000001</v>
      </c>
      <c r="F133" s="101">
        <v>147.512767</v>
      </c>
      <c r="G133" s="101">
        <v>68.253434999999996</v>
      </c>
      <c r="H133" s="101">
        <v>19.868202999999998</v>
      </c>
      <c r="I133" s="101">
        <v>0.89198200000000005</v>
      </c>
      <c r="J133" s="101">
        <v>42.966716000000005</v>
      </c>
      <c r="K133" s="101">
        <v>3.7978109999999998</v>
      </c>
      <c r="L133" s="101">
        <v>5.167535</v>
      </c>
      <c r="M133" s="101">
        <v>1.621683</v>
      </c>
      <c r="N133" s="101">
        <v>1.7045969999999999</v>
      </c>
      <c r="O133" s="101">
        <v>13.220889</v>
      </c>
      <c r="P133" s="101">
        <v>19.780694999999998</v>
      </c>
      <c r="Q133" s="101">
        <v>346.55623300000002</v>
      </c>
      <c r="R133" s="101">
        <v>350.92864199999991</v>
      </c>
      <c r="S133" s="101">
        <v>1.102239</v>
      </c>
      <c r="U133" s="159" t="s">
        <v>542</v>
      </c>
    </row>
    <row r="134" spans="1:21">
      <c r="B134" s="159" t="s">
        <v>343</v>
      </c>
      <c r="C134" s="101">
        <v>12.780685</v>
      </c>
      <c r="D134" s="101">
        <v>30.455387999999999</v>
      </c>
      <c r="E134" s="101">
        <v>8.0029400000000006</v>
      </c>
      <c r="F134" s="101">
        <v>156.49951199999998</v>
      </c>
      <c r="G134" s="101">
        <v>76.03080700000001</v>
      </c>
      <c r="H134" s="101">
        <v>24.473661</v>
      </c>
      <c r="I134" s="101">
        <v>0.95722000000000007</v>
      </c>
      <c r="J134" s="101">
        <v>51.840060999999999</v>
      </c>
      <c r="K134" s="101">
        <v>2.9942630000000001</v>
      </c>
      <c r="L134" s="101">
        <v>5.5907840000000002</v>
      </c>
      <c r="M134" s="101">
        <v>3.2530799999999997</v>
      </c>
      <c r="N134" s="101">
        <v>0.75796300000000005</v>
      </c>
      <c r="O134" s="101">
        <v>15.688029999999999</v>
      </c>
      <c r="P134" s="101">
        <v>28.17399</v>
      </c>
      <c r="Q134" s="101">
        <v>450.39759300000003</v>
      </c>
      <c r="R134" s="101">
        <v>427.63516300000003</v>
      </c>
      <c r="S134" s="101">
        <v>1.198191</v>
      </c>
      <c r="U134" s="159" t="s">
        <v>543</v>
      </c>
    </row>
    <row r="135" spans="1:21">
      <c r="B135" s="159" t="s">
        <v>344</v>
      </c>
      <c r="C135" s="101">
        <v>15.489661</v>
      </c>
      <c r="D135" s="101">
        <v>37.194388000000004</v>
      </c>
      <c r="E135" s="101">
        <v>8.2951739999999994</v>
      </c>
      <c r="F135" s="101">
        <v>169.25010799999998</v>
      </c>
      <c r="G135" s="101">
        <v>90.585637000000006</v>
      </c>
      <c r="H135" s="101">
        <v>27.949254</v>
      </c>
      <c r="I135" s="101">
        <v>0.33757300000000001</v>
      </c>
      <c r="J135" s="101">
        <v>58.280259000000001</v>
      </c>
      <c r="K135" s="101">
        <v>3.8957610000000003</v>
      </c>
      <c r="L135" s="101">
        <v>3.8677339999999996</v>
      </c>
      <c r="M135" s="101">
        <v>2.2102110000000001</v>
      </c>
      <c r="N135" s="101">
        <v>1.1808580000000002</v>
      </c>
      <c r="O135" s="101">
        <v>18.07159</v>
      </c>
      <c r="P135" s="101">
        <v>36.767513999999998</v>
      </c>
      <c r="Q135" s="101">
        <v>565.085419</v>
      </c>
      <c r="R135" s="101">
        <v>512.06750399999976</v>
      </c>
      <c r="S135" s="101">
        <v>2.3696729999999997</v>
      </c>
      <c r="U135" s="159" t="s">
        <v>544</v>
      </c>
    </row>
    <row r="136" spans="1:21">
      <c r="B136" s="159" t="s">
        <v>345</v>
      </c>
      <c r="C136" s="101">
        <v>18.246361999999998</v>
      </c>
      <c r="D136" s="101">
        <v>44.692546999999998</v>
      </c>
      <c r="E136" s="101">
        <v>11.959576999999999</v>
      </c>
      <c r="F136" s="101">
        <v>186.769227</v>
      </c>
      <c r="G136" s="101">
        <v>107.85611499999999</v>
      </c>
      <c r="H136" s="101">
        <v>38.184207000000001</v>
      </c>
      <c r="I136" s="101">
        <v>0.67789800000000011</v>
      </c>
      <c r="J136" s="101">
        <v>65.668680999999992</v>
      </c>
      <c r="K136" s="101">
        <v>5.3854629999999997</v>
      </c>
      <c r="L136" s="101">
        <v>6.4420349999999997</v>
      </c>
      <c r="M136" s="101">
        <v>1.6720079999999999</v>
      </c>
      <c r="N136" s="101">
        <v>1.511463</v>
      </c>
      <c r="O136" s="101">
        <v>21.599681999999998</v>
      </c>
      <c r="P136" s="101">
        <v>40.466282</v>
      </c>
      <c r="Q136" s="101">
        <v>573.75740700000006</v>
      </c>
      <c r="R136" s="101">
        <v>575.62960199999998</v>
      </c>
      <c r="S136" s="101">
        <v>2.671716</v>
      </c>
      <c r="U136" s="159" t="s">
        <v>545</v>
      </c>
    </row>
    <row r="137" spans="1:21">
      <c r="B137" s="159" t="s">
        <v>346</v>
      </c>
      <c r="C137" s="101">
        <v>13.928392000000001</v>
      </c>
      <c r="D137" s="101">
        <v>33.694656000000002</v>
      </c>
      <c r="E137" s="101">
        <v>14.210615000000001</v>
      </c>
      <c r="F137" s="101">
        <v>139.22391699999997</v>
      </c>
      <c r="G137" s="101">
        <v>74.862494999999981</v>
      </c>
      <c r="H137" s="101">
        <v>27.099111999999998</v>
      </c>
      <c r="I137" s="101">
        <v>0.42185099999999998</v>
      </c>
      <c r="J137" s="101">
        <v>45.419099000000003</v>
      </c>
      <c r="K137" s="101">
        <v>3.7331859999999999</v>
      </c>
      <c r="L137" s="101">
        <v>5.0591350000000004</v>
      </c>
      <c r="M137" s="101">
        <v>1.148633</v>
      </c>
      <c r="N137" s="101">
        <v>1.2196400000000001</v>
      </c>
      <c r="O137" s="101">
        <v>18.197003000000002</v>
      </c>
      <c r="P137" s="101">
        <v>29.952544</v>
      </c>
      <c r="Q137" s="101">
        <v>460.30282499999987</v>
      </c>
      <c r="R137" s="101">
        <v>486.84985000000029</v>
      </c>
      <c r="S137" s="101">
        <v>1.7125170000000001</v>
      </c>
      <c r="U137" s="159" t="s">
        <v>546</v>
      </c>
    </row>
    <row r="138" spans="1:21">
      <c r="B138" s="159" t="s">
        <v>347</v>
      </c>
      <c r="C138" s="101">
        <v>16.851524999999999</v>
      </c>
      <c r="D138" s="101">
        <v>40.247557</v>
      </c>
      <c r="E138" s="101">
        <v>14.050816000000001</v>
      </c>
      <c r="F138" s="101">
        <v>154.27470400000001</v>
      </c>
      <c r="G138" s="101">
        <v>106.31304400000002</v>
      </c>
      <c r="H138" s="101">
        <v>38.222231999999998</v>
      </c>
      <c r="I138" s="101">
        <v>1.0234650000000001</v>
      </c>
      <c r="J138" s="101">
        <v>67.521946999999997</v>
      </c>
      <c r="K138" s="101">
        <v>4.0554730000000001</v>
      </c>
      <c r="L138" s="101">
        <v>7.5851230000000003</v>
      </c>
      <c r="M138" s="101">
        <v>2.0617390000000002</v>
      </c>
      <c r="N138" s="101">
        <v>1.3046489999999999</v>
      </c>
      <c r="O138" s="101">
        <v>24.771280000000001</v>
      </c>
      <c r="P138" s="101">
        <v>44.100267000000002</v>
      </c>
      <c r="Q138" s="101">
        <v>592.16469700000016</v>
      </c>
      <c r="R138" s="101">
        <v>656.99578400000019</v>
      </c>
      <c r="S138" s="101">
        <v>1.3650249999999999</v>
      </c>
      <c r="U138" s="159" t="s">
        <v>547</v>
      </c>
    </row>
    <row r="139" spans="1:21">
      <c r="B139" s="159" t="s">
        <v>348</v>
      </c>
      <c r="C139" s="101">
        <v>17.294654000000001</v>
      </c>
      <c r="D139" s="101">
        <v>43.486992000000001</v>
      </c>
      <c r="E139" s="101">
        <v>17.351251000000001</v>
      </c>
      <c r="F139" s="101">
        <v>192.06246200000001</v>
      </c>
      <c r="G139" s="101">
        <v>111.51700899999999</v>
      </c>
      <c r="H139" s="101">
        <v>49.694236000000004</v>
      </c>
      <c r="I139" s="101">
        <v>0.91085199999999999</v>
      </c>
      <c r="J139" s="101">
        <v>69.214557999999997</v>
      </c>
      <c r="K139" s="101">
        <v>4.5531160000000002</v>
      </c>
      <c r="L139" s="101">
        <v>6.7877939999999999</v>
      </c>
      <c r="M139" s="101">
        <v>2.1135899999999999</v>
      </c>
      <c r="N139" s="101">
        <v>1.2052989999999999</v>
      </c>
      <c r="O139" s="101">
        <v>23.092835000000001</v>
      </c>
      <c r="P139" s="101">
        <v>47.752525000000006</v>
      </c>
      <c r="Q139" s="101">
        <v>633.22239400000001</v>
      </c>
      <c r="R139" s="101">
        <v>715.27853700000014</v>
      </c>
      <c r="S139" s="101">
        <v>2.9772910000000001</v>
      </c>
      <c r="U139" s="159" t="s">
        <v>548</v>
      </c>
    </row>
    <row r="140" spans="1:21">
      <c r="B140" s="159" t="s">
        <v>349</v>
      </c>
      <c r="C140" s="101">
        <v>17.975283999999998</v>
      </c>
      <c r="D140" s="101">
        <v>42.217935999999995</v>
      </c>
      <c r="E140" s="101">
        <v>16.019828</v>
      </c>
      <c r="F140" s="101">
        <v>183.609284</v>
      </c>
      <c r="G140" s="101">
        <v>104.79519599999999</v>
      </c>
      <c r="H140" s="101">
        <v>46.725307999999998</v>
      </c>
      <c r="I140" s="101">
        <v>1.0969070000000001</v>
      </c>
      <c r="J140" s="101">
        <v>69.403120999999999</v>
      </c>
      <c r="K140" s="101">
        <v>4.2232349999999999</v>
      </c>
      <c r="L140" s="101">
        <v>7.1225639999999997</v>
      </c>
      <c r="M140" s="101">
        <v>2.059291</v>
      </c>
      <c r="N140" s="101">
        <v>1.3294709999999998</v>
      </c>
      <c r="O140" s="101">
        <v>22.891987</v>
      </c>
      <c r="P140" s="101">
        <v>42.455780000000004</v>
      </c>
      <c r="Q140" s="101">
        <v>615.0512020000001</v>
      </c>
      <c r="R140" s="101">
        <v>703.06121499999995</v>
      </c>
      <c r="S140" s="101">
        <v>1.989171</v>
      </c>
      <c r="U140" s="159" t="s">
        <v>549</v>
      </c>
    </row>
    <row r="141" spans="1:21">
      <c r="B141" s="159" t="s">
        <v>350</v>
      </c>
      <c r="C141" s="101">
        <v>18.391623000000003</v>
      </c>
      <c r="D141" s="101">
        <v>37.897273999999996</v>
      </c>
      <c r="E141" s="101">
        <v>19.675953</v>
      </c>
      <c r="F141" s="101">
        <v>171.87160799999998</v>
      </c>
      <c r="G141" s="101">
        <v>89.210798000000011</v>
      </c>
      <c r="H141" s="101">
        <v>43.743139999999997</v>
      </c>
      <c r="I141" s="101">
        <v>0.99569600000000003</v>
      </c>
      <c r="J141" s="101">
        <v>57.520386999999999</v>
      </c>
      <c r="K141" s="101">
        <v>6.2507979999999996</v>
      </c>
      <c r="L141" s="101">
        <v>7.9062850000000005</v>
      </c>
      <c r="M141" s="101">
        <v>1.5762599999999998</v>
      </c>
      <c r="N141" s="101">
        <v>1.117858</v>
      </c>
      <c r="O141" s="101">
        <v>20.127965</v>
      </c>
      <c r="P141" s="101">
        <v>32.804881000000002</v>
      </c>
      <c r="Q141" s="101">
        <v>600.288993</v>
      </c>
      <c r="R141" s="101">
        <v>610.36704799999995</v>
      </c>
      <c r="S141" s="101">
        <v>3.1186349999999998</v>
      </c>
      <c r="U141" s="159" t="s">
        <v>550</v>
      </c>
    </row>
    <row r="142" spans="1:21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61"/>
      <c r="Q142" s="161"/>
      <c r="R142" s="161"/>
      <c r="S142" s="161"/>
    </row>
    <row r="143" spans="1:21">
      <c r="A143" s="100">
        <v>2021</v>
      </c>
      <c r="B143" s="159" t="s">
        <v>339</v>
      </c>
      <c r="C143" s="101">
        <v>12.580306</v>
      </c>
      <c r="D143" s="101">
        <v>36.672310000000003</v>
      </c>
      <c r="E143" s="101">
        <v>11.700420999999999</v>
      </c>
      <c r="F143" s="101">
        <v>201.09655400000003</v>
      </c>
      <c r="G143" s="101">
        <v>96.819201000000007</v>
      </c>
      <c r="H143" s="101">
        <v>47.303192000000003</v>
      </c>
      <c r="I143" s="101">
        <v>1.283655</v>
      </c>
      <c r="J143" s="101">
        <v>64.018258000000003</v>
      </c>
      <c r="K143" s="101">
        <v>2.3857189999999999</v>
      </c>
      <c r="L143" s="101">
        <v>6.589321</v>
      </c>
      <c r="M143" s="101">
        <v>2.7885010000000001</v>
      </c>
      <c r="N143" s="101">
        <v>1.435867</v>
      </c>
      <c r="O143" s="101">
        <v>19.763404999999999</v>
      </c>
      <c r="P143" s="101">
        <v>37.929935999999998</v>
      </c>
      <c r="Q143" s="101">
        <v>509.74183199999987</v>
      </c>
      <c r="R143" s="101">
        <v>604.26116799999977</v>
      </c>
      <c r="S143" s="101">
        <v>1.4340809999999999</v>
      </c>
      <c r="T143" s="100">
        <v>2021</v>
      </c>
      <c r="U143" s="159" t="s">
        <v>539</v>
      </c>
    </row>
    <row r="144" spans="1:21">
      <c r="B144" s="159" t="s">
        <v>340</v>
      </c>
      <c r="C144" s="101">
        <v>16.073807000000002</v>
      </c>
      <c r="D144" s="101">
        <v>40.197887000000001</v>
      </c>
      <c r="E144" s="101">
        <v>13.158473000000001</v>
      </c>
      <c r="F144" s="101">
        <v>177.322619</v>
      </c>
      <c r="G144" s="101">
        <v>99.105389000000002</v>
      </c>
      <c r="H144" s="101">
        <v>54.023792</v>
      </c>
      <c r="I144" s="101">
        <v>1.237984</v>
      </c>
      <c r="J144" s="101">
        <v>72.090254000000002</v>
      </c>
      <c r="K144" s="101">
        <v>3.7149579999999998</v>
      </c>
      <c r="L144" s="101">
        <v>5.94238</v>
      </c>
      <c r="M144" s="101">
        <v>2.4961880000000001</v>
      </c>
      <c r="N144" s="101">
        <v>1.3640240000000001</v>
      </c>
      <c r="O144" s="101">
        <v>21.292863999999994</v>
      </c>
      <c r="P144" s="101">
        <v>37.347255999999994</v>
      </c>
      <c r="Q144" s="101">
        <v>559.52117699999985</v>
      </c>
      <c r="R144" s="101">
        <v>565.79443999999978</v>
      </c>
      <c r="S144" s="101">
        <v>2.0587230000000001</v>
      </c>
      <c r="U144" s="159" t="s">
        <v>540</v>
      </c>
    </row>
    <row r="145" spans="1:21">
      <c r="B145" s="159" t="s">
        <v>341</v>
      </c>
      <c r="C145" s="101">
        <v>17.935203000000001</v>
      </c>
      <c r="D145" s="101">
        <v>50.657395000000008</v>
      </c>
      <c r="E145" s="101">
        <v>15.612159999999999</v>
      </c>
      <c r="F145" s="101">
        <v>262.04376999999994</v>
      </c>
      <c r="G145" s="101">
        <v>116.17791299999996</v>
      </c>
      <c r="H145" s="101">
        <v>63.595440000000004</v>
      </c>
      <c r="I145" s="101">
        <v>1.6502780000000001</v>
      </c>
      <c r="J145" s="101">
        <v>85.265938000000006</v>
      </c>
      <c r="K145" s="101">
        <v>4.456315</v>
      </c>
      <c r="L145" s="101">
        <v>7.6438560000000004</v>
      </c>
      <c r="M145" s="101">
        <v>2.5896309999999998</v>
      </c>
      <c r="N145" s="101">
        <v>1.4851049999999999</v>
      </c>
      <c r="O145" s="101">
        <v>24.466597</v>
      </c>
      <c r="P145" s="101">
        <v>44.678134</v>
      </c>
      <c r="Q145" s="101">
        <v>685.95328200000006</v>
      </c>
      <c r="R145" s="101">
        <v>676.6487810000001</v>
      </c>
      <c r="S145" s="101">
        <v>5.7966540000000002</v>
      </c>
      <c r="U145" s="159" t="s">
        <v>541</v>
      </c>
    </row>
    <row r="146" spans="1:21">
      <c r="B146" s="159" t="s">
        <v>342</v>
      </c>
      <c r="C146" s="101">
        <v>18.180405</v>
      </c>
      <c r="D146" s="101">
        <v>46.577299999999994</v>
      </c>
      <c r="E146" s="101">
        <v>12.679534</v>
      </c>
      <c r="F146" s="101">
        <v>273.90412400000002</v>
      </c>
      <c r="G146" s="101">
        <v>115.56504499999998</v>
      </c>
      <c r="H146" s="101">
        <v>57.502122999999997</v>
      </c>
      <c r="I146" s="101">
        <v>2.0071639999999999</v>
      </c>
      <c r="J146" s="101">
        <v>78.872523000000001</v>
      </c>
      <c r="K146" s="101">
        <v>2.1599300000000001</v>
      </c>
      <c r="L146" s="101">
        <v>8.1353999999999989</v>
      </c>
      <c r="M146" s="101">
        <v>2.4463749999999997</v>
      </c>
      <c r="N146" s="101">
        <v>1.4457820000000001</v>
      </c>
      <c r="O146" s="101">
        <v>22.051571999999997</v>
      </c>
      <c r="P146" s="101">
        <v>41.778156000000003</v>
      </c>
      <c r="Q146" s="101">
        <v>606.86607300000003</v>
      </c>
      <c r="R146" s="101">
        <v>644.47731099999987</v>
      </c>
      <c r="S146" s="101">
        <v>2.3293279999999998</v>
      </c>
      <c r="U146" s="159" t="s">
        <v>542</v>
      </c>
    </row>
    <row r="147" spans="1:21">
      <c r="B147" s="159" t="s">
        <v>343</v>
      </c>
      <c r="C147" s="101">
        <v>18.596395999999999</v>
      </c>
      <c r="D147" s="101">
        <v>49.441559999999996</v>
      </c>
      <c r="E147" s="101">
        <v>18.067993000000001</v>
      </c>
      <c r="F147" s="101">
        <v>307.37848100000002</v>
      </c>
      <c r="G147" s="101">
        <v>121.076409</v>
      </c>
      <c r="H147" s="101">
        <v>65.79650500000001</v>
      </c>
      <c r="I147" s="101">
        <v>1.520769</v>
      </c>
      <c r="J147" s="101">
        <v>86.477463999999998</v>
      </c>
      <c r="K147" s="101">
        <v>5.1061639999999997</v>
      </c>
      <c r="L147" s="101">
        <v>8.3326230000000017</v>
      </c>
      <c r="M147" s="101">
        <v>2.4740830000000003</v>
      </c>
      <c r="N147" s="101">
        <v>1.6854170000000002</v>
      </c>
      <c r="O147" s="101">
        <v>22.138327</v>
      </c>
      <c r="P147" s="101">
        <v>38.189734000000001</v>
      </c>
      <c r="Q147" s="101">
        <v>599.47762400000022</v>
      </c>
      <c r="R147" s="101">
        <v>628.44293600000037</v>
      </c>
      <c r="S147" s="101">
        <v>6.1863290000000024</v>
      </c>
      <c r="U147" s="159" t="s">
        <v>543</v>
      </c>
    </row>
    <row r="148" spans="1:21">
      <c r="B148" s="159" t="s">
        <v>344</v>
      </c>
      <c r="C148" s="101">
        <v>22.890177000000001</v>
      </c>
      <c r="D148" s="101">
        <v>47.033284999999999</v>
      </c>
      <c r="E148" s="101">
        <v>17.398296000000002</v>
      </c>
      <c r="F148" s="101">
        <v>335.96934499999998</v>
      </c>
      <c r="G148" s="101">
        <v>116.29104399999999</v>
      </c>
      <c r="H148" s="101">
        <v>58.275455000000001</v>
      </c>
      <c r="I148" s="101">
        <v>1.8344909999999999</v>
      </c>
      <c r="J148" s="101">
        <v>86.255653000000009</v>
      </c>
      <c r="K148" s="101">
        <v>4.6125930000000004</v>
      </c>
      <c r="L148" s="101">
        <v>8.4483840000000008</v>
      </c>
      <c r="M148" s="101">
        <v>1.5202100000000001</v>
      </c>
      <c r="N148" s="101">
        <v>2.3947250000000002</v>
      </c>
      <c r="O148" s="101">
        <v>22.740821</v>
      </c>
      <c r="P148" s="101">
        <v>43.185095000000004</v>
      </c>
      <c r="Q148" s="101">
        <v>634.24868200000026</v>
      </c>
      <c r="R148" s="101">
        <v>595.82274599999982</v>
      </c>
      <c r="S148" s="101">
        <v>2.2910189999999999</v>
      </c>
      <c r="U148" s="159" t="s">
        <v>544</v>
      </c>
    </row>
    <row r="149" spans="1:21">
      <c r="B149" s="159" t="s">
        <v>345</v>
      </c>
      <c r="C149" s="101">
        <v>19.856407000000001</v>
      </c>
      <c r="D149" s="101">
        <v>48.134351000000002</v>
      </c>
      <c r="E149" s="101">
        <v>20.467894999999999</v>
      </c>
      <c r="F149" s="101">
        <v>297.07364600000005</v>
      </c>
      <c r="G149" s="101">
        <v>120.27889199999998</v>
      </c>
      <c r="H149" s="101">
        <v>71.107797000000005</v>
      </c>
      <c r="I149" s="101">
        <v>1.4269259999999999</v>
      </c>
      <c r="J149" s="101">
        <v>90.369483000000002</v>
      </c>
      <c r="K149" s="101">
        <v>8.4751539999999999</v>
      </c>
      <c r="L149" s="101">
        <v>8.7288019999999999</v>
      </c>
      <c r="M149" s="101">
        <v>1.852257</v>
      </c>
      <c r="N149" s="101">
        <v>1.7916609999999999</v>
      </c>
      <c r="O149" s="101">
        <v>23.147064000000004</v>
      </c>
      <c r="P149" s="101">
        <v>52.015889000000001</v>
      </c>
      <c r="Q149" s="101">
        <v>595.6711929999999</v>
      </c>
      <c r="R149" s="101">
        <v>633.28302500000029</v>
      </c>
      <c r="S149" s="101">
        <v>5.085744</v>
      </c>
      <c r="U149" s="159" t="s">
        <v>545</v>
      </c>
    </row>
    <row r="150" spans="1:21">
      <c r="B150" s="159" t="s">
        <v>346</v>
      </c>
      <c r="C150" s="101">
        <v>13.098043000000001</v>
      </c>
      <c r="D150" s="101">
        <v>38.091078999999993</v>
      </c>
      <c r="E150" s="101">
        <v>13.654773000000002</v>
      </c>
      <c r="F150" s="101">
        <v>268.89273700000001</v>
      </c>
      <c r="G150" s="101">
        <v>92.250146999999984</v>
      </c>
      <c r="H150" s="101">
        <v>41.878568000000001</v>
      </c>
      <c r="I150" s="101">
        <v>0.89452799999999999</v>
      </c>
      <c r="J150" s="101">
        <v>68.051939000000004</v>
      </c>
      <c r="K150" s="101">
        <v>5.4646980000000003</v>
      </c>
      <c r="L150" s="101">
        <v>5.7922010000000004</v>
      </c>
      <c r="M150" s="101">
        <v>3.464134</v>
      </c>
      <c r="N150" s="101">
        <v>2.2340800000000001</v>
      </c>
      <c r="O150" s="101">
        <v>19.371343000000003</v>
      </c>
      <c r="P150" s="101">
        <v>29.042713999999997</v>
      </c>
      <c r="Q150" s="101">
        <v>452.29516700000005</v>
      </c>
      <c r="R150" s="101">
        <v>582.74600400000043</v>
      </c>
      <c r="S150" s="101">
        <v>1.3304499999999999</v>
      </c>
      <c r="U150" s="159" t="s">
        <v>546</v>
      </c>
    </row>
    <row r="151" spans="1:21">
      <c r="B151" s="159" t="s">
        <v>347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U151" s="159" t="s">
        <v>547</v>
      </c>
    </row>
    <row r="152" spans="1:21">
      <c r="B152" s="159" t="s">
        <v>348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U152" s="159" t="s">
        <v>548</v>
      </c>
    </row>
    <row r="153" spans="1:21">
      <c r="B153" s="159" t="s">
        <v>349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U153" s="159" t="s">
        <v>549</v>
      </c>
    </row>
    <row r="154" spans="1:21">
      <c r="B154" s="159" t="s">
        <v>350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U154" s="159" t="s">
        <v>550</v>
      </c>
    </row>
    <row r="155" spans="1:21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61"/>
      <c r="Q155" s="161"/>
      <c r="R155" s="161"/>
      <c r="S155" s="161"/>
    </row>
    <row r="156" spans="1:21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21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21" s="103" customFormat="1" ht="27" customHeight="1" thickBot="1">
      <c r="A158" s="268" t="s">
        <v>682</v>
      </c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163"/>
      <c r="S158" s="163"/>
      <c r="T158" s="163"/>
      <c r="U158" s="163"/>
    </row>
    <row r="159" spans="1:21" s="98" customFormat="1" ht="11.25" customHeight="1" thickBot="1">
      <c r="A159" s="229" t="s">
        <v>162</v>
      </c>
      <c r="B159" s="229" t="s">
        <v>163</v>
      </c>
      <c r="C159" s="265" t="s">
        <v>681</v>
      </c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7"/>
      <c r="P159" s="229" t="s">
        <v>536</v>
      </c>
      <c r="Q159" s="229" t="s">
        <v>523</v>
      </c>
    </row>
    <row r="160" spans="1:21" ht="20.25" customHeight="1" thickBot="1">
      <c r="A160" s="230"/>
      <c r="B160" s="230"/>
      <c r="C160" s="160">
        <v>87</v>
      </c>
      <c r="D160" s="160">
        <v>88</v>
      </c>
      <c r="E160" s="160">
        <v>89</v>
      </c>
      <c r="F160" s="160">
        <v>90</v>
      </c>
      <c r="G160" s="160">
        <v>91</v>
      </c>
      <c r="H160" s="160">
        <v>92</v>
      </c>
      <c r="I160" s="160">
        <v>93</v>
      </c>
      <c r="J160" s="160">
        <v>94</v>
      </c>
      <c r="K160" s="160">
        <v>95</v>
      </c>
      <c r="L160" s="160">
        <v>96</v>
      </c>
      <c r="M160" s="160">
        <v>97</v>
      </c>
      <c r="N160" s="160">
        <v>98</v>
      </c>
      <c r="O160" s="160">
        <v>99</v>
      </c>
      <c r="P160" s="230"/>
      <c r="Q160" s="230"/>
      <c r="T160" s="159"/>
    </row>
    <row r="161" spans="1:17">
      <c r="A161" s="100">
        <v>2020</v>
      </c>
      <c r="B161" s="159" t="s">
        <v>339</v>
      </c>
      <c r="C161" s="101">
        <v>778.96253599999989</v>
      </c>
      <c r="D161" s="101">
        <v>102.97385499999999</v>
      </c>
      <c r="E161" s="101">
        <v>0.95126699999999997</v>
      </c>
      <c r="F161" s="101">
        <v>131.16152099999999</v>
      </c>
      <c r="G161" s="101">
        <v>19.451615</v>
      </c>
      <c r="H161" s="101">
        <v>2.8053669999999999</v>
      </c>
      <c r="I161" s="101">
        <v>4.0619060000000005</v>
      </c>
      <c r="J161" s="101">
        <v>116.02119799999998</v>
      </c>
      <c r="K161" s="101">
        <v>26.918523</v>
      </c>
      <c r="L161" s="101">
        <v>24.494080999999998</v>
      </c>
      <c r="M161" s="101">
        <v>2.3011899999999996</v>
      </c>
      <c r="N161" s="101">
        <v>20.274352</v>
      </c>
      <c r="O161" s="101">
        <v>0</v>
      </c>
      <c r="P161" s="100">
        <v>2020</v>
      </c>
      <c r="Q161" s="159" t="s">
        <v>539</v>
      </c>
    </row>
    <row r="162" spans="1:17">
      <c r="B162" s="159" t="s">
        <v>340</v>
      </c>
      <c r="C162" s="101">
        <v>883.12771500000008</v>
      </c>
      <c r="D162" s="101">
        <v>235.757229</v>
      </c>
      <c r="E162" s="101">
        <v>2.6123020000000001</v>
      </c>
      <c r="F162" s="101">
        <v>128.173834</v>
      </c>
      <c r="G162" s="101">
        <v>17.564516999999999</v>
      </c>
      <c r="H162" s="101">
        <v>2.8435410000000001</v>
      </c>
      <c r="I162" s="101">
        <v>6.8551769999999994</v>
      </c>
      <c r="J162" s="101">
        <v>111.449738</v>
      </c>
      <c r="K162" s="101">
        <v>24.888335000000001</v>
      </c>
      <c r="L162" s="101">
        <v>21.338981</v>
      </c>
      <c r="M162" s="101">
        <v>0.72856599999999982</v>
      </c>
      <c r="N162" s="101">
        <v>0</v>
      </c>
      <c r="O162" s="101">
        <v>0</v>
      </c>
      <c r="P162" s="96"/>
      <c r="Q162" s="159" t="s">
        <v>540</v>
      </c>
    </row>
    <row r="163" spans="1:17">
      <c r="B163" s="159" t="s">
        <v>341</v>
      </c>
      <c r="C163" s="101">
        <v>695.318622</v>
      </c>
      <c r="D163" s="101">
        <v>33.926272999999995</v>
      </c>
      <c r="E163" s="101">
        <v>60.631006999999997</v>
      </c>
      <c r="F163" s="101">
        <v>134.337942</v>
      </c>
      <c r="G163" s="101">
        <v>12.81439</v>
      </c>
      <c r="H163" s="101">
        <v>2.3502770000000002</v>
      </c>
      <c r="I163" s="101">
        <v>2.2373729999999998</v>
      </c>
      <c r="J163" s="101">
        <v>85.29149799999999</v>
      </c>
      <c r="K163" s="101">
        <v>24.563701000000002</v>
      </c>
      <c r="L163" s="101">
        <v>24.669868000000005</v>
      </c>
      <c r="M163" s="101">
        <v>1.6830010000000004</v>
      </c>
      <c r="N163" s="101">
        <v>20.274352</v>
      </c>
      <c r="O163" s="101">
        <v>0</v>
      </c>
      <c r="P163" s="96"/>
      <c r="Q163" s="159" t="s">
        <v>541</v>
      </c>
    </row>
    <row r="164" spans="1:17">
      <c r="B164" s="159" t="s">
        <v>342</v>
      </c>
      <c r="C164" s="101">
        <v>211.67014799999998</v>
      </c>
      <c r="D164" s="101">
        <v>8.8999159999999993</v>
      </c>
      <c r="E164" s="101">
        <v>0.58925800000000006</v>
      </c>
      <c r="F164" s="101">
        <v>84.606522999999981</v>
      </c>
      <c r="G164" s="101">
        <v>1.8657539999999999</v>
      </c>
      <c r="H164" s="101">
        <v>2.5173680000000003</v>
      </c>
      <c r="I164" s="101">
        <v>2.1884239999999999</v>
      </c>
      <c r="J164" s="101">
        <v>44.594113999999998</v>
      </c>
      <c r="K164" s="101">
        <v>18.323033000000002</v>
      </c>
      <c r="L164" s="101">
        <v>16.959579999999999</v>
      </c>
      <c r="M164" s="101">
        <v>0.34361700000000001</v>
      </c>
      <c r="N164" s="101">
        <v>0</v>
      </c>
      <c r="O164" s="101">
        <v>0</v>
      </c>
      <c r="P164" s="96"/>
      <c r="Q164" s="159" t="s">
        <v>542</v>
      </c>
    </row>
    <row r="165" spans="1:17">
      <c r="B165" s="159" t="s">
        <v>343</v>
      </c>
      <c r="C165" s="101">
        <v>365.16357999999997</v>
      </c>
      <c r="D165" s="101">
        <v>12.546396999999999</v>
      </c>
      <c r="E165" s="101">
        <v>1.83718</v>
      </c>
      <c r="F165" s="101">
        <v>103.51267499999999</v>
      </c>
      <c r="G165" s="101">
        <v>2.9788060000000001</v>
      </c>
      <c r="H165" s="101">
        <v>2.4652219999999998</v>
      </c>
      <c r="I165" s="101">
        <v>3.7757079999999998</v>
      </c>
      <c r="J165" s="101">
        <v>60.529149000000004</v>
      </c>
      <c r="K165" s="101">
        <v>20.630431000000002</v>
      </c>
      <c r="L165" s="101">
        <v>18.153874999999999</v>
      </c>
      <c r="M165" s="101">
        <v>0.63775800000000005</v>
      </c>
      <c r="N165" s="101">
        <v>0</v>
      </c>
      <c r="O165" s="101">
        <v>0</v>
      </c>
      <c r="P165" s="96"/>
      <c r="Q165" s="159" t="s">
        <v>543</v>
      </c>
    </row>
    <row r="166" spans="1:17">
      <c r="B166" s="159" t="s">
        <v>344</v>
      </c>
      <c r="C166" s="101">
        <v>493.55346900000001</v>
      </c>
      <c r="D166" s="101">
        <v>88.508369000000002</v>
      </c>
      <c r="E166" s="101">
        <v>3.7185680000000003</v>
      </c>
      <c r="F166" s="101">
        <v>123.761668</v>
      </c>
      <c r="G166" s="101">
        <v>10.360231000000001</v>
      </c>
      <c r="H166" s="101">
        <v>2.4902199999999999</v>
      </c>
      <c r="I166" s="101">
        <v>3.7000839999999999</v>
      </c>
      <c r="J166" s="101">
        <v>87.295265000000001</v>
      </c>
      <c r="K166" s="101">
        <v>26.005458000000001</v>
      </c>
      <c r="L166" s="101">
        <v>22.063500999999999</v>
      </c>
      <c r="M166" s="101">
        <v>0.69962599999999986</v>
      </c>
      <c r="N166" s="101">
        <v>0</v>
      </c>
      <c r="O166" s="101">
        <v>0</v>
      </c>
      <c r="P166" s="96"/>
      <c r="Q166" s="159" t="s">
        <v>544</v>
      </c>
    </row>
    <row r="167" spans="1:17">
      <c r="B167" s="159" t="s">
        <v>345</v>
      </c>
      <c r="C167" s="101">
        <v>593.31401499999993</v>
      </c>
      <c r="D167" s="101">
        <v>94.743437</v>
      </c>
      <c r="E167" s="101">
        <v>5.211627</v>
      </c>
      <c r="F167" s="101">
        <v>146.24513899999999</v>
      </c>
      <c r="G167" s="101">
        <v>10.926368</v>
      </c>
      <c r="H167" s="101">
        <v>2.8345859999999998</v>
      </c>
      <c r="I167" s="101">
        <v>5.3082370000000001</v>
      </c>
      <c r="J167" s="101">
        <v>112.06268600000001</v>
      </c>
      <c r="K167" s="101">
        <v>29.207899999999999</v>
      </c>
      <c r="L167" s="101">
        <v>22.979428000000002</v>
      </c>
      <c r="M167" s="101">
        <v>0.69045500000000004</v>
      </c>
      <c r="N167" s="101">
        <v>0</v>
      </c>
      <c r="O167" s="101">
        <v>0</v>
      </c>
      <c r="P167" s="96"/>
      <c r="Q167" s="159" t="s">
        <v>545</v>
      </c>
    </row>
    <row r="168" spans="1:17">
      <c r="B168" s="159" t="s">
        <v>346</v>
      </c>
      <c r="C168" s="101">
        <v>471.75711200000001</v>
      </c>
      <c r="D168" s="101">
        <v>118.924695</v>
      </c>
      <c r="E168" s="101">
        <v>13.761902000000001</v>
      </c>
      <c r="F168" s="101">
        <v>110.491815</v>
      </c>
      <c r="G168" s="101">
        <v>10.794937000000001</v>
      </c>
      <c r="H168" s="101">
        <v>3.1304760000000003</v>
      </c>
      <c r="I168" s="101">
        <v>1.9458739999999999</v>
      </c>
      <c r="J168" s="101">
        <v>80.557553999999996</v>
      </c>
      <c r="K168" s="101">
        <v>29.517266999999997</v>
      </c>
      <c r="L168" s="101">
        <v>19.975947999999999</v>
      </c>
      <c r="M168" s="101">
        <v>0.30188899999999991</v>
      </c>
      <c r="N168" s="101">
        <v>20.274352</v>
      </c>
      <c r="O168" s="101">
        <v>0</v>
      </c>
      <c r="P168" s="96"/>
      <c r="Q168" s="159" t="s">
        <v>546</v>
      </c>
    </row>
    <row r="169" spans="1:17">
      <c r="B169" s="159" t="s">
        <v>347</v>
      </c>
      <c r="C169" s="101">
        <v>714.35004300000003</v>
      </c>
      <c r="D169" s="101">
        <v>49.294363000000011</v>
      </c>
      <c r="E169" s="101">
        <v>32.089198000000003</v>
      </c>
      <c r="F169" s="101">
        <v>141.90116800000001</v>
      </c>
      <c r="G169" s="101">
        <v>14.120744999999999</v>
      </c>
      <c r="H169" s="101">
        <v>3.189362</v>
      </c>
      <c r="I169" s="101">
        <v>6.1332010000000006</v>
      </c>
      <c r="J169" s="101">
        <v>110.002154</v>
      </c>
      <c r="K169" s="101">
        <v>44.907920999999995</v>
      </c>
      <c r="L169" s="101">
        <v>22.842248000000001</v>
      </c>
      <c r="M169" s="101">
        <v>0.48416800000000004</v>
      </c>
      <c r="N169" s="101">
        <v>0</v>
      </c>
      <c r="O169" s="101">
        <v>0</v>
      </c>
      <c r="P169" s="96"/>
      <c r="Q169" s="159" t="s">
        <v>547</v>
      </c>
    </row>
    <row r="170" spans="1:17">
      <c r="B170" s="159" t="s">
        <v>348</v>
      </c>
      <c r="C170" s="101">
        <v>733.12041299999999</v>
      </c>
      <c r="D170" s="101">
        <v>95.06631999999999</v>
      </c>
      <c r="E170" s="101">
        <v>2.5278560000000003</v>
      </c>
      <c r="F170" s="101">
        <v>156.80765300000002</v>
      </c>
      <c r="G170" s="101">
        <v>16.809080000000002</v>
      </c>
      <c r="H170" s="101">
        <v>3.6407480000000003</v>
      </c>
      <c r="I170" s="101">
        <v>3.8300220000000005</v>
      </c>
      <c r="J170" s="101">
        <v>107.47317099999999</v>
      </c>
      <c r="K170" s="101">
        <v>56.402388000000002</v>
      </c>
      <c r="L170" s="101">
        <v>25.447779999999998</v>
      </c>
      <c r="M170" s="101">
        <v>0.94304800000000011</v>
      </c>
      <c r="N170" s="101">
        <v>0</v>
      </c>
      <c r="O170" s="101">
        <v>0</v>
      </c>
      <c r="P170" s="96"/>
      <c r="Q170" s="159" t="s">
        <v>548</v>
      </c>
    </row>
    <row r="171" spans="1:17">
      <c r="B171" s="159" t="s">
        <v>349</v>
      </c>
      <c r="C171" s="101">
        <v>738.86985499999992</v>
      </c>
      <c r="D171" s="101">
        <v>68.238405</v>
      </c>
      <c r="E171" s="101">
        <v>1.6291850000000001</v>
      </c>
      <c r="F171" s="101">
        <v>151.48158600000002</v>
      </c>
      <c r="G171" s="101">
        <v>17.529454999999999</v>
      </c>
      <c r="H171" s="101">
        <v>3.8202780000000001</v>
      </c>
      <c r="I171" s="101">
        <v>6.0807020000000005</v>
      </c>
      <c r="J171" s="101">
        <v>105.51801499999999</v>
      </c>
      <c r="K171" s="101">
        <v>48.745145999999998</v>
      </c>
      <c r="L171" s="101">
        <v>22.424403000000002</v>
      </c>
      <c r="M171" s="101">
        <v>1.9889719999999997</v>
      </c>
      <c r="N171" s="101">
        <v>0</v>
      </c>
      <c r="O171" s="101">
        <v>0</v>
      </c>
      <c r="P171" s="96"/>
      <c r="Q171" s="159" t="s">
        <v>549</v>
      </c>
    </row>
    <row r="172" spans="1:17">
      <c r="B172" s="159" t="s">
        <v>350</v>
      </c>
      <c r="C172" s="101">
        <v>663.32099900000014</v>
      </c>
      <c r="D172" s="101">
        <v>10.257012</v>
      </c>
      <c r="E172" s="101">
        <v>1.3114789999999998</v>
      </c>
      <c r="F172" s="101">
        <v>154.13683799999998</v>
      </c>
      <c r="G172" s="101">
        <v>17.797001000000002</v>
      </c>
      <c r="H172" s="101">
        <v>3.6968030000000001</v>
      </c>
      <c r="I172" s="101">
        <v>3.8903490000000001</v>
      </c>
      <c r="J172" s="101">
        <v>85.819190000000006</v>
      </c>
      <c r="K172" s="101">
        <v>34.586837000000003</v>
      </c>
      <c r="L172" s="101">
        <v>23.926047999999998</v>
      </c>
      <c r="M172" s="101">
        <v>1.4328129999999999</v>
      </c>
      <c r="N172" s="101">
        <v>0</v>
      </c>
      <c r="O172" s="101">
        <v>0</v>
      </c>
      <c r="P172" s="96"/>
      <c r="Q172" s="159" t="s">
        <v>550</v>
      </c>
    </row>
    <row r="173" spans="1:17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96"/>
    </row>
    <row r="174" spans="1:17">
      <c r="A174" s="100">
        <v>2021</v>
      </c>
      <c r="B174" s="159" t="s">
        <v>339</v>
      </c>
      <c r="C174" s="101">
        <v>612.73692099999994</v>
      </c>
      <c r="D174" s="101">
        <v>10.935393999999999</v>
      </c>
      <c r="E174" s="101">
        <v>0.58197500000000002</v>
      </c>
      <c r="F174" s="101">
        <v>121.12934700000001</v>
      </c>
      <c r="G174" s="101">
        <v>11.451450000000001</v>
      </c>
      <c r="H174" s="101">
        <v>2.7131240000000001</v>
      </c>
      <c r="I174" s="101">
        <v>3.8685070000000001</v>
      </c>
      <c r="J174" s="101">
        <v>89.603877000000011</v>
      </c>
      <c r="K174" s="101">
        <v>20.127369999999996</v>
      </c>
      <c r="L174" s="101">
        <v>21.348494000000002</v>
      </c>
      <c r="M174" s="101">
        <v>0.51139000000000001</v>
      </c>
      <c r="N174" s="101">
        <v>0</v>
      </c>
      <c r="O174" s="101">
        <v>0</v>
      </c>
      <c r="P174" s="100">
        <v>2021</v>
      </c>
      <c r="Q174" s="159" t="s">
        <v>539</v>
      </c>
    </row>
    <row r="175" spans="1:17">
      <c r="B175" s="159" t="s">
        <v>340</v>
      </c>
      <c r="C175" s="101">
        <v>670.76634200000001</v>
      </c>
      <c r="D175" s="101">
        <v>21.907408999999991</v>
      </c>
      <c r="E175" s="101">
        <v>3.3429820000000001</v>
      </c>
      <c r="F175" s="101">
        <v>130.60541999999998</v>
      </c>
      <c r="G175" s="101">
        <v>8.5345530000000007</v>
      </c>
      <c r="H175" s="101">
        <v>2.8644430000000001</v>
      </c>
      <c r="I175" s="101">
        <v>2.3926720000000001</v>
      </c>
      <c r="J175" s="101">
        <v>92.072996000000003</v>
      </c>
      <c r="K175" s="101">
        <v>22.922367999999999</v>
      </c>
      <c r="L175" s="101">
        <v>18.7316</v>
      </c>
      <c r="M175" s="101">
        <v>2.396617</v>
      </c>
      <c r="N175" s="101">
        <v>0</v>
      </c>
      <c r="O175" s="101">
        <v>0</v>
      </c>
      <c r="P175" s="96"/>
      <c r="Q175" s="159" t="s">
        <v>540</v>
      </c>
    </row>
    <row r="176" spans="1:17">
      <c r="B176" s="159" t="s">
        <v>341</v>
      </c>
      <c r="C176" s="101">
        <v>766.45427799999993</v>
      </c>
      <c r="D176" s="101">
        <v>99.628105000000005</v>
      </c>
      <c r="E176" s="101">
        <v>9.1362590000000008</v>
      </c>
      <c r="F176" s="101">
        <v>164.093671</v>
      </c>
      <c r="G176" s="101">
        <v>7.3878389999999996</v>
      </c>
      <c r="H176" s="101">
        <v>3.5794729999999997</v>
      </c>
      <c r="I176" s="101">
        <v>2.8014250000000001</v>
      </c>
      <c r="J176" s="101">
        <v>106.82365799999999</v>
      </c>
      <c r="K176" s="101">
        <v>32.455069000000002</v>
      </c>
      <c r="L176" s="101">
        <v>25.351029999999998</v>
      </c>
      <c r="M176" s="101">
        <v>3.6281999999999992</v>
      </c>
      <c r="N176" s="101">
        <v>0</v>
      </c>
      <c r="O176" s="101">
        <v>0</v>
      </c>
      <c r="P176" s="96"/>
      <c r="Q176" s="159" t="s">
        <v>541</v>
      </c>
    </row>
    <row r="177" spans="2:19">
      <c r="B177" s="159" t="s">
        <v>342</v>
      </c>
      <c r="C177" s="101">
        <v>677.86049600000001</v>
      </c>
      <c r="D177" s="101">
        <v>128.54592599999998</v>
      </c>
      <c r="E177" s="101">
        <v>2.2020369999999998</v>
      </c>
      <c r="F177" s="101">
        <v>146.97187100000002</v>
      </c>
      <c r="G177" s="101">
        <v>16.351089999999999</v>
      </c>
      <c r="H177" s="101">
        <v>3.0194840000000003</v>
      </c>
      <c r="I177" s="101">
        <v>4.5344139999999999</v>
      </c>
      <c r="J177" s="101">
        <v>111.16131299999999</v>
      </c>
      <c r="K177" s="101">
        <v>28.902392000000006</v>
      </c>
      <c r="L177" s="101">
        <v>22.177888999999997</v>
      </c>
      <c r="M177" s="101">
        <v>0.90654800000000035</v>
      </c>
      <c r="N177" s="101">
        <v>0</v>
      </c>
      <c r="O177" s="101">
        <v>0</v>
      </c>
      <c r="P177" s="96"/>
      <c r="Q177" s="159" t="s">
        <v>542</v>
      </c>
    </row>
    <row r="178" spans="2:19">
      <c r="B178" s="159" t="s">
        <v>343</v>
      </c>
      <c r="C178" s="101">
        <v>654.37609799999996</v>
      </c>
      <c r="D178" s="101">
        <v>21.73357</v>
      </c>
      <c r="E178" s="101">
        <v>2.79135</v>
      </c>
      <c r="F178" s="101">
        <v>151.173967</v>
      </c>
      <c r="G178" s="101">
        <v>13.508934</v>
      </c>
      <c r="H178" s="101">
        <v>2.8404150000000001</v>
      </c>
      <c r="I178" s="101">
        <v>6.7290910000000004</v>
      </c>
      <c r="J178" s="101">
        <v>112.01553199999999</v>
      </c>
      <c r="K178" s="101">
        <v>33.225896000000006</v>
      </c>
      <c r="L178" s="101">
        <v>24.101845000000001</v>
      </c>
      <c r="M178" s="101">
        <v>0.7471669999999998</v>
      </c>
      <c r="N178" s="101">
        <v>0</v>
      </c>
      <c r="O178" s="101">
        <v>0</v>
      </c>
      <c r="P178" s="96"/>
      <c r="Q178" s="159" t="s">
        <v>543</v>
      </c>
    </row>
    <row r="179" spans="2:19">
      <c r="B179" s="159" t="s">
        <v>344</v>
      </c>
      <c r="C179" s="101">
        <v>648.18973900000003</v>
      </c>
      <c r="D179" s="101">
        <v>10.471056000000001</v>
      </c>
      <c r="E179" s="101">
        <v>5.7102719999999998</v>
      </c>
      <c r="F179" s="101">
        <v>157.92170599999997</v>
      </c>
      <c r="G179" s="101">
        <v>14.770478000000001</v>
      </c>
      <c r="H179" s="101">
        <v>3.4160539999999999</v>
      </c>
      <c r="I179" s="101">
        <v>3.9948460000000003</v>
      </c>
      <c r="J179" s="101">
        <v>107.59321700000001</v>
      </c>
      <c r="K179" s="101">
        <v>33.207673000000007</v>
      </c>
      <c r="L179" s="101">
        <v>25.714167999999997</v>
      </c>
      <c r="M179" s="101">
        <v>2.4828700000000001</v>
      </c>
      <c r="N179" s="101">
        <v>0</v>
      </c>
      <c r="O179" s="101">
        <v>0</v>
      </c>
      <c r="P179" s="96"/>
      <c r="Q179" s="159" t="s">
        <v>544</v>
      </c>
      <c r="R179" s="161"/>
      <c r="S179" s="161"/>
    </row>
    <row r="180" spans="2:19">
      <c r="B180" s="159" t="s">
        <v>345</v>
      </c>
      <c r="C180" s="101">
        <v>677.76625600000011</v>
      </c>
      <c r="D180" s="101">
        <v>86.601111000000003</v>
      </c>
      <c r="E180" s="101">
        <v>4.648911</v>
      </c>
      <c r="F180" s="101">
        <v>158.27085</v>
      </c>
      <c r="G180" s="101">
        <v>14.474368</v>
      </c>
      <c r="H180" s="101">
        <v>2.9763709999999999</v>
      </c>
      <c r="I180" s="101">
        <v>3.3279680000000003</v>
      </c>
      <c r="J180" s="101">
        <v>112.89588999999998</v>
      </c>
      <c r="K180" s="101">
        <v>30.341628999999998</v>
      </c>
      <c r="L180" s="101">
        <v>26.063513</v>
      </c>
      <c r="M180" s="101">
        <v>1.105634</v>
      </c>
      <c r="N180" s="101">
        <v>0</v>
      </c>
      <c r="O180" s="101">
        <v>0</v>
      </c>
      <c r="P180" s="96"/>
      <c r="Q180" s="159" t="s">
        <v>545</v>
      </c>
      <c r="R180" s="161"/>
      <c r="S180" s="161"/>
    </row>
    <row r="181" spans="2:19">
      <c r="B181" s="159" t="s">
        <v>346</v>
      </c>
      <c r="C181" s="101">
        <v>441.24600700000008</v>
      </c>
      <c r="D181" s="101">
        <v>66.424839000000006</v>
      </c>
      <c r="E181" s="101">
        <v>4.6180079999999997</v>
      </c>
      <c r="F181" s="101">
        <v>126.39452799999998</v>
      </c>
      <c r="G181" s="101">
        <v>10.381820999999999</v>
      </c>
      <c r="H181" s="101">
        <v>2.8848019999999996</v>
      </c>
      <c r="I181" s="101">
        <v>2.2271359999999998</v>
      </c>
      <c r="J181" s="101">
        <v>94.377403000000015</v>
      </c>
      <c r="K181" s="101">
        <v>29.725768000000002</v>
      </c>
      <c r="L181" s="101">
        <v>24.853911</v>
      </c>
      <c r="M181" s="101">
        <v>0.91514099999999998</v>
      </c>
      <c r="N181" s="101">
        <v>0</v>
      </c>
      <c r="O181" s="101">
        <v>0</v>
      </c>
      <c r="P181" s="96"/>
      <c r="Q181" s="159" t="s">
        <v>546</v>
      </c>
      <c r="R181" s="161"/>
      <c r="S181" s="161"/>
    </row>
    <row r="182" spans="2:19">
      <c r="B182" s="159" t="s">
        <v>347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96"/>
      <c r="Q182" s="159" t="s">
        <v>547</v>
      </c>
      <c r="R182" s="161"/>
      <c r="S182" s="161"/>
    </row>
    <row r="183" spans="2:19">
      <c r="B183" s="159" t="s">
        <v>348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96"/>
      <c r="Q183" s="159" t="s">
        <v>548</v>
      </c>
      <c r="R183" s="161"/>
      <c r="S183" s="161"/>
    </row>
    <row r="184" spans="2:19">
      <c r="B184" s="159" t="s">
        <v>349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96"/>
      <c r="Q184" s="159" t="s">
        <v>549</v>
      </c>
      <c r="R184" s="161"/>
      <c r="S184" s="161"/>
    </row>
    <row r="185" spans="2:19">
      <c r="B185" s="159" t="s">
        <v>350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96"/>
      <c r="Q185" s="159" t="s">
        <v>550</v>
      </c>
      <c r="R185" s="161"/>
      <c r="S185" s="161"/>
    </row>
    <row r="186" spans="2:19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9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9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</sheetData>
  <mergeCells count="37">
    <mergeCell ref="A159:A160"/>
    <mergeCell ref="B159:B160"/>
    <mergeCell ref="C159:O159"/>
    <mergeCell ref="P159:P160"/>
    <mergeCell ref="Q159:Q160"/>
    <mergeCell ref="A2:U2"/>
    <mergeCell ref="A34:U34"/>
    <mergeCell ref="A65:U65"/>
    <mergeCell ref="A96:U96"/>
    <mergeCell ref="A127:U127"/>
    <mergeCell ref="A3:U3"/>
    <mergeCell ref="T66:T67"/>
    <mergeCell ref="U66:U67"/>
    <mergeCell ref="T97:T98"/>
    <mergeCell ref="U97:U98"/>
    <mergeCell ref="A66:A67"/>
    <mergeCell ref="B66:B67"/>
    <mergeCell ref="C66:S66"/>
    <mergeCell ref="A97:A98"/>
    <mergeCell ref="B97:B98"/>
    <mergeCell ref="C97:S97"/>
    <mergeCell ref="C4:S4"/>
    <mergeCell ref="A35:A36"/>
    <mergeCell ref="B35:B36"/>
    <mergeCell ref="C35:S35"/>
    <mergeCell ref="A158:Q158"/>
    <mergeCell ref="B4:B5"/>
    <mergeCell ref="A4:A5"/>
    <mergeCell ref="A128:A129"/>
    <mergeCell ref="B128:B129"/>
    <mergeCell ref="C128:S128"/>
    <mergeCell ref="T128:T129"/>
    <mergeCell ref="U128:U129"/>
    <mergeCell ref="T4:T5"/>
    <mergeCell ref="U4:U5"/>
    <mergeCell ref="T35:T36"/>
    <mergeCell ref="U35:U36"/>
  </mergeCells>
  <phoneticPr fontId="1" type="noConversion"/>
  <pageMargins left="0.75" right="0.75" top="1" bottom="1" header="0.5" footer="0.5"/>
  <pageSetup orientation="portrait" verticalDpi="0" r:id="rId1"/>
  <headerFooter alignWithMargins="0"/>
  <ignoredErrors>
    <ignoredError sqref="C5:K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U188"/>
  <sheetViews>
    <sheetView showGridLines="0" topLeftCell="A2" zoomScale="90" zoomScaleNormal="90" workbookViewId="0">
      <selection activeCell="A2" sqref="A2:U2"/>
    </sheetView>
  </sheetViews>
  <sheetFormatPr defaultRowHeight="9"/>
  <cols>
    <col min="1" max="1" width="6.85546875" style="96" customWidth="1"/>
    <col min="2" max="2" width="9.85546875" style="159" bestFit="1" customWidth="1"/>
    <col min="3" max="19" width="7.42578125" style="159" customWidth="1"/>
    <col min="20" max="20" width="9.140625" style="96"/>
    <col min="21" max="16384" width="9.140625" style="159"/>
  </cols>
  <sheetData>
    <row r="1" spans="1:21" hidden="1"/>
    <row r="2" spans="1:21" s="103" customFormat="1" ht="9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s="103" customFormat="1" ht="27" customHeight="1" thickBot="1">
      <c r="A3" s="268" t="s">
        <v>683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s="98" customFormat="1" ht="11.25" customHeight="1" thickBot="1">
      <c r="A4" s="229" t="s">
        <v>162</v>
      </c>
      <c r="B4" s="229" t="s">
        <v>163</v>
      </c>
      <c r="C4" s="265" t="s">
        <v>681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  <c r="T4" s="229" t="s">
        <v>536</v>
      </c>
      <c r="U4" s="229" t="s">
        <v>523</v>
      </c>
    </row>
    <row r="5" spans="1:21" ht="20.25" customHeight="1" thickBot="1">
      <c r="A5" s="230"/>
      <c r="B5" s="230"/>
      <c r="C5" s="160" t="s">
        <v>5</v>
      </c>
      <c r="D5" s="160" t="s">
        <v>8</v>
      </c>
      <c r="E5" s="160" t="s">
        <v>12</v>
      </c>
      <c r="F5" s="160" t="s">
        <v>16</v>
      </c>
      <c r="G5" s="160" t="s">
        <v>23</v>
      </c>
      <c r="H5" s="160" t="s">
        <v>27</v>
      </c>
      <c r="I5" s="160" t="s">
        <v>34</v>
      </c>
      <c r="J5" s="160" t="s">
        <v>40</v>
      </c>
      <c r="K5" s="160" t="s">
        <v>47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230"/>
      <c r="U5" s="230"/>
    </row>
    <row r="6" spans="1:21">
      <c r="A6" s="100">
        <v>2020</v>
      </c>
      <c r="B6" s="159" t="s">
        <v>339</v>
      </c>
      <c r="C6" s="101">
        <v>22.087534000000002</v>
      </c>
      <c r="D6" s="101">
        <v>17.084834000000001</v>
      </c>
      <c r="E6" s="101">
        <v>57.882136999999986</v>
      </c>
      <c r="F6" s="101">
        <v>28.701988</v>
      </c>
      <c r="G6" s="101">
        <v>8.264244999999999</v>
      </c>
      <c r="H6" s="101">
        <v>11.357709999999999</v>
      </c>
      <c r="I6" s="101">
        <v>26.445397</v>
      </c>
      <c r="J6" s="101">
        <v>53.841611</v>
      </c>
      <c r="K6" s="101">
        <v>8.4016400000000004</v>
      </c>
      <c r="L6" s="101">
        <v>8.1650220000000004</v>
      </c>
      <c r="M6" s="101">
        <v>5.5026120000000001</v>
      </c>
      <c r="N6" s="101">
        <v>11.691744</v>
      </c>
      <c r="O6" s="101">
        <v>0.36794899999999997</v>
      </c>
      <c r="P6" s="101">
        <v>0.369722</v>
      </c>
      <c r="Q6" s="101">
        <v>71.410812000000007</v>
      </c>
      <c r="R6" s="101">
        <v>24.329482999999996</v>
      </c>
      <c r="S6" s="101">
        <v>8.5069730000000003</v>
      </c>
      <c r="T6" s="100">
        <v>2020</v>
      </c>
      <c r="U6" s="159" t="s">
        <v>539</v>
      </c>
    </row>
    <row r="7" spans="1:21">
      <c r="B7" s="159" t="s">
        <v>340</v>
      </c>
      <c r="C7" s="101">
        <v>12.701933</v>
      </c>
      <c r="D7" s="101">
        <v>15.280422000000002</v>
      </c>
      <c r="E7" s="101">
        <v>57.366627000000008</v>
      </c>
      <c r="F7" s="101">
        <v>27.91131</v>
      </c>
      <c r="G7" s="101">
        <v>6.6827200000000007</v>
      </c>
      <c r="H7" s="101">
        <v>13.805422</v>
      </c>
      <c r="I7" s="101">
        <v>23.596651999999995</v>
      </c>
      <c r="J7" s="101">
        <v>49.796251000000005</v>
      </c>
      <c r="K7" s="101">
        <v>7.827668000000001</v>
      </c>
      <c r="L7" s="101">
        <v>4.7000980000000006</v>
      </c>
      <c r="M7" s="101">
        <v>5.0974089999999999</v>
      </c>
      <c r="N7" s="101">
        <v>6.894279</v>
      </c>
      <c r="O7" s="101">
        <v>0.24787600000000001</v>
      </c>
      <c r="P7" s="101">
        <v>0.29706299999999997</v>
      </c>
      <c r="Q7" s="101">
        <v>76.410101999999995</v>
      </c>
      <c r="R7" s="101">
        <v>21.443416000000003</v>
      </c>
      <c r="S7" s="101">
        <v>8.1116229999999998</v>
      </c>
      <c r="U7" s="159" t="s">
        <v>540</v>
      </c>
    </row>
    <row r="8" spans="1:21">
      <c r="B8" s="159" t="s">
        <v>341</v>
      </c>
      <c r="C8" s="101">
        <v>24.269424000000001</v>
      </c>
      <c r="D8" s="101">
        <v>18.332171000000002</v>
      </c>
      <c r="E8" s="101">
        <v>48.179928000000004</v>
      </c>
      <c r="F8" s="101">
        <v>27.967450000000014</v>
      </c>
      <c r="G8" s="101">
        <v>8.9256919999999997</v>
      </c>
      <c r="H8" s="101">
        <v>14.962743999999999</v>
      </c>
      <c r="I8" s="101">
        <v>29.304331999999999</v>
      </c>
      <c r="J8" s="101">
        <v>61.240029</v>
      </c>
      <c r="K8" s="101">
        <v>9.1577370000000009</v>
      </c>
      <c r="L8" s="101">
        <v>6.3161170000000002</v>
      </c>
      <c r="M8" s="101">
        <v>4.6574799999999996</v>
      </c>
      <c r="N8" s="101">
        <v>11.063807999999998</v>
      </c>
      <c r="O8" s="101">
        <v>0.67693200000000009</v>
      </c>
      <c r="P8" s="101">
        <v>0.35964100000000004</v>
      </c>
      <c r="Q8" s="101">
        <v>75.016523999999976</v>
      </c>
      <c r="R8" s="101">
        <v>28.152299999999997</v>
      </c>
      <c r="S8" s="101">
        <v>9.7262280000000008</v>
      </c>
      <c r="U8" s="159" t="s">
        <v>541</v>
      </c>
    </row>
    <row r="9" spans="1:21">
      <c r="B9" s="159" t="s">
        <v>342</v>
      </c>
      <c r="C9" s="101">
        <v>21.507223</v>
      </c>
      <c r="D9" s="101">
        <v>13.442892000000001</v>
      </c>
      <c r="E9" s="101">
        <v>30.015707999999997</v>
      </c>
      <c r="F9" s="101">
        <v>27.645247000000005</v>
      </c>
      <c r="G9" s="101">
        <v>8.2882160000000002</v>
      </c>
      <c r="H9" s="101">
        <v>11.748161</v>
      </c>
      <c r="I9" s="101">
        <v>28.502676000000001</v>
      </c>
      <c r="J9" s="101">
        <v>57.122896000000004</v>
      </c>
      <c r="K9" s="101">
        <v>5.927408999999999</v>
      </c>
      <c r="L9" s="101">
        <v>7.9100769999999994</v>
      </c>
      <c r="M9" s="101">
        <v>5.5514070000000029</v>
      </c>
      <c r="N9" s="101">
        <v>9.3742849999999986</v>
      </c>
      <c r="O9" s="101">
        <v>0.46946199999999999</v>
      </c>
      <c r="P9" s="101">
        <v>0.37379299999999999</v>
      </c>
      <c r="Q9" s="101">
        <v>64.735837999999987</v>
      </c>
      <c r="R9" s="101">
        <v>28.416922</v>
      </c>
      <c r="S9" s="101">
        <v>9.8516779999999997</v>
      </c>
      <c r="U9" s="159" t="s">
        <v>542</v>
      </c>
    </row>
    <row r="10" spans="1:21">
      <c r="B10" s="159" t="s">
        <v>343</v>
      </c>
      <c r="C10" s="101">
        <v>26.245971000000004</v>
      </c>
      <c r="D10" s="101">
        <v>13.112674999999999</v>
      </c>
      <c r="E10" s="101">
        <v>35.052239</v>
      </c>
      <c r="F10" s="101">
        <v>23.851744999999994</v>
      </c>
      <c r="G10" s="101">
        <v>6.7505769999999998</v>
      </c>
      <c r="H10" s="101">
        <v>14.346565999999999</v>
      </c>
      <c r="I10" s="101">
        <v>29.268725000000003</v>
      </c>
      <c r="J10" s="101">
        <v>68.699076999999988</v>
      </c>
      <c r="K10" s="101">
        <v>5.7884909999999996</v>
      </c>
      <c r="L10" s="101">
        <v>7.0158909999999999</v>
      </c>
      <c r="M10" s="101">
        <v>5.5524589999999989</v>
      </c>
      <c r="N10" s="101">
        <v>5.4457370000000003</v>
      </c>
      <c r="O10" s="101">
        <v>0.65542999999999996</v>
      </c>
      <c r="P10" s="101">
        <v>0.34824900000000003</v>
      </c>
      <c r="Q10" s="101">
        <v>53.384411</v>
      </c>
      <c r="R10" s="101">
        <v>25.831445999999996</v>
      </c>
      <c r="S10" s="101">
        <v>6.2601760000000004</v>
      </c>
      <c r="U10" s="159" t="s">
        <v>543</v>
      </c>
    </row>
    <row r="11" spans="1:21">
      <c r="B11" s="159" t="s">
        <v>344</v>
      </c>
      <c r="C11" s="101">
        <v>17.951895</v>
      </c>
      <c r="D11" s="101">
        <v>15.852886999999999</v>
      </c>
      <c r="E11" s="101">
        <v>49.620367000000002</v>
      </c>
      <c r="F11" s="101">
        <v>26.151375000000002</v>
      </c>
      <c r="G11" s="101">
        <v>7.0606819999999999</v>
      </c>
      <c r="H11" s="101">
        <v>6.206639</v>
      </c>
      <c r="I11" s="101">
        <v>28.544436999999999</v>
      </c>
      <c r="J11" s="101">
        <v>68.700375999999991</v>
      </c>
      <c r="K11" s="101">
        <v>6.9760999999999997</v>
      </c>
      <c r="L11" s="101">
        <v>4.7533069999999995</v>
      </c>
      <c r="M11" s="101">
        <v>4.2668960000000009</v>
      </c>
      <c r="N11" s="101">
        <v>12.175395</v>
      </c>
      <c r="O11" s="101">
        <v>0.94377699999999998</v>
      </c>
      <c r="P11" s="101">
        <v>0.30607699999999999</v>
      </c>
      <c r="Q11" s="101">
        <v>63.921193000000002</v>
      </c>
      <c r="R11" s="101">
        <v>24.985049999999998</v>
      </c>
      <c r="S11" s="101">
        <v>7.6016460000000006</v>
      </c>
      <c r="U11" s="159" t="s">
        <v>544</v>
      </c>
    </row>
    <row r="12" spans="1:21">
      <c r="B12" s="159" t="s">
        <v>345</v>
      </c>
      <c r="C12" s="101">
        <v>24.984792000000002</v>
      </c>
      <c r="D12" s="101">
        <v>19.636463999999997</v>
      </c>
      <c r="E12" s="101">
        <v>58.632698000000005</v>
      </c>
      <c r="F12" s="101">
        <v>22.142703000000001</v>
      </c>
      <c r="G12" s="101">
        <v>8.5505410000000008</v>
      </c>
      <c r="H12" s="101">
        <v>4.8225569999999998</v>
      </c>
      <c r="I12" s="101">
        <v>23.794692999999999</v>
      </c>
      <c r="J12" s="101">
        <v>66.735675000000001</v>
      </c>
      <c r="K12" s="101">
        <v>8.4165669999999988</v>
      </c>
      <c r="L12" s="101">
        <v>5.9060749999999995</v>
      </c>
      <c r="M12" s="101">
        <v>6.0267560000000007</v>
      </c>
      <c r="N12" s="101">
        <v>8.4859969999999993</v>
      </c>
      <c r="O12" s="101">
        <v>0.87702199999999997</v>
      </c>
      <c r="P12" s="101">
        <v>0.34268200000000004</v>
      </c>
      <c r="Q12" s="101">
        <v>65.211774999999975</v>
      </c>
      <c r="R12" s="101">
        <v>35.368905999999996</v>
      </c>
      <c r="S12" s="101">
        <v>8.8702329999999989</v>
      </c>
      <c r="U12" s="159" t="s">
        <v>545</v>
      </c>
    </row>
    <row r="13" spans="1:21">
      <c r="B13" s="159" t="s">
        <v>346</v>
      </c>
      <c r="C13" s="101">
        <v>23.925936999999998</v>
      </c>
      <c r="D13" s="101">
        <v>20.752640999999997</v>
      </c>
      <c r="E13" s="101">
        <v>51.149894999999994</v>
      </c>
      <c r="F13" s="101">
        <v>25.077310999999998</v>
      </c>
      <c r="G13" s="101">
        <v>3.7919849999999995</v>
      </c>
      <c r="H13" s="101">
        <v>3.2696459999999998</v>
      </c>
      <c r="I13" s="101">
        <v>21.303518</v>
      </c>
      <c r="J13" s="101">
        <v>76.118578999999997</v>
      </c>
      <c r="K13" s="101">
        <v>9.2045169999999974</v>
      </c>
      <c r="L13" s="101">
        <v>4.7162749999999996</v>
      </c>
      <c r="M13" s="101">
        <v>3.5573950000000001</v>
      </c>
      <c r="N13" s="101">
        <v>2.9443739999999998</v>
      </c>
      <c r="O13" s="101">
        <v>0.26427199999999995</v>
      </c>
      <c r="P13" s="101">
        <v>0.349549</v>
      </c>
      <c r="Q13" s="101">
        <v>48.644569999999987</v>
      </c>
      <c r="R13" s="101">
        <v>20.700136999999998</v>
      </c>
      <c r="S13" s="101">
        <v>7.7244199999999994</v>
      </c>
      <c r="U13" s="159" t="s">
        <v>546</v>
      </c>
    </row>
    <row r="14" spans="1:21">
      <c r="B14" s="159" t="s">
        <v>347</v>
      </c>
      <c r="C14" s="101">
        <v>15.207229999999999</v>
      </c>
      <c r="D14" s="101">
        <v>24.634722000000004</v>
      </c>
      <c r="E14" s="101">
        <v>66.398752999999999</v>
      </c>
      <c r="F14" s="101">
        <v>35.465428000000003</v>
      </c>
      <c r="G14" s="101">
        <v>7.841189</v>
      </c>
      <c r="H14" s="101">
        <v>4.1972610000000001</v>
      </c>
      <c r="I14" s="101">
        <v>23.656737999999997</v>
      </c>
      <c r="J14" s="101">
        <v>98.037256999999997</v>
      </c>
      <c r="K14" s="101">
        <v>9.1616650000000011</v>
      </c>
      <c r="L14" s="101">
        <v>6.7500900000000001</v>
      </c>
      <c r="M14" s="101">
        <v>3.8641260000000002</v>
      </c>
      <c r="N14" s="101">
        <v>9.4966709999999992</v>
      </c>
      <c r="O14" s="101">
        <v>0.52032600000000007</v>
      </c>
      <c r="P14" s="101">
        <v>0.278839</v>
      </c>
      <c r="Q14" s="101">
        <v>59.471511</v>
      </c>
      <c r="R14" s="101">
        <v>28.213182999999997</v>
      </c>
      <c r="S14" s="101">
        <v>9.128525999999999</v>
      </c>
      <c r="U14" s="159" t="s">
        <v>547</v>
      </c>
    </row>
    <row r="15" spans="1:21">
      <c r="B15" s="159" t="s">
        <v>348</v>
      </c>
      <c r="C15" s="101">
        <v>18.121775</v>
      </c>
      <c r="D15" s="101">
        <v>23.273641999999999</v>
      </c>
      <c r="E15" s="101">
        <v>62.505404999999996</v>
      </c>
      <c r="F15" s="101">
        <v>31.107068999999996</v>
      </c>
      <c r="G15" s="101">
        <v>8.9866690000000009</v>
      </c>
      <c r="H15" s="101">
        <v>6.1458770000000005</v>
      </c>
      <c r="I15" s="101">
        <v>32.119194</v>
      </c>
      <c r="J15" s="101">
        <v>78.129231000000004</v>
      </c>
      <c r="K15" s="101">
        <v>10.453169000000001</v>
      </c>
      <c r="L15" s="101">
        <v>11.324851000000001</v>
      </c>
      <c r="M15" s="101">
        <v>3.7347620000000008</v>
      </c>
      <c r="N15" s="101">
        <v>11.245140000000001</v>
      </c>
      <c r="O15" s="101">
        <v>7.3482999999999993E-2</v>
      </c>
      <c r="P15" s="101">
        <v>0.39535700000000001</v>
      </c>
      <c r="Q15" s="101">
        <v>66.596465000000009</v>
      </c>
      <c r="R15" s="101">
        <v>27.366282999999999</v>
      </c>
      <c r="S15" s="101">
        <v>7.351267</v>
      </c>
      <c r="U15" s="159" t="s">
        <v>548</v>
      </c>
    </row>
    <row r="16" spans="1:21">
      <c r="B16" s="159" t="s">
        <v>349</v>
      </c>
      <c r="C16" s="101">
        <v>27.860030999999996</v>
      </c>
      <c r="D16" s="101">
        <v>22.584009999999996</v>
      </c>
      <c r="E16" s="101">
        <v>60.841982000000002</v>
      </c>
      <c r="F16" s="101">
        <v>28.638066999999996</v>
      </c>
      <c r="G16" s="101">
        <v>7.9530479999999999</v>
      </c>
      <c r="H16" s="101">
        <v>6.4094550000000003</v>
      </c>
      <c r="I16" s="101">
        <v>27.183501</v>
      </c>
      <c r="J16" s="101">
        <v>65.931478999999996</v>
      </c>
      <c r="K16" s="101">
        <v>8.3435500000000005</v>
      </c>
      <c r="L16" s="101">
        <v>7.4467170000000005</v>
      </c>
      <c r="M16" s="101">
        <v>5.2768609999999994</v>
      </c>
      <c r="N16" s="101">
        <v>6.1813099999999999</v>
      </c>
      <c r="O16" s="101">
        <v>0.331951</v>
      </c>
      <c r="P16" s="101">
        <v>0.571052</v>
      </c>
      <c r="Q16" s="101">
        <v>80.97885500000001</v>
      </c>
      <c r="R16" s="101">
        <v>27.941544000000004</v>
      </c>
      <c r="S16" s="101">
        <v>6.9276289999999996</v>
      </c>
      <c r="U16" s="159" t="s">
        <v>549</v>
      </c>
    </row>
    <row r="17" spans="1:21">
      <c r="B17" s="159" t="s">
        <v>350</v>
      </c>
      <c r="C17" s="101">
        <v>18.179660999999999</v>
      </c>
      <c r="D17" s="101">
        <v>18.137323000000002</v>
      </c>
      <c r="E17" s="101">
        <v>52.021249999999995</v>
      </c>
      <c r="F17" s="101">
        <v>26.904668999999998</v>
      </c>
      <c r="G17" s="101">
        <v>5.6427250000000004</v>
      </c>
      <c r="H17" s="101">
        <v>11.481377999999999</v>
      </c>
      <c r="I17" s="101">
        <v>26.979610999999998</v>
      </c>
      <c r="J17" s="101">
        <v>55.484439999999999</v>
      </c>
      <c r="K17" s="101">
        <v>9.1726399999999995</v>
      </c>
      <c r="L17" s="101">
        <v>10.548843</v>
      </c>
      <c r="M17" s="101">
        <v>5.3561370000000004</v>
      </c>
      <c r="N17" s="101">
        <v>8.6914860000000012</v>
      </c>
      <c r="O17" s="101">
        <v>0.11233799999999999</v>
      </c>
      <c r="P17" s="101">
        <v>0.22004399999999999</v>
      </c>
      <c r="Q17" s="101">
        <v>76.999313999999998</v>
      </c>
      <c r="R17" s="101">
        <v>23.078764</v>
      </c>
      <c r="S17" s="101">
        <v>6.2928440000000005</v>
      </c>
      <c r="U17" s="159" t="s">
        <v>550</v>
      </c>
    </row>
    <row r="18" spans="1:21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61"/>
      <c r="Q18" s="161"/>
      <c r="R18" s="161"/>
      <c r="S18" s="161"/>
    </row>
    <row r="19" spans="1:21">
      <c r="A19" s="100">
        <v>2021</v>
      </c>
      <c r="B19" s="159" t="s">
        <v>339</v>
      </c>
      <c r="C19" s="101">
        <v>11.366828</v>
      </c>
      <c r="D19" s="101">
        <v>17.816502</v>
      </c>
      <c r="E19" s="101">
        <v>48.530211999999992</v>
      </c>
      <c r="F19" s="101">
        <v>22.156880000000001</v>
      </c>
      <c r="G19" s="101">
        <v>8.5033850000000015</v>
      </c>
      <c r="H19" s="101">
        <v>11.764063999999999</v>
      </c>
      <c r="I19" s="101">
        <v>21.981057999999997</v>
      </c>
      <c r="J19" s="101">
        <v>43.196333000000003</v>
      </c>
      <c r="K19" s="101">
        <v>8.7825879999999987</v>
      </c>
      <c r="L19" s="101">
        <v>4.0195759999999998</v>
      </c>
      <c r="M19" s="101">
        <v>5.016699</v>
      </c>
      <c r="N19" s="101">
        <v>10.367571</v>
      </c>
      <c r="O19" s="101">
        <v>0.10575000000000001</v>
      </c>
      <c r="P19" s="101">
        <v>0.36254899999999995</v>
      </c>
      <c r="Q19" s="101">
        <v>71.569820000000007</v>
      </c>
      <c r="R19" s="101">
        <v>22.841847999999999</v>
      </c>
      <c r="S19" s="101">
        <v>9.3605119999999999</v>
      </c>
      <c r="T19" s="100">
        <v>2021</v>
      </c>
      <c r="U19" s="159" t="s">
        <v>539</v>
      </c>
    </row>
    <row r="20" spans="1:21">
      <c r="B20" s="159" t="s">
        <v>340</v>
      </c>
      <c r="C20" s="101">
        <v>28.970386000000005</v>
      </c>
      <c r="D20" s="101">
        <v>22.979529000000003</v>
      </c>
      <c r="E20" s="101">
        <v>48.853568000000003</v>
      </c>
      <c r="F20" s="101">
        <v>38.368391000000003</v>
      </c>
      <c r="G20" s="101">
        <v>6.9813130000000001</v>
      </c>
      <c r="H20" s="101">
        <v>14.435668</v>
      </c>
      <c r="I20" s="101">
        <v>22.789046999999997</v>
      </c>
      <c r="J20" s="101">
        <v>40.932940000000002</v>
      </c>
      <c r="K20" s="101">
        <v>8.7292069999999988</v>
      </c>
      <c r="L20" s="101">
        <v>5.0068540000000006</v>
      </c>
      <c r="M20" s="101">
        <v>4.2753589999999999</v>
      </c>
      <c r="N20" s="101">
        <v>12.30167</v>
      </c>
      <c r="O20" s="101">
        <v>0.23874200000000001</v>
      </c>
      <c r="P20" s="101">
        <v>0.45578000000000002</v>
      </c>
      <c r="Q20" s="101">
        <v>83.546968000000007</v>
      </c>
      <c r="R20" s="101">
        <v>24.786928000000003</v>
      </c>
      <c r="S20" s="101">
        <v>6.4234340000000003</v>
      </c>
      <c r="U20" s="159" t="s">
        <v>540</v>
      </c>
    </row>
    <row r="21" spans="1:21">
      <c r="B21" s="159" t="s">
        <v>341</v>
      </c>
      <c r="C21" s="101">
        <v>29.252883000000004</v>
      </c>
      <c r="D21" s="101">
        <v>25.594240999999997</v>
      </c>
      <c r="E21" s="101">
        <v>64.848553999999993</v>
      </c>
      <c r="F21" s="101">
        <v>32.882228999999995</v>
      </c>
      <c r="G21" s="101">
        <v>9.2153449999999992</v>
      </c>
      <c r="H21" s="101">
        <v>17.710265</v>
      </c>
      <c r="I21" s="101">
        <v>28.503246999999998</v>
      </c>
      <c r="J21" s="101">
        <v>50.075989999999997</v>
      </c>
      <c r="K21" s="101">
        <v>10.402482999999998</v>
      </c>
      <c r="L21" s="101">
        <v>6.8008439999999997</v>
      </c>
      <c r="M21" s="101">
        <v>5.021234999999999</v>
      </c>
      <c r="N21" s="101">
        <v>10.350112000000001</v>
      </c>
      <c r="O21" s="101">
        <v>0.20946499999999996</v>
      </c>
      <c r="P21" s="101">
        <v>0.43710100000000002</v>
      </c>
      <c r="Q21" s="101">
        <v>73.076120000000003</v>
      </c>
      <c r="R21" s="101">
        <v>31.507290999999995</v>
      </c>
      <c r="S21" s="101">
        <v>10.289887</v>
      </c>
      <c r="U21" s="159" t="s">
        <v>541</v>
      </c>
    </row>
    <row r="22" spans="1:21">
      <c r="B22" s="159" t="s">
        <v>342</v>
      </c>
      <c r="C22" s="101">
        <v>30.769945000000003</v>
      </c>
      <c r="D22" s="101">
        <v>21.232877000000002</v>
      </c>
      <c r="E22" s="101">
        <v>51.993273999999992</v>
      </c>
      <c r="F22" s="101">
        <v>34.528264000000007</v>
      </c>
      <c r="G22" s="101">
        <v>7.0718050000000003</v>
      </c>
      <c r="H22" s="101">
        <v>20.199262000000001</v>
      </c>
      <c r="I22" s="101">
        <v>29.401232999999998</v>
      </c>
      <c r="J22" s="101">
        <v>52.524814999999997</v>
      </c>
      <c r="K22" s="101">
        <v>10.018555000000001</v>
      </c>
      <c r="L22" s="101">
        <v>6.2792939999999993</v>
      </c>
      <c r="M22" s="101">
        <v>6.7819449999999994</v>
      </c>
      <c r="N22" s="101">
        <v>9.2377660000000006</v>
      </c>
      <c r="O22" s="101">
        <v>0.42554400000000003</v>
      </c>
      <c r="P22" s="101">
        <v>0.53325099999999992</v>
      </c>
      <c r="Q22" s="101">
        <v>67.113268000000019</v>
      </c>
      <c r="R22" s="101">
        <v>27.930150999999999</v>
      </c>
      <c r="S22" s="101">
        <v>9.2571619999999992</v>
      </c>
      <c r="U22" s="159" t="s">
        <v>542</v>
      </c>
    </row>
    <row r="23" spans="1:21">
      <c r="B23" s="159" t="s">
        <v>343</v>
      </c>
      <c r="C23" s="101">
        <v>30.583227000000008</v>
      </c>
      <c r="D23" s="101">
        <v>22.761613999999994</v>
      </c>
      <c r="E23" s="101">
        <v>55.604630999999998</v>
      </c>
      <c r="F23" s="101">
        <v>36.335309000000002</v>
      </c>
      <c r="G23" s="101">
        <v>8.9691310000000009</v>
      </c>
      <c r="H23" s="101">
        <v>14.738593000000002</v>
      </c>
      <c r="I23" s="101">
        <v>31.839276999999999</v>
      </c>
      <c r="J23" s="101">
        <v>57.729812000000003</v>
      </c>
      <c r="K23" s="101">
        <v>9.9524520000000045</v>
      </c>
      <c r="L23" s="101">
        <v>5.3300340000000013</v>
      </c>
      <c r="M23" s="101">
        <v>3.8224940000000007</v>
      </c>
      <c r="N23" s="101">
        <v>10.957536000000001</v>
      </c>
      <c r="O23" s="101">
        <v>6.3703999999999997E-2</v>
      </c>
      <c r="P23" s="101">
        <v>0.45764899999999997</v>
      </c>
      <c r="Q23" s="101">
        <v>80.515167999999989</v>
      </c>
      <c r="R23" s="101">
        <v>27.170193999999999</v>
      </c>
      <c r="S23" s="101">
        <v>10.281327000000001</v>
      </c>
      <c r="U23" s="159" t="s">
        <v>543</v>
      </c>
    </row>
    <row r="24" spans="1:21">
      <c r="B24" s="159" t="s">
        <v>344</v>
      </c>
      <c r="C24" s="101">
        <v>26.609049999999996</v>
      </c>
      <c r="D24" s="101">
        <v>20.093357999999995</v>
      </c>
      <c r="E24" s="101">
        <v>60.404130000000002</v>
      </c>
      <c r="F24" s="101">
        <v>31.930769999999995</v>
      </c>
      <c r="G24" s="101">
        <v>8.9473439999999993</v>
      </c>
      <c r="H24" s="101">
        <v>8.6687929999999991</v>
      </c>
      <c r="I24" s="101">
        <v>30.642285000000001</v>
      </c>
      <c r="J24" s="101">
        <v>70.255958000000007</v>
      </c>
      <c r="K24" s="101">
        <v>9.1370939999999994</v>
      </c>
      <c r="L24" s="101">
        <v>5.5709970000000002</v>
      </c>
      <c r="M24" s="101">
        <v>4.0382109999999987</v>
      </c>
      <c r="N24" s="101">
        <v>12.445189000000001</v>
      </c>
      <c r="O24" s="101">
        <v>0.13466700000000001</v>
      </c>
      <c r="P24" s="101">
        <v>0.416074</v>
      </c>
      <c r="Q24" s="101">
        <v>66.576191999999992</v>
      </c>
      <c r="R24" s="101">
        <v>26.140900000000002</v>
      </c>
      <c r="S24" s="101">
        <v>8.7637269999999994</v>
      </c>
      <c r="U24" s="159" t="s">
        <v>544</v>
      </c>
    </row>
    <row r="25" spans="1:21">
      <c r="B25" s="159" t="s">
        <v>345</v>
      </c>
      <c r="C25" s="101">
        <v>24.115266999999999</v>
      </c>
      <c r="D25" s="101">
        <v>19.279579999999999</v>
      </c>
      <c r="E25" s="101">
        <v>70.112464999999986</v>
      </c>
      <c r="F25" s="101">
        <v>29.646619000000001</v>
      </c>
      <c r="G25" s="101">
        <v>7.8520120000000002</v>
      </c>
      <c r="H25" s="101">
        <v>5.2673670000000001</v>
      </c>
      <c r="I25" s="101">
        <v>24.640029999999999</v>
      </c>
      <c r="J25" s="101">
        <v>63.579063000000005</v>
      </c>
      <c r="K25" s="101">
        <v>10.411804</v>
      </c>
      <c r="L25" s="101">
        <v>5.9058279999999996</v>
      </c>
      <c r="M25" s="101">
        <v>3.2675160000000001</v>
      </c>
      <c r="N25" s="101">
        <v>9.0812150000000003</v>
      </c>
      <c r="O25" s="101">
        <v>0.16665200000000002</v>
      </c>
      <c r="P25" s="101">
        <v>0.41167900000000002</v>
      </c>
      <c r="Q25" s="101">
        <v>79.002516</v>
      </c>
      <c r="R25" s="101">
        <v>30.055356000000003</v>
      </c>
      <c r="S25" s="101">
        <v>18.126405000000002</v>
      </c>
      <c r="U25" s="159" t="s">
        <v>545</v>
      </c>
    </row>
    <row r="26" spans="1:21">
      <c r="B26" s="159" t="s">
        <v>346</v>
      </c>
      <c r="C26" s="101">
        <v>22.844533999999996</v>
      </c>
      <c r="D26" s="101">
        <v>16.814522</v>
      </c>
      <c r="E26" s="101">
        <v>72.160232999999991</v>
      </c>
      <c r="F26" s="101">
        <v>28.591071999999997</v>
      </c>
      <c r="G26" s="101">
        <v>5.4329739999999997</v>
      </c>
      <c r="H26" s="101">
        <v>4.09816</v>
      </c>
      <c r="I26" s="101">
        <v>25.259566999999997</v>
      </c>
      <c r="J26" s="101">
        <v>70.993308999999996</v>
      </c>
      <c r="K26" s="101">
        <v>9.3983610000000013</v>
      </c>
      <c r="L26" s="101">
        <v>6.1153500000000012</v>
      </c>
      <c r="M26" s="101">
        <v>3.9875669999999994</v>
      </c>
      <c r="N26" s="101">
        <v>3.6456209999999998</v>
      </c>
      <c r="O26" s="101">
        <v>5.0472999999999997E-2</v>
      </c>
      <c r="P26" s="101">
        <v>0.251087</v>
      </c>
      <c r="Q26" s="101">
        <v>62.99555400000002</v>
      </c>
      <c r="R26" s="101">
        <v>22.208426000000006</v>
      </c>
      <c r="S26" s="101">
        <v>13.411950000000001</v>
      </c>
      <c r="U26" s="159" t="s">
        <v>546</v>
      </c>
    </row>
    <row r="27" spans="1:21">
      <c r="B27" s="159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U27" s="159" t="s">
        <v>547</v>
      </c>
    </row>
    <row r="28" spans="1:21">
      <c r="B28" s="159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U28" s="159" t="s">
        <v>548</v>
      </c>
    </row>
    <row r="29" spans="1:21">
      <c r="B29" s="159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U29" s="159" t="s">
        <v>549</v>
      </c>
    </row>
    <row r="30" spans="1:21">
      <c r="B30" s="159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U30" s="159" t="s">
        <v>550</v>
      </c>
    </row>
    <row r="31" spans="1:21" ht="13.5" customHeight="1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21" ht="12.75">
      <c r="A32" s="162"/>
      <c r="B32" s="31"/>
      <c r="C32" s="101"/>
      <c r="D32" s="31"/>
      <c r="E32" s="31"/>
      <c r="F32" s="3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21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21" s="103" customFormat="1" ht="27" customHeight="1" thickBot="1">
      <c r="A34" s="268" t="s">
        <v>683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1:21" s="98" customFormat="1" ht="11.25" customHeight="1" thickBot="1">
      <c r="A35" s="229" t="s">
        <v>162</v>
      </c>
      <c r="B35" s="229" t="s">
        <v>163</v>
      </c>
      <c r="C35" s="265" t="s">
        <v>681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  <c r="T35" s="229" t="s">
        <v>536</v>
      </c>
      <c r="U35" s="229" t="s">
        <v>523</v>
      </c>
    </row>
    <row r="36" spans="1:21" ht="20.25" customHeight="1" thickBot="1">
      <c r="A36" s="230"/>
      <c r="B36" s="230"/>
      <c r="C36" s="160">
        <v>18</v>
      </c>
      <c r="D36" s="160">
        <v>19</v>
      </c>
      <c r="E36" s="160">
        <v>20</v>
      </c>
      <c r="F36" s="160">
        <v>21</v>
      </c>
      <c r="G36" s="160">
        <v>22</v>
      </c>
      <c r="H36" s="160">
        <v>23</v>
      </c>
      <c r="I36" s="160">
        <v>24</v>
      </c>
      <c r="J36" s="160">
        <v>25</v>
      </c>
      <c r="K36" s="160">
        <v>26</v>
      </c>
      <c r="L36" s="160">
        <v>27</v>
      </c>
      <c r="M36" s="160">
        <v>28</v>
      </c>
      <c r="N36" s="160">
        <v>29</v>
      </c>
      <c r="O36" s="160">
        <v>30</v>
      </c>
      <c r="P36" s="160">
        <v>31</v>
      </c>
      <c r="Q36" s="160">
        <v>32</v>
      </c>
      <c r="R36" s="160">
        <v>33</v>
      </c>
      <c r="S36" s="160">
        <v>34</v>
      </c>
      <c r="T36" s="230"/>
      <c r="U36" s="230"/>
    </row>
    <row r="37" spans="1:21">
      <c r="A37" s="100">
        <v>2020</v>
      </c>
      <c r="B37" s="159" t="s">
        <v>339</v>
      </c>
      <c r="C37" s="101">
        <v>2.8007329999999993</v>
      </c>
      <c r="D37" s="101">
        <v>30.530716999999992</v>
      </c>
      <c r="E37" s="101">
        <v>36.278806999999986</v>
      </c>
      <c r="F37" s="101">
        <v>16.590385000000001</v>
      </c>
      <c r="G37" s="101">
        <v>85.108937999999995</v>
      </c>
      <c r="H37" s="101">
        <v>14.824581999999999</v>
      </c>
      <c r="I37" s="101">
        <v>40.213395999999996</v>
      </c>
      <c r="J37" s="101">
        <v>20.921956999999995</v>
      </c>
      <c r="K37" s="101">
        <v>24.230673000000003</v>
      </c>
      <c r="L37" s="101">
        <v>430.02951800000005</v>
      </c>
      <c r="M37" s="101">
        <v>12.061667000000003</v>
      </c>
      <c r="N37" s="101">
        <v>80.031701000000012</v>
      </c>
      <c r="O37" s="101">
        <v>82.315454000000017</v>
      </c>
      <c r="P37" s="101">
        <v>8.652094</v>
      </c>
      <c r="Q37" s="101">
        <v>17.706245000000003</v>
      </c>
      <c r="R37" s="101">
        <v>11.396425000000001</v>
      </c>
      <c r="S37" s="101">
        <v>13.150737999999997</v>
      </c>
      <c r="T37" s="100">
        <v>2020</v>
      </c>
      <c r="U37" s="159" t="s">
        <v>539</v>
      </c>
    </row>
    <row r="38" spans="1:21">
      <c r="B38" s="159" t="s">
        <v>340</v>
      </c>
      <c r="C38" s="101">
        <v>3.2912090000000003</v>
      </c>
      <c r="D38" s="101">
        <v>27.741257999999995</v>
      </c>
      <c r="E38" s="101">
        <v>35.524329999999999</v>
      </c>
      <c r="F38" s="101">
        <v>17.860954</v>
      </c>
      <c r="G38" s="101">
        <v>75.787571000000014</v>
      </c>
      <c r="H38" s="101">
        <v>17.855068000000003</v>
      </c>
      <c r="I38" s="101">
        <v>51.713910000000006</v>
      </c>
      <c r="J38" s="101">
        <v>21.661977999999991</v>
      </c>
      <c r="K38" s="101">
        <v>29.466045000000001</v>
      </c>
      <c r="L38" s="101">
        <v>299.29520600000001</v>
      </c>
      <c r="M38" s="101">
        <v>5.3146410000000008</v>
      </c>
      <c r="N38" s="101">
        <v>55.646690999999997</v>
      </c>
      <c r="O38" s="101">
        <v>77.930963000000006</v>
      </c>
      <c r="P38" s="101">
        <v>9.7554009999999991</v>
      </c>
      <c r="Q38" s="101">
        <v>17.018923999999998</v>
      </c>
      <c r="R38" s="101">
        <v>11.424099</v>
      </c>
      <c r="S38" s="101">
        <v>12.650420000000004</v>
      </c>
      <c r="U38" s="159" t="s">
        <v>540</v>
      </c>
    </row>
    <row r="39" spans="1:21">
      <c r="B39" s="159" t="s">
        <v>341</v>
      </c>
      <c r="C39" s="101">
        <v>2.6497459999999995</v>
      </c>
      <c r="D39" s="101">
        <v>31.540174999999994</v>
      </c>
      <c r="E39" s="101">
        <v>41.857266999999993</v>
      </c>
      <c r="F39" s="101">
        <v>18.928692999999999</v>
      </c>
      <c r="G39" s="101">
        <v>90.923394000000002</v>
      </c>
      <c r="H39" s="101">
        <v>14.85253</v>
      </c>
      <c r="I39" s="101">
        <v>74.169178000000002</v>
      </c>
      <c r="J39" s="101">
        <v>17.981788999999999</v>
      </c>
      <c r="K39" s="101">
        <v>42.596004000000001</v>
      </c>
      <c r="L39" s="101">
        <v>244.98888700000001</v>
      </c>
      <c r="M39" s="101">
        <v>6.3075390000000002</v>
      </c>
      <c r="N39" s="101">
        <v>86.628185000000002</v>
      </c>
      <c r="O39" s="101">
        <v>132.47852300000002</v>
      </c>
      <c r="P39" s="101">
        <v>11.750641999999999</v>
      </c>
      <c r="Q39" s="101">
        <v>18.051927000000003</v>
      </c>
      <c r="R39" s="101">
        <v>11.940622000000005</v>
      </c>
      <c r="S39" s="101">
        <v>13.358124999999999</v>
      </c>
      <c r="U39" s="159" t="s">
        <v>541</v>
      </c>
    </row>
    <row r="40" spans="1:21">
      <c r="B40" s="159" t="s">
        <v>342</v>
      </c>
      <c r="C40" s="101">
        <v>1.6757129999999996</v>
      </c>
      <c r="D40" s="101">
        <v>27.812104999999995</v>
      </c>
      <c r="E40" s="101">
        <v>43.823377000000008</v>
      </c>
      <c r="F40" s="101">
        <v>18.794288999999999</v>
      </c>
      <c r="G40" s="101">
        <v>82.467955999999973</v>
      </c>
      <c r="H40" s="101">
        <v>13.465626</v>
      </c>
      <c r="I40" s="101">
        <v>66.878188000000009</v>
      </c>
      <c r="J40" s="101">
        <v>19.883391999999994</v>
      </c>
      <c r="K40" s="101">
        <v>35.273890000000002</v>
      </c>
      <c r="L40" s="101">
        <v>150.49911599999999</v>
      </c>
      <c r="M40" s="101">
        <v>5.6616140000000001</v>
      </c>
      <c r="N40" s="101">
        <v>56.910289000000006</v>
      </c>
      <c r="O40" s="101">
        <v>90.463049000000012</v>
      </c>
      <c r="P40" s="101">
        <v>5.4954460000000003</v>
      </c>
      <c r="Q40" s="101">
        <v>16.701282999999993</v>
      </c>
      <c r="R40" s="101">
        <v>10.967451000000001</v>
      </c>
      <c r="S40" s="101">
        <v>15.076226999999999</v>
      </c>
      <c r="U40" s="159" t="s">
        <v>542</v>
      </c>
    </row>
    <row r="41" spans="1:21">
      <c r="B41" s="159" t="s">
        <v>343</v>
      </c>
      <c r="C41" s="101">
        <v>1.7291309999999998</v>
      </c>
      <c r="D41" s="101">
        <v>26.516833000000005</v>
      </c>
      <c r="E41" s="101">
        <v>34.890527999999996</v>
      </c>
      <c r="F41" s="101">
        <v>17.218153999999998</v>
      </c>
      <c r="G41" s="101">
        <v>81.907916999999998</v>
      </c>
      <c r="H41" s="101">
        <v>13.437642999999998</v>
      </c>
      <c r="I41" s="101">
        <v>54.359894000000004</v>
      </c>
      <c r="J41" s="101">
        <v>22.265093999999994</v>
      </c>
      <c r="K41" s="101">
        <v>26.024501999999998</v>
      </c>
      <c r="L41" s="101">
        <v>56.297069999999991</v>
      </c>
      <c r="M41" s="101">
        <v>5.9566350000000003</v>
      </c>
      <c r="N41" s="101">
        <v>46.504179000000008</v>
      </c>
      <c r="O41" s="101">
        <v>86.155277000000012</v>
      </c>
      <c r="P41" s="101">
        <v>8.1038570000000014</v>
      </c>
      <c r="Q41" s="101">
        <v>15.730345999999997</v>
      </c>
      <c r="R41" s="101">
        <v>12.274521000000005</v>
      </c>
      <c r="S41" s="101">
        <v>14.227210000000001</v>
      </c>
      <c r="U41" s="159" t="s">
        <v>543</v>
      </c>
    </row>
    <row r="42" spans="1:21">
      <c r="B42" s="159" t="s">
        <v>344</v>
      </c>
      <c r="C42" s="101">
        <v>1.7884169999999995</v>
      </c>
      <c r="D42" s="101">
        <v>28.936268999999996</v>
      </c>
      <c r="E42" s="101">
        <v>39.994305000000004</v>
      </c>
      <c r="F42" s="101">
        <v>20.355705</v>
      </c>
      <c r="G42" s="101">
        <v>94.95077400000001</v>
      </c>
      <c r="H42" s="101">
        <v>13.069333</v>
      </c>
      <c r="I42" s="101">
        <v>52.479606000000004</v>
      </c>
      <c r="J42" s="101">
        <v>21.467010000000002</v>
      </c>
      <c r="K42" s="101">
        <v>44.145582000000005</v>
      </c>
      <c r="L42" s="101">
        <v>121.671899</v>
      </c>
      <c r="M42" s="101">
        <v>11.520970999999999</v>
      </c>
      <c r="N42" s="101">
        <v>61.023457000000008</v>
      </c>
      <c r="O42" s="101">
        <v>96.519038000000009</v>
      </c>
      <c r="P42" s="101">
        <v>10.487300000000001</v>
      </c>
      <c r="Q42" s="101">
        <v>14.360419</v>
      </c>
      <c r="R42" s="101">
        <v>11.807217000000001</v>
      </c>
      <c r="S42" s="101">
        <v>14.486045999999998</v>
      </c>
      <c r="U42" s="159" t="s">
        <v>544</v>
      </c>
    </row>
    <row r="43" spans="1:21">
      <c r="B43" s="159" t="s">
        <v>345</v>
      </c>
      <c r="C43" s="101">
        <v>2.382628</v>
      </c>
      <c r="D43" s="101">
        <v>36.574102000000003</v>
      </c>
      <c r="E43" s="101">
        <v>35.164651000000006</v>
      </c>
      <c r="F43" s="101">
        <v>19.292421999999998</v>
      </c>
      <c r="G43" s="101">
        <v>120.26924600000004</v>
      </c>
      <c r="H43" s="101">
        <v>13.297912999999999</v>
      </c>
      <c r="I43" s="101">
        <v>75.500053000000008</v>
      </c>
      <c r="J43" s="101">
        <v>34.272619000000006</v>
      </c>
      <c r="K43" s="101">
        <v>30.542326000000003</v>
      </c>
      <c r="L43" s="101">
        <v>132.14088100000001</v>
      </c>
      <c r="M43" s="101">
        <v>6.4250479999999994</v>
      </c>
      <c r="N43" s="101">
        <v>91.087207000000006</v>
      </c>
      <c r="O43" s="101">
        <v>143.40896300000003</v>
      </c>
      <c r="P43" s="101">
        <v>8.7363459999999993</v>
      </c>
      <c r="Q43" s="101">
        <v>17.464517999999998</v>
      </c>
      <c r="R43" s="101">
        <v>15.633564999999999</v>
      </c>
      <c r="S43" s="101">
        <v>17.581021999999997</v>
      </c>
      <c r="U43" s="159" t="s">
        <v>545</v>
      </c>
    </row>
    <row r="44" spans="1:21">
      <c r="B44" s="159" t="s">
        <v>346</v>
      </c>
      <c r="C44" s="101">
        <v>2.1307470000000004</v>
      </c>
      <c r="D44" s="101">
        <v>34.114881000000004</v>
      </c>
      <c r="E44" s="101">
        <v>34.165459999999996</v>
      </c>
      <c r="F44" s="101">
        <v>16.223832999999999</v>
      </c>
      <c r="G44" s="101">
        <v>84.002545999999981</v>
      </c>
      <c r="H44" s="101">
        <v>13.341355999999999</v>
      </c>
      <c r="I44" s="101">
        <v>51.228757000000002</v>
      </c>
      <c r="J44" s="101">
        <v>24.954682999999996</v>
      </c>
      <c r="K44" s="101">
        <v>29.786808000000001</v>
      </c>
      <c r="L44" s="101">
        <v>181.65442100000001</v>
      </c>
      <c r="M44" s="101">
        <v>14.364840000000004</v>
      </c>
      <c r="N44" s="101">
        <v>51.92114500000001</v>
      </c>
      <c r="O44" s="101">
        <v>84.880876000000001</v>
      </c>
      <c r="P44" s="101">
        <v>5.8825700000000003</v>
      </c>
      <c r="Q44" s="101">
        <v>13.157454000000003</v>
      </c>
      <c r="R44" s="101">
        <v>11.866435999999998</v>
      </c>
      <c r="S44" s="101">
        <v>14.611558</v>
      </c>
      <c r="U44" s="159" t="s">
        <v>546</v>
      </c>
    </row>
    <row r="45" spans="1:21">
      <c r="B45" s="159" t="s">
        <v>347</v>
      </c>
      <c r="C45" s="101">
        <v>3.3701990000000004</v>
      </c>
      <c r="D45" s="101">
        <v>37.099224999999997</v>
      </c>
      <c r="E45" s="101">
        <v>36.775672999999991</v>
      </c>
      <c r="F45" s="101">
        <v>17.586914999999998</v>
      </c>
      <c r="G45" s="101">
        <v>114.66467599999999</v>
      </c>
      <c r="H45" s="101">
        <v>14.271482999999998</v>
      </c>
      <c r="I45" s="101">
        <v>46.230084999999995</v>
      </c>
      <c r="J45" s="101">
        <v>25.353042000000002</v>
      </c>
      <c r="K45" s="101">
        <v>29.110018</v>
      </c>
      <c r="L45" s="101">
        <v>193.83835599999998</v>
      </c>
      <c r="M45" s="101">
        <v>6.1221519999999998</v>
      </c>
      <c r="N45" s="101">
        <v>67.644676000000004</v>
      </c>
      <c r="O45" s="101">
        <v>86.971004000000008</v>
      </c>
      <c r="P45" s="101">
        <v>8.8522099999999995</v>
      </c>
      <c r="Q45" s="101">
        <v>15.907302000000001</v>
      </c>
      <c r="R45" s="101">
        <v>13.790369999999999</v>
      </c>
      <c r="S45" s="101">
        <v>19.301684999999999</v>
      </c>
      <c r="U45" s="159" t="s">
        <v>547</v>
      </c>
    </row>
    <row r="46" spans="1:21">
      <c r="B46" s="159" t="s">
        <v>348</v>
      </c>
      <c r="C46" s="101">
        <v>4.1046519999999989</v>
      </c>
      <c r="D46" s="101">
        <v>35.026710000000001</v>
      </c>
      <c r="E46" s="101">
        <v>42.856984000000004</v>
      </c>
      <c r="F46" s="101">
        <v>20.148069</v>
      </c>
      <c r="G46" s="101">
        <v>123.08318299999999</v>
      </c>
      <c r="H46" s="101">
        <v>14.899042999999999</v>
      </c>
      <c r="I46" s="101">
        <v>65.967940999999996</v>
      </c>
      <c r="J46" s="101">
        <v>26.010704000000004</v>
      </c>
      <c r="K46" s="101">
        <v>17.523264000000001</v>
      </c>
      <c r="L46" s="101">
        <v>199.02612500000004</v>
      </c>
      <c r="M46" s="101">
        <v>6.2206029999999988</v>
      </c>
      <c r="N46" s="101">
        <v>89.457146999999992</v>
      </c>
      <c r="O46" s="101">
        <v>101.30255099999999</v>
      </c>
      <c r="P46" s="101">
        <v>8.9852880000000006</v>
      </c>
      <c r="Q46" s="101">
        <v>18.437061999999997</v>
      </c>
      <c r="R46" s="101">
        <v>16.284661</v>
      </c>
      <c r="S46" s="101">
        <v>17.937685999999999</v>
      </c>
      <c r="U46" s="159" t="s">
        <v>548</v>
      </c>
    </row>
    <row r="47" spans="1:21">
      <c r="B47" s="159" t="s">
        <v>349</v>
      </c>
      <c r="C47" s="101">
        <v>3.682553</v>
      </c>
      <c r="D47" s="101">
        <v>35.120667999999995</v>
      </c>
      <c r="E47" s="101">
        <v>45.944074000000008</v>
      </c>
      <c r="F47" s="101">
        <v>20.774174000000002</v>
      </c>
      <c r="G47" s="101">
        <v>123.55782200000002</v>
      </c>
      <c r="H47" s="101">
        <v>20.946787</v>
      </c>
      <c r="I47" s="101">
        <v>63.650093999999996</v>
      </c>
      <c r="J47" s="101">
        <v>25.186661000000001</v>
      </c>
      <c r="K47" s="101">
        <v>35.364446000000001</v>
      </c>
      <c r="L47" s="101">
        <v>208.86332300000004</v>
      </c>
      <c r="M47" s="101">
        <v>5.2821649999999991</v>
      </c>
      <c r="N47" s="101">
        <v>65.691779999999994</v>
      </c>
      <c r="O47" s="101">
        <v>131.43797499999999</v>
      </c>
      <c r="P47" s="101">
        <v>9.503368</v>
      </c>
      <c r="Q47" s="101">
        <v>16.941783999999998</v>
      </c>
      <c r="R47" s="101">
        <v>16.277255000000011</v>
      </c>
      <c r="S47" s="101">
        <v>17.185934</v>
      </c>
      <c r="U47" s="159" t="s">
        <v>549</v>
      </c>
    </row>
    <row r="48" spans="1:21">
      <c r="B48" s="159" t="s">
        <v>350</v>
      </c>
      <c r="C48" s="101">
        <v>3.248454999999999</v>
      </c>
      <c r="D48" s="101">
        <v>33.853456000000001</v>
      </c>
      <c r="E48" s="101">
        <v>39.574220999999987</v>
      </c>
      <c r="F48" s="101">
        <v>16.679932000000001</v>
      </c>
      <c r="G48" s="101">
        <v>90.971461999999988</v>
      </c>
      <c r="H48" s="101">
        <v>17.878679999999999</v>
      </c>
      <c r="I48" s="101">
        <v>43.408845999999997</v>
      </c>
      <c r="J48" s="101">
        <v>19.183660999999997</v>
      </c>
      <c r="K48" s="101">
        <v>41.636948000000004</v>
      </c>
      <c r="L48" s="101">
        <v>257.91156100000001</v>
      </c>
      <c r="M48" s="101">
        <v>6.4371039999999997</v>
      </c>
      <c r="N48" s="101">
        <v>70.760368999999997</v>
      </c>
      <c r="O48" s="101">
        <v>99.807417000000001</v>
      </c>
      <c r="P48" s="101">
        <v>7.5279180000000006</v>
      </c>
      <c r="Q48" s="101">
        <v>13.926406999999999</v>
      </c>
      <c r="R48" s="101">
        <v>14.633829999999996</v>
      </c>
      <c r="S48" s="101">
        <v>13.219126000000001</v>
      </c>
      <c r="U48" s="159" t="s">
        <v>550</v>
      </c>
    </row>
    <row r="49" spans="1:2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61"/>
      <c r="Q49" s="161"/>
      <c r="R49" s="161"/>
      <c r="S49" s="161"/>
    </row>
    <row r="50" spans="1:21">
      <c r="A50" s="100">
        <v>2021</v>
      </c>
      <c r="B50" s="159" t="s">
        <v>339</v>
      </c>
      <c r="C50" s="101">
        <v>2.5968919999999995</v>
      </c>
      <c r="D50" s="101">
        <v>28.579071999999996</v>
      </c>
      <c r="E50" s="101">
        <v>33.949385999999997</v>
      </c>
      <c r="F50" s="101">
        <v>16.411002</v>
      </c>
      <c r="G50" s="101">
        <v>81.372559000000052</v>
      </c>
      <c r="H50" s="101">
        <v>19.048780000000001</v>
      </c>
      <c r="I50" s="101">
        <v>64.71545900000001</v>
      </c>
      <c r="J50" s="101">
        <v>21.715537000000001</v>
      </c>
      <c r="K50" s="101">
        <v>27.379650999999999</v>
      </c>
      <c r="L50" s="101">
        <v>262.56940500000002</v>
      </c>
      <c r="M50" s="101">
        <v>5.4507639999999995</v>
      </c>
      <c r="N50" s="101">
        <v>75.471877000000006</v>
      </c>
      <c r="O50" s="101">
        <v>94.375271999999995</v>
      </c>
      <c r="P50" s="101">
        <v>7.9103309999999993</v>
      </c>
      <c r="Q50" s="101">
        <v>16.089106000000001</v>
      </c>
      <c r="R50" s="101">
        <v>10.755554999999999</v>
      </c>
      <c r="S50" s="101">
        <v>11.563406000000001</v>
      </c>
      <c r="T50" s="100">
        <v>2021</v>
      </c>
      <c r="U50" s="159" t="s">
        <v>539</v>
      </c>
    </row>
    <row r="51" spans="1:21">
      <c r="B51" s="159" t="s">
        <v>340</v>
      </c>
      <c r="C51" s="101">
        <v>3.1369899999999999</v>
      </c>
      <c r="D51" s="101">
        <v>29.909644999999998</v>
      </c>
      <c r="E51" s="101">
        <v>37.379186999999995</v>
      </c>
      <c r="F51" s="101">
        <v>18.241208</v>
      </c>
      <c r="G51" s="101">
        <v>84.585795000000047</v>
      </c>
      <c r="H51" s="101">
        <v>18.381996999999998</v>
      </c>
      <c r="I51" s="101">
        <v>56.989054999999993</v>
      </c>
      <c r="J51" s="101">
        <v>24.102650999999998</v>
      </c>
      <c r="K51" s="101">
        <v>38.956001999999998</v>
      </c>
      <c r="L51" s="101">
        <v>338.68476099999998</v>
      </c>
      <c r="M51" s="101">
        <v>6.2534899999999984</v>
      </c>
      <c r="N51" s="101">
        <v>82.885758999999993</v>
      </c>
      <c r="O51" s="101">
        <v>81.28428000000001</v>
      </c>
      <c r="P51" s="101">
        <v>10.213805000000001</v>
      </c>
      <c r="Q51" s="101">
        <v>16.163596000000005</v>
      </c>
      <c r="R51" s="101">
        <v>13.296996</v>
      </c>
      <c r="S51" s="101">
        <v>15.960825000000002</v>
      </c>
      <c r="U51" s="159" t="s">
        <v>540</v>
      </c>
    </row>
    <row r="52" spans="1:21">
      <c r="B52" s="159" t="s">
        <v>341</v>
      </c>
      <c r="C52" s="101">
        <v>3.091755</v>
      </c>
      <c r="D52" s="101">
        <v>33.640112999999992</v>
      </c>
      <c r="E52" s="101">
        <v>46.321250999999997</v>
      </c>
      <c r="F52" s="101">
        <v>25.904206000000002</v>
      </c>
      <c r="G52" s="101">
        <v>116.84445400000001</v>
      </c>
      <c r="H52" s="101">
        <v>16.660305000000001</v>
      </c>
      <c r="I52" s="101">
        <v>52.496963000000001</v>
      </c>
      <c r="J52" s="101">
        <v>29.563741999999998</v>
      </c>
      <c r="K52" s="101">
        <v>47.084083</v>
      </c>
      <c r="L52" s="101">
        <v>342.517968</v>
      </c>
      <c r="M52" s="101">
        <v>18.625053999999999</v>
      </c>
      <c r="N52" s="101">
        <v>109.44724299999999</v>
      </c>
      <c r="O52" s="101">
        <v>125.099256</v>
      </c>
      <c r="P52" s="101">
        <v>10.770349</v>
      </c>
      <c r="Q52" s="101">
        <v>20.987818999999995</v>
      </c>
      <c r="R52" s="101">
        <v>14.706927</v>
      </c>
      <c r="S52" s="101">
        <v>18.325153999999998</v>
      </c>
      <c r="U52" s="159" t="s">
        <v>541</v>
      </c>
    </row>
    <row r="53" spans="1:21">
      <c r="B53" s="159" t="s">
        <v>342</v>
      </c>
      <c r="C53" s="101">
        <v>3.0893700000000002</v>
      </c>
      <c r="D53" s="101">
        <v>33.373349000000005</v>
      </c>
      <c r="E53" s="101">
        <v>36.911985000000001</v>
      </c>
      <c r="F53" s="101">
        <v>20.669524000000003</v>
      </c>
      <c r="G53" s="101">
        <v>106.74416300000001</v>
      </c>
      <c r="H53" s="101">
        <v>15.168308000000001</v>
      </c>
      <c r="I53" s="101">
        <v>49.784731999999998</v>
      </c>
      <c r="J53" s="101">
        <v>25.876239999999996</v>
      </c>
      <c r="K53" s="101">
        <v>55.911426999999996</v>
      </c>
      <c r="L53" s="101">
        <v>284.38748700000002</v>
      </c>
      <c r="M53" s="101">
        <v>8.4682209999999998</v>
      </c>
      <c r="N53" s="101">
        <v>93.993700000000004</v>
      </c>
      <c r="O53" s="101">
        <v>103.59810299999999</v>
      </c>
      <c r="P53" s="101">
        <v>5.9231619999999996</v>
      </c>
      <c r="Q53" s="101">
        <v>18.400096999999995</v>
      </c>
      <c r="R53" s="101">
        <v>15.451632000000004</v>
      </c>
      <c r="S53" s="101">
        <v>17.168812000000003</v>
      </c>
      <c r="U53" s="159" t="s">
        <v>542</v>
      </c>
    </row>
    <row r="54" spans="1:21">
      <c r="B54" s="159" t="s">
        <v>343</v>
      </c>
      <c r="C54" s="101">
        <v>2.813037</v>
      </c>
      <c r="D54" s="101">
        <v>32.600497999999995</v>
      </c>
      <c r="E54" s="101">
        <v>38.928199000000006</v>
      </c>
      <c r="F54" s="101">
        <v>23.537880000000001</v>
      </c>
      <c r="G54" s="101">
        <v>111.46046799999991</v>
      </c>
      <c r="H54" s="101">
        <v>17.005929999999999</v>
      </c>
      <c r="I54" s="101">
        <v>55.127175999999999</v>
      </c>
      <c r="J54" s="101">
        <v>26.544986999999992</v>
      </c>
      <c r="K54" s="101">
        <v>62.495503999999997</v>
      </c>
      <c r="L54" s="101">
        <v>284.81863100000004</v>
      </c>
      <c r="M54" s="101">
        <v>7.1916630000000001</v>
      </c>
      <c r="N54" s="101">
        <v>97.64124000000001</v>
      </c>
      <c r="O54" s="101">
        <v>113.71069599999998</v>
      </c>
      <c r="P54" s="101">
        <v>9.1560860000000002</v>
      </c>
      <c r="Q54" s="101">
        <v>22.659185999999998</v>
      </c>
      <c r="R54" s="101">
        <v>15.783448000000002</v>
      </c>
      <c r="S54" s="101">
        <v>16.794449999999998</v>
      </c>
      <c r="U54" s="159" t="s">
        <v>543</v>
      </c>
    </row>
    <row r="55" spans="1:21">
      <c r="B55" s="159" t="s">
        <v>344</v>
      </c>
      <c r="C55" s="101">
        <v>2.604482</v>
      </c>
      <c r="D55" s="101">
        <v>32.838014999999999</v>
      </c>
      <c r="E55" s="101">
        <v>40.995048000000011</v>
      </c>
      <c r="F55" s="101">
        <v>21.89734</v>
      </c>
      <c r="G55" s="101">
        <v>109.55374700000004</v>
      </c>
      <c r="H55" s="101">
        <v>18.399471999999996</v>
      </c>
      <c r="I55" s="101">
        <v>52.043987999999999</v>
      </c>
      <c r="J55" s="101">
        <v>27.635659999999998</v>
      </c>
      <c r="K55" s="101">
        <v>60.794124000000004</v>
      </c>
      <c r="L55" s="101">
        <v>290.77473300000003</v>
      </c>
      <c r="M55" s="101">
        <v>13.175560000000001</v>
      </c>
      <c r="N55" s="101">
        <v>101.695837</v>
      </c>
      <c r="O55" s="101">
        <v>100.77455700000002</v>
      </c>
      <c r="P55" s="101">
        <v>13.853964</v>
      </c>
      <c r="Q55" s="101">
        <v>21.762969000000005</v>
      </c>
      <c r="R55" s="101">
        <v>15.071588999999992</v>
      </c>
      <c r="S55" s="101">
        <v>16.011184999999998</v>
      </c>
      <c r="U55" s="159" t="s">
        <v>544</v>
      </c>
    </row>
    <row r="56" spans="1:21">
      <c r="B56" s="159" t="s">
        <v>345</v>
      </c>
      <c r="C56" s="101">
        <v>2.5295259999999997</v>
      </c>
      <c r="D56" s="101">
        <v>37.737116</v>
      </c>
      <c r="E56" s="101">
        <v>38.383217999999999</v>
      </c>
      <c r="F56" s="101">
        <v>24.471082999999997</v>
      </c>
      <c r="G56" s="101">
        <v>116.70727700000009</v>
      </c>
      <c r="H56" s="101">
        <v>17.923152000000002</v>
      </c>
      <c r="I56" s="101">
        <v>74.004957000000005</v>
      </c>
      <c r="J56" s="101">
        <v>28.935622000000006</v>
      </c>
      <c r="K56" s="101">
        <v>50.176732000000001</v>
      </c>
      <c r="L56" s="101">
        <v>297.81684599999994</v>
      </c>
      <c r="M56" s="101">
        <v>9.1654689999999981</v>
      </c>
      <c r="N56" s="101">
        <v>75.625688000000011</v>
      </c>
      <c r="O56" s="101">
        <v>102.035282</v>
      </c>
      <c r="P56" s="101">
        <v>11.691754000000001</v>
      </c>
      <c r="Q56" s="101">
        <v>23.214059000000006</v>
      </c>
      <c r="R56" s="101">
        <v>17.812229999999996</v>
      </c>
      <c r="S56" s="101">
        <v>17.155825</v>
      </c>
      <c r="U56" s="159" t="s">
        <v>545</v>
      </c>
    </row>
    <row r="57" spans="1:21">
      <c r="B57" s="159" t="s">
        <v>346</v>
      </c>
      <c r="C57" s="101">
        <v>3.020138999999999</v>
      </c>
      <c r="D57" s="101">
        <v>36.739721000000003</v>
      </c>
      <c r="E57" s="101">
        <v>37.546447000000008</v>
      </c>
      <c r="F57" s="101">
        <v>21.592476999999999</v>
      </c>
      <c r="G57" s="101">
        <v>92.718661999999995</v>
      </c>
      <c r="H57" s="101">
        <v>15.115417000000001</v>
      </c>
      <c r="I57" s="101">
        <v>70.942520000000002</v>
      </c>
      <c r="J57" s="101">
        <v>24.470034999999996</v>
      </c>
      <c r="K57" s="101">
        <v>48.751094999999999</v>
      </c>
      <c r="L57" s="101">
        <v>346.79455000000007</v>
      </c>
      <c r="M57" s="101">
        <v>15.818042</v>
      </c>
      <c r="N57" s="101">
        <v>104.29116599999999</v>
      </c>
      <c r="O57" s="101">
        <v>102.301327</v>
      </c>
      <c r="P57" s="101">
        <v>9.5529189999999993</v>
      </c>
      <c r="Q57" s="101">
        <v>15.242388999999998</v>
      </c>
      <c r="R57" s="101">
        <v>15.848695000000001</v>
      </c>
      <c r="S57" s="101">
        <v>15.615393000000001</v>
      </c>
      <c r="U57" s="159" t="s">
        <v>546</v>
      </c>
    </row>
    <row r="58" spans="1:21">
      <c r="B58" s="159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U58" s="159" t="s">
        <v>547</v>
      </c>
    </row>
    <row r="59" spans="1:21">
      <c r="B59" s="159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U59" s="159" t="s">
        <v>548</v>
      </c>
    </row>
    <row r="60" spans="1:21">
      <c r="B60" s="159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U60" s="159" t="s">
        <v>549</v>
      </c>
    </row>
    <row r="61" spans="1:21">
      <c r="B61" s="159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159" t="s">
        <v>550</v>
      </c>
    </row>
    <row r="62" spans="1:21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21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21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1" s="103" customFormat="1" ht="27" customHeight="1" thickBot="1">
      <c r="A65" s="268" t="s">
        <v>683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</row>
    <row r="66" spans="1:21" s="98" customFormat="1" ht="11.25" customHeight="1" thickBot="1">
      <c r="A66" s="229" t="s">
        <v>162</v>
      </c>
      <c r="B66" s="229" t="s">
        <v>163</v>
      </c>
      <c r="C66" s="265" t="s">
        <v>681</v>
      </c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7"/>
      <c r="T66" s="229" t="s">
        <v>536</v>
      </c>
      <c r="U66" s="229" t="s">
        <v>523</v>
      </c>
    </row>
    <row r="67" spans="1:21" ht="20.25" customHeight="1" thickBot="1">
      <c r="A67" s="230"/>
      <c r="B67" s="230"/>
      <c r="C67" s="160">
        <v>35</v>
      </c>
      <c r="D67" s="160">
        <v>36</v>
      </c>
      <c r="E67" s="160">
        <v>37</v>
      </c>
      <c r="F67" s="160">
        <v>38</v>
      </c>
      <c r="G67" s="160">
        <v>39</v>
      </c>
      <c r="H67" s="160">
        <v>40</v>
      </c>
      <c r="I67" s="160">
        <v>41</v>
      </c>
      <c r="J67" s="160">
        <v>42</v>
      </c>
      <c r="K67" s="160">
        <v>43</v>
      </c>
      <c r="L67" s="160">
        <v>44</v>
      </c>
      <c r="M67" s="160">
        <v>45</v>
      </c>
      <c r="N67" s="160">
        <v>46</v>
      </c>
      <c r="O67" s="160">
        <v>47</v>
      </c>
      <c r="P67" s="160">
        <v>48</v>
      </c>
      <c r="Q67" s="160">
        <v>49</v>
      </c>
      <c r="R67" s="160">
        <v>50</v>
      </c>
      <c r="S67" s="160">
        <v>51</v>
      </c>
      <c r="T67" s="230"/>
      <c r="U67" s="230"/>
    </row>
    <row r="68" spans="1:21">
      <c r="A68" s="100">
        <v>2020</v>
      </c>
      <c r="B68" s="159" t="s">
        <v>339</v>
      </c>
      <c r="C68" s="101">
        <v>8.9167500000000004</v>
      </c>
      <c r="D68" s="101">
        <v>0.46671000000000001</v>
      </c>
      <c r="E68" s="101">
        <v>0.27779399999999999</v>
      </c>
      <c r="F68" s="101">
        <v>29.470778000000003</v>
      </c>
      <c r="G68" s="101">
        <v>239.19960999999998</v>
      </c>
      <c r="H68" s="101">
        <v>105.223089</v>
      </c>
      <c r="I68" s="101">
        <v>8.6273029999999977</v>
      </c>
      <c r="J68" s="101">
        <v>17.045102999999997</v>
      </c>
      <c r="K68" s="101">
        <v>0.40238099999999999</v>
      </c>
      <c r="L68" s="101">
        <v>56.936670999999997</v>
      </c>
      <c r="M68" s="101">
        <v>80.236387000000022</v>
      </c>
      <c r="N68" s="101">
        <v>2.9395000000000001E-2</v>
      </c>
      <c r="O68" s="101">
        <v>50.859217000000001</v>
      </c>
      <c r="P68" s="101">
        <v>161.99764299999998</v>
      </c>
      <c r="Q68" s="101">
        <v>4.6569089999999997</v>
      </c>
      <c r="R68" s="101">
        <v>4.3480000000000003E-3</v>
      </c>
      <c r="S68" s="101">
        <v>4.8226880000000003</v>
      </c>
      <c r="T68" s="100">
        <v>2020</v>
      </c>
      <c r="U68" s="159" t="s">
        <v>539</v>
      </c>
    </row>
    <row r="69" spans="1:21">
      <c r="B69" s="159" t="s">
        <v>340</v>
      </c>
      <c r="C69" s="101">
        <v>8.4281030000000001</v>
      </c>
      <c r="D69" s="101">
        <v>0.57624999999999993</v>
      </c>
      <c r="E69" s="101">
        <v>0.31565699999999997</v>
      </c>
      <c r="F69" s="101">
        <v>25.744790000000002</v>
      </c>
      <c r="G69" s="101">
        <v>239.20747799999998</v>
      </c>
      <c r="H69" s="101">
        <v>104.273084</v>
      </c>
      <c r="I69" s="101">
        <v>7.8993339999999996</v>
      </c>
      <c r="J69" s="101">
        <v>15.297633000000001</v>
      </c>
      <c r="K69" s="101">
        <v>0.78894200000000003</v>
      </c>
      <c r="L69" s="101">
        <v>55.571740999999996</v>
      </c>
      <c r="M69" s="101">
        <v>86.785550999999984</v>
      </c>
      <c r="N69" s="101">
        <v>4.1732999999999999E-2</v>
      </c>
      <c r="O69" s="101">
        <v>47.529375999999999</v>
      </c>
      <c r="P69" s="101">
        <v>151.62301400000001</v>
      </c>
      <c r="Q69" s="101">
        <v>5.1741329999999977</v>
      </c>
      <c r="R69" s="101">
        <v>3.277E-3</v>
      </c>
      <c r="S69" s="101">
        <v>5.0035609999999995</v>
      </c>
      <c r="U69" s="159" t="s">
        <v>540</v>
      </c>
    </row>
    <row r="70" spans="1:21">
      <c r="B70" s="159" t="s">
        <v>341</v>
      </c>
      <c r="C70" s="101">
        <v>9.7391690000000004</v>
      </c>
      <c r="D70" s="101">
        <v>0.612124</v>
      </c>
      <c r="E70" s="101">
        <v>0.22765500000000005</v>
      </c>
      <c r="F70" s="101">
        <v>42.445271999999989</v>
      </c>
      <c r="G70" s="101">
        <v>248.98147399999999</v>
      </c>
      <c r="H70" s="101">
        <v>83.512452999999994</v>
      </c>
      <c r="I70" s="101">
        <v>7.5843819999999997</v>
      </c>
      <c r="J70" s="101">
        <v>11.486933000000002</v>
      </c>
      <c r="K70" s="101">
        <v>0.63252599999999992</v>
      </c>
      <c r="L70" s="101">
        <v>57.790337999999991</v>
      </c>
      <c r="M70" s="101">
        <v>106.727487</v>
      </c>
      <c r="N70" s="101">
        <v>4.7881999999999994E-2</v>
      </c>
      <c r="O70" s="101">
        <v>61.453648999999999</v>
      </c>
      <c r="P70" s="101">
        <v>169.83951500000001</v>
      </c>
      <c r="Q70" s="101">
        <v>3.1455629999999992</v>
      </c>
      <c r="R70" s="101">
        <v>4.0610000000000004E-3</v>
      </c>
      <c r="S70" s="101">
        <v>3.6693210000000001</v>
      </c>
      <c r="U70" s="159" t="s">
        <v>541</v>
      </c>
    </row>
    <row r="71" spans="1:21">
      <c r="B71" s="159" t="s">
        <v>342</v>
      </c>
      <c r="C71" s="101">
        <v>7.9425049999999997</v>
      </c>
      <c r="D71" s="101">
        <v>0.32880799999999999</v>
      </c>
      <c r="E71" s="101">
        <v>0.22660200000000003</v>
      </c>
      <c r="F71" s="101">
        <v>34.337412999999998</v>
      </c>
      <c r="G71" s="101">
        <v>176.78520399999999</v>
      </c>
      <c r="H71" s="101">
        <v>35.900019999999998</v>
      </c>
      <c r="I71" s="101">
        <v>4.3778600000000001</v>
      </c>
      <c r="J71" s="101">
        <v>3.7398119999999997</v>
      </c>
      <c r="K71" s="101">
        <v>0.73428300000000002</v>
      </c>
      <c r="L71" s="101">
        <v>41.046264999999998</v>
      </c>
      <c r="M71" s="101">
        <v>99.267299000000008</v>
      </c>
      <c r="N71" s="101">
        <v>1.3371999999999998E-2</v>
      </c>
      <c r="O71" s="101">
        <v>55.300789000000009</v>
      </c>
      <c r="P71" s="101">
        <v>142.31388400000006</v>
      </c>
      <c r="Q71" s="101">
        <v>2.1285829999999999</v>
      </c>
      <c r="R71" s="101">
        <v>1.99E-3</v>
      </c>
      <c r="S71" s="101">
        <v>3.3059120000000002</v>
      </c>
      <c r="U71" s="159" t="s">
        <v>542</v>
      </c>
    </row>
    <row r="72" spans="1:21">
      <c r="B72" s="159" t="s">
        <v>343</v>
      </c>
      <c r="C72" s="101">
        <v>6.0939969999999999</v>
      </c>
      <c r="D72" s="101">
        <v>0.285746</v>
      </c>
      <c r="E72" s="101">
        <v>0.5045869999999999</v>
      </c>
      <c r="F72" s="101">
        <v>27.924285000000001</v>
      </c>
      <c r="G72" s="101">
        <v>191.00602100000003</v>
      </c>
      <c r="H72" s="101">
        <v>56.055902999999986</v>
      </c>
      <c r="I72" s="101">
        <v>5.181578</v>
      </c>
      <c r="J72" s="101">
        <v>8.9348330000000011</v>
      </c>
      <c r="K72" s="101">
        <v>0.62888500000000003</v>
      </c>
      <c r="L72" s="101">
        <v>43.430123999999992</v>
      </c>
      <c r="M72" s="101">
        <v>87.291532000000018</v>
      </c>
      <c r="N72" s="101">
        <v>1.6593999999999998E-2</v>
      </c>
      <c r="O72" s="101">
        <v>44.888959999999997</v>
      </c>
      <c r="P72" s="101">
        <v>106.79915200000001</v>
      </c>
      <c r="Q72" s="101">
        <v>2.5981560000000004</v>
      </c>
      <c r="R72" s="101">
        <v>1.4829999999999999E-3</v>
      </c>
      <c r="S72" s="101">
        <v>3.6068709999999999</v>
      </c>
      <c r="U72" s="159" t="s">
        <v>543</v>
      </c>
    </row>
    <row r="73" spans="1:21">
      <c r="B73" s="159" t="s">
        <v>344</v>
      </c>
      <c r="C73" s="101">
        <v>5.8277219999999996</v>
      </c>
      <c r="D73" s="101">
        <v>0.70743</v>
      </c>
      <c r="E73" s="101">
        <v>0.318859</v>
      </c>
      <c r="F73" s="101">
        <v>37.470743999999996</v>
      </c>
      <c r="G73" s="101">
        <v>227.61155200000002</v>
      </c>
      <c r="H73" s="101">
        <v>80.001209999999986</v>
      </c>
      <c r="I73" s="101">
        <v>6.1330549999999997</v>
      </c>
      <c r="J73" s="101">
        <v>11.451357000000002</v>
      </c>
      <c r="K73" s="101">
        <v>0.61752400000000007</v>
      </c>
      <c r="L73" s="101">
        <v>48.049668000000004</v>
      </c>
      <c r="M73" s="101">
        <v>78.445358000000013</v>
      </c>
      <c r="N73" s="101">
        <v>3.3297E-2</v>
      </c>
      <c r="O73" s="101">
        <v>37.901437000000001</v>
      </c>
      <c r="P73" s="101">
        <v>112.18150599999998</v>
      </c>
      <c r="Q73" s="101">
        <v>2.7122010000000003</v>
      </c>
      <c r="R73" s="101">
        <v>3.2599999999999999E-3</v>
      </c>
      <c r="S73" s="101">
        <v>4.1812099999999992</v>
      </c>
      <c r="U73" s="159" t="s">
        <v>544</v>
      </c>
    </row>
    <row r="74" spans="1:21">
      <c r="B74" s="159" t="s">
        <v>345</v>
      </c>
      <c r="C74" s="101">
        <v>8.07151</v>
      </c>
      <c r="D74" s="101">
        <v>0.58914899999999992</v>
      </c>
      <c r="E74" s="101">
        <v>0.41901700000000008</v>
      </c>
      <c r="F74" s="101">
        <v>33.193166999999995</v>
      </c>
      <c r="G74" s="101">
        <v>260.68654400000003</v>
      </c>
      <c r="H74" s="101">
        <v>101.94144200000002</v>
      </c>
      <c r="I74" s="101">
        <v>8.1394719999999996</v>
      </c>
      <c r="J74" s="101">
        <v>15.135803999999998</v>
      </c>
      <c r="K74" s="101">
        <v>0.82207600000000003</v>
      </c>
      <c r="L74" s="101">
        <v>63.409278</v>
      </c>
      <c r="M74" s="101">
        <v>98.590965000000011</v>
      </c>
      <c r="N74" s="101">
        <v>4.6394999999999999E-2</v>
      </c>
      <c r="O74" s="101">
        <v>41.116772000000005</v>
      </c>
      <c r="P74" s="101">
        <v>131.75942999999998</v>
      </c>
      <c r="Q74" s="101">
        <v>2.9010419999999999</v>
      </c>
      <c r="R74" s="101">
        <v>9.4310000000000001E-3</v>
      </c>
      <c r="S74" s="101">
        <v>3.8404480000000003</v>
      </c>
      <c r="U74" s="159" t="s">
        <v>545</v>
      </c>
    </row>
    <row r="75" spans="1:21">
      <c r="B75" s="159" t="s">
        <v>346</v>
      </c>
      <c r="C75" s="101">
        <v>6.4323779999999999</v>
      </c>
      <c r="D75" s="101">
        <v>0.31370199999999998</v>
      </c>
      <c r="E75" s="101">
        <v>0.23149999999999998</v>
      </c>
      <c r="F75" s="101">
        <v>25.470191</v>
      </c>
      <c r="G75" s="101">
        <v>183.59873899999999</v>
      </c>
      <c r="H75" s="101">
        <v>76.350606999999997</v>
      </c>
      <c r="I75" s="101">
        <v>4.8136260000000002</v>
      </c>
      <c r="J75" s="101">
        <v>12.509913000000001</v>
      </c>
      <c r="K75" s="101">
        <v>0.38403199999999998</v>
      </c>
      <c r="L75" s="101">
        <v>35.898707000000002</v>
      </c>
      <c r="M75" s="101">
        <v>47.106681999999992</v>
      </c>
      <c r="N75" s="101">
        <v>2.9597999999999999E-2</v>
      </c>
      <c r="O75" s="101">
        <v>45.691738000000001</v>
      </c>
      <c r="P75" s="101">
        <v>133.31749299999998</v>
      </c>
      <c r="Q75" s="101">
        <v>3.9294079999999996</v>
      </c>
      <c r="R75" s="101">
        <v>3.5000000000000001E-3</v>
      </c>
      <c r="S75" s="101">
        <v>1.6110279999999999</v>
      </c>
      <c r="U75" s="159" t="s">
        <v>546</v>
      </c>
    </row>
    <row r="76" spans="1:21">
      <c r="B76" s="159" t="s">
        <v>347</v>
      </c>
      <c r="C76" s="101">
        <v>7.9215260000000001</v>
      </c>
      <c r="D76" s="101">
        <v>0.70968799999999999</v>
      </c>
      <c r="E76" s="101">
        <v>0.22469800000000001</v>
      </c>
      <c r="F76" s="101">
        <v>27.038525</v>
      </c>
      <c r="G76" s="101">
        <v>257.54379900000004</v>
      </c>
      <c r="H76" s="101">
        <v>108.61020300000003</v>
      </c>
      <c r="I76" s="101">
        <v>7.689527</v>
      </c>
      <c r="J76" s="101">
        <v>14.169686</v>
      </c>
      <c r="K76" s="101">
        <v>0.37172499999999997</v>
      </c>
      <c r="L76" s="101">
        <v>56.575510000000008</v>
      </c>
      <c r="M76" s="101">
        <v>82.812360000000012</v>
      </c>
      <c r="N76" s="101">
        <v>5.1319999999999998E-2</v>
      </c>
      <c r="O76" s="101">
        <v>52.792947999999988</v>
      </c>
      <c r="P76" s="101">
        <v>141.70587599999999</v>
      </c>
      <c r="Q76" s="101">
        <v>3.1871619999999998</v>
      </c>
      <c r="R76" s="101">
        <v>9.835E-3</v>
      </c>
      <c r="S76" s="101">
        <v>2.6170359999999997</v>
      </c>
      <c r="U76" s="159" t="s">
        <v>547</v>
      </c>
    </row>
    <row r="77" spans="1:21">
      <c r="B77" s="159" t="s">
        <v>348</v>
      </c>
      <c r="C77" s="101">
        <v>9.1123949999999994</v>
      </c>
      <c r="D77" s="101">
        <v>0.36440499999999998</v>
      </c>
      <c r="E77" s="101">
        <v>0.35517100000000001</v>
      </c>
      <c r="F77" s="101">
        <v>41.510058000000008</v>
      </c>
      <c r="G77" s="101">
        <v>265.09732500000007</v>
      </c>
      <c r="H77" s="101">
        <v>124.81354399999996</v>
      </c>
      <c r="I77" s="101">
        <v>10.506482</v>
      </c>
      <c r="J77" s="101">
        <v>14.915023000000003</v>
      </c>
      <c r="K77" s="101">
        <v>0.47913500000000003</v>
      </c>
      <c r="L77" s="101">
        <v>65.535730000000001</v>
      </c>
      <c r="M77" s="101">
        <v>90.357094000000004</v>
      </c>
      <c r="N77" s="101">
        <v>5.4943000000000006E-2</v>
      </c>
      <c r="O77" s="101">
        <v>51.785533000000001</v>
      </c>
      <c r="P77" s="101">
        <v>147.67473200000001</v>
      </c>
      <c r="Q77" s="101">
        <v>7.5624869999999982</v>
      </c>
      <c r="R77" s="101">
        <v>6.7669999999999996E-3</v>
      </c>
      <c r="S77" s="101">
        <v>3.4135230000000001</v>
      </c>
      <c r="U77" s="159" t="s">
        <v>548</v>
      </c>
    </row>
    <row r="78" spans="1:21">
      <c r="B78" s="159" t="s">
        <v>349</v>
      </c>
      <c r="C78" s="101">
        <v>9.5002110000000002</v>
      </c>
      <c r="D78" s="101">
        <v>0.51844999999999997</v>
      </c>
      <c r="E78" s="101">
        <v>0.75220200000000004</v>
      </c>
      <c r="F78" s="101">
        <v>33.565201999999999</v>
      </c>
      <c r="G78" s="101">
        <v>254.55671699999999</v>
      </c>
      <c r="H78" s="101">
        <v>112.41341299999999</v>
      </c>
      <c r="I78" s="101">
        <v>8.9326030000000003</v>
      </c>
      <c r="J78" s="101">
        <v>13.660256</v>
      </c>
      <c r="K78" s="101">
        <v>0.37178</v>
      </c>
      <c r="L78" s="101">
        <v>64.867292999999989</v>
      </c>
      <c r="M78" s="101">
        <v>86.624522000000013</v>
      </c>
      <c r="N78" s="101">
        <v>4.5208999999999999E-2</v>
      </c>
      <c r="O78" s="101">
        <v>42.016144999999995</v>
      </c>
      <c r="P78" s="101">
        <v>150.55403000000001</v>
      </c>
      <c r="Q78" s="101">
        <v>6.5744570000000007</v>
      </c>
      <c r="R78" s="101">
        <v>1.4186000000000001E-2</v>
      </c>
      <c r="S78" s="101">
        <v>3.0832229999999998</v>
      </c>
      <c r="U78" s="159" t="s">
        <v>549</v>
      </c>
    </row>
    <row r="79" spans="1:21">
      <c r="B79" s="159" t="s">
        <v>350</v>
      </c>
      <c r="C79" s="101">
        <v>5.9928920000000003</v>
      </c>
      <c r="D79" s="101">
        <v>0.38450400000000001</v>
      </c>
      <c r="E79" s="101">
        <v>0.42877900000000002</v>
      </c>
      <c r="F79" s="101">
        <v>34.044189000000003</v>
      </c>
      <c r="G79" s="101">
        <v>207.64584599999995</v>
      </c>
      <c r="H79" s="101">
        <v>81.401396000000005</v>
      </c>
      <c r="I79" s="101">
        <v>7.2775599999999994</v>
      </c>
      <c r="J79" s="101">
        <v>16.645996000000004</v>
      </c>
      <c r="K79" s="101">
        <v>0.5171</v>
      </c>
      <c r="L79" s="101">
        <v>53.373902999999999</v>
      </c>
      <c r="M79" s="101">
        <v>71.044863999999976</v>
      </c>
      <c r="N79" s="101">
        <v>5.3308000000000001E-2</v>
      </c>
      <c r="O79" s="101">
        <v>42.448397</v>
      </c>
      <c r="P79" s="101">
        <v>131.96704400000002</v>
      </c>
      <c r="Q79" s="101">
        <v>3.5011609999999993</v>
      </c>
      <c r="R79" s="101">
        <v>4.8199999999999996E-3</v>
      </c>
      <c r="S79" s="101">
        <v>2.4943659999999999</v>
      </c>
      <c r="U79" s="159" t="s">
        <v>550</v>
      </c>
    </row>
    <row r="80" spans="1:21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61"/>
      <c r="Q80" s="161"/>
      <c r="R80" s="161"/>
      <c r="S80" s="161"/>
    </row>
    <row r="81" spans="1:21">
      <c r="A81" s="100">
        <v>2021</v>
      </c>
      <c r="B81" s="159" t="s">
        <v>339</v>
      </c>
      <c r="C81" s="101">
        <v>9.2035589999999985</v>
      </c>
      <c r="D81" s="101">
        <v>0.45030599999999998</v>
      </c>
      <c r="E81" s="101">
        <v>0.138821</v>
      </c>
      <c r="F81" s="101">
        <v>29.848775000000003</v>
      </c>
      <c r="G81" s="101">
        <v>239.77939999999995</v>
      </c>
      <c r="H81" s="101">
        <v>100.72120699999999</v>
      </c>
      <c r="I81" s="101">
        <v>7.5161119999999997</v>
      </c>
      <c r="J81" s="101">
        <v>12.672071999999996</v>
      </c>
      <c r="K81" s="101">
        <v>0.359371</v>
      </c>
      <c r="L81" s="101">
        <v>56.359539000000005</v>
      </c>
      <c r="M81" s="101">
        <v>73.883265999999992</v>
      </c>
      <c r="N81" s="101">
        <v>3.2204999999999998E-2</v>
      </c>
      <c r="O81" s="101">
        <v>48.681137</v>
      </c>
      <c r="P81" s="101">
        <v>137.37063900000001</v>
      </c>
      <c r="Q81" s="101">
        <v>5.3117869999999989</v>
      </c>
      <c r="R81" s="101">
        <v>1.034E-2</v>
      </c>
      <c r="S81" s="101">
        <v>2.4777449999999996</v>
      </c>
      <c r="T81" s="100">
        <v>2021</v>
      </c>
      <c r="U81" s="159" t="s">
        <v>539</v>
      </c>
    </row>
    <row r="82" spans="1:21">
      <c r="B82" s="159" t="s">
        <v>340</v>
      </c>
      <c r="C82" s="101">
        <v>8.5360059999999987</v>
      </c>
      <c r="D82" s="101">
        <v>0.57039699999999993</v>
      </c>
      <c r="E82" s="101">
        <v>0.30762200000000006</v>
      </c>
      <c r="F82" s="101">
        <v>37.593759999999996</v>
      </c>
      <c r="G82" s="101">
        <v>262.25679700000001</v>
      </c>
      <c r="H82" s="101">
        <v>107.65302000000003</v>
      </c>
      <c r="I82" s="101">
        <v>8.6343899999999998</v>
      </c>
      <c r="J82" s="101">
        <v>13.164269999999998</v>
      </c>
      <c r="K82" s="101">
        <v>0.59295200000000003</v>
      </c>
      <c r="L82" s="101">
        <v>59.423953000000012</v>
      </c>
      <c r="M82" s="101">
        <v>89.403741999999994</v>
      </c>
      <c r="N82" s="101">
        <v>3.8931E-2</v>
      </c>
      <c r="O82" s="101">
        <v>41.565242999999995</v>
      </c>
      <c r="P82" s="101">
        <v>141.34035600000001</v>
      </c>
      <c r="Q82" s="101">
        <v>3.250416</v>
      </c>
      <c r="R82" s="101">
        <v>1.0097999999999999E-2</v>
      </c>
      <c r="S82" s="101">
        <v>2.5339749999999999</v>
      </c>
      <c r="U82" s="159" t="s">
        <v>540</v>
      </c>
    </row>
    <row r="83" spans="1:21">
      <c r="B83" s="159" t="s">
        <v>341</v>
      </c>
      <c r="C83" s="101">
        <v>9.6650829999999992</v>
      </c>
      <c r="D83" s="101">
        <v>0.49024600000000002</v>
      </c>
      <c r="E83" s="101">
        <v>0.40972000000000008</v>
      </c>
      <c r="F83" s="101">
        <v>47.397500000000001</v>
      </c>
      <c r="G83" s="101">
        <v>309.00677600000006</v>
      </c>
      <c r="H83" s="101">
        <v>120.14441699999999</v>
      </c>
      <c r="I83" s="101">
        <v>10.47153</v>
      </c>
      <c r="J83" s="101">
        <v>15.925984000000007</v>
      </c>
      <c r="K83" s="101">
        <v>0.94448299999999996</v>
      </c>
      <c r="L83" s="101">
        <v>68.902605999999992</v>
      </c>
      <c r="M83" s="101">
        <v>109.00686400000001</v>
      </c>
      <c r="N83" s="101">
        <v>3.7344999999999996E-2</v>
      </c>
      <c r="O83" s="101">
        <v>64.837205999999995</v>
      </c>
      <c r="P83" s="101">
        <v>154.53694800000008</v>
      </c>
      <c r="Q83" s="101">
        <v>3.8720259999999991</v>
      </c>
      <c r="R83" s="101">
        <v>1.3050000000000001E-2</v>
      </c>
      <c r="S83" s="101">
        <v>3.6815329999999999</v>
      </c>
      <c r="U83" s="159" t="s">
        <v>541</v>
      </c>
    </row>
    <row r="84" spans="1:21">
      <c r="B84" s="159" t="s">
        <v>342</v>
      </c>
      <c r="C84" s="101">
        <v>8.8494400000000013</v>
      </c>
      <c r="D84" s="101">
        <v>0.56073000000000006</v>
      </c>
      <c r="E84" s="101">
        <v>0.39983299999999999</v>
      </c>
      <c r="F84" s="101">
        <v>40.858179999999997</v>
      </c>
      <c r="G84" s="101">
        <v>298.34213800000003</v>
      </c>
      <c r="H84" s="101">
        <v>114.33157300000002</v>
      </c>
      <c r="I84" s="101">
        <v>10.032836999999999</v>
      </c>
      <c r="J84" s="101">
        <v>14.878643000000002</v>
      </c>
      <c r="K84" s="101">
        <v>1.103226</v>
      </c>
      <c r="L84" s="101">
        <v>68.352349000000004</v>
      </c>
      <c r="M84" s="101">
        <v>102.58547600000001</v>
      </c>
      <c r="N84" s="101">
        <v>3.4110000000000001E-2</v>
      </c>
      <c r="O84" s="101">
        <v>70.216961999999995</v>
      </c>
      <c r="P84" s="101">
        <v>155.57768000000004</v>
      </c>
      <c r="Q84" s="101">
        <v>4.6250329999999993</v>
      </c>
      <c r="R84" s="101">
        <v>3.2617000000000007E-2</v>
      </c>
      <c r="S84" s="101">
        <v>4.2448829999999997</v>
      </c>
      <c r="U84" s="159" t="s">
        <v>542</v>
      </c>
    </row>
    <row r="85" spans="1:21">
      <c r="B85" s="159" t="s">
        <v>343</v>
      </c>
      <c r="C85" s="101">
        <v>9.0865410000000004</v>
      </c>
      <c r="D85" s="101">
        <v>0.52474900000000002</v>
      </c>
      <c r="E85" s="101">
        <v>0.15185100000000001</v>
      </c>
      <c r="F85" s="101">
        <v>35.352430000000005</v>
      </c>
      <c r="G85" s="101">
        <v>304.59427499999993</v>
      </c>
      <c r="H85" s="101">
        <v>107.43236899999999</v>
      </c>
      <c r="I85" s="101">
        <v>9.8414649999999995</v>
      </c>
      <c r="J85" s="101">
        <v>14.091962999999998</v>
      </c>
      <c r="K85" s="101">
        <v>1.126118</v>
      </c>
      <c r="L85" s="101">
        <v>67.791798999999997</v>
      </c>
      <c r="M85" s="101">
        <v>103.559021</v>
      </c>
      <c r="N85" s="101">
        <v>2.9712000000000002E-2</v>
      </c>
      <c r="O85" s="101">
        <v>64.645133999999999</v>
      </c>
      <c r="P85" s="101">
        <v>164.04355600000002</v>
      </c>
      <c r="Q85" s="101">
        <v>3.7819599999999998</v>
      </c>
      <c r="R85" s="101">
        <v>5.9329999999999999E-3</v>
      </c>
      <c r="S85" s="101">
        <v>4.5056580000000013</v>
      </c>
      <c r="U85" s="159" t="s">
        <v>543</v>
      </c>
    </row>
    <row r="86" spans="1:21">
      <c r="B86" s="159" t="s">
        <v>344</v>
      </c>
      <c r="C86" s="101">
        <v>8.7715920000000001</v>
      </c>
      <c r="D86" s="101">
        <v>0.613622</v>
      </c>
      <c r="E86" s="101">
        <v>0.32243099999999997</v>
      </c>
      <c r="F86" s="101">
        <v>43.880904000000001</v>
      </c>
      <c r="G86" s="101">
        <v>284.08911799999998</v>
      </c>
      <c r="H86" s="101">
        <v>127.78072799999998</v>
      </c>
      <c r="I86" s="101">
        <v>8.679665</v>
      </c>
      <c r="J86" s="101">
        <v>15.383924</v>
      </c>
      <c r="K86" s="101">
        <v>0.82644699999999993</v>
      </c>
      <c r="L86" s="101">
        <v>62.687125999999999</v>
      </c>
      <c r="M86" s="101">
        <v>99.902134000000018</v>
      </c>
      <c r="N86" s="101">
        <v>2.2912000000000002E-2</v>
      </c>
      <c r="O86" s="101">
        <v>69.170803000000006</v>
      </c>
      <c r="P86" s="101">
        <v>168.87558200000004</v>
      </c>
      <c r="Q86" s="101">
        <v>4.2904789999999995</v>
      </c>
      <c r="R86" s="101">
        <v>4.6219999999999994E-3</v>
      </c>
      <c r="S86" s="101">
        <v>3.3565179999999999</v>
      </c>
      <c r="U86" s="159" t="s">
        <v>544</v>
      </c>
    </row>
    <row r="87" spans="1:21">
      <c r="B87" s="159" t="s">
        <v>345</v>
      </c>
      <c r="C87" s="101">
        <v>9.2064030000000017</v>
      </c>
      <c r="D87" s="101">
        <v>0.60702900000000004</v>
      </c>
      <c r="E87" s="101">
        <v>0.30238900000000002</v>
      </c>
      <c r="F87" s="101">
        <v>37.114043000000002</v>
      </c>
      <c r="G87" s="101">
        <v>323.78983699999992</v>
      </c>
      <c r="H87" s="101">
        <v>128.45647599999995</v>
      </c>
      <c r="I87" s="101">
        <v>10.88336</v>
      </c>
      <c r="J87" s="101">
        <v>21.134211000000001</v>
      </c>
      <c r="K87" s="101">
        <v>0.98198099999999999</v>
      </c>
      <c r="L87" s="101">
        <v>71.026353</v>
      </c>
      <c r="M87" s="101">
        <v>118.90662000000003</v>
      </c>
      <c r="N87" s="101">
        <v>4.7704999999999997E-2</v>
      </c>
      <c r="O87" s="101">
        <v>63.535952999999992</v>
      </c>
      <c r="P87" s="101">
        <v>160.86447899999996</v>
      </c>
      <c r="Q87" s="101">
        <v>4.0958759999999987</v>
      </c>
      <c r="R87" s="101">
        <v>6.3099999999999996E-3</v>
      </c>
      <c r="S87" s="101">
        <v>5.3080750000000005</v>
      </c>
      <c r="U87" s="159" t="s">
        <v>545</v>
      </c>
    </row>
    <row r="88" spans="1:21">
      <c r="B88" s="159" t="s">
        <v>346</v>
      </c>
      <c r="C88" s="101">
        <v>6.8634040000000009</v>
      </c>
      <c r="D88" s="101">
        <v>0.43366199999999999</v>
      </c>
      <c r="E88" s="101">
        <v>0.40685399999999999</v>
      </c>
      <c r="F88" s="101">
        <v>34.285853000000003</v>
      </c>
      <c r="G88" s="101">
        <v>234.13219899999996</v>
      </c>
      <c r="H88" s="101">
        <v>88.91444700000001</v>
      </c>
      <c r="I88" s="101">
        <v>5.3076020000000002</v>
      </c>
      <c r="J88" s="101">
        <v>16.305943999999997</v>
      </c>
      <c r="K88" s="101">
        <v>0.37736400000000003</v>
      </c>
      <c r="L88" s="101">
        <v>47.684010000000001</v>
      </c>
      <c r="M88" s="101">
        <v>58.894206999999994</v>
      </c>
      <c r="N88" s="101">
        <v>7.9311000000000006E-2</v>
      </c>
      <c r="O88" s="101">
        <v>72.316445999999999</v>
      </c>
      <c r="P88" s="101">
        <v>177.99362600000001</v>
      </c>
      <c r="Q88" s="101">
        <v>5.4828970000000004</v>
      </c>
      <c r="R88" s="101">
        <v>2.5896999999999996E-2</v>
      </c>
      <c r="S88" s="101">
        <v>2.351467</v>
      </c>
      <c r="U88" s="159" t="s">
        <v>546</v>
      </c>
    </row>
    <row r="89" spans="1:21">
      <c r="B89" s="159" t="s">
        <v>347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U89" s="159" t="s">
        <v>547</v>
      </c>
    </row>
    <row r="90" spans="1:21">
      <c r="B90" s="159" t="s">
        <v>348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U90" s="159" t="s">
        <v>548</v>
      </c>
    </row>
    <row r="91" spans="1:21">
      <c r="B91" s="159" t="s">
        <v>349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U91" s="159" t="s">
        <v>549</v>
      </c>
    </row>
    <row r="92" spans="1:21">
      <c r="B92" s="159" t="s">
        <v>350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U92" s="159" t="s">
        <v>550</v>
      </c>
    </row>
    <row r="93" spans="1:21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21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21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21" s="103" customFormat="1" ht="27" customHeight="1" thickBot="1">
      <c r="A96" s="268" t="s">
        <v>683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</row>
    <row r="97" spans="1:21" s="98" customFormat="1" ht="11.25" customHeight="1" thickBot="1">
      <c r="A97" s="229" t="s">
        <v>162</v>
      </c>
      <c r="B97" s="229" t="s">
        <v>163</v>
      </c>
      <c r="C97" s="265" t="s">
        <v>681</v>
      </c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7"/>
      <c r="T97" s="229" t="s">
        <v>536</v>
      </c>
      <c r="U97" s="229" t="s">
        <v>523</v>
      </c>
    </row>
    <row r="98" spans="1:21" ht="20.25" customHeight="1" thickBot="1">
      <c r="A98" s="230"/>
      <c r="B98" s="230"/>
      <c r="C98" s="160">
        <v>52</v>
      </c>
      <c r="D98" s="160">
        <v>53</v>
      </c>
      <c r="E98" s="160">
        <v>54</v>
      </c>
      <c r="F98" s="160">
        <v>55</v>
      </c>
      <c r="G98" s="160">
        <v>56</v>
      </c>
      <c r="H98" s="160">
        <v>57</v>
      </c>
      <c r="I98" s="160">
        <v>58</v>
      </c>
      <c r="J98" s="160">
        <v>59</v>
      </c>
      <c r="K98" s="160">
        <v>60</v>
      </c>
      <c r="L98" s="160">
        <v>61</v>
      </c>
      <c r="M98" s="160">
        <v>62</v>
      </c>
      <c r="N98" s="160">
        <v>63</v>
      </c>
      <c r="O98" s="160">
        <v>64</v>
      </c>
      <c r="P98" s="160">
        <v>65</v>
      </c>
      <c r="Q98" s="160">
        <v>66</v>
      </c>
      <c r="R98" s="160">
        <v>67</v>
      </c>
      <c r="S98" s="160">
        <v>68</v>
      </c>
      <c r="T98" s="230"/>
      <c r="U98" s="230"/>
    </row>
    <row r="99" spans="1:21">
      <c r="A99" s="100">
        <v>2020</v>
      </c>
      <c r="B99" s="159" t="s">
        <v>339</v>
      </c>
      <c r="C99" s="101">
        <v>14.117773</v>
      </c>
      <c r="D99" s="101">
        <v>0.79294200000000004</v>
      </c>
      <c r="E99" s="101">
        <v>7.0033089999999998</v>
      </c>
      <c r="F99" s="101">
        <v>19.448647999999999</v>
      </c>
      <c r="G99" s="101">
        <v>22.377374</v>
      </c>
      <c r="H99" s="101">
        <v>6.2855590000000001</v>
      </c>
      <c r="I99" s="101">
        <v>8.5617099999999997</v>
      </c>
      <c r="J99" s="101">
        <v>25.326394999999998</v>
      </c>
      <c r="K99" s="101">
        <v>11.442135000000002</v>
      </c>
      <c r="L99" s="101">
        <v>190.18690099999998</v>
      </c>
      <c r="M99" s="101">
        <v>88.377326999999994</v>
      </c>
      <c r="N99" s="101">
        <v>54.051168999999987</v>
      </c>
      <c r="O99" s="101">
        <v>172.467488</v>
      </c>
      <c r="P99" s="101">
        <v>4.8582629999999991</v>
      </c>
      <c r="Q99" s="101">
        <v>0.55095899999999998</v>
      </c>
      <c r="R99" s="101">
        <v>0.233295</v>
      </c>
      <c r="S99" s="101">
        <v>37.135667999999995</v>
      </c>
      <c r="T99" s="100">
        <v>2020</v>
      </c>
      <c r="U99" s="159" t="s">
        <v>539</v>
      </c>
    </row>
    <row r="100" spans="1:21">
      <c r="B100" s="159" t="s">
        <v>340</v>
      </c>
      <c r="C100" s="101">
        <v>14.106692999999998</v>
      </c>
      <c r="D100" s="101">
        <v>1.2941240000000001</v>
      </c>
      <c r="E100" s="101">
        <v>7.0856550000000009</v>
      </c>
      <c r="F100" s="101">
        <v>21.835241999999997</v>
      </c>
      <c r="G100" s="101">
        <v>23.319116000000001</v>
      </c>
      <c r="H100" s="101">
        <v>5.6001680000000009</v>
      </c>
      <c r="I100" s="101">
        <v>8.8622340000000008</v>
      </c>
      <c r="J100" s="101">
        <v>25.033916999999999</v>
      </c>
      <c r="K100" s="101">
        <v>11.689472</v>
      </c>
      <c r="L100" s="101">
        <v>168.004503</v>
      </c>
      <c r="M100" s="101">
        <v>84.693725000000001</v>
      </c>
      <c r="N100" s="101">
        <v>55.510648000000003</v>
      </c>
      <c r="O100" s="101">
        <v>156.107979</v>
      </c>
      <c r="P100" s="101">
        <v>4.2538229999999997</v>
      </c>
      <c r="Q100" s="101">
        <v>0.73266799999999999</v>
      </c>
      <c r="R100" s="101">
        <v>0.22250700000000001</v>
      </c>
      <c r="S100" s="101">
        <v>41.238188000000008</v>
      </c>
      <c r="U100" s="159" t="s">
        <v>540</v>
      </c>
    </row>
    <row r="101" spans="1:21">
      <c r="B101" s="159" t="s">
        <v>341</v>
      </c>
      <c r="C101" s="101">
        <v>15.273399000000001</v>
      </c>
      <c r="D101" s="101">
        <v>0.77529899999999996</v>
      </c>
      <c r="E101" s="101">
        <v>5.9397769999999994</v>
      </c>
      <c r="F101" s="101">
        <v>22.704353000000001</v>
      </c>
      <c r="G101" s="101">
        <v>34.803619000000005</v>
      </c>
      <c r="H101" s="101">
        <v>5.3302100000000001</v>
      </c>
      <c r="I101" s="101">
        <v>7.8135219999999999</v>
      </c>
      <c r="J101" s="101">
        <v>20.704383999999997</v>
      </c>
      <c r="K101" s="101">
        <v>13.625698000000002</v>
      </c>
      <c r="L101" s="101">
        <v>153.17613600000001</v>
      </c>
      <c r="M101" s="101">
        <v>62.801898999999999</v>
      </c>
      <c r="N101" s="101">
        <v>40.861733999999998</v>
      </c>
      <c r="O101" s="101">
        <v>115.28518699999999</v>
      </c>
      <c r="P101" s="101">
        <v>4.2427030000000006</v>
      </c>
      <c r="Q101" s="101">
        <v>0.52528299999999994</v>
      </c>
      <c r="R101" s="101">
        <v>0.25184000000000001</v>
      </c>
      <c r="S101" s="101">
        <v>40.914662000000007</v>
      </c>
      <c r="U101" s="159" t="s">
        <v>541</v>
      </c>
    </row>
    <row r="102" spans="1:21">
      <c r="B102" s="159" t="s">
        <v>342</v>
      </c>
      <c r="C102" s="101">
        <v>10.630085999999999</v>
      </c>
      <c r="D102" s="101">
        <v>0.132544</v>
      </c>
      <c r="E102" s="101">
        <v>3.2612079999999999</v>
      </c>
      <c r="F102" s="101">
        <v>15.281127</v>
      </c>
      <c r="G102" s="101">
        <v>30.996404999999996</v>
      </c>
      <c r="H102" s="101">
        <v>1.360741</v>
      </c>
      <c r="I102" s="101">
        <v>3.6522549999999998</v>
      </c>
      <c r="J102" s="101">
        <v>10.949730000000001</v>
      </c>
      <c r="K102" s="101">
        <v>8.0554129999999997</v>
      </c>
      <c r="L102" s="101">
        <v>94.330854999999985</v>
      </c>
      <c r="M102" s="101">
        <v>34.222364999999996</v>
      </c>
      <c r="N102" s="101">
        <v>35.398274000000001</v>
      </c>
      <c r="O102" s="101">
        <v>49.639854</v>
      </c>
      <c r="P102" s="101">
        <v>1.175009</v>
      </c>
      <c r="Q102" s="101">
        <v>0.129353</v>
      </c>
      <c r="R102" s="101">
        <v>3.0636999999999998E-2</v>
      </c>
      <c r="S102" s="101">
        <v>29.497530999999995</v>
      </c>
      <c r="U102" s="159" t="s">
        <v>542</v>
      </c>
    </row>
    <row r="103" spans="1:21">
      <c r="B103" s="159" t="s">
        <v>343</v>
      </c>
      <c r="C103" s="101">
        <v>11.088403000000001</v>
      </c>
      <c r="D103" s="101">
        <v>0.38607799999999998</v>
      </c>
      <c r="E103" s="101">
        <v>4.9881090000000006</v>
      </c>
      <c r="F103" s="101">
        <v>14.250786000000002</v>
      </c>
      <c r="G103" s="101">
        <v>26.977742999999997</v>
      </c>
      <c r="H103" s="101">
        <v>2.8833660000000001</v>
      </c>
      <c r="I103" s="101">
        <v>4.8752529999999998</v>
      </c>
      <c r="J103" s="101">
        <v>14.618661000000001</v>
      </c>
      <c r="K103" s="101">
        <v>8.9116470000000003</v>
      </c>
      <c r="L103" s="101">
        <v>107.284077</v>
      </c>
      <c r="M103" s="101">
        <v>43.013361000000003</v>
      </c>
      <c r="N103" s="101">
        <v>100.03041900000001</v>
      </c>
      <c r="O103" s="101">
        <v>76.846327000000002</v>
      </c>
      <c r="P103" s="101">
        <v>1.914285</v>
      </c>
      <c r="Q103" s="101">
        <v>0.30180499999999999</v>
      </c>
      <c r="R103" s="101">
        <v>8.061299999999999E-2</v>
      </c>
      <c r="S103" s="101">
        <v>36.823928000000002</v>
      </c>
      <c r="U103" s="159" t="s">
        <v>543</v>
      </c>
    </row>
    <row r="104" spans="1:21">
      <c r="B104" s="159" t="s">
        <v>344</v>
      </c>
      <c r="C104" s="101">
        <v>9.9087820000000004</v>
      </c>
      <c r="D104" s="101">
        <v>0.35498299999999999</v>
      </c>
      <c r="E104" s="101">
        <v>5.3038819999999998</v>
      </c>
      <c r="F104" s="101">
        <v>15.626388000000002</v>
      </c>
      <c r="G104" s="101">
        <v>26.448749999999997</v>
      </c>
      <c r="H104" s="101">
        <v>4.8066609999999992</v>
      </c>
      <c r="I104" s="101">
        <v>6.658614</v>
      </c>
      <c r="J104" s="101">
        <v>18.407710000000002</v>
      </c>
      <c r="K104" s="101">
        <v>8.4786739999999998</v>
      </c>
      <c r="L104" s="101">
        <v>129.266333</v>
      </c>
      <c r="M104" s="101">
        <v>45.999713000000007</v>
      </c>
      <c r="N104" s="101">
        <v>78.277963</v>
      </c>
      <c r="O104" s="101">
        <v>124.864648</v>
      </c>
      <c r="P104" s="101">
        <v>4.1406159999999996</v>
      </c>
      <c r="Q104" s="101">
        <v>0.85502299999999998</v>
      </c>
      <c r="R104" s="101">
        <v>0.16037000000000001</v>
      </c>
      <c r="S104" s="101">
        <v>45.664921999999997</v>
      </c>
      <c r="U104" s="159" t="s">
        <v>544</v>
      </c>
    </row>
    <row r="105" spans="1:21">
      <c r="B105" s="159" t="s">
        <v>345</v>
      </c>
      <c r="C105" s="101">
        <v>11.259076999999998</v>
      </c>
      <c r="D105" s="101">
        <v>0.60868599999999995</v>
      </c>
      <c r="E105" s="101">
        <v>6.4928169999999987</v>
      </c>
      <c r="F105" s="101">
        <v>20.966581000000001</v>
      </c>
      <c r="G105" s="101">
        <v>27.775053</v>
      </c>
      <c r="H105" s="101">
        <v>6.2756150000000002</v>
      </c>
      <c r="I105" s="101">
        <v>10.464411999999999</v>
      </c>
      <c r="J105" s="101">
        <v>25.025609000000003</v>
      </c>
      <c r="K105" s="101">
        <v>10.990827999999999</v>
      </c>
      <c r="L105" s="101">
        <v>210.38614900000002</v>
      </c>
      <c r="M105" s="101">
        <v>76.216594000000001</v>
      </c>
      <c r="N105" s="101">
        <v>81.010213999999991</v>
      </c>
      <c r="O105" s="101">
        <v>202.48885000000001</v>
      </c>
      <c r="P105" s="101">
        <v>5.2040550000000003</v>
      </c>
      <c r="Q105" s="101">
        <v>0.79270700000000005</v>
      </c>
      <c r="R105" s="101">
        <v>0.40509299999999998</v>
      </c>
      <c r="S105" s="101">
        <v>51.970456999999996</v>
      </c>
      <c r="U105" s="159" t="s">
        <v>545</v>
      </c>
    </row>
    <row r="106" spans="1:21">
      <c r="B106" s="159" t="s">
        <v>346</v>
      </c>
      <c r="C106" s="101">
        <v>7.9943119999999999</v>
      </c>
      <c r="D106" s="101">
        <v>0.23216599999999998</v>
      </c>
      <c r="E106" s="101">
        <v>3.2463199999999999</v>
      </c>
      <c r="F106" s="101">
        <v>13.714365000000001</v>
      </c>
      <c r="G106" s="101">
        <v>14.409905999999996</v>
      </c>
      <c r="H106" s="101">
        <v>4.3051930000000009</v>
      </c>
      <c r="I106" s="101">
        <v>6.1737710000000003</v>
      </c>
      <c r="J106" s="101">
        <v>16.338257000000002</v>
      </c>
      <c r="K106" s="101">
        <v>7.7189439999999996</v>
      </c>
      <c r="L106" s="101">
        <v>152.59682000000001</v>
      </c>
      <c r="M106" s="101">
        <v>64.288567999999998</v>
      </c>
      <c r="N106" s="101">
        <v>62.62063400000001</v>
      </c>
      <c r="O106" s="101">
        <v>167.886979</v>
      </c>
      <c r="P106" s="101">
        <v>2.5662269999999996</v>
      </c>
      <c r="Q106" s="101">
        <v>0.32642800000000005</v>
      </c>
      <c r="R106" s="101">
        <v>0.56026200000000004</v>
      </c>
      <c r="S106" s="101">
        <v>33.845587000000002</v>
      </c>
      <c r="U106" s="159" t="s">
        <v>546</v>
      </c>
    </row>
    <row r="107" spans="1:21">
      <c r="B107" s="159" t="s">
        <v>347</v>
      </c>
      <c r="C107" s="101">
        <v>15.036534</v>
      </c>
      <c r="D107" s="101">
        <v>0.43490200000000001</v>
      </c>
      <c r="E107" s="101">
        <v>5.5771079999999991</v>
      </c>
      <c r="F107" s="101">
        <v>17.395918000000002</v>
      </c>
      <c r="G107" s="101">
        <v>15.273448</v>
      </c>
      <c r="H107" s="101">
        <v>5.6768619999999999</v>
      </c>
      <c r="I107" s="101">
        <v>10.446167999999998</v>
      </c>
      <c r="J107" s="101">
        <v>26.443648000000003</v>
      </c>
      <c r="K107" s="101">
        <v>6.728256</v>
      </c>
      <c r="L107" s="101">
        <v>134.51678200000001</v>
      </c>
      <c r="M107" s="101">
        <v>63.058190999999994</v>
      </c>
      <c r="N107" s="101">
        <v>61.155728999999994</v>
      </c>
      <c r="O107" s="101">
        <v>131.731887</v>
      </c>
      <c r="P107" s="101">
        <v>5.190944</v>
      </c>
      <c r="Q107" s="101">
        <v>0.59588399999999997</v>
      </c>
      <c r="R107" s="101">
        <v>0.67153800000000008</v>
      </c>
      <c r="S107" s="101">
        <v>43.656624999999998</v>
      </c>
      <c r="U107" s="159" t="s">
        <v>547</v>
      </c>
    </row>
    <row r="108" spans="1:21">
      <c r="B108" s="159" t="s">
        <v>348</v>
      </c>
      <c r="C108" s="101">
        <v>15.305992</v>
      </c>
      <c r="D108" s="101">
        <v>0.88793999999999995</v>
      </c>
      <c r="E108" s="101">
        <v>6.6335320000000007</v>
      </c>
      <c r="F108" s="101">
        <v>18.618124000000002</v>
      </c>
      <c r="G108" s="101">
        <v>17.245330999999997</v>
      </c>
      <c r="H108" s="101">
        <v>6.5188480000000002</v>
      </c>
      <c r="I108" s="101">
        <v>11.531874</v>
      </c>
      <c r="J108" s="101">
        <v>27.288089999999997</v>
      </c>
      <c r="K108" s="101">
        <v>9.5871220000000008</v>
      </c>
      <c r="L108" s="101">
        <v>190.08575400000001</v>
      </c>
      <c r="M108" s="101">
        <v>68.957773000000003</v>
      </c>
      <c r="N108" s="101">
        <v>78.797351000000006</v>
      </c>
      <c r="O108" s="101">
        <v>129.30981599999998</v>
      </c>
      <c r="P108" s="101">
        <v>5.3375589999999997</v>
      </c>
      <c r="Q108" s="101">
        <v>0.70376099999999997</v>
      </c>
      <c r="R108" s="101">
        <v>0.42866599999999999</v>
      </c>
      <c r="S108" s="101">
        <v>47.673411000000002</v>
      </c>
      <c r="U108" s="159" t="s">
        <v>548</v>
      </c>
    </row>
    <row r="109" spans="1:21">
      <c r="B109" s="159" t="s">
        <v>349</v>
      </c>
      <c r="C109" s="101">
        <v>13.496210000000001</v>
      </c>
      <c r="D109" s="101">
        <v>0.84562599999999999</v>
      </c>
      <c r="E109" s="101">
        <v>6.2909570000000006</v>
      </c>
      <c r="F109" s="101">
        <v>16.504068</v>
      </c>
      <c r="G109" s="101">
        <v>18.296531000000002</v>
      </c>
      <c r="H109" s="101">
        <v>6.5518140000000002</v>
      </c>
      <c r="I109" s="101">
        <v>9.871125000000001</v>
      </c>
      <c r="J109" s="101">
        <v>25.633837999999997</v>
      </c>
      <c r="K109" s="101">
        <v>11.000242</v>
      </c>
      <c r="L109" s="101">
        <v>168.88185100000001</v>
      </c>
      <c r="M109" s="101">
        <v>54.329363000000015</v>
      </c>
      <c r="N109" s="101">
        <v>71.433920999999998</v>
      </c>
      <c r="O109" s="101">
        <v>112.795158</v>
      </c>
      <c r="P109" s="101">
        <v>4.7111589999999994</v>
      </c>
      <c r="Q109" s="101">
        <v>0.52488699999999999</v>
      </c>
      <c r="R109" s="101">
        <v>0.24215399999999998</v>
      </c>
      <c r="S109" s="101">
        <v>43.801586</v>
      </c>
      <c r="U109" s="159" t="s">
        <v>549</v>
      </c>
    </row>
    <row r="110" spans="1:21">
      <c r="B110" s="159" t="s">
        <v>350</v>
      </c>
      <c r="C110" s="101">
        <v>10.535765999999999</v>
      </c>
      <c r="D110" s="101">
        <v>0.8551359999999999</v>
      </c>
      <c r="E110" s="101">
        <v>4.624301</v>
      </c>
      <c r="F110" s="101">
        <v>15.378025999999997</v>
      </c>
      <c r="G110" s="101">
        <v>18.384435999999997</v>
      </c>
      <c r="H110" s="101">
        <v>4.9734829999999999</v>
      </c>
      <c r="I110" s="101">
        <v>7.2907020000000005</v>
      </c>
      <c r="J110" s="101">
        <v>20.981982999999993</v>
      </c>
      <c r="K110" s="101">
        <v>10.117032000000002</v>
      </c>
      <c r="L110" s="101">
        <v>141.47411799999998</v>
      </c>
      <c r="M110" s="101">
        <v>57.050873000000003</v>
      </c>
      <c r="N110" s="101">
        <v>66.207727999999989</v>
      </c>
      <c r="O110" s="101">
        <v>98.783176000000012</v>
      </c>
      <c r="P110" s="101">
        <v>4.475498</v>
      </c>
      <c r="Q110" s="101">
        <v>0.56028800000000001</v>
      </c>
      <c r="R110" s="101">
        <v>0.16652699999999998</v>
      </c>
      <c r="S110" s="101">
        <v>33.818363000000012</v>
      </c>
      <c r="U110" s="159" t="s">
        <v>550</v>
      </c>
    </row>
    <row r="111" spans="1:21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61"/>
      <c r="Q111" s="161"/>
      <c r="R111" s="161"/>
      <c r="S111" s="161"/>
    </row>
    <row r="112" spans="1:21">
      <c r="A112" s="100">
        <v>2021</v>
      </c>
      <c r="B112" s="159" t="s">
        <v>339</v>
      </c>
      <c r="C112" s="101">
        <v>13.473559</v>
      </c>
      <c r="D112" s="101">
        <v>0.84353100000000003</v>
      </c>
      <c r="E112" s="101">
        <v>6.4070689999999999</v>
      </c>
      <c r="F112" s="101">
        <v>20.386954999999997</v>
      </c>
      <c r="G112" s="101">
        <v>21.959343000000001</v>
      </c>
      <c r="H112" s="101">
        <v>4.8695719999999998</v>
      </c>
      <c r="I112" s="101">
        <v>8.4547129999999999</v>
      </c>
      <c r="J112" s="101">
        <v>23.725589000000006</v>
      </c>
      <c r="K112" s="101">
        <v>10.860787</v>
      </c>
      <c r="L112" s="101">
        <v>176.48356999999999</v>
      </c>
      <c r="M112" s="101">
        <v>56.490324000000001</v>
      </c>
      <c r="N112" s="101">
        <v>59.706473000000017</v>
      </c>
      <c r="O112" s="101">
        <v>134.87685399999998</v>
      </c>
      <c r="P112" s="101">
        <v>4.6810650000000003</v>
      </c>
      <c r="Q112" s="101">
        <v>0.26846399999999998</v>
      </c>
      <c r="R112" s="101">
        <v>0.223632</v>
      </c>
      <c r="S112" s="101">
        <v>38.907412000000001</v>
      </c>
      <c r="T112" s="100">
        <v>2021</v>
      </c>
      <c r="U112" s="159" t="s">
        <v>539</v>
      </c>
    </row>
    <row r="113" spans="1:21">
      <c r="B113" s="159" t="s">
        <v>340</v>
      </c>
      <c r="C113" s="101">
        <v>14.715507999999998</v>
      </c>
      <c r="D113" s="101">
        <v>0.7885120000000001</v>
      </c>
      <c r="E113" s="101">
        <v>6.1556260000000007</v>
      </c>
      <c r="F113" s="101">
        <v>17.972259000000001</v>
      </c>
      <c r="G113" s="101">
        <v>24.763901000000001</v>
      </c>
      <c r="H113" s="101">
        <v>4.4124590000000001</v>
      </c>
      <c r="I113" s="101">
        <v>9.3488910000000001</v>
      </c>
      <c r="J113" s="101">
        <v>24.449569999999994</v>
      </c>
      <c r="K113" s="101">
        <v>12.939343999999998</v>
      </c>
      <c r="L113" s="101">
        <v>174.61368199999998</v>
      </c>
      <c r="M113" s="101">
        <v>61.674576999999999</v>
      </c>
      <c r="N113" s="101">
        <v>61.033756000000011</v>
      </c>
      <c r="O113" s="101">
        <v>129.309529</v>
      </c>
      <c r="P113" s="101">
        <v>4.6873570000000004</v>
      </c>
      <c r="Q113" s="101">
        <v>0.43068299999999998</v>
      </c>
      <c r="R113" s="101">
        <v>0.27141199999999999</v>
      </c>
      <c r="S113" s="101">
        <v>39.431963999999979</v>
      </c>
      <c r="U113" s="159" t="s">
        <v>540</v>
      </c>
    </row>
    <row r="114" spans="1:21">
      <c r="B114" s="159" t="s">
        <v>341</v>
      </c>
      <c r="C114" s="101">
        <v>18.116256999999997</v>
      </c>
      <c r="D114" s="101">
        <v>0.93359199999999998</v>
      </c>
      <c r="E114" s="101">
        <v>6.9696660000000001</v>
      </c>
      <c r="F114" s="101">
        <v>23.756303999999997</v>
      </c>
      <c r="G114" s="101">
        <v>30.472694000000004</v>
      </c>
      <c r="H114" s="101">
        <v>4.883991</v>
      </c>
      <c r="I114" s="101">
        <v>10.393433</v>
      </c>
      <c r="J114" s="101">
        <v>27.450335000000003</v>
      </c>
      <c r="K114" s="101">
        <v>14.757831000000003</v>
      </c>
      <c r="L114" s="101">
        <v>209.52371299999999</v>
      </c>
      <c r="M114" s="101">
        <v>68.661860000000004</v>
      </c>
      <c r="N114" s="101">
        <v>69.442315000000008</v>
      </c>
      <c r="O114" s="101">
        <v>138.37231199999999</v>
      </c>
      <c r="P114" s="101">
        <v>5.3969719999999999</v>
      </c>
      <c r="Q114" s="101">
        <v>0.75564699999999996</v>
      </c>
      <c r="R114" s="101">
        <v>0.32847199999999999</v>
      </c>
      <c r="S114" s="101">
        <v>50.315702000000009</v>
      </c>
      <c r="U114" s="159" t="s">
        <v>541</v>
      </c>
    </row>
    <row r="115" spans="1:21">
      <c r="B115" s="159" t="s">
        <v>342</v>
      </c>
      <c r="C115" s="101">
        <v>16.840682999999999</v>
      </c>
      <c r="D115" s="101">
        <v>0.97153699999999998</v>
      </c>
      <c r="E115" s="101">
        <v>6.6541580000000007</v>
      </c>
      <c r="F115" s="101">
        <v>22.952811000000001</v>
      </c>
      <c r="G115" s="101">
        <v>29.491700000000002</v>
      </c>
      <c r="H115" s="101">
        <v>5.4468430000000003</v>
      </c>
      <c r="I115" s="101">
        <v>9.2083560000000002</v>
      </c>
      <c r="J115" s="101">
        <v>24.349060000000001</v>
      </c>
      <c r="K115" s="101">
        <v>13.366278999999999</v>
      </c>
      <c r="L115" s="101">
        <v>196.08099399999998</v>
      </c>
      <c r="M115" s="101">
        <v>56.694947000000013</v>
      </c>
      <c r="N115" s="101">
        <v>66.794574000000011</v>
      </c>
      <c r="O115" s="101">
        <v>106.049555</v>
      </c>
      <c r="P115" s="101">
        <v>5.5563859999999998</v>
      </c>
      <c r="Q115" s="101">
        <v>0.6734</v>
      </c>
      <c r="R115" s="101">
        <v>0.27150099999999999</v>
      </c>
      <c r="S115" s="101">
        <v>47.358004000000008</v>
      </c>
      <c r="U115" s="159" t="s">
        <v>542</v>
      </c>
    </row>
    <row r="116" spans="1:21">
      <c r="B116" s="159" t="s">
        <v>343</v>
      </c>
      <c r="C116" s="101">
        <v>16.367179</v>
      </c>
      <c r="D116" s="101">
        <v>0.65386100000000003</v>
      </c>
      <c r="E116" s="101">
        <v>7.0975300000000008</v>
      </c>
      <c r="F116" s="101">
        <v>20.654643999999998</v>
      </c>
      <c r="G116" s="101">
        <v>26.831545999999996</v>
      </c>
      <c r="H116" s="101">
        <v>6.0893509999999997</v>
      </c>
      <c r="I116" s="101">
        <v>8.0016949999999998</v>
      </c>
      <c r="J116" s="101">
        <v>23.813959000000004</v>
      </c>
      <c r="K116" s="101">
        <v>11.030476999999999</v>
      </c>
      <c r="L116" s="101">
        <v>185.11987999999997</v>
      </c>
      <c r="M116" s="101">
        <v>58.595939000000008</v>
      </c>
      <c r="N116" s="101">
        <v>65.064675999999992</v>
      </c>
      <c r="O116" s="101">
        <v>117.349964</v>
      </c>
      <c r="P116" s="101">
        <v>5.8468749999999989</v>
      </c>
      <c r="Q116" s="101">
        <v>0.83816900000000005</v>
      </c>
      <c r="R116" s="101">
        <v>0.31021700000000002</v>
      </c>
      <c r="S116" s="101">
        <v>47.359129999999993</v>
      </c>
      <c r="U116" s="159" t="s">
        <v>543</v>
      </c>
    </row>
    <row r="117" spans="1:21">
      <c r="B117" s="159" t="s">
        <v>344</v>
      </c>
      <c r="C117" s="101">
        <v>17.614725</v>
      </c>
      <c r="D117" s="101">
        <v>0.51953500000000008</v>
      </c>
      <c r="E117" s="101">
        <v>7.7272739999999978</v>
      </c>
      <c r="F117" s="101">
        <v>22.329499000000002</v>
      </c>
      <c r="G117" s="101">
        <v>26.268944999999999</v>
      </c>
      <c r="H117" s="101">
        <v>4.753539</v>
      </c>
      <c r="I117" s="101">
        <v>8.8282290000000003</v>
      </c>
      <c r="J117" s="101">
        <v>22.953718000000002</v>
      </c>
      <c r="K117" s="101">
        <v>13.680971</v>
      </c>
      <c r="L117" s="101">
        <v>188.55482000000001</v>
      </c>
      <c r="M117" s="101">
        <v>58.835288999999996</v>
      </c>
      <c r="N117" s="101">
        <v>64.842537000000007</v>
      </c>
      <c r="O117" s="101">
        <v>145.41611399999999</v>
      </c>
      <c r="P117" s="101">
        <v>5.8118090000000002</v>
      </c>
      <c r="Q117" s="101">
        <v>1.2374619999999998</v>
      </c>
      <c r="R117" s="101">
        <v>0.28038600000000002</v>
      </c>
      <c r="S117" s="101">
        <v>47.106179000000004</v>
      </c>
      <c r="U117" s="159" t="s">
        <v>544</v>
      </c>
    </row>
    <row r="118" spans="1:21">
      <c r="B118" s="159" t="s">
        <v>345</v>
      </c>
      <c r="C118" s="101">
        <v>18.029777999999997</v>
      </c>
      <c r="D118" s="101">
        <v>0.459536</v>
      </c>
      <c r="E118" s="101">
        <v>7.6417079999999995</v>
      </c>
      <c r="F118" s="101">
        <v>24.253618000000007</v>
      </c>
      <c r="G118" s="101">
        <v>27.903461</v>
      </c>
      <c r="H118" s="101">
        <v>6.505198</v>
      </c>
      <c r="I118" s="101">
        <v>9.2707130000000006</v>
      </c>
      <c r="J118" s="101">
        <v>25.771131000000004</v>
      </c>
      <c r="K118" s="101">
        <v>12.796236</v>
      </c>
      <c r="L118" s="101">
        <v>249.78458099999997</v>
      </c>
      <c r="M118" s="101">
        <v>83.488939999999971</v>
      </c>
      <c r="N118" s="101">
        <v>83.240555999999998</v>
      </c>
      <c r="O118" s="101">
        <v>218.26130100000003</v>
      </c>
      <c r="P118" s="101">
        <v>6.7445500000000003</v>
      </c>
      <c r="Q118" s="101">
        <v>0.91459900000000005</v>
      </c>
      <c r="R118" s="101">
        <v>0.30868400000000001</v>
      </c>
      <c r="S118" s="101">
        <v>54.07579800000002</v>
      </c>
      <c r="U118" s="159" t="s">
        <v>545</v>
      </c>
    </row>
    <row r="119" spans="1:21">
      <c r="B119" s="159" t="s">
        <v>346</v>
      </c>
      <c r="C119" s="101">
        <v>9.4276519999999984</v>
      </c>
      <c r="D119" s="101">
        <v>0.39887599999999995</v>
      </c>
      <c r="E119" s="101">
        <v>6.1287370000000001</v>
      </c>
      <c r="F119" s="101">
        <v>16.411620000000003</v>
      </c>
      <c r="G119" s="101">
        <v>14.082505999999999</v>
      </c>
      <c r="H119" s="101">
        <v>3.2885980000000004</v>
      </c>
      <c r="I119" s="101">
        <v>5.720453</v>
      </c>
      <c r="J119" s="101">
        <v>18.548986999999997</v>
      </c>
      <c r="K119" s="101">
        <v>6.7636319999999976</v>
      </c>
      <c r="L119" s="101">
        <v>177.77829300000002</v>
      </c>
      <c r="M119" s="101">
        <v>66.688455000000005</v>
      </c>
      <c r="N119" s="101">
        <v>61.877539000000013</v>
      </c>
      <c r="O119" s="101">
        <v>159.60020700000001</v>
      </c>
      <c r="P119" s="101">
        <v>3.791569</v>
      </c>
      <c r="Q119" s="101">
        <v>0.36167699999999997</v>
      </c>
      <c r="R119" s="101">
        <v>0.42395400000000005</v>
      </c>
      <c r="S119" s="101">
        <v>35.798793999999987</v>
      </c>
      <c r="U119" s="159" t="s">
        <v>546</v>
      </c>
    </row>
    <row r="120" spans="1:21">
      <c r="B120" s="159" t="s">
        <v>347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U120" s="159" t="s">
        <v>547</v>
      </c>
    </row>
    <row r="121" spans="1:21">
      <c r="B121" s="159" t="s">
        <v>348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U121" s="159" t="s">
        <v>548</v>
      </c>
    </row>
    <row r="122" spans="1:21">
      <c r="B122" s="159" t="s">
        <v>349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U122" s="159" t="s">
        <v>549</v>
      </c>
    </row>
    <row r="123" spans="1:21">
      <c r="B123" s="159" t="s">
        <v>350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U123" s="159" t="s">
        <v>550</v>
      </c>
    </row>
    <row r="124" spans="1:21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21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21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21" s="103" customFormat="1" ht="27" customHeight="1" thickBot="1">
      <c r="A127" s="268" t="s">
        <v>683</v>
      </c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</row>
    <row r="128" spans="1:21" s="98" customFormat="1" ht="11.25" customHeight="1" thickBot="1">
      <c r="A128" s="229" t="s">
        <v>162</v>
      </c>
      <c r="B128" s="229" t="s">
        <v>163</v>
      </c>
      <c r="C128" s="265" t="s">
        <v>681</v>
      </c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7"/>
      <c r="T128" s="229" t="s">
        <v>536</v>
      </c>
      <c r="U128" s="229" t="s">
        <v>523</v>
      </c>
    </row>
    <row r="129" spans="1:21" ht="20.25" customHeight="1" thickBot="1">
      <c r="A129" s="230"/>
      <c r="B129" s="230"/>
      <c r="C129" s="160">
        <v>69</v>
      </c>
      <c r="D129" s="160">
        <v>70</v>
      </c>
      <c r="E129" s="160">
        <v>71</v>
      </c>
      <c r="F129" s="160">
        <v>72</v>
      </c>
      <c r="G129" s="160">
        <v>73</v>
      </c>
      <c r="H129" s="160">
        <v>74</v>
      </c>
      <c r="I129" s="160">
        <v>75</v>
      </c>
      <c r="J129" s="160">
        <v>76</v>
      </c>
      <c r="K129" s="160">
        <v>78</v>
      </c>
      <c r="L129" s="160">
        <v>79</v>
      </c>
      <c r="M129" s="160">
        <v>80</v>
      </c>
      <c r="N129" s="160">
        <v>81</v>
      </c>
      <c r="O129" s="160">
        <v>82</v>
      </c>
      <c r="P129" s="160">
        <v>83</v>
      </c>
      <c r="Q129" s="160">
        <v>84</v>
      </c>
      <c r="R129" s="160">
        <v>85</v>
      </c>
      <c r="S129" s="160">
        <v>86</v>
      </c>
      <c r="T129" s="230"/>
      <c r="U129" s="230"/>
    </row>
    <row r="130" spans="1:21">
      <c r="A130" s="100">
        <v>2020</v>
      </c>
      <c r="B130" s="159" t="s">
        <v>339</v>
      </c>
      <c r="C130" s="101">
        <v>62.020601999999997</v>
      </c>
      <c r="D130" s="101">
        <v>46.148611000000002</v>
      </c>
      <c r="E130" s="101">
        <v>37.703489000000005</v>
      </c>
      <c r="F130" s="101">
        <v>111.08607799999999</v>
      </c>
      <c r="G130" s="101">
        <v>126.67706400000003</v>
      </c>
      <c r="H130" s="101">
        <v>19.854406999999998</v>
      </c>
      <c r="I130" s="101">
        <v>3.1841999999999995E-2</v>
      </c>
      <c r="J130" s="101">
        <v>57.832565000000002</v>
      </c>
      <c r="K130" s="101">
        <v>1.625893</v>
      </c>
      <c r="L130" s="101">
        <v>0.86305600000000005</v>
      </c>
      <c r="M130" s="101">
        <v>1.3408399999999998</v>
      </c>
      <c r="N130" s="101">
        <v>0.179895</v>
      </c>
      <c r="O130" s="101">
        <v>18.330824</v>
      </c>
      <c r="P130" s="101">
        <v>31.275274</v>
      </c>
      <c r="Q130" s="101">
        <v>301.99673100000001</v>
      </c>
      <c r="R130" s="101">
        <v>424.938536</v>
      </c>
      <c r="S130" s="101">
        <v>0.27367399999999997</v>
      </c>
      <c r="T130" s="100">
        <v>2020</v>
      </c>
      <c r="U130" s="159" t="s">
        <v>539</v>
      </c>
    </row>
    <row r="131" spans="1:21">
      <c r="B131" s="159" t="s">
        <v>340</v>
      </c>
      <c r="C131" s="101">
        <v>60.617156000000008</v>
      </c>
      <c r="D131" s="101">
        <v>42.480244999999996</v>
      </c>
      <c r="E131" s="101">
        <v>27.018135000000001</v>
      </c>
      <c r="F131" s="101">
        <v>96.454466000000011</v>
      </c>
      <c r="G131" s="101">
        <v>117.451913</v>
      </c>
      <c r="H131" s="101">
        <v>17.032415</v>
      </c>
      <c r="I131" s="101">
        <v>6.4855999999999997E-2</v>
      </c>
      <c r="J131" s="101">
        <v>62.676632999999995</v>
      </c>
      <c r="K131" s="101">
        <v>1.578589</v>
      </c>
      <c r="L131" s="101">
        <v>1.000764</v>
      </c>
      <c r="M131" s="101">
        <v>0.99954700000000007</v>
      </c>
      <c r="N131" s="101">
        <v>7.2494000000000003E-2</v>
      </c>
      <c r="O131" s="101">
        <v>16.307981999999999</v>
      </c>
      <c r="P131" s="101">
        <v>30.593331000000003</v>
      </c>
      <c r="Q131" s="101">
        <v>302.81343399999992</v>
      </c>
      <c r="R131" s="101">
        <v>394.79909500000002</v>
      </c>
      <c r="S131" s="101">
        <v>0.43339500000000003</v>
      </c>
      <c r="U131" s="159" t="s">
        <v>540</v>
      </c>
    </row>
    <row r="132" spans="1:21">
      <c r="B132" s="159" t="s">
        <v>341</v>
      </c>
      <c r="C132" s="101">
        <v>55.902246000000005</v>
      </c>
      <c r="D132" s="101">
        <v>42.911797000000007</v>
      </c>
      <c r="E132" s="101">
        <v>20.282781000000007</v>
      </c>
      <c r="F132" s="101">
        <v>96.567021999999994</v>
      </c>
      <c r="G132" s="101">
        <v>126.61027300000001</v>
      </c>
      <c r="H132" s="101">
        <v>13.353990000000001</v>
      </c>
      <c r="I132" s="101">
        <v>2.9166999999999998E-2</v>
      </c>
      <c r="J132" s="101">
        <v>53.611447999999996</v>
      </c>
      <c r="K132" s="101">
        <v>1.6713359999999999</v>
      </c>
      <c r="L132" s="101">
        <v>0.659999</v>
      </c>
      <c r="M132" s="101">
        <v>1.4662060000000001</v>
      </c>
      <c r="N132" s="101">
        <v>6.7206999999999989E-2</v>
      </c>
      <c r="O132" s="101">
        <v>14.820260000000001</v>
      </c>
      <c r="P132" s="101">
        <v>26.236278000000006</v>
      </c>
      <c r="Q132" s="101">
        <v>291.22975400000001</v>
      </c>
      <c r="R132" s="101">
        <v>338.94336000000004</v>
      </c>
      <c r="S132" s="101">
        <v>0.22229099999999999</v>
      </c>
      <c r="U132" s="159" t="s">
        <v>541</v>
      </c>
    </row>
    <row r="133" spans="1:21">
      <c r="B133" s="159" t="s">
        <v>342</v>
      </c>
      <c r="C133" s="101">
        <v>31.271359999999994</v>
      </c>
      <c r="D133" s="101">
        <v>34.877324000000002</v>
      </c>
      <c r="E133" s="101">
        <v>12.587105999999999</v>
      </c>
      <c r="F133" s="101">
        <v>79.972649000000004</v>
      </c>
      <c r="G133" s="101">
        <v>97.142777000000052</v>
      </c>
      <c r="H133" s="101">
        <v>8.7043200000000009</v>
      </c>
      <c r="I133" s="101">
        <v>9.6800000000000011E-3</v>
      </c>
      <c r="J133" s="101">
        <v>32.448464999999999</v>
      </c>
      <c r="K133" s="101">
        <v>0.14059099999999999</v>
      </c>
      <c r="L133" s="101">
        <v>0.80172700000000008</v>
      </c>
      <c r="M133" s="101">
        <v>1.3338639999999999</v>
      </c>
      <c r="N133" s="101">
        <v>7.8456999999999999E-2</v>
      </c>
      <c r="O133" s="101">
        <v>12.071602000000002</v>
      </c>
      <c r="P133" s="101">
        <v>15.601755000000004</v>
      </c>
      <c r="Q133" s="101">
        <v>175.49784999999997</v>
      </c>
      <c r="R133" s="101">
        <v>215.94431800000001</v>
      </c>
      <c r="S133" s="101">
        <v>0.374025</v>
      </c>
      <c r="U133" s="159" t="s">
        <v>542</v>
      </c>
    </row>
    <row r="134" spans="1:21">
      <c r="B134" s="159" t="s">
        <v>343</v>
      </c>
      <c r="C134" s="101">
        <v>37.463633000000002</v>
      </c>
      <c r="D134" s="101">
        <v>34.791722</v>
      </c>
      <c r="E134" s="101">
        <v>28.362753999999995</v>
      </c>
      <c r="F134" s="101">
        <v>89.771089000000003</v>
      </c>
      <c r="G134" s="101">
        <v>107.72289799999999</v>
      </c>
      <c r="H134" s="101">
        <v>11.381304</v>
      </c>
      <c r="I134" s="101">
        <v>2.0298E-2</v>
      </c>
      <c r="J134" s="101">
        <v>47.391819000000005</v>
      </c>
      <c r="K134" s="101">
        <v>1.663781</v>
      </c>
      <c r="L134" s="101">
        <v>1.4546779999999999</v>
      </c>
      <c r="M134" s="101">
        <v>2.577045</v>
      </c>
      <c r="N134" s="101">
        <v>8.4324999999999997E-2</v>
      </c>
      <c r="O134" s="101">
        <v>13.379101000000002</v>
      </c>
      <c r="P134" s="101">
        <v>18.910274000000001</v>
      </c>
      <c r="Q134" s="101">
        <v>215.93671799999996</v>
      </c>
      <c r="R134" s="101">
        <v>266.87759799999992</v>
      </c>
      <c r="S134" s="101">
        <v>0.31455299999999997</v>
      </c>
      <c r="U134" s="159" t="s">
        <v>543</v>
      </c>
    </row>
    <row r="135" spans="1:21">
      <c r="B135" s="159" t="s">
        <v>344</v>
      </c>
      <c r="C135" s="101">
        <v>51.077921000000003</v>
      </c>
      <c r="D135" s="101">
        <v>41.525165999999999</v>
      </c>
      <c r="E135" s="101">
        <v>20.484782000000003</v>
      </c>
      <c r="F135" s="101">
        <v>81.557191000000017</v>
      </c>
      <c r="G135" s="101">
        <v>115.245409</v>
      </c>
      <c r="H135" s="101">
        <v>14.434608000000001</v>
      </c>
      <c r="I135" s="101">
        <v>0.15009500000000001</v>
      </c>
      <c r="J135" s="101">
        <v>57.653261000000001</v>
      </c>
      <c r="K135" s="101">
        <v>0.84199199999999996</v>
      </c>
      <c r="L135" s="101">
        <v>0.70883800000000008</v>
      </c>
      <c r="M135" s="101">
        <v>2.703335</v>
      </c>
      <c r="N135" s="101">
        <v>4.2914999999999995E-2</v>
      </c>
      <c r="O135" s="101">
        <v>19.167919000000001</v>
      </c>
      <c r="P135" s="101">
        <v>23.272940999999996</v>
      </c>
      <c r="Q135" s="101">
        <v>282.20232899999996</v>
      </c>
      <c r="R135" s="101">
        <v>348.52577200000007</v>
      </c>
      <c r="S135" s="101">
        <v>0.26231199999999999</v>
      </c>
      <c r="U135" s="159" t="s">
        <v>544</v>
      </c>
    </row>
    <row r="136" spans="1:21">
      <c r="B136" s="159" t="s">
        <v>345</v>
      </c>
      <c r="C136" s="101">
        <v>65.593207000000007</v>
      </c>
      <c r="D136" s="101">
        <v>49.398472999999996</v>
      </c>
      <c r="E136" s="101">
        <v>21.948404</v>
      </c>
      <c r="F136" s="101">
        <v>105.07624800000001</v>
      </c>
      <c r="G136" s="101">
        <v>142.08515500000001</v>
      </c>
      <c r="H136" s="101">
        <v>21.832495999999995</v>
      </c>
      <c r="I136" s="101">
        <v>0.15579699999999999</v>
      </c>
      <c r="J136" s="101">
        <v>70.985039</v>
      </c>
      <c r="K136" s="101">
        <v>1.9492990000000001</v>
      </c>
      <c r="L136" s="101">
        <v>1.041739</v>
      </c>
      <c r="M136" s="101">
        <v>1.1346229999999999</v>
      </c>
      <c r="N136" s="101">
        <v>4.9165999999999994E-2</v>
      </c>
      <c r="O136" s="101">
        <v>19.631421999999997</v>
      </c>
      <c r="P136" s="101">
        <v>32.459459999999993</v>
      </c>
      <c r="Q136" s="101">
        <v>341.72831200000007</v>
      </c>
      <c r="R136" s="101">
        <v>376.69127100000003</v>
      </c>
      <c r="S136" s="101">
        <v>0.45533999999999997</v>
      </c>
      <c r="U136" s="159" t="s">
        <v>545</v>
      </c>
    </row>
    <row r="137" spans="1:21">
      <c r="B137" s="159" t="s">
        <v>346</v>
      </c>
      <c r="C137" s="101">
        <v>50.662569000000005</v>
      </c>
      <c r="D137" s="101">
        <v>40.345093999999996</v>
      </c>
      <c r="E137" s="101">
        <v>18.362312000000003</v>
      </c>
      <c r="F137" s="101">
        <v>69.118730999999997</v>
      </c>
      <c r="G137" s="101">
        <v>96.881073999999998</v>
      </c>
      <c r="H137" s="101">
        <v>11.192150999999999</v>
      </c>
      <c r="I137" s="101">
        <v>9.306E-3</v>
      </c>
      <c r="J137" s="101">
        <v>43.616491999999994</v>
      </c>
      <c r="K137" s="101">
        <v>1.149654</v>
      </c>
      <c r="L137" s="101">
        <v>0.7307260000000001</v>
      </c>
      <c r="M137" s="101">
        <v>0.64656599999999997</v>
      </c>
      <c r="N137" s="101">
        <v>4.1662000000000005E-2</v>
      </c>
      <c r="O137" s="101">
        <v>12.879086000000001</v>
      </c>
      <c r="P137" s="101">
        <v>22.154889000000004</v>
      </c>
      <c r="Q137" s="101">
        <v>231.71785299999993</v>
      </c>
      <c r="R137" s="101">
        <v>288.47548000000006</v>
      </c>
      <c r="S137" s="101">
        <v>0.37790399999999991</v>
      </c>
      <c r="U137" s="159" t="s">
        <v>546</v>
      </c>
    </row>
    <row r="138" spans="1:21">
      <c r="B138" s="159" t="s">
        <v>347</v>
      </c>
      <c r="C138" s="101">
        <v>62.126818999999998</v>
      </c>
      <c r="D138" s="101">
        <v>47.485253999999998</v>
      </c>
      <c r="E138" s="101">
        <v>23.715580000000003</v>
      </c>
      <c r="F138" s="101">
        <v>96.183800000000005</v>
      </c>
      <c r="G138" s="101">
        <v>136.17806199999998</v>
      </c>
      <c r="H138" s="101">
        <v>18.512181000000005</v>
      </c>
      <c r="I138" s="101">
        <v>8.3104000000000011E-2</v>
      </c>
      <c r="J138" s="101">
        <v>67.078942999999995</v>
      </c>
      <c r="K138" s="101">
        <v>1.8050649999999999</v>
      </c>
      <c r="L138" s="101">
        <v>0.99085600000000007</v>
      </c>
      <c r="M138" s="101">
        <v>1.3079420000000002</v>
      </c>
      <c r="N138" s="101">
        <v>0.12042699999999998</v>
      </c>
      <c r="O138" s="101">
        <v>17.354202999999998</v>
      </c>
      <c r="P138" s="101">
        <v>30.208748000000003</v>
      </c>
      <c r="Q138" s="101">
        <v>323.14689199999998</v>
      </c>
      <c r="R138" s="101">
        <v>414.99181800000014</v>
      </c>
      <c r="S138" s="101">
        <v>0.62179899999999999</v>
      </c>
      <c r="U138" s="159" t="s">
        <v>547</v>
      </c>
    </row>
    <row r="139" spans="1:21">
      <c r="B139" s="159" t="s">
        <v>348</v>
      </c>
      <c r="C139" s="101">
        <v>68.897126999999983</v>
      </c>
      <c r="D139" s="101">
        <v>43.349183999999994</v>
      </c>
      <c r="E139" s="101">
        <v>26.440078</v>
      </c>
      <c r="F139" s="101">
        <v>114.66878700000001</v>
      </c>
      <c r="G139" s="101">
        <v>143.984656</v>
      </c>
      <c r="H139" s="101">
        <v>17.946981000000001</v>
      </c>
      <c r="I139" s="101">
        <v>0.105849</v>
      </c>
      <c r="J139" s="101">
        <v>71.043886000000001</v>
      </c>
      <c r="K139" s="101">
        <v>2.4905679999999997</v>
      </c>
      <c r="L139" s="101">
        <v>1.057882</v>
      </c>
      <c r="M139" s="101">
        <v>1.7697000000000001</v>
      </c>
      <c r="N139" s="101">
        <v>0.21004099999999998</v>
      </c>
      <c r="O139" s="101">
        <v>20.021098000000002</v>
      </c>
      <c r="P139" s="101">
        <v>36.445484</v>
      </c>
      <c r="Q139" s="101">
        <v>376.92353500000007</v>
      </c>
      <c r="R139" s="101">
        <v>486.17140799999999</v>
      </c>
      <c r="S139" s="101">
        <v>0.28263300000000002</v>
      </c>
      <c r="U139" s="159" t="s">
        <v>548</v>
      </c>
    </row>
    <row r="140" spans="1:21">
      <c r="B140" s="159" t="s">
        <v>349</v>
      </c>
      <c r="C140" s="101">
        <v>65.815427999999997</v>
      </c>
      <c r="D140" s="101">
        <v>46.533867999999991</v>
      </c>
      <c r="E140" s="101">
        <v>22.025334999999998</v>
      </c>
      <c r="F140" s="101">
        <v>109.80715000000001</v>
      </c>
      <c r="G140" s="101">
        <v>138.23602</v>
      </c>
      <c r="H140" s="101">
        <v>23.235472999999999</v>
      </c>
      <c r="I140" s="101">
        <v>0.20582199999999998</v>
      </c>
      <c r="J140" s="101">
        <v>65.190162999999998</v>
      </c>
      <c r="K140" s="101">
        <v>1.9596370000000001</v>
      </c>
      <c r="L140" s="101">
        <v>0.964696</v>
      </c>
      <c r="M140" s="101">
        <v>2.2012879999999999</v>
      </c>
      <c r="N140" s="101">
        <v>0.18825999999999998</v>
      </c>
      <c r="O140" s="101">
        <v>17.775578999999993</v>
      </c>
      <c r="P140" s="101">
        <v>33.915087999999997</v>
      </c>
      <c r="Q140" s="101">
        <v>355.33156000000014</v>
      </c>
      <c r="R140" s="101">
        <v>445.54104700000011</v>
      </c>
      <c r="S140" s="101">
        <v>0.64759999999999995</v>
      </c>
      <c r="U140" s="159" t="s">
        <v>549</v>
      </c>
    </row>
    <row r="141" spans="1:21">
      <c r="B141" s="159" t="s">
        <v>350</v>
      </c>
      <c r="C141" s="101">
        <v>49.976866999999999</v>
      </c>
      <c r="D141" s="101">
        <v>39.059746000000004</v>
      </c>
      <c r="E141" s="101">
        <v>21.215781</v>
      </c>
      <c r="F141" s="101">
        <v>107.86553000000001</v>
      </c>
      <c r="G141" s="101">
        <v>116.85677199999998</v>
      </c>
      <c r="H141" s="101">
        <v>20.627193000000005</v>
      </c>
      <c r="I141" s="101">
        <v>5.0321000000000005E-2</v>
      </c>
      <c r="J141" s="101">
        <v>56.647438000000001</v>
      </c>
      <c r="K141" s="101">
        <v>1.769841</v>
      </c>
      <c r="L141" s="101">
        <v>0.649787</v>
      </c>
      <c r="M141" s="101">
        <v>0.43338699999999997</v>
      </c>
      <c r="N141" s="101">
        <v>0.223715</v>
      </c>
      <c r="O141" s="101">
        <v>16.945403000000002</v>
      </c>
      <c r="P141" s="101">
        <v>29.385607999999994</v>
      </c>
      <c r="Q141" s="101">
        <v>323.4481379999998</v>
      </c>
      <c r="R141" s="101">
        <v>367.62484400000017</v>
      </c>
      <c r="S141" s="101">
        <v>1.3142360000000002</v>
      </c>
      <c r="U141" s="159" t="s">
        <v>550</v>
      </c>
    </row>
    <row r="142" spans="1:21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61"/>
      <c r="Q142" s="161"/>
      <c r="R142" s="161"/>
      <c r="S142" s="161"/>
    </row>
    <row r="143" spans="1:21">
      <c r="A143" s="100">
        <v>2021</v>
      </c>
      <c r="B143" s="159" t="s">
        <v>339</v>
      </c>
      <c r="C143" s="101">
        <v>56.89063800000001</v>
      </c>
      <c r="D143" s="101">
        <v>42.282961000000007</v>
      </c>
      <c r="E143" s="101">
        <v>17.352487</v>
      </c>
      <c r="F143" s="101">
        <v>125.79396800000001</v>
      </c>
      <c r="G143" s="101">
        <v>133.400463</v>
      </c>
      <c r="H143" s="101">
        <v>22.669756999999997</v>
      </c>
      <c r="I143" s="101">
        <v>5.8237999999999998E-2</v>
      </c>
      <c r="J143" s="101">
        <v>52.591456999999998</v>
      </c>
      <c r="K143" s="101">
        <v>1.890317</v>
      </c>
      <c r="L143" s="101">
        <v>0.72230700000000003</v>
      </c>
      <c r="M143" s="101">
        <v>1.391338</v>
      </c>
      <c r="N143" s="101">
        <v>0.19477900000000001</v>
      </c>
      <c r="O143" s="101">
        <v>14.455854</v>
      </c>
      <c r="P143" s="101">
        <v>28.976768999999997</v>
      </c>
      <c r="Q143" s="101">
        <v>299.61797000000018</v>
      </c>
      <c r="R143" s="101">
        <v>369.14032000000014</v>
      </c>
      <c r="S143" s="101">
        <v>0.17766100000000004</v>
      </c>
      <c r="T143" s="100">
        <v>2021</v>
      </c>
      <c r="U143" s="159" t="s">
        <v>539</v>
      </c>
    </row>
    <row r="144" spans="1:21">
      <c r="B144" s="159" t="s">
        <v>340</v>
      </c>
      <c r="C144" s="101">
        <v>60.580609999999993</v>
      </c>
      <c r="D144" s="101">
        <v>42.288153000000001</v>
      </c>
      <c r="E144" s="101">
        <v>10.375003999999999</v>
      </c>
      <c r="F144" s="101">
        <v>119.97424799999999</v>
      </c>
      <c r="G144" s="101">
        <v>146.01006799999996</v>
      </c>
      <c r="H144" s="101">
        <v>28.178721000000003</v>
      </c>
      <c r="I144" s="101">
        <v>0.21748000000000001</v>
      </c>
      <c r="J144" s="101">
        <v>62.365801000000005</v>
      </c>
      <c r="K144" s="101">
        <v>2.3719060000000001</v>
      </c>
      <c r="L144" s="101">
        <v>1.294246</v>
      </c>
      <c r="M144" s="101">
        <v>1.6497280000000001</v>
      </c>
      <c r="N144" s="101">
        <v>0.228022</v>
      </c>
      <c r="O144" s="101">
        <v>18.893505000000001</v>
      </c>
      <c r="P144" s="101">
        <v>32.198124000000007</v>
      </c>
      <c r="Q144" s="101">
        <v>318.09561800000023</v>
      </c>
      <c r="R144" s="101">
        <v>418.65798700000005</v>
      </c>
      <c r="S144" s="101">
        <v>0.35342300000000004</v>
      </c>
      <c r="U144" s="159" t="s">
        <v>540</v>
      </c>
    </row>
    <row r="145" spans="1:21">
      <c r="B145" s="159" t="s">
        <v>341</v>
      </c>
      <c r="C145" s="101">
        <v>73.07154700000001</v>
      </c>
      <c r="D145" s="101">
        <v>49.789270000000009</v>
      </c>
      <c r="E145" s="101">
        <v>17.535178999999999</v>
      </c>
      <c r="F145" s="101">
        <v>148.36134000000004</v>
      </c>
      <c r="G145" s="101">
        <v>163.79502400000001</v>
      </c>
      <c r="H145" s="101">
        <v>34.005309999999994</v>
      </c>
      <c r="I145" s="101">
        <v>0.30496699999999999</v>
      </c>
      <c r="J145" s="101">
        <v>77.016654000000003</v>
      </c>
      <c r="K145" s="101">
        <v>2.528054</v>
      </c>
      <c r="L145" s="101">
        <v>1.138978</v>
      </c>
      <c r="M145" s="101">
        <v>2.3723339999999999</v>
      </c>
      <c r="N145" s="101">
        <v>0.23482799999999998</v>
      </c>
      <c r="O145" s="101">
        <v>19.844866000000007</v>
      </c>
      <c r="P145" s="101">
        <v>36.852615999999998</v>
      </c>
      <c r="Q145" s="101">
        <v>387.85565400000041</v>
      </c>
      <c r="R145" s="101">
        <v>456.83785100000023</v>
      </c>
      <c r="S145" s="101">
        <v>0.565724</v>
      </c>
      <c r="U145" s="159" t="s">
        <v>541</v>
      </c>
    </row>
    <row r="146" spans="1:21">
      <c r="B146" s="159" t="s">
        <v>342</v>
      </c>
      <c r="C146" s="101">
        <v>71.035963999999993</v>
      </c>
      <c r="D146" s="101">
        <v>52.237153999999997</v>
      </c>
      <c r="E146" s="101">
        <v>22.262408000000001</v>
      </c>
      <c r="F146" s="101">
        <v>149.29488300000003</v>
      </c>
      <c r="G146" s="101">
        <v>159.05769400000003</v>
      </c>
      <c r="H146" s="101">
        <v>34.121873999999998</v>
      </c>
      <c r="I146" s="101">
        <v>0.12134399999999999</v>
      </c>
      <c r="J146" s="101">
        <v>73.339484999999996</v>
      </c>
      <c r="K146" s="101">
        <v>2.5498630000000002</v>
      </c>
      <c r="L146" s="101">
        <v>1.0020709999999999</v>
      </c>
      <c r="M146" s="101">
        <v>1.6670690000000001</v>
      </c>
      <c r="N146" s="101">
        <v>0.85186099999999998</v>
      </c>
      <c r="O146" s="101">
        <v>20.193235000000001</v>
      </c>
      <c r="P146" s="101">
        <v>35.257840999999999</v>
      </c>
      <c r="Q146" s="101">
        <v>352.14552299999986</v>
      </c>
      <c r="R146" s="101">
        <v>433.47228200000018</v>
      </c>
      <c r="S146" s="101">
        <v>0.49978600000000001</v>
      </c>
      <c r="U146" s="159" t="s">
        <v>542</v>
      </c>
    </row>
    <row r="147" spans="1:21">
      <c r="B147" s="159" t="s">
        <v>343</v>
      </c>
      <c r="C147" s="101">
        <v>70.596181999999985</v>
      </c>
      <c r="D147" s="101">
        <v>51.547541999999993</v>
      </c>
      <c r="E147" s="101">
        <v>17.151168999999999</v>
      </c>
      <c r="F147" s="101">
        <v>152.98312200000004</v>
      </c>
      <c r="G147" s="101">
        <v>165.29930199999998</v>
      </c>
      <c r="H147" s="101">
        <v>34.769399999999997</v>
      </c>
      <c r="I147" s="101">
        <v>0.14973499999999998</v>
      </c>
      <c r="J147" s="101">
        <v>71.961692999999997</v>
      </c>
      <c r="K147" s="101">
        <v>2.8931089999999999</v>
      </c>
      <c r="L147" s="101">
        <v>1.4700060000000001</v>
      </c>
      <c r="M147" s="101">
        <v>2.061429</v>
      </c>
      <c r="N147" s="101">
        <v>0.81714399999999998</v>
      </c>
      <c r="O147" s="101">
        <v>19.300669000000003</v>
      </c>
      <c r="P147" s="101">
        <v>33.047624000000006</v>
      </c>
      <c r="Q147" s="101">
        <v>355.49170100000049</v>
      </c>
      <c r="R147" s="101">
        <v>421.45737199999996</v>
      </c>
      <c r="S147" s="101">
        <v>0.66785499999999998</v>
      </c>
      <c r="U147" s="159" t="s">
        <v>543</v>
      </c>
    </row>
    <row r="148" spans="1:21">
      <c r="B148" s="159" t="s">
        <v>344</v>
      </c>
      <c r="C148" s="101">
        <v>72.653822000000019</v>
      </c>
      <c r="D148" s="101">
        <v>54.803291999999999</v>
      </c>
      <c r="E148" s="101">
        <v>19.984005</v>
      </c>
      <c r="F148" s="101">
        <v>154.04562300000001</v>
      </c>
      <c r="G148" s="101">
        <v>167.50632999999999</v>
      </c>
      <c r="H148" s="101">
        <v>29.937418999999995</v>
      </c>
      <c r="I148" s="101">
        <v>0.12765399999999999</v>
      </c>
      <c r="J148" s="101">
        <v>69.889717999999988</v>
      </c>
      <c r="K148" s="101">
        <v>2.4228120000000004</v>
      </c>
      <c r="L148" s="101">
        <v>1.0411969999999999</v>
      </c>
      <c r="M148" s="101">
        <v>1.6889210000000001</v>
      </c>
      <c r="N148" s="101">
        <v>0.79098099999999993</v>
      </c>
      <c r="O148" s="101">
        <v>18.335535999999991</v>
      </c>
      <c r="P148" s="101">
        <v>33.285055</v>
      </c>
      <c r="Q148" s="101">
        <v>373.7739590000001</v>
      </c>
      <c r="R148" s="101">
        <v>389.21786800000018</v>
      </c>
      <c r="S148" s="101">
        <v>0.14679799999999998</v>
      </c>
      <c r="U148" s="159" t="s">
        <v>544</v>
      </c>
    </row>
    <row r="149" spans="1:21">
      <c r="B149" s="159" t="s">
        <v>345</v>
      </c>
      <c r="C149" s="101">
        <v>77.325793000000019</v>
      </c>
      <c r="D149" s="101">
        <v>41.465113000000002</v>
      </c>
      <c r="E149" s="101">
        <v>20.406979000000003</v>
      </c>
      <c r="F149" s="101">
        <v>172.070055</v>
      </c>
      <c r="G149" s="101">
        <v>190.98704499999999</v>
      </c>
      <c r="H149" s="101">
        <v>32.095761000000003</v>
      </c>
      <c r="I149" s="101">
        <v>0.29097699999999999</v>
      </c>
      <c r="J149" s="101">
        <v>82.850979999999993</v>
      </c>
      <c r="K149" s="101">
        <v>2.434469</v>
      </c>
      <c r="L149" s="101">
        <v>1.2752050000000001</v>
      </c>
      <c r="M149" s="101">
        <v>1.6433389999999999</v>
      </c>
      <c r="N149" s="101">
        <v>0.86127899999999991</v>
      </c>
      <c r="O149" s="101">
        <v>20.553316000000009</v>
      </c>
      <c r="P149" s="101">
        <v>37.323518000000007</v>
      </c>
      <c r="Q149" s="101">
        <v>385.32930699999997</v>
      </c>
      <c r="R149" s="101">
        <v>380.49396600000011</v>
      </c>
      <c r="S149" s="101">
        <v>0.35036100000000003</v>
      </c>
      <c r="U149" s="159" t="s">
        <v>545</v>
      </c>
    </row>
    <row r="150" spans="1:21">
      <c r="B150" s="159" t="s">
        <v>346</v>
      </c>
      <c r="C150" s="101">
        <v>50.419796999999996</v>
      </c>
      <c r="D150" s="101">
        <v>47.536813000000002</v>
      </c>
      <c r="E150" s="101">
        <v>14.501566</v>
      </c>
      <c r="F150" s="101">
        <v>150.61453399999999</v>
      </c>
      <c r="G150" s="101">
        <v>138.721518</v>
      </c>
      <c r="H150" s="101">
        <v>25.922534999999996</v>
      </c>
      <c r="I150" s="101">
        <v>4.9835999999999998E-2</v>
      </c>
      <c r="J150" s="101">
        <v>46.622158999999996</v>
      </c>
      <c r="K150" s="101">
        <v>1.543302</v>
      </c>
      <c r="L150" s="101">
        <v>0.55292600000000003</v>
      </c>
      <c r="M150" s="101">
        <v>2.4409019999999999</v>
      </c>
      <c r="N150" s="101">
        <v>0.55952800000000003</v>
      </c>
      <c r="O150" s="101">
        <v>12.532153999999998</v>
      </c>
      <c r="P150" s="101">
        <v>22.915758999999998</v>
      </c>
      <c r="Q150" s="101">
        <v>269.77879500000012</v>
      </c>
      <c r="R150" s="101">
        <v>313.67413199999999</v>
      </c>
      <c r="S150" s="101">
        <v>0.65231700000000004</v>
      </c>
      <c r="U150" s="159" t="s">
        <v>546</v>
      </c>
    </row>
    <row r="151" spans="1:21">
      <c r="B151" s="159" t="s">
        <v>347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U151" s="159" t="s">
        <v>547</v>
      </c>
    </row>
    <row r="152" spans="1:21">
      <c r="B152" s="159" t="s">
        <v>348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U152" s="159" t="s">
        <v>548</v>
      </c>
    </row>
    <row r="153" spans="1:21">
      <c r="B153" s="159" t="s">
        <v>349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U153" s="159" t="s">
        <v>549</v>
      </c>
    </row>
    <row r="154" spans="1:21">
      <c r="B154" s="159" t="s">
        <v>350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U154" s="159" t="s">
        <v>550</v>
      </c>
    </row>
    <row r="155" spans="1:21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61"/>
      <c r="Q155" s="161"/>
      <c r="R155" s="161"/>
      <c r="S155" s="161"/>
    </row>
    <row r="156" spans="1:21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21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21" s="103" customFormat="1" ht="27" customHeight="1" thickBot="1">
      <c r="A158" s="268" t="s">
        <v>683</v>
      </c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163"/>
      <c r="S158" s="163"/>
      <c r="T158" s="163"/>
      <c r="U158" s="163"/>
    </row>
    <row r="159" spans="1:21" s="98" customFormat="1" ht="11.25" customHeight="1" thickBot="1">
      <c r="A159" s="229" t="s">
        <v>162</v>
      </c>
      <c r="B159" s="229" t="s">
        <v>163</v>
      </c>
      <c r="C159" s="265" t="s">
        <v>681</v>
      </c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7"/>
      <c r="P159" s="229" t="s">
        <v>536</v>
      </c>
      <c r="Q159" s="229" t="s">
        <v>523</v>
      </c>
    </row>
    <row r="160" spans="1:21" ht="20.25" customHeight="1" thickBot="1">
      <c r="A160" s="230"/>
      <c r="B160" s="230"/>
      <c r="C160" s="160">
        <v>87</v>
      </c>
      <c r="D160" s="160">
        <v>88</v>
      </c>
      <c r="E160" s="160">
        <v>89</v>
      </c>
      <c r="F160" s="160">
        <v>90</v>
      </c>
      <c r="G160" s="160">
        <v>91</v>
      </c>
      <c r="H160" s="160">
        <v>92</v>
      </c>
      <c r="I160" s="160">
        <v>93</v>
      </c>
      <c r="J160" s="160">
        <v>94</v>
      </c>
      <c r="K160" s="160">
        <v>95</v>
      </c>
      <c r="L160" s="160">
        <v>96</v>
      </c>
      <c r="M160" s="160">
        <v>97</v>
      </c>
      <c r="N160" s="160">
        <v>98</v>
      </c>
      <c r="O160" s="160">
        <v>99</v>
      </c>
      <c r="P160" s="230"/>
      <c r="Q160" s="230"/>
      <c r="T160" s="159"/>
    </row>
    <row r="161" spans="1:17">
      <c r="A161" s="100">
        <v>2020</v>
      </c>
      <c r="B161" s="159" t="s">
        <v>339</v>
      </c>
      <c r="C161" s="101">
        <v>796.11996399999998</v>
      </c>
      <c r="D161" s="101">
        <v>24.463984000000007</v>
      </c>
      <c r="E161" s="101">
        <v>3.8268650000000002</v>
      </c>
      <c r="F161" s="101">
        <v>137.080321</v>
      </c>
      <c r="G161" s="101">
        <v>10.772372999999995</v>
      </c>
      <c r="H161" s="101">
        <v>0.58475500000000002</v>
      </c>
      <c r="I161" s="101">
        <v>4.7701729999999998</v>
      </c>
      <c r="J161" s="101">
        <v>164.68693300000004</v>
      </c>
      <c r="K161" s="101">
        <v>4.8832780000000007</v>
      </c>
      <c r="L161" s="101">
        <v>10.659049</v>
      </c>
      <c r="M161" s="101">
        <v>1.3137220000000001</v>
      </c>
      <c r="N161" s="101">
        <v>0</v>
      </c>
      <c r="O161" s="101">
        <v>6.8069470000000001</v>
      </c>
      <c r="P161" s="100">
        <v>2020</v>
      </c>
      <c r="Q161" s="159" t="s">
        <v>539</v>
      </c>
    </row>
    <row r="162" spans="1:17">
      <c r="B162" s="159" t="s">
        <v>340</v>
      </c>
      <c r="C162" s="101">
        <v>817.32046700000001</v>
      </c>
      <c r="D162" s="101">
        <v>18.448535</v>
      </c>
      <c r="E162" s="101">
        <v>5.4801540000000006</v>
      </c>
      <c r="F162" s="101">
        <v>141.329769</v>
      </c>
      <c r="G162" s="101">
        <v>14.439480999999997</v>
      </c>
      <c r="H162" s="101">
        <v>0.69884000000000002</v>
      </c>
      <c r="I162" s="101">
        <v>3.0107210000000002</v>
      </c>
      <c r="J162" s="101">
        <v>172.39215200000001</v>
      </c>
      <c r="K162" s="101">
        <v>4.6944819999999989</v>
      </c>
      <c r="L162" s="101">
        <v>10.897425999999999</v>
      </c>
      <c r="M162" s="101">
        <v>1.6646579999999993</v>
      </c>
      <c r="N162" s="101">
        <v>0</v>
      </c>
      <c r="O162" s="101">
        <v>6.9554130000000001</v>
      </c>
      <c r="P162" s="96"/>
      <c r="Q162" s="159" t="s">
        <v>540</v>
      </c>
    </row>
    <row r="163" spans="1:17">
      <c r="B163" s="159" t="s">
        <v>341</v>
      </c>
      <c r="C163" s="101">
        <v>514.44333699999993</v>
      </c>
      <c r="D163" s="101">
        <v>22.071248999999995</v>
      </c>
      <c r="E163" s="101">
        <v>4.5632670000000006</v>
      </c>
      <c r="F163" s="101">
        <v>115.43278499999998</v>
      </c>
      <c r="G163" s="101">
        <v>9.4026309999999995</v>
      </c>
      <c r="H163" s="101">
        <v>0.579237</v>
      </c>
      <c r="I163" s="101">
        <v>4.4458469999999997</v>
      </c>
      <c r="J163" s="101">
        <v>120.722403</v>
      </c>
      <c r="K163" s="101">
        <v>4.6991259999999997</v>
      </c>
      <c r="L163" s="101">
        <v>8.9608600000000003</v>
      </c>
      <c r="M163" s="101">
        <v>1.477252</v>
      </c>
      <c r="N163" s="101">
        <v>0</v>
      </c>
      <c r="O163" s="101">
        <v>8.993326999999999</v>
      </c>
      <c r="P163" s="96"/>
      <c r="Q163" s="159" t="s">
        <v>541</v>
      </c>
    </row>
    <row r="164" spans="1:17">
      <c r="B164" s="159" t="s">
        <v>342</v>
      </c>
      <c r="C164" s="101">
        <v>105.422926</v>
      </c>
      <c r="D164" s="101">
        <v>41.419587</v>
      </c>
      <c r="E164" s="101">
        <v>2.5615569999999996</v>
      </c>
      <c r="F164" s="101">
        <v>56.635221000000001</v>
      </c>
      <c r="G164" s="101">
        <v>2.98203</v>
      </c>
      <c r="H164" s="101">
        <v>0.57637899999999997</v>
      </c>
      <c r="I164" s="101">
        <v>8.1759999999999999E-2</v>
      </c>
      <c r="J164" s="101">
        <v>46.165775000000011</v>
      </c>
      <c r="K164" s="101">
        <v>5.7076900000000004</v>
      </c>
      <c r="L164" s="101">
        <v>4.8204830000000003</v>
      </c>
      <c r="M164" s="101">
        <v>8.2261000000000001E-2</v>
      </c>
      <c r="N164" s="101">
        <v>0</v>
      </c>
      <c r="O164" s="101">
        <v>5.1785410000000009</v>
      </c>
      <c r="P164" s="96"/>
      <c r="Q164" s="159" t="s">
        <v>542</v>
      </c>
    </row>
    <row r="165" spans="1:17">
      <c r="B165" s="159" t="s">
        <v>343</v>
      </c>
      <c r="C165" s="101">
        <v>407.38714499999998</v>
      </c>
      <c r="D165" s="101">
        <v>33.145150999999998</v>
      </c>
      <c r="E165" s="101">
        <v>5.2610950000000001</v>
      </c>
      <c r="F165" s="101">
        <v>95.651107999999994</v>
      </c>
      <c r="G165" s="101">
        <v>6.1754670000000003</v>
      </c>
      <c r="H165" s="101">
        <v>0.61003499999999999</v>
      </c>
      <c r="I165" s="101">
        <v>4.3371769999999996</v>
      </c>
      <c r="J165" s="101">
        <v>90.423587999999995</v>
      </c>
      <c r="K165" s="101">
        <v>4.3713660000000001</v>
      </c>
      <c r="L165" s="101">
        <v>6.1206440000000004</v>
      </c>
      <c r="M165" s="101">
        <v>1.0564439999999999</v>
      </c>
      <c r="N165" s="101">
        <v>0</v>
      </c>
      <c r="O165" s="101">
        <v>2.2046820000000009</v>
      </c>
      <c r="P165" s="96"/>
      <c r="Q165" s="159" t="s">
        <v>543</v>
      </c>
    </row>
    <row r="166" spans="1:17">
      <c r="B166" s="159" t="s">
        <v>344</v>
      </c>
      <c r="C166" s="101">
        <v>646.03060299999993</v>
      </c>
      <c r="D166" s="101">
        <v>22.668565999999998</v>
      </c>
      <c r="E166" s="101">
        <v>8.5913900000000005</v>
      </c>
      <c r="F166" s="101">
        <v>145.968513</v>
      </c>
      <c r="G166" s="101">
        <v>5.8029200000000003</v>
      </c>
      <c r="H166" s="101">
        <v>0.63450200000000001</v>
      </c>
      <c r="I166" s="101">
        <v>2.954056</v>
      </c>
      <c r="J166" s="101">
        <v>145.70711799999998</v>
      </c>
      <c r="K166" s="101">
        <v>6.3610930000000003</v>
      </c>
      <c r="L166" s="101">
        <v>6.0655109999999999</v>
      </c>
      <c r="M166" s="101">
        <v>1.9175819999999999</v>
      </c>
      <c r="N166" s="101">
        <v>0</v>
      </c>
      <c r="O166" s="101">
        <v>3.6470780000000005</v>
      </c>
      <c r="P166" s="96"/>
      <c r="Q166" s="159" t="s">
        <v>544</v>
      </c>
    </row>
    <row r="167" spans="1:17">
      <c r="B167" s="159" t="s">
        <v>345</v>
      </c>
      <c r="C167" s="101">
        <v>661.08727599999997</v>
      </c>
      <c r="D167" s="101">
        <v>48.485468999999995</v>
      </c>
      <c r="E167" s="101">
        <v>6.0271850000000002</v>
      </c>
      <c r="F167" s="101">
        <v>151.32962699999999</v>
      </c>
      <c r="G167" s="101">
        <v>13.539355000000008</v>
      </c>
      <c r="H167" s="101">
        <v>0.82263599999999992</v>
      </c>
      <c r="I167" s="101">
        <v>7.404634999999999</v>
      </c>
      <c r="J167" s="101">
        <v>182.17478000000003</v>
      </c>
      <c r="K167" s="101">
        <v>8.7798359999999995</v>
      </c>
      <c r="L167" s="101">
        <v>8.825762000000001</v>
      </c>
      <c r="M167" s="101">
        <v>0.46495499999999995</v>
      </c>
      <c r="N167" s="101">
        <v>0</v>
      </c>
      <c r="O167" s="101">
        <v>3.7590630000000003</v>
      </c>
      <c r="P167" s="96"/>
      <c r="Q167" s="159" t="s">
        <v>545</v>
      </c>
    </row>
    <row r="168" spans="1:17">
      <c r="B168" s="159" t="s">
        <v>346</v>
      </c>
      <c r="C168" s="101">
        <v>438.40627000000001</v>
      </c>
      <c r="D168" s="101">
        <v>27.840859999999999</v>
      </c>
      <c r="E168" s="101">
        <v>2.6170209999999998</v>
      </c>
      <c r="F168" s="101">
        <v>108.65096899999999</v>
      </c>
      <c r="G168" s="101">
        <v>8.4355139999999977</v>
      </c>
      <c r="H168" s="101">
        <v>0.48237800000000003</v>
      </c>
      <c r="I168" s="101">
        <v>4.1546250000000002</v>
      </c>
      <c r="J168" s="101">
        <v>118.994191</v>
      </c>
      <c r="K168" s="101">
        <v>4.8067060000000001</v>
      </c>
      <c r="L168" s="101">
        <v>7.2035629999999999</v>
      </c>
      <c r="M168" s="101">
        <v>0.24147199999999999</v>
      </c>
      <c r="N168" s="101">
        <v>0</v>
      </c>
      <c r="O168" s="101">
        <v>3.910825</v>
      </c>
      <c r="P168" s="96"/>
      <c r="Q168" s="159" t="s">
        <v>546</v>
      </c>
    </row>
    <row r="169" spans="1:17">
      <c r="B169" s="159" t="s">
        <v>347</v>
      </c>
      <c r="C169" s="101">
        <v>903.82620199999997</v>
      </c>
      <c r="D169" s="101">
        <v>38.836330000000004</v>
      </c>
      <c r="E169" s="101">
        <v>5.6838670000000011</v>
      </c>
      <c r="F169" s="101">
        <v>171.17351000000002</v>
      </c>
      <c r="G169" s="101">
        <v>11.491580000000003</v>
      </c>
      <c r="H169" s="101">
        <v>0.95819399999999999</v>
      </c>
      <c r="I169" s="101">
        <v>3.2034350000000003</v>
      </c>
      <c r="J169" s="101">
        <v>166.39222799999999</v>
      </c>
      <c r="K169" s="101">
        <v>7.1868970000000001</v>
      </c>
      <c r="L169" s="101">
        <v>8.4642649999999993</v>
      </c>
      <c r="M169" s="101">
        <v>0.87303599999999992</v>
      </c>
      <c r="N169" s="101">
        <v>0</v>
      </c>
      <c r="O169" s="101">
        <v>4.2676739999999995</v>
      </c>
      <c r="P169" s="96"/>
      <c r="Q169" s="159" t="s">
        <v>547</v>
      </c>
    </row>
    <row r="170" spans="1:17">
      <c r="B170" s="159" t="s">
        <v>348</v>
      </c>
      <c r="C170" s="101">
        <v>857.6506559999998</v>
      </c>
      <c r="D170" s="101">
        <v>97.717765999999997</v>
      </c>
      <c r="E170" s="101">
        <v>5.5428110000000004</v>
      </c>
      <c r="F170" s="101">
        <v>171.41176199999998</v>
      </c>
      <c r="G170" s="101">
        <v>14.233986000000005</v>
      </c>
      <c r="H170" s="101">
        <v>0.66033099999999989</v>
      </c>
      <c r="I170" s="101">
        <v>5.0234450000000006</v>
      </c>
      <c r="J170" s="101">
        <v>187.49041</v>
      </c>
      <c r="K170" s="101">
        <v>7.9171490000000011</v>
      </c>
      <c r="L170" s="101">
        <v>11.294851000000001</v>
      </c>
      <c r="M170" s="101">
        <v>0.19889100000000001</v>
      </c>
      <c r="N170" s="101">
        <v>0</v>
      </c>
      <c r="O170" s="101">
        <v>3.6272839999999995</v>
      </c>
      <c r="P170" s="96"/>
      <c r="Q170" s="159" t="s">
        <v>548</v>
      </c>
    </row>
    <row r="171" spans="1:17">
      <c r="B171" s="159" t="s">
        <v>349</v>
      </c>
      <c r="C171" s="101">
        <v>872.93450599999994</v>
      </c>
      <c r="D171" s="101">
        <v>19.075575000000001</v>
      </c>
      <c r="E171" s="101">
        <v>5.5386030000000002</v>
      </c>
      <c r="F171" s="101">
        <v>158.68588999999997</v>
      </c>
      <c r="G171" s="101">
        <v>12.485347999999997</v>
      </c>
      <c r="H171" s="101">
        <v>0.76928400000000008</v>
      </c>
      <c r="I171" s="101">
        <v>5.564388000000001</v>
      </c>
      <c r="J171" s="101">
        <v>177.96464499999999</v>
      </c>
      <c r="K171" s="101">
        <v>8.2821170000000013</v>
      </c>
      <c r="L171" s="101">
        <v>9.9042389999999987</v>
      </c>
      <c r="M171" s="101">
        <v>0.56622899999999998</v>
      </c>
      <c r="N171" s="101">
        <v>0</v>
      </c>
      <c r="O171" s="101">
        <v>3.2455510000000007</v>
      </c>
      <c r="P171" s="96"/>
      <c r="Q171" s="159" t="s">
        <v>549</v>
      </c>
    </row>
    <row r="172" spans="1:17">
      <c r="B172" s="159" t="s">
        <v>350</v>
      </c>
      <c r="C172" s="101">
        <v>478.72304300000008</v>
      </c>
      <c r="D172" s="101">
        <v>10.952682000000001</v>
      </c>
      <c r="E172" s="101">
        <v>4.4234989999999996</v>
      </c>
      <c r="F172" s="101">
        <v>126.85161199999999</v>
      </c>
      <c r="G172" s="101">
        <v>12.152452000000004</v>
      </c>
      <c r="H172" s="101">
        <v>0.46785899999999997</v>
      </c>
      <c r="I172" s="101">
        <v>4.5822240000000001</v>
      </c>
      <c r="J172" s="101">
        <v>143.06786400000001</v>
      </c>
      <c r="K172" s="101">
        <v>6.7982670000000001</v>
      </c>
      <c r="L172" s="101">
        <v>7.944661</v>
      </c>
      <c r="M172" s="101">
        <v>0.99104599999999987</v>
      </c>
      <c r="N172" s="101">
        <v>0</v>
      </c>
      <c r="O172" s="101">
        <v>3.0097609999999997</v>
      </c>
      <c r="P172" s="96"/>
      <c r="Q172" s="159" t="s">
        <v>550</v>
      </c>
    </row>
    <row r="173" spans="1:17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96"/>
    </row>
    <row r="174" spans="1:17">
      <c r="A174" s="100">
        <v>2021</v>
      </c>
      <c r="B174" s="159" t="s">
        <v>339</v>
      </c>
      <c r="C174" s="101">
        <v>682.22926799999993</v>
      </c>
      <c r="D174" s="101">
        <v>33.519981999999999</v>
      </c>
      <c r="E174" s="101">
        <v>6.6510500000000006</v>
      </c>
      <c r="F174" s="101">
        <v>128.48985199999998</v>
      </c>
      <c r="G174" s="101">
        <v>11.492964999999996</v>
      </c>
      <c r="H174" s="101">
        <v>0.61246100000000003</v>
      </c>
      <c r="I174" s="101">
        <v>3.6947890000000001</v>
      </c>
      <c r="J174" s="101">
        <v>147.35902699999997</v>
      </c>
      <c r="K174" s="101">
        <v>5.581302</v>
      </c>
      <c r="L174" s="101">
        <v>8.104830999999999</v>
      </c>
      <c r="M174" s="101">
        <v>1.5217860000000001</v>
      </c>
      <c r="N174" s="101">
        <v>0</v>
      </c>
      <c r="O174" s="101">
        <v>2.6267609999999997</v>
      </c>
      <c r="P174" s="100">
        <v>2021</v>
      </c>
      <c r="Q174" s="159" t="s">
        <v>539</v>
      </c>
    </row>
    <row r="175" spans="1:17">
      <c r="B175" s="159" t="s">
        <v>340</v>
      </c>
      <c r="C175" s="101">
        <v>751.45171200000016</v>
      </c>
      <c r="D175" s="101">
        <v>9.726033000000001</v>
      </c>
      <c r="E175" s="101">
        <v>5.6222580000000004</v>
      </c>
      <c r="F175" s="101">
        <v>147.85558999999998</v>
      </c>
      <c r="G175" s="101">
        <v>10.896081000000002</v>
      </c>
      <c r="H175" s="101">
        <v>0.51873800000000003</v>
      </c>
      <c r="I175" s="101">
        <v>4.4333660000000004</v>
      </c>
      <c r="J175" s="101">
        <v>155.98774</v>
      </c>
      <c r="K175" s="101">
        <v>5.5014700000000003</v>
      </c>
      <c r="L175" s="101">
        <v>8.747202999999999</v>
      </c>
      <c r="M175" s="101">
        <v>1.4623970000000002</v>
      </c>
      <c r="N175" s="101">
        <v>0</v>
      </c>
      <c r="O175" s="101">
        <v>2.387607</v>
      </c>
      <c r="P175" s="96"/>
      <c r="Q175" s="159" t="s">
        <v>540</v>
      </c>
    </row>
    <row r="176" spans="1:17">
      <c r="B176" s="159" t="s">
        <v>341</v>
      </c>
      <c r="C176" s="101">
        <v>856.4073719999999</v>
      </c>
      <c r="D176" s="101">
        <v>39.177655000000001</v>
      </c>
      <c r="E176" s="101">
        <v>7.1997589999999994</v>
      </c>
      <c r="F176" s="101">
        <v>177.85204299999998</v>
      </c>
      <c r="G176" s="101">
        <v>9.9090439999999997</v>
      </c>
      <c r="H176" s="101">
        <v>0.99610500000000002</v>
      </c>
      <c r="I176" s="101">
        <v>5.9246340000000002</v>
      </c>
      <c r="J176" s="101">
        <v>184.46959100000004</v>
      </c>
      <c r="K176" s="101">
        <v>8.6414099999999987</v>
      </c>
      <c r="L176" s="101">
        <v>9.0161139999999982</v>
      </c>
      <c r="M176" s="101">
        <v>0.45623900000000012</v>
      </c>
      <c r="N176" s="101">
        <v>0</v>
      </c>
      <c r="O176" s="101">
        <v>3.2459799999999999</v>
      </c>
      <c r="P176" s="96"/>
      <c r="Q176" s="159" t="s">
        <v>541</v>
      </c>
    </row>
    <row r="177" spans="2:19">
      <c r="B177" s="159" t="s">
        <v>342</v>
      </c>
      <c r="C177" s="101">
        <v>756.9315959999999</v>
      </c>
      <c r="D177" s="101">
        <v>28.059925000000007</v>
      </c>
      <c r="E177" s="101">
        <v>8.6819929999999985</v>
      </c>
      <c r="F177" s="101">
        <v>129.45121599999999</v>
      </c>
      <c r="G177" s="101">
        <v>10.434317999999998</v>
      </c>
      <c r="H177" s="101">
        <v>0.75020500000000001</v>
      </c>
      <c r="I177" s="101">
        <v>5.9355390000000003</v>
      </c>
      <c r="J177" s="101">
        <v>168.96257599999996</v>
      </c>
      <c r="K177" s="101">
        <v>7.7683980000000004</v>
      </c>
      <c r="L177" s="101">
        <v>8.481325</v>
      </c>
      <c r="M177" s="101">
        <v>0.81828099999999981</v>
      </c>
      <c r="N177" s="101">
        <v>0</v>
      </c>
      <c r="O177" s="101">
        <v>3.7203760000000008</v>
      </c>
      <c r="P177" s="96"/>
      <c r="Q177" s="159" t="s">
        <v>542</v>
      </c>
    </row>
    <row r="178" spans="2:19">
      <c r="B178" s="159" t="s">
        <v>343</v>
      </c>
      <c r="C178" s="101">
        <v>680.73613399999999</v>
      </c>
      <c r="D178" s="101">
        <v>33.247748999999999</v>
      </c>
      <c r="E178" s="101">
        <v>8.7793159999999997</v>
      </c>
      <c r="F178" s="101">
        <v>139.42909</v>
      </c>
      <c r="G178" s="101">
        <v>10.048588000000001</v>
      </c>
      <c r="H178" s="101">
        <v>0.81194299999999997</v>
      </c>
      <c r="I178" s="101">
        <v>4.8597870000000007</v>
      </c>
      <c r="J178" s="101">
        <v>157.434834</v>
      </c>
      <c r="K178" s="101">
        <v>7.3808500000000006</v>
      </c>
      <c r="L178" s="101">
        <v>7.959249999999999</v>
      </c>
      <c r="M178" s="101">
        <v>0.82142999999999988</v>
      </c>
      <c r="N178" s="101">
        <v>0</v>
      </c>
      <c r="O178" s="101">
        <v>4.9621970000000015</v>
      </c>
      <c r="P178" s="96"/>
      <c r="Q178" s="159" t="s">
        <v>543</v>
      </c>
    </row>
    <row r="179" spans="2:19">
      <c r="B179" s="159" t="s">
        <v>344</v>
      </c>
      <c r="C179" s="101">
        <v>523.53541500000006</v>
      </c>
      <c r="D179" s="101">
        <v>17.632279</v>
      </c>
      <c r="E179" s="101">
        <v>10.057167</v>
      </c>
      <c r="F179" s="101">
        <v>145.329138</v>
      </c>
      <c r="G179" s="101">
        <v>8.1520919999999997</v>
      </c>
      <c r="H179" s="101">
        <v>0.75245299999999993</v>
      </c>
      <c r="I179" s="101">
        <v>2.9057950000000003</v>
      </c>
      <c r="J179" s="101">
        <v>162.19270499999999</v>
      </c>
      <c r="K179" s="101">
        <v>7.2245179999999998</v>
      </c>
      <c r="L179" s="101">
        <v>8.4905390000000001</v>
      </c>
      <c r="M179" s="101">
        <v>0.43992599999999998</v>
      </c>
      <c r="N179" s="101">
        <v>0</v>
      </c>
      <c r="O179" s="101">
        <v>6.1321110000000001</v>
      </c>
      <c r="P179" s="96"/>
      <c r="Q179" s="159" t="s">
        <v>544</v>
      </c>
      <c r="R179" s="161"/>
      <c r="S179" s="161"/>
    </row>
    <row r="180" spans="2:19">
      <c r="B180" s="159" t="s">
        <v>345</v>
      </c>
      <c r="C180" s="101">
        <v>648.0652990000001</v>
      </c>
      <c r="D180" s="101">
        <v>20.592255999999999</v>
      </c>
      <c r="E180" s="101">
        <v>7.8745549999999991</v>
      </c>
      <c r="F180" s="101">
        <v>139.40871300000001</v>
      </c>
      <c r="G180" s="101">
        <v>10.333975000000002</v>
      </c>
      <c r="H180" s="101">
        <v>0.78695300000000001</v>
      </c>
      <c r="I180" s="101">
        <v>6.4432309999999999</v>
      </c>
      <c r="J180" s="101">
        <v>168.26951899999997</v>
      </c>
      <c r="K180" s="101">
        <v>8.5639210000000006</v>
      </c>
      <c r="L180" s="101">
        <v>9.3412099999999985</v>
      </c>
      <c r="M180" s="101">
        <v>0.57855400000000001</v>
      </c>
      <c r="N180" s="101">
        <v>0</v>
      </c>
      <c r="O180" s="101">
        <v>5.4019309999999994</v>
      </c>
      <c r="P180" s="96"/>
      <c r="Q180" s="159" t="s">
        <v>545</v>
      </c>
      <c r="R180" s="161"/>
      <c r="S180" s="161"/>
    </row>
    <row r="181" spans="2:19">
      <c r="B181" s="159" t="s">
        <v>346</v>
      </c>
      <c r="C181" s="101">
        <v>307.46081600000002</v>
      </c>
      <c r="D181" s="101">
        <v>14.310928000000001</v>
      </c>
      <c r="E181" s="101">
        <v>3.6330309999999999</v>
      </c>
      <c r="F181" s="101">
        <v>104.12084399999998</v>
      </c>
      <c r="G181" s="101">
        <v>6.692180000000004</v>
      </c>
      <c r="H181" s="101">
        <v>0.48326000000000002</v>
      </c>
      <c r="I181" s="101">
        <v>3.8363390000000002</v>
      </c>
      <c r="J181" s="101">
        <v>121.67814200000001</v>
      </c>
      <c r="K181" s="101">
        <v>5.4940570000000024</v>
      </c>
      <c r="L181" s="101">
        <v>7.1160099999999975</v>
      </c>
      <c r="M181" s="101">
        <v>1.5129759999999999</v>
      </c>
      <c r="N181" s="101">
        <v>0</v>
      </c>
      <c r="O181" s="101">
        <v>5.522691</v>
      </c>
      <c r="P181" s="96"/>
      <c r="Q181" s="159" t="s">
        <v>546</v>
      </c>
      <c r="R181" s="161"/>
      <c r="S181" s="161"/>
    </row>
    <row r="182" spans="2:19">
      <c r="B182" s="159" t="s">
        <v>347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96"/>
      <c r="Q182" s="159" t="s">
        <v>547</v>
      </c>
      <c r="R182" s="161"/>
      <c r="S182" s="161"/>
    </row>
    <row r="183" spans="2:19">
      <c r="B183" s="159" t="s">
        <v>348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96"/>
      <c r="Q183" s="159" t="s">
        <v>548</v>
      </c>
      <c r="R183" s="161"/>
      <c r="S183" s="161"/>
    </row>
    <row r="184" spans="2:19">
      <c r="B184" s="159" t="s">
        <v>349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96"/>
      <c r="Q184" s="159" t="s">
        <v>549</v>
      </c>
      <c r="R184" s="161"/>
      <c r="S184" s="161"/>
    </row>
    <row r="185" spans="2:19">
      <c r="B185" s="159" t="s">
        <v>350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96"/>
      <c r="Q185" s="159" t="s">
        <v>550</v>
      </c>
      <c r="R185" s="161"/>
      <c r="S185" s="161"/>
    </row>
    <row r="186" spans="2:19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9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9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</sheetData>
  <mergeCells count="37">
    <mergeCell ref="A158:Q158"/>
    <mergeCell ref="A159:A160"/>
    <mergeCell ref="B159:B160"/>
    <mergeCell ref="C159:O159"/>
    <mergeCell ref="P159:P160"/>
    <mergeCell ref="Q159:Q160"/>
    <mergeCell ref="A127:U127"/>
    <mergeCell ref="A128:A129"/>
    <mergeCell ref="B128:B129"/>
    <mergeCell ref="C128:S128"/>
    <mergeCell ref="T128:T129"/>
    <mergeCell ref="U128:U129"/>
    <mergeCell ref="A96:U96"/>
    <mergeCell ref="A97:A98"/>
    <mergeCell ref="B97:B98"/>
    <mergeCell ref="C97:S97"/>
    <mergeCell ref="T97:T98"/>
    <mergeCell ref="U97:U98"/>
    <mergeCell ref="A65:U65"/>
    <mergeCell ref="A66:A67"/>
    <mergeCell ref="B66:B67"/>
    <mergeCell ref="C66:S66"/>
    <mergeCell ref="T66:T67"/>
    <mergeCell ref="U66:U67"/>
    <mergeCell ref="A34:U34"/>
    <mergeCell ref="A35:A36"/>
    <mergeCell ref="B35:B36"/>
    <mergeCell ref="C35:S35"/>
    <mergeCell ref="T35:T36"/>
    <mergeCell ref="U35:U36"/>
    <mergeCell ref="A2:U2"/>
    <mergeCell ref="A3:U3"/>
    <mergeCell ref="A4:A5"/>
    <mergeCell ref="B4:B5"/>
    <mergeCell ref="C4:S4"/>
    <mergeCell ref="T4:T5"/>
    <mergeCell ref="U4:U5"/>
  </mergeCells>
  <phoneticPr fontId="1" type="noConversion"/>
  <pageMargins left="0.75" right="0.75" top="1" bottom="1" header="0.5" footer="0.5"/>
  <headerFooter alignWithMargins="0"/>
  <ignoredErrors>
    <ignoredError sqref="C5:K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M34"/>
  <sheetViews>
    <sheetView showGridLines="0" topLeftCell="A2" zoomScale="90" zoomScaleNormal="90" workbookViewId="0">
      <selection activeCell="A2" sqref="A2:M2"/>
    </sheetView>
  </sheetViews>
  <sheetFormatPr defaultRowHeight="12.75"/>
  <cols>
    <col min="1" max="1" width="42.5703125" style="9" customWidth="1"/>
    <col min="2" max="2" width="12.28515625" style="9" customWidth="1"/>
    <col min="3" max="3" width="9.28515625" style="9" customWidth="1"/>
    <col min="4" max="4" width="12.28515625" style="9" customWidth="1"/>
    <col min="5" max="5" width="9.28515625" style="9" customWidth="1"/>
    <col min="6" max="6" width="11.7109375" style="9" customWidth="1"/>
    <col min="7" max="7" width="12.28515625" style="9" customWidth="1"/>
    <col min="8" max="8" width="9.28515625" style="9" customWidth="1"/>
    <col min="9" max="9" width="12.28515625" style="9" customWidth="1"/>
    <col min="10" max="10" width="9.28515625" style="9" customWidth="1"/>
    <col min="11" max="11" width="11.7109375" style="9" customWidth="1"/>
    <col min="12" max="12" width="2" style="9" customWidth="1"/>
    <col min="13" max="13" width="40.42578125" style="9" customWidth="1"/>
    <col min="14" max="16384" width="9.140625" style="9"/>
  </cols>
  <sheetData>
    <row r="1" spans="1:13" hidden="1">
      <c r="A1" s="52"/>
    </row>
    <row r="2" spans="1:13" ht="25.5" customHeight="1">
      <c r="A2" s="272" t="s">
        <v>684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>
      <c r="A3" s="164" t="s">
        <v>709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 t="s">
        <v>922</v>
      </c>
    </row>
    <row r="4" spans="1:13" ht="26.25" customHeight="1">
      <c r="A4" s="273" t="s">
        <v>308</v>
      </c>
      <c r="B4" s="276" t="s">
        <v>685</v>
      </c>
      <c r="C4" s="277"/>
      <c r="D4" s="277"/>
      <c r="E4" s="277"/>
      <c r="F4" s="278"/>
      <c r="G4" s="276" t="s">
        <v>686</v>
      </c>
      <c r="H4" s="277"/>
      <c r="I4" s="277"/>
      <c r="J4" s="277"/>
      <c r="K4" s="278"/>
      <c r="L4" s="167"/>
      <c r="M4" s="269" t="s">
        <v>599</v>
      </c>
    </row>
    <row r="5" spans="1:13" ht="56.25" customHeight="1">
      <c r="A5" s="274"/>
      <c r="B5" s="279">
        <v>2020</v>
      </c>
      <c r="C5" s="280"/>
      <c r="D5" s="279">
        <v>2021</v>
      </c>
      <c r="E5" s="280"/>
      <c r="F5" s="168" t="s">
        <v>687</v>
      </c>
      <c r="G5" s="279">
        <v>2020</v>
      </c>
      <c r="H5" s="280"/>
      <c r="I5" s="279">
        <v>2021</v>
      </c>
      <c r="J5" s="280"/>
      <c r="K5" s="168" t="s">
        <v>687</v>
      </c>
      <c r="L5" s="169"/>
      <c r="M5" s="270"/>
    </row>
    <row r="6" spans="1:13" ht="24" customHeight="1">
      <c r="A6" s="275"/>
      <c r="B6" s="168" t="s">
        <v>688</v>
      </c>
      <c r="C6" s="170" t="s">
        <v>296</v>
      </c>
      <c r="D6" s="168" t="s">
        <v>688</v>
      </c>
      <c r="E6" s="171" t="s">
        <v>296</v>
      </c>
      <c r="F6" s="172"/>
      <c r="G6" s="168" t="s">
        <v>688</v>
      </c>
      <c r="H6" s="170" t="s">
        <v>296</v>
      </c>
      <c r="I6" s="168" t="s">
        <v>688</v>
      </c>
      <c r="J6" s="281" t="s">
        <v>296</v>
      </c>
      <c r="K6" s="282"/>
      <c r="L6" s="173"/>
      <c r="M6" s="271"/>
    </row>
    <row r="7" spans="1:13">
      <c r="A7" s="174" t="s">
        <v>297</v>
      </c>
      <c r="B7" s="175">
        <f>SUM(B9:B25)</f>
        <v>43678.540811999999</v>
      </c>
      <c r="C7" s="175">
        <f>SUM(C9:C25)</f>
        <v>100.00000000000001</v>
      </c>
      <c r="D7" s="175">
        <f>SUM(D9:D25)</f>
        <v>51570.672998000002</v>
      </c>
      <c r="E7" s="175">
        <f>SUM(E9:E25)</f>
        <v>99.999999999999986</v>
      </c>
      <c r="F7" s="175">
        <f>D7/B7*100-100</f>
        <v>18.068671799200217</v>
      </c>
      <c r="G7" s="175">
        <f>SUM(G9:G25)</f>
        <v>33847.465895999994</v>
      </c>
      <c r="H7" s="175">
        <f>SUM(H9:H25)</f>
        <v>100</v>
      </c>
      <c r="I7" s="175">
        <f>SUM(I9:I25)</f>
        <v>41133.565670000004</v>
      </c>
      <c r="J7" s="175">
        <f>SUM(J9:J25)</f>
        <v>100</v>
      </c>
      <c r="K7" s="175">
        <f>I7/G7*100-100</f>
        <v>21.526278500102023</v>
      </c>
      <c r="L7" s="175"/>
      <c r="M7" s="174" t="s">
        <v>297</v>
      </c>
    </row>
    <row r="8" spans="1:13">
      <c r="M8" s="176"/>
    </row>
    <row r="9" spans="1:13">
      <c r="A9" s="177" t="s">
        <v>298</v>
      </c>
      <c r="B9" s="178">
        <v>4925.5774430000001</v>
      </c>
      <c r="C9" s="178">
        <f t="shared" ref="C9:C25" si="0">B9/$B$7*100</f>
        <v>11.276881854182214</v>
      </c>
      <c r="D9" s="178">
        <v>5333.9144520000009</v>
      </c>
      <c r="E9" s="178">
        <f>D9/$D$7*100</f>
        <v>10.34292193977546</v>
      </c>
      <c r="F9" s="178">
        <f>D9/B9*100-100</f>
        <v>8.2901347857256837</v>
      </c>
      <c r="G9" s="178">
        <v>2501.823194999999</v>
      </c>
      <c r="H9" s="178">
        <f>G9/$G$7*100</f>
        <v>7.3914638179623902</v>
      </c>
      <c r="I9" s="178">
        <v>2747.8051889999992</v>
      </c>
      <c r="J9" s="178">
        <f>I9/$I$7*100</f>
        <v>6.6802017871357551</v>
      </c>
      <c r="K9" s="178">
        <f>I9/G9*100-100</f>
        <v>9.8321094189072227</v>
      </c>
      <c r="L9" s="178"/>
      <c r="M9" s="177" t="s">
        <v>600</v>
      </c>
    </row>
    <row r="10" spans="1:13">
      <c r="A10" s="177" t="s">
        <v>299</v>
      </c>
      <c r="B10" s="178">
        <v>2010.970399</v>
      </c>
      <c r="C10" s="178">
        <f t="shared" si="0"/>
        <v>4.6040237645656816</v>
      </c>
      <c r="D10" s="178">
        <v>2128.5400460000001</v>
      </c>
      <c r="E10" s="178">
        <f t="shared" ref="E10:E25" si="1">D10/$D$7*100</f>
        <v>4.1274234409982364</v>
      </c>
      <c r="F10" s="178">
        <f t="shared" ref="F10:F25" si="2">D10/B10*100-100</f>
        <v>5.8464136050169628</v>
      </c>
      <c r="G10" s="178">
        <v>1814.6208539999993</v>
      </c>
      <c r="H10" s="178">
        <f t="shared" ref="H10:H25" si="3">G10/$G$7*100</f>
        <v>5.3611719694928377</v>
      </c>
      <c r="I10" s="178">
        <v>2027.6851449999997</v>
      </c>
      <c r="J10" s="178">
        <f t="shared" ref="J10:J25" si="4">I10/$I$7*100</f>
        <v>4.9295146481279977</v>
      </c>
      <c r="K10" s="178">
        <f t="shared" ref="K10:K25" si="5">I10/G10*100-100</f>
        <v>11.741532151487149</v>
      </c>
      <c r="L10" s="178"/>
      <c r="M10" s="177" t="s">
        <v>601</v>
      </c>
    </row>
    <row r="11" spans="1:13">
      <c r="A11" s="177" t="s">
        <v>300</v>
      </c>
      <c r="B11" s="178">
        <v>4095.6285810000004</v>
      </c>
      <c r="C11" s="178">
        <f t="shared" si="0"/>
        <v>9.3767523018415257</v>
      </c>
      <c r="D11" s="178">
        <v>5467.2115980000017</v>
      </c>
      <c r="E11" s="178">
        <f t="shared" si="1"/>
        <v>10.60139664691215</v>
      </c>
      <c r="F11" s="178">
        <f t="shared" si="2"/>
        <v>33.488950227637872</v>
      </c>
      <c r="G11" s="178">
        <v>1616.5769980000002</v>
      </c>
      <c r="H11" s="178">
        <f t="shared" si="3"/>
        <v>4.7760650766799158</v>
      </c>
      <c r="I11" s="178">
        <v>2448.3643809999999</v>
      </c>
      <c r="J11" s="178">
        <f t="shared" si="4"/>
        <v>5.9522298665823383</v>
      </c>
      <c r="K11" s="178">
        <f t="shared" si="5"/>
        <v>51.453619841744114</v>
      </c>
      <c r="L11" s="178"/>
      <c r="M11" s="177" t="s">
        <v>602</v>
      </c>
    </row>
    <row r="12" spans="1:13">
      <c r="A12" s="177" t="s">
        <v>301</v>
      </c>
      <c r="B12" s="178">
        <v>5412.5093560000005</v>
      </c>
      <c r="C12" s="178">
        <f t="shared" si="0"/>
        <v>12.391689958912266</v>
      </c>
      <c r="D12" s="178">
        <v>6452.1030350000001</v>
      </c>
      <c r="E12" s="178">
        <f t="shared" si="1"/>
        <v>12.511186416454606</v>
      </c>
      <c r="F12" s="178">
        <f t="shared" si="2"/>
        <v>19.207240313544503</v>
      </c>
      <c r="G12" s="178">
        <v>2126.9347700000003</v>
      </c>
      <c r="H12" s="178">
        <f t="shared" si="3"/>
        <v>6.2838818614523104</v>
      </c>
      <c r="I12" s="178">
        <v>2512.4969940000005</v>
      </c>
      <c r="J12" s="178">
        <f t="shared" si="4"/>
        <v>6.108142955942288</v>
      </c>
      <c r="K12" s="178">
        <f t="shared" si="5"/>
        <v>18.127599841719658</v>
      </c>
      <c r="L12" s="178"/>
      <c r="M12" s="177" t="s">
        <v>603</v>
      </c>
    </row>
    <row r="13" spans="1:13">
      <c r="A13" s="177" t="s">
        <v>358</v>
      </c>
      <c r="B13" s="178">
        <v>2670.3827329999999</v>
      </c>
      <c r="C13" s="178">
        <f t="shared" si="0"/>
        <v>6.1137178196812698</v>
      </c>
      <c r="D13" s="178">
        <v>3508.9136090000002</v>
      </c>
      <c r="E13" s="178">
        <f t="shared" si="1"/>
        <v>6.8040872942187161</v>
      </c>
      <c r="F13" s="178">
        <f t="shared" si="2"/>
        <v>31.401149566974851</v>
      </c>
      <c r="G13" s="178">
        <v>2410.3344299999999</v>
      </c>
      <c r="H13" s="178">
        <f t="shared" si="3"/>
        <v>7.121166581291531</v>
      </c>
      <c r="I13" s="178">
        <v>3151.4247770000011</v>
      </c>
      <c r="J13" s="178">
        <f t="shared" si="4"/>
        <v>7.6614432171593467</v>
      </c>
      <c r="K13" s="178">
        <f t="shared" si="5"/>
        <v>30.746370203905741</v>
      </c>
      <c r="L13" s="178"/>
      <c r="M13" s="177" t="s">
        <v>604</v>
      </c>
    </row>
    <row r="14" spans="1:13">
      <c r="A14" s="177" t="s">
        <v>359</v>
      </c>
      <c r="B14" s="178">
        <v>363.74288199999984</v>
      </c>
      <c r="C14" s="178">
        <f t="shared" si="0"/>
        <v>0.83277251308740419</v>
      </c>
      <c r="D14" s="178">
        <v>377.33780899999999</v>
      </c>
      <c r="E14" s="178">
        <f t="shared" si="1"/>
        <v>0.73169068205612475</v>
      </c>
      <c r="F14" s="178">
        <f t="shared" si="2"/>
        <v>3.7375101129814396</v>
      </c>
      <c r="G14" s="178">
        <v>153.36864699999998</v>
      </c>
      <c r="H14" s="178">
        <f t="shared" si="3"/>
        <v>0.45311707373084226</v>
      </c>
      <c r="I14" s="178">
        <v>201.23591400000007</v>
      </c>
      <c r="J14" s="178">
        <f t="shared" si="4"/>
        <v>0.48922555271391827</v>
      </c>
      <c r="K14" s="178">
        <f t="shared" si="5"/>
        <v>31.210594822552025</v>
      </c>
      <c r="L14" s="178"/>
      <c r="M14" s="177" t="s">
        <v>605</v>
      </c>
    </row>
    <row r="15" spans="1:13">
      <c r="A15" s="177" t="s">
        <v>360</v>
      </c>
      <c r="B15" s="178">
        <v>590.59178699999995</v>
      </c>
      <c r="C15" s="178">
        <f t="shared" si="0"/>
        <v>1.3521325942228914</v>
      </c>
      <c r="D15" s="178">
        <v>696.85425799999996</v>
      </c>
      <c r="E15" s="178">
        <f t="shared" si="1"/>
        <v>1.3512607408226476</v>
      </c>
      <c r="F15" s="178">
        <f t="shared" si="2"/>
        <v>17.992541267764011</v>
      </c>
      <c r="G15" s="178">
        <v>1086.8423189999999</v>
      </c>
      <c r="H15" s="178">
        <f t="shared" si="3"/>
        <v>3.2110005586221448</v>
      </c>
      <c r="I15" s="178">
        <v>1258.691296</v>
      </c>
      <c r="J15" s="178">
        <f t="shared" si="4"/>
        <v>3.0600101778144726</v>
      </c>
      <c r="K15" s="178">
        <f t="shared" si="5"/>
        <v>15.811767171351761</v>
      </c>
      <c r="L15" s="178"/>
      <c r="M15" s="177" t="s">
        <v>606</v>
      </c>
    </row>
    <row r="16" spans="1:13">
      <c r="A16" s="177" t="s">
        <v>361</v>
      </c>
      <c r="B16" s="178">
        <v>781.07938799999999</v>
      </c>
      <c r="C16" s="178">
        <f t="shared" si="0"/>
        <v>1.7882451507752992</v>
      </c>
      <c r="D16" s="178">
        <v>910.89187199999992</v>
      </c>
      <c r="E16" s="178">
        <f t="shared" si="1"/>
        <v>1.7662982060275341</v>
      </c>
      <c r="F16" s="178">
        <f t="shared" si="2"/>
        <v>16.619627402074016</v>
      </c>
      <c r="G16" s="178">
        <v>1521.8195700000003</v>
      </c>
      <c r="H16" s="178">
        <f t="shared" si="3"/>
        <v>4.4961108009561359</v>
      </c>
      <c r="I16" s="178">
        <v>1790.2822239999998</v>
      </c>
      <c r="J16" s="178">
        <f t="shared" si="4"/>
        <v>4.3523633189565878</v>
      </c>
      <c r="K16" s="178">
        <f t="shared" si="5"/>
        <v>17.640899045607568</v>
      </c>
      <c r="L16" s="178"/>
      <c r="M16" s="177" t="s">
        <v>607</v>
      </c>
    </row>
    <row r="17" spans="1:13">
      <c r="A17" s="177" t="s">
        <v>302</v>
      </c>
      <c r="B17" s="178">
        <v>1330.0368250000001</v>
      </c>
      <c r="C17" s="178">
        <f t="shared" si="0"/>
        <v>3.0450578253625937</v>
      </c>
      <c r="D17" s="178">
        <v>1400.6631729999992</v>
      </c>
      <c r="E17" s="178">
        <f t="shared" si="1"/>
        <v>2.7160071637116685</v>
      </c>
      <c r="F17" s="178">
        <f t="shared" si="2"/>
        <v>5.3101047033039066</v>
      </c>
      <c r="G17" s="178">
        <v>1362.2720819999995</v>
      </c>
      <c r="H17" s="178">
        <f t="shared" si="3"/>
        <v>4.0247387682898568</v>
      </c>
      <c r="I17" s="178">
        <v>1512.7329820000004</v>
      </c>
      <c r="J17" s="178">
        <f t="shared" si="4"/>
        <v>3.677612084826587</v>
      </c>
      <c r="K17" s="178">
        <f t="shared" si="5"/>
        <v>11.044849409165309</v>
      </c>
      <c r="L17" s="178"/>
      <c r="M17" s="177" t="s">
        <v>608</v>
      </c>
    </row>
    <row r="18" spans="1:13">
      <c r="A18" s="177" t="s">
        <v>303</v>
      </c>
      <c r="B18" s="178">
        <v>1074.4605880000001</v>
      </c>
      <c r="C18" s="178">
        <f t="shared" si="0"/>
        <v>2.4599278456317131</v>
      </c>
      <c r="D18" s="178">
        <v>1142.3071400000001</v>
      </c>
      <c r="E18" s="178">
        <f t="shared" si="1"/>
        <v>2.2150324469186211</v>
      </c>
      <c r="F18" s="178">
        <f t="shared" si="2"/>
        <v>6.3144756315622033</v>
      </c>
      <c r="G18" s="178">
        <v>1704.8453260000001</v>
      </c>
      <c r="H18" s="178">
        <f t="shared" si="3"/>
        <v>5.0368477546836798</v>
      </c>
      <c r="I18" s="178">
        <v>2069.0698640000001</v>
      </c>
      <c r="J18" s="178">
        <f t="shared" si="4"/>
        <v>5.0301252281395028</v>
      </c>
      <c r="K18" s="178">
        <f t="shared" si="5"/>
        <v>21.364081095530409</v>
      </c>
      <c r="L18" s="178"/>
      <c r="M18" s="177" t="s">
        <v>609</v>
      </c>
    </row>
    <row r="19" spans="1:13">
      <c r="A19" s="177" t="s">
        <v>304</v>
      </c>
      <c r="B19" s="178">
        <v>434.59246099999996</v>
      </c>
      <c r="C19" s="178">
        <f t="shared" si="0"/>
        <v>0.99497934894519735</v>
      </c>
      <c r="D19" s="178">
        <v>434.48980900000004</v>
      </c>
      <c r="E19" s="178">
        <f t="shared" si="1"/>
        <v>0.84251335835165519</v>
      </c>
      <c r="F19" s="178">
        <f t="shared" si="2"/>
        <v>-2.3620290090562435E-2</v>
      </c>
      <c r="G19" s="178">
        <v>1065.5873120000001</v>
      </c>
      <c r="H19" s="178">
        <f t="shared" si="3"/>
        <v>3.1482041086151993</v>
      </c>
      <c r="I19" s="178">
        <v>1149.2358360000001</v>
      </c>
      <c r="J19" s="178">
        <f t="shared" si="4"/>
        <v>2.7939125074152611</v>
      </c>
      <c r="K19" s="178">
        <f t="shared" si="5"/>
        <v>7.8499924931538629</v>
      </c>
      <c r="L19" s="178"/>
      <c r="M19" s="177" t="s">
        <v>610</v>
      </c>
    </row>
    <row r="20" spans="1:13">
      <c r="A20" s="177" t="s">
        <v>362</v>
      </c>
      <c r="B20" s="178">
        <v>694.784537</v>
      </c>
      <c r="C20" s="178">
        <f t="shared" si="0"/>
        <v>1.5906770786837245</v>
      </c>
      <c r="D20" s="178">
        <v>830.14664300000027</v>
      </c>
      <c r="E20" s="178">
        <f t="shared" si="1"/>
        <v>1.6097262159681234</v>
      </c>
      <c r="F20" s="178">
        <f t="shared" si="2"/>
        <v>19.482601985426768</v>
      </c>
      <c r="G20" s="178">
        <v>1509.652421</v>
      </c>
      <c r="H20" s="178">
        <f t="shared" si="3"/>
        <v>4.4601637996728343</v>
      </c>
      <c r="I20" s="178">
        <v>1875.270726</v>
      </c>
      <c r="J20" s="178">
        <f t="shared" si="4"/>
        <v>4.5589792556391329</v>
      </c>
      <c r="K20" s="178">
        <f t="shared" si="5"/>
        <v>24.218707559042826</v>
      </c>
      <c r="L20" s="178"/>
      <c r="M20" s="177" t="s">
        <v>611</v>
      </c>
    </row>
    <row r="21" spans="1:13">
      <c r="A21" s="177" t="s">
        <v>305</v>
      </c>
      <c r="B21" s="178">
        <v>3372.0317179999993</v>
      </c>
      <c r="C21" s="178">
        <f t="shared" si="0"/>
        <v>7.7201107347285429</v>
      </c>
      <c r="D21" s="178">
        <v>4732.5809400000007</v>
      </c>
      <c r="E21" s="178">
        <f t="shared" si="1"/>
        <v>9.1768841957589711</v>
      </c>
      <c r="F21" s="178">
        <f t="shared" si="2"/>
        <v>40.348055290742138</v>
      </c>
      <c r="G21" s="178">
        <v>2561.6856979999993</v>
      </c>
      <c r="H21" s="178">
        <f t="shared" si="3"/>
        <v>7.5683234481158976</v>
      </c>
      <c r="I21" s="178">
        <v>3668.1248630000014</v>
      </c>
      <c r="J21" s="178">
        <f t="shared" si="4"/>
        <v>8.9175951640761344</v>
      </c>
      <c r="K21" s="178">
        <f t="shared" si="5"/>
        <v>43.191839102815749</v>
      </c>
      <c r="L21" s="178"/>
      <c r="M21" s="177" t="s">
        <v>612</v>
      </c>
    </row>
    <row r="22" spans="1:13">
      <c r="A22" s="177" t="s">
        <v>363</v>
      </c>
      <c r="B22" s="178">
        <v>8080.3453390000004</v>
      </c>
      <c r="C22" s="178">
        <f t="shared" si="0"/>
        <v>18.499577112200715</v>
      </c>
      <c r="D22" s="178">
        <v>9575.2514410000003</v>
      </c>
      <c r="E22" s="178">
        <f t="shared" si="1"/>
        <v>18.56724158199631</v>
      </c>
      <c r="F22" s="178">
        <f t="shared" si="2"/>
        <v>18.500522431693554</v>
      </c>
      <c r="G22" s="178">
        <v>4798.3184110000011</v>
      </c>
      <c r="H22" s="178">
        <f t="shared" si="3"/>
        <v>14.176300304854001</v>
      </c>
      <c r="I22" s="178">
        <v>5925.0403050000004</v>
      </c>
      <c r="J22" s="178">
        <f t="shared" si="4"/>
        <v>14.404392637717079</v>
      </c>
      <c r="K22" s="178">
        <f t="shared" si="5"/>
        <v>23.481599124748016</v>
      </c>
      <c r="L22" s="178"/>
      <c r="M22" s="177" t="s">
        <v>613</v>
      </c>
    </row>
    <row r="23" spans="1:13">
      <c r="A23" s="177" t="s">
        <v>364</v>
      </c>
      <c r="B23" s="178">
        <v>5291.3709440000002</v>
      </c>
      <c r="C23" s="178">
        <f t="shared" si="0"/>
        <v>12.114349164673282</v>
      </c>
      <c r="D23" s="178">
        <v>5655.187668999999</v>
      </c>
      <c r="E23" s="178">
        <f t="shared" si="1"/>
        <v>10.965898523797268</v>
      </c>
      <c r="F23" s="178">
        <f t="shared" si="2"/>
        <v>6.8756609364637029</v>
      </c>
      <c r="G23" s="178">
        <v>4666.4034169999986</v>
      </c>
      <c r="H23" s="178">
        <f t="shared" si="3"/>
        <v>13.786566567015765</v>
      </c>
      <c r="I23" s="178">
        <v>5464.9974729999985</v>
      </c>
      <c r="J23" s="178">
        <f t="shared" si="4"/>
        <v>13.285980400638579</v>
      </c>
      <c r="K23" s="178">
        <f t="shared" si="5"/>
        <v>17.113695165974548</v>
      </c>
      <c r="L23" s="178"/>
      <c r="M23" s="177" t="s">
        <v>614</v>
      </c>
    </row>
    <row r="24" spans="1:13">
      <c r="A24" s="177" t="s">
        <v>326</v>
      </c>
      <c r="B24" s="178">
        <v>1070.4847920000002</v>
      </c>
      <c r="C24" s="178">
        <f t="shared" si="0"/>
        <v>2.4508254444844026</v>
      </c>
      <c r="D24" s="178">
        <v>1277.7160589999999</v>
      </c>
      <c r="E24" s="178">
        <f t="shared" si="1"/>
        <v>2.4776020647424009</v>
      </c>
      <c r="F24" s="178">
        <f t="shared" si="2"/>
        <v>19.358637184637331</v>
      </c>
      <c r="G24" s="178">
        <v>1028.6168460000001</v>
      </c>
      <c r="H24" s="178">
        <f t="shared" si="3"/>
        <v>3.0389774205269511</v>
      </c>
      <c r="I24" s="178">
        <v>1195.607847</v>
      </c>
      <c r="J24" s="178">
        <f t="shared" si="4"/>
        <v>2.9066477158628485</v>
      </c>
      <c r="K24" s="178">
        <f t="shared" si="5"/>
        <v>16.234519359602231</v>
      </c>
      <c r="L24" s="178"/>
      <c r="M24" s="177" t="s">
        <v>615</v>
      </c>
    </row>
    <row r="25" spans="1:13">
      <c r="A25" s="177" t="s">
        <v>306</v>
      </c>
      <c r="B25" s="178">
        <v>1479.9510389999996</v>
      </c>
      <c r="C25" s="178">
        <f t="shared" si="0"/>
        <v>3.3882794880212805</v>
      </c>
      <c r="D25" s="178">
        <v>1646.5634450000009</v>
      </c>
      <c r="E25" s="178">
        <f t="shared" si="1"/>
        <v>3.1928290814895073</v>
      </c>
      <c r="F25" s="178">
        <f t="shared" si="2"/>
        <v>11.257967433340283</v>
      </c>
      <c r="G25" s="178">
        <v>1917.7635999999995</v>
      </c>
      <c r="H25" s="178">
        <f t="shared" si="3"/>
        <v>5.6659000880377164</v>
      </c>
      <c r="I25" s="178">
        <v>2135.4998540000001</v>
      </c>
      <c r="J25" s="178">
        <f t="shared" si="4"/>
        <v>5.191623481252166</v>
      </c>
      <c r="K25" s="178">
        <f t="shared" si="5"/>
        <v>11.353654538025481</v>
      </c>
      <c r="L25" s="178"/>
      <c r="M25" s="177" t="s">
        <v>616</v>
      </c>
    </row>
    <row r="27" spans="1:13">
      <c r="A27" s="179"/>
    </row>
    <row r="28" spans="1:13">
      <c r="A28" s="179" t="s">
        <v>365</v>
      </c>
    </row>
    <row r="32" spans="1:13">
      <c r="A32" s="220"/>
      <c r="B32" s="220"/>
    </row>
    <row r="34" spans="1:3">
      <c r="A34" s="220"/>
      <c r="B34" s="220"/>
      <c r="C34" s="31"/>
    </row>
  </sheetData>
  <mergeCells count="12">
    <mergeCell ref="M4:M6"/>
    <mergeCell ref="A2:M2"/>
    <mergeCell ref="A34:B34"/>
    <mergeCell ref="A32:B32"/>
    <mergeCell ref="A4:A6"/>
    <mergeCell ref="B4:F4"/>
    <mergeCell ref="G4:K4"/>
    <mergeCell ref="B5:C5"/>
    <mergeCell ref="D5:E5"/>
    <mergeCell ref="G5:H5"/>
    <mergeCell ref="I5:J5"/>
    <mergeCell ref="J6:K6"/>
  </mergeCells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5"/>
  <sheetViews>
    <sheetView showGridLines="0" topLeftCell="A2" zoomScale="90" zoomScaleNormal="90" workbookViewId="0">
      <selection activeCell="A2" sqref="A2:M2"/>
    </sheetView>
  </sheetViews>
  <sheetFormatPr defaultRowHeight="12.75"/>
  <cols>
    <col min="1" max="1" width="37.85546875" style="9" customWidth="1"/>
    <col min="2" max="2" width="12.85546875" style="207" customWidth="1"/>
    <col min="3" max="3" width="6.85546875" style="208" customWidth="1"/>
    <col min="4" max="4" width="12.85546875" style="9" customWidth="1"/>
    <col min="5" max="5" width="6.85546875" style="178" customWidth="1"/>
    <col min="6" max="6" width="12.85546875" style="9" customWidth="1"/>
    <col min="7" max="7" width="6.85546875" style="178" customWidth="1"/>
    <col min="8" max="8" width="12.85546875" style="9" customWidth="1"/>
    <col min="9" max="9" width="6.85546875" style="178" customWidth="1"/>
    <col min="10" max="11" width="10.7109375" style="9" customWidth="1"/>
    <col min="12" max="12" width="2.5703125" style="9" customWidth="1"/>
    <col min="13" max="13" width="37.85546875" style="179" customWidth="1"/>
    <col min="14" max="14" width="3.7109375" style="9" customWidth="1"/>
    <col min="15" max="16384" width="9.140625" style="9"/>
  </cols>
  <sheetData>
    <row r="1" spans="1:15" s="180" customFormat="1" ht="11.25" hidden="1">
      <c r="B1" s="181"/>
      <c r="C1" s="182"/>
      <c r="E1" s="183"/>
      <c r="G1" s="183"/>
      <c r="I1" s="183"/>
    </row>
    <row r="2" spans="1:15" s="180" customFormat="1" ht="30" customHeight="1">
      <c r="A2" s="272" t="s">
        <v>689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5" s="180" customFormat="1" ht="15" customHeight="1">
      <c r="A3" s="164" t="s">
        <v>709</v>
      </c>
      <c r="B3" s="166"/>
      <c r="C3" s="182"/>
      <c r="D3" s="184"/>
      <c r="E3" s="185"/>
      <c r="F3" s="184"/>
      <c r="G3" s="185"/>
      <c r="H3" s="184"/>
      <c r="I3" s="185"/>
      <c r="J3" s="184"/>
      <c r="K3" s="186"/>
      <c r="L3" s="186"/>
      <c r="M3" s="166" t="s">
        <v>922</v>
      </c>
    </row>
    <row r="4" spans="1:15" s="188" customFormat="1" ht="33.75" customHeight="1">
      <c r="A4" s="285" t="s">
        <v>307</v>
      </c>
      <c r="B4" s="276" t="s">
        <v>685</v>
      </c>
      <c r="C4" s="277"/>
      <c r="D4" s="277"/>
      <c r="E4" s="278"/>
      <c r="F4" s="276" t="s">
        <v>690</v>
      </c>
      <c r="G4" s="277"/>
      <c r="H4" s="277"/>
      <c r="I4" s="278"/>
      <c r="J4" s="276" t="s">
        <v>691</v>
      </c>
      <c r="K4" s="278"/>
      <c r="L4" s="187"/>
      <c r="M4" s="284" t="s">
        <v>617</v>
      </c>
    </row>
    <row r="5" spans="1:15" s="188" customFormat="1" ht="11.25">
      <c r="A5" s="285"/>
      <c r="B5" s="281">
        <v>2020</v>
      </c>
      <c r="C5" s="282"/>
      <c r="D5" s="281">
        <v>2021</v>
      </c>
      <c r="E5" s="282"/>
      <c r="F5" s="281">
        <v>2020</v>
      </c>
      <c r="G5" s="282"/>
      <c r="H5" s="281">
        <v>2021</v>
      </c>
      <c r="I5" s="282"/>
      <c r="J5" s="172">
        <v>2020</v>
      </c>
      <c r="K5" s="189">
        <v>2021</v>
      </c>
      <c r="L5" s="190"/>
      <c r="M5" s="284"/>
    </row>
    <row r="6" spans="1:15" s="188" customFormat="1" ht="21" customHeight="1">
      <c r="A6" s="285"/>
      <c r="B6" s="168" t="s">
        <v>692</v>
      </c>
      <c r="C6" s="191" t="s">
        <v>296</v>
      </c>
      <c r="D6" s="168" t="s">
        <v>692</v>
      </c>
      <c r="E6" s="191" t="s">
        <v>296</v>
      </c>
      <c r="F6" s="168" t="s">
        <v>692</v>
      </c>
      <c r="G6" s="191" t="s">
        <v>296</v>
      </c>
      <c r="H6" s="168" t="s">
        <v>692</v>
      </c>
      <c r="I6" s="191" t="s">
        <v>296</v>
      </c>
      <c r="J6" s="283" t="s">
        <v>692</v>
      </c>
      <c r="K6" s="278"/>
      <c r="L6" s="192"/>
      <c r="M6" s="284"/>
      <c r="N6" s="193"/>
    </row>
    <row r="7" spans="1:15" s="188" customFormat="1" ht="12.75" customHeight="1">
      <c r="A7" s="194"/>
      <c r="B7" s="194"/>
      <c r="C7" s="195"/>
      <c r="D7" s="194"/>
      <c r="E7" s="195"/>
      <c r="F7" s="194"/>
      <c r="G7" s="195"/>
      <c r="H7" s="194"/>
      <c r="I7" s="195"/>
      <c r="J7" s="196"/>
      <c r="K7" s="196"/>
      <c r="L7" s="196"/>
      <c r="M7" s="194"/>
      <c r="N7" s="162"/>
    </row>
    <row r="8" spans="1:15" s="188" customFormat="1" ht="12.75" customHeight="1">
      <c r="A8" s="197" t="s">
        <v>693</v>
      </c>
      <c r="B8" s="198">
        <v>33366540.489</v>
      </c>
      <c r="C8" s="199"/>
      <c r="D8" s="198">
        <v>38871339.965999998</v>
      </c>
      <c r="E8" s="199"/>
      <c r="F8" s="198">
        <v>26017952.259</v>
      </c>
      <c r="G8" s="199"/>
      <c r="H8" s="198">
        <v>31371127.781000003</v>
      </c>
      <c r="I8" s="199"/>
      <c r="J8" s="200">
        <f>F8-B8</f>
        <v>-7348588.2300000004</v>
      </c>
      <c r="K8" s="200">
        <f>H8-D8</f>
        <v>-7500212.1849999949</v>
      </c>
      <c r="L8" s="196"/>
      <c r="M8" s="197" t="s">
        <v>694</v>
      </c>
      <c r="N8" s="162"/>
      <c r="O8" s="201" t="str">
        <f>"(1) - UE28/EU28 (inclui GB REINO UNIDO) / (includes GB UNITED KINGDOM)"</f>
        <v>(1) - UE28/EU28 (inclui GB REINO UNIDO) / (includes GB UNITED KINGDOM)</v>
      </c>
    </row>
    <row r="9" spans="1:15" s="188" customFormat="1" ht="12.75" customHeight="1">
      <c r="A9" s="197" t="s">
        <v>695</v>
      </c>
      <c r="B9" s="198">
        <v>32113362.852000006</v>
      </c>
      <c r="C9" s="199"/>
      <c r="D9" s="198">
        <v>38220310.761</v>
      </c>
      <c r="E9" s="199"/>
      <c r="F9" s="198">
        <v>24182311.825999998</v>
      </c>
      <c r="G9" s="199"/>
      <c r="H9" s="198">
        <v>29221903.338999998</v>
      </c>
      <c r="I9" s="199"/>
      <c r="J9" s="200">
        <f>F9-B9</f>
        <v>-7931051.026000008</v>
      </c>
      <c r="K9" s="200">
        <f>H9-D9</f>
        <v>-8998407.4220000021</v>
      </c>
      <c r="L9" s="196"/>
      <c r="M9" s="197" t="s">
        <v>696</v>
      </c>
      <c r="N9" s="162"/>
      <c r="O9" s="201" t="str">
        <f>"(2) - UE27/EU27 (exclui GB REINO UNIDO) / (excludes GB UNITED KINGDOM)"</f>
        <v>(2) - UE27/EU27 (exclui GB REINO UNIDO) / (excludes GB UNITED KINGDOM)</v>
      </c>
    </row>
    <row r="10" spans="1:15" s="188" customFormat="1" ht="12.75" customHeight="1">
      <c r="A10" s="194"/>
      <c r="B10" s="198"/>
      <c r="C10" s="199"/>
      <c r="D10" s="202"/>
      <c r="E10" s="199"/>
      <c r="F10" s="198"/>
      <c r="G10" s="199"/>
      <c r="H10" s="202"/>
      <c r="I10" s="199"/>
      <c r="J10" s="203"/>
      <c r="K10" s="203"/>
      <c r="L10" s="196"/>
      <c r="M10" s="194"/>
      <c r="N10" s="162"/>
      <c r="O10" s="201"/>
    </row>
    <row r="11" spans="1:15" s="188" customFormat="1" ht="12.75" customHeight="1">
      <c r="A11" s="197" t="s">
        <v>697</v>
      </c>
      <c r="B11" s="198">
        <v>10312000.323000001</v>
      </c>
      <c r="C11" s="204"/>
      <c r="D11" s="198">
        <v>12699333.032000002</v>
      </c>
      <c r="E11" s="199"/>
      <c r="F11" s="198">
        <v>7829513.6370000001</v>
      </c>
      <c r="G11" s="204"/>
      <c r="H11" s="198">
        <v>9762437.8889999986</v>
      </c>
      <c r="I11" s="199"/>
      <c r="J11" s="200">
        <f>F11-B11</f>
        <v>-2482486.6860000007</v>
      </c>
      <c r="K11" s="200">
        <f>H11-D11</f>
        <v>-2936895.143000003</v>
      </c>
      <c r="L11" s="196"/>
      <c r="M11" s="197" t="s">
        <v>698</v>
      </c>
      <c r="N11" s="162"/>
      <c r="O11" s="201"/>
    </row>
    <row r="12" spans="1:15">
      <c r="A12" s="197" t="s">
        <v>699</v>
      </c>
      <c r="B12" s="198">
        <v>11565177.960000001</v>
      </c>
      <c r="C12" s="204"/>
      <c r="D12" s="198">
        <v>13350362.237</v>
      </c>
      <c r="E12" s="204"/>
      <c r="F12" s="198">
        <v>9665154.0700000003</v>
      </c>
      <c r="G12" s="204"/>
      <c r="H12" s="198">
        <v>11911662.331000002</v>
      </c>
      <c r="I12" s="204"/>
      <c r="J12" s="200">
        <f>F12-B12</f>
        <v>-1900023.8900000006</v>
      </c>
      <c r="K12" s="200">
        <f>H12-D12</f>
        <v>-1438699.9059999976</v>
      </c>
      <c r="L12" s="200"/>
      <c r="M12" s="197" t="s">
        <v>700</v>
      </c>
      <c r="O12" s="97"/>
    </row>
    <row r="13" spans="1:15">
      <c r="A13" s="179" t="s">
        <v>710</v>
      </c>
      <c r="B13" s="205">
        <v>329599.98100000003</v>
      </c>
      <c r="C13" s="206">
        <v>2.8499343645205784</v>
      </c>
      <c r="D13" s="205">
        <v>350835.29699999996</v>
      </c>
      <c r="E13" s="206">
        <v>2.6279084475151833</v>
      </c>
      <c r="F13" s="205">
        <v>525147.91200000001</v>
      </c>
      <c r="G13" s="206">
        <v>5.433414803288283</v>
      </c>
      <c r="H13" s="205">
        <v>583580.08700000006</v>
      </c>
      <c r="I13" s="206">
        <v>4.8992329599642677</v>
      </c>
      <c r="J13" s="205">
        <v>195547.93099999998</v>
      </c>
      <c r="K13" s="205">
        <v>232744.7900000001</v>
      </c>
      <c r="L13" s="205"/>
      <c r="M13" s="179" t="s">
        <v>710</v>
      </c>
      <c r="O13" s="201" t="str">
        <f>"(3) - UE28/EU28 (exclui GB REINO UNIDO) / (excludes GB UNITED KINGDOM)"</f>
        <v>(3) - UE28/EU28 (exclui GB REINO UNIDO) / (excludes GB UNITED KINGDOM)</v>
      </c>
    </row>
    <row r="14" spans="1:15">
      <c r="A14" s="179" t="s">
        <v>711</v>
      </c>
      <c r="B14" s="205">
        <v>211819.21400000001</v>
      </c>
      <c r="C14" s="206">
        <v>1.8315257640877669</v>
      </c>
      <c r="D14" s="205">
        <v>251555.65299999999</v>
      </c>
      <c r="E14" s="206">
        <v>1.8842608802240848</v>
      </c>
      <c r="F14" s="205">
        <v>413057.02</v>
      </c>
      <c r="G14" s="206">
        <v>4.2736723802686365</v>
      </c>
      <c r="H14" s="205">
        <v>410290.44300000003</v>
      </c>
      <c r="I14" s="206">
        <v>3.4444431985972481</v>
      </c>
      <c r="J14" s="205">
        <v>201237.80600000001</v>
      </c>
      <c r="K14" s="205">
        <v>158734.79000000004</v>
      </c>
      <c r="L14" s="205"/>
      <c r="M14" s="179" t="s">
        <v>923</v>
      </c>
      <c r="N14" s="162"/>
      <c r="O14" s="201" t="str">
        <f>"(4) - UE27/EU27 (inclui GB REINO UNIDO) / (includes GB UNITED KINGDOM)"</f>
        <v>(4) - UE27/EU27 (inclui GB REINO UNIDO) / (includes GB UNITED KINGDOM)</v>
      </c>
    </row>
    <row r="15" spans="1:15">
      <c r="A15" s="179" t="s">
        <v>712</v>
      </c>
      <c r="B15" s="205">
        <v>9979.8220000000001</v>
      </c>
      <c r="C15" s="206">
        <v>8.6291988195225308E-2</v>
      </c>
      <c r="D15" s="205">
        <v>12132.576999999999</v>
      </c>
      <c r="E15" s="206">
        <v>9.0878260713968068E-2</v>
      </c>
      <c r="F15" s="205">
        <v>6291.68</v>
      </c>
      <c r="G15" s="206">
        <v>6.5096530840920153E-2</v>
      </c>
      <c r="H15" s="205">
        <v>8799.5229999999992</v>
      </c>
      <c r="I15" s="206">
        <v>7.3873173663589448E-2</v>
      </c>
      <c r="J15" s="205">
        <v>-3688.1419999999998</v>
      </c>
      <c r="K15" s="205">
        <v>-3333.0540000000001</v>
      </c>
      <c r="L15" s="205"/>
      <c r="M15" s="179" t="s">
        <v>924</v>
      </c>
    </row>
    <row r="16" spans="1:15">
      <c r="A16" s="179" t="s">
        <v>713</v>
      </c>
      <c r="B16" s="205">
        <v>60.95</v>
      </c>
      <c r="C16" s="206">
        <v>5.2701307503269924E-4</v>
      </c>
      <c r="D16" s="205">
        <v>55.686999999999998</v>
      </c>
      <c r="E16" s="206">
        <v>4.1711976807390052E-4</v>
      </c>
      <c r="F16" s="205">
        <v>170.70099999999999</v>
      </c>
      <c r="G16" s="206">
        <v>1.7661487728358582E-3</v>
      </c>
      <c r="H16" s="205">
        <v>74.016999999999996</v>
      </c>
      <c r="I16" s="206">
        <v>6.2138262438292402E-4</v>
      </c>
      <c r="J16" s="205">
        <v>109.75099999999999</v>
      </c>
      <c r="K16" s="205">
        <v>18.329999999999998</v>
      </c>
      <c r="L16" s="205"/>
      <c r="M16" s="179" t="s">
        <v>925</v>
      </c>
    </row>
    <row r="17" spans="1:13">
      <c r="A17" s="179" t="s">
        <v>714</v>
      </c>
      <c r="B17" s="205">
        <v>107739.995</v>
      </c>
      <c r="C17" s="206">
        <v>0.93158959916255357</v>
      </c>
      <c r="D17" s="205">
        <v>87091.38</v>
      </c>
      <c r="E17" s="206">
        <v>0.65235218680905671</v>
      </c>
      <c r="F17" s="205">
        <v>105628.511</v>
      </c>
      <c r="G17" s="206">
        <v>1.0928797434058906</v>
      </c>
      <c r="H17" s="205">
        <v>164416.10399999999</v>
      </c>
      <c r="I17" s="206">
        <v>1.3802952050790465</v>
      </c>
      <c r="J17" s="205">
        <v>-2111.4839999999967</v>
      </c>
      <c r="K17" s="205">
        <v>77324.723999999987</v>
      </c>
      <c r="L17" s="205"/>
      <c r="M17" s="179" t="s">
        <v>926</v>
      </c>
    </row>
    <row r="18" spans="1:13">
      <c r="A18" s="179" t="s">
        <v>715</v>
      </c>
      <c r="B18" s="205">
        <v>1886621.2159999998</v>
      </c>
      <c r="C18" s="206">
        <v>16.312945832093359</v>
      </c>
      <c r="D18" s="205">
        <v>1675951.5970000001</v>
      </c>
      <c r="E18" s="206">
        <v>12.553603919114394</v>
      </c>
      <c r="F18" s="205">
        <v>956117.11100000003</v>
      </c>
      <c r="G18" s="206">
        <v>9.8924145862063835</v>
      </c>
      <c r="H18" s="205">
        <v>1004559.4979999999</v>
      </c>
      <c r="I18" s="206">
        <v>8.4334114759586676</v>
      </c>
      <c r="J18" s="205">
        <v>-930504.10499999975</v>
      </c>
      <c r="K18" s="205">
        <v>-671392.09900000016</v>
      </c>
      <c r="L18" s="205"/>
      <c r="M18" s="179" t="s">
        <v>927</v>
      </c>
    </row>
    <row r="19" spans="1:13">
      <c r="A19" s="179" t="s">
        <v>716</v>
      </c>
      <c r="B19" s="205">
        <v>14976.933000000001</v>
      </c>
      <c r="C19" s="206">
        <v>0.1295002381441954</v>
      </c>
      <c r="D19" s="205">
        <v>18738.058000000001</v>
      </c>
      <c r="E19" s="206">
        <v>0.14035617661420616</v>
      </c>
      <c r="F19" s="205">
        <v>103783.20600000001</v>
      </c>
      <c r="G19" s="206">
        <v>1.0737873938516533</v>
      </c>
      <c r="H19" s="205">
        <v>105489.789</v>
      </c>
      <c r="I19" s="206">
        <v>0.88560090160937233</v>
      </c>
      <c r="J19" s="205">
        <v>88806.273000000001</v>
      </c>
      <c r="K19" s="205">
        <v>86751.731</v>
      </c>
      <c r="L19" s="205"/>
      <c r="M19" s="179" t="s">
        <v>928</v>
      </c>
    </row>
    <row r="20" spans="1:13">
      <c r="A20" s="179" t="s">
        <v>717</v>
      </c>
      <c r="B20" s="205">
        <v>347623.04800000001</v>
      </c>
      <c r="C20" s="206">
        <v>3.0057734450979425</v>
      </c>
      <c r="D20" s="205">
        <v>72242.032999999996</v>
      </c>
      <c r="E20" s="206">
        <v>0.5411241411846045</v>
      </c>
      <c r="F20" s="205">
        <v>575865.61600000004</v>
      </c>
      <c r="G20" s="206">
        <v>5.9581628169534193</v>
      </c>
      <c r="H20" s="205">
        <v>590839.29200000002</v>
      </c>
      <c r="I20" s="206">
        <v>4.960174957800354</v>
      </c>
      <c r="J20" s="205">
        <v>228242.56800000003</v>
      </c>
      <c r="K20" s="205">
        <v>518597.25900000002</v>
      </c>
      <c r="L20" s="205"/>
      <c r="M20" s="179" t="s">
        <v>929</v>
      </c>
    </row>
    <row r="21" spans="1:13">
      <c r="A21" s="179" t="s">
        <v>718</v>
      </c>
      <c r="B21" s="205">
        <v>2601.268</v>
      </c>
      <c r="C21" s="206">
        <v>2.2492243604005896E-2</v>
      </c>
      <c r="D21" s="205">
        <v>2471.9969999999998</v>
      </c>
      <c r="E21" s="206">
        <v>1.8516329041237234E-2</v>
      </c>
      <c r="F21" s="205">
        <v>4585.0860000000002</v>
      </c>
      <c r="G21" s="206">
        <v>4.743934723432712E-2</v>
      </c>
      <c r="H21" s="205">
        <v>6553.8739999999998</v>
      </c>
      <c r="I21" s="206">
        <v>5.5020649661496848E-2</v>
      </c>
      <c r="J21" s="205">
        <v>1983.8180000000002</v>
      </c>
      <c r="K21" s="205">
        <v>4081.877</v>
      </c>
      <c r="L21" s="205"/>
      <c r="M21" s="179" t="s">
        <v>930</v>
      </c>
    </row>
    <row r="22" spans="1:13">
      <c r="A22" s="179" t="s">
        <v>719</v>
      </c>
      <c r="B22" s="205">
        <v>251676.74900000001</v>
      </c>
      <c r="C22" s="206">
        <v>2.1761597605368799</v>
      </c>
      <c r="D22" s="205">
        <v>150855.731</v>
      </c>
      <c r="E22" s="206">
        <v>1.1299748150796187</v>
      </c>
      <c r="F22" s="205">
        <v>111609.71</v>
      </c>
      <c r="G22" s="206">
        <v>1.1547638991749667</v>
      </c>
      <c r="H22" s="205">
        <v>126593.933</v>
      </c>
      <c r="I22" s="206">
        <v>1.0627730159084543</v>
      </c>
      <c r="J22" s="205">
        <v>-140067.03899999999</v>
      </c>
      <c r="K22" s="205">
        <v>-24261.797999999995</v>
      </c>
      <c r="L22" s="205"/>
      <c r="M22" s="179" t="s">
        <v>931</v>
      </c>
    </row>
    <row r="23" spans="1:13">
      <c r="A23" s="179" t="s">
        <v>720</v>
      </c>
      <c r="B23" s="205">
        <v>1553.297</v>
      </c>
      <c r="C23" s="206">
        <v>1.343080932582554E-2</v>
      </c>
      <c r="D23" s="205">
        <v>1251.7629999999999</v>
      </c>
      <c r="E23" s="206">
        <v>9.376247458895072E-3</v>
      </c>
      <c r="F23" s="205">
        <v>4852.8249999999998</v>
      </c>
      <c r="G23" s="206">
        <v>5.0209494487654868E-2</v>
      </c>
      <c r="H23" s="205">
        <v>4272.2309999999998</v>
      </c>
      <c r="I23" s="206">
        <v>3.5865951210533847E-2</v>
      </c>
      <c r="J23" s="205">
        <v>3299.5279999999998</v>
      </c>
      <c r="K23" s="205">
        <v>3020.4679999999998</v>
      </c>
      <c r="L23" s="205"/>
      <c r="M23" s="179" t="s">
        <v>932</v>
      </c>
    </row>
    <row r="24" spans="1:13">
      <c r="A24" s="179" t="s">
        <v>721</v>
      </c>
      <c r="B24" s="205">
        <v>221940.068</v>
      </c>
      <c r="C24" s="206">
        <v>1.9190372060647478</v>
      </c>
      <c r="D24" s="205">
        <v>111285.98299999999</v>
      </c>
      <c r="E24" s="206">
        <v>0.83358025066597297</v>
      </c>
      <c r="F24" s="205">
        <v>4084.0390000000002</v>
      </c>
      <c r="G24" s="206">
        <v>4.2255291228896055E-2</v>
      </c>
      <c r="H24" s="205">
        <v>4532.3919999999998</v>
      </c>
      <c r="I24" s="206">
        <v>3.8050037635842707E-2</v>
      </c>
      <c r="J24" s="205">
        <v>-217856.02900000001</v>
      </c>
      <c r="K24" s="205">
        <v>-106753.59099999999</v>
      </c>
      <c r="L24" s="205"/>
      <c r="M24" s="179" t="s">
        <v>933</v>
      </c>
    </row>
    <row r="25" spans="1:13">
      <c r="A25" s="179" t="s">
        <v>722</v>
      </c>
      <c r="B25" s="205">
        <v>3.282</v>
      </c>
      <c r="C25" s="206">
        <v>2.8378292243762412E-5</v>
      </c>
      <c r="D25" s="205">
        <v>12.56</v>
      </c>
      <c r="E25" s="206">
        <v>9.4079844254640961E-5</v>
      </c>
      <c r="F25" s="205">
        <v>16018.008</v>
      </c>
      <c r="G25" s="206">
        <v>0.16572946363802765</v>
      </c>
      <c r="H25" s="205">
        <v>11366.266</v>
      </c>
      <c r="I25" s="206">
        <v>9.542132478369024E-2</v>
      </c>
      <c r="J25" s="205">
        <v>16014.726000000001</v>
      </c>
      <c r="K25" s="205">
        <v>11353.706</v>
      </c>
      <c r="L25" s="205"/>
      <c r="M25" s="179" t="s">
        <v>934</v>
      </c>
    </row>
    <row r="26" spans="1:13">
      <c r="A26" s="179" t="s">
        <v>723</v>
      </c>
      <c r="B26" s="205">
        <v>713.08799999999997</v>
      </c>
      <c r="C26" s="206">
        <v>6.1658195184399901E-3</v>
      </c>
      <c r="D26" s="205">
        <v>492.214</v>
      </c>
      <c r="E26" s="206">
        <v>3.6868962149644779E-3</v>
      </c>
      <c r="F26" s="205">
        <v>9955.9940000000006</v>
      </c>
      <c r="G26" s="206">
        <v>0.10300915979086923</v>
      </c>
      <c r="H26" s="205">
        <v>1595.046</v>
      </c>
      <c r="I26" s="206">
        <v>1.3390624714477561E-2</v>
      </c>
      <c r="J26" s="205">
        <v>9242.9060000000009</v>
      </c>
      <c r="K26" s="205">
        <v>1102.8320000000001</v>
      </c>
      <c r="L26" s="205"/>
      <c r="M26" s="179" t="s">
        <v>935</v>
      </c>
    </row>
    <row r="27" spans="1:13">
      <c r="A27" s="179" t="s">
        <v>724</v>
      </c>
      <c r="B27" s="205">
        <v>6692.2169999999996</v>
      </c>
      <c r="C27" s="206">
        <v>5.7865231500510345E-2</v>
      </c>
      <c r="D27" s="205">
        <v>30751.611000000001</v>
      </c>
      <c r="E27" s="206">
        <v>0.2303428959760592</v>
      </c>
      <c r="F27" s="205">
        <v>13535.614</v>
      </c>
      <c r="G27" s="206">
        <v>0.14004550679656158</v>
      </c>
      <c r="H27" s="205">
        <v>17193.829000000002</v>
      </c>
      <c r="I27" s="206">
        <v>0.14434449636179836</v>
      </c>
      <c r="J27" s="205">
        <v>6843.3969999999999</v>
      </c>
      <c r="K27" s="205">
        <v>-13557.781999999999</v>
      </c>
      <c r="L27" s="205"/>
      <c r="M27" s="179" t="s">
        <v>936</v>
      </c>
    </row>
    <row r="28" spans="1:13">
      <c r="A28" s="179" t="s">
        <v>725</v>
      </c>
      <c r="B28" s="205" t="s">
        <v>726</v>
      </c>
      <c r="C28" s="206" t="s">
        <v>742</v>
      </c>
      <c r="D28" s="205">
        <v>30.742999999999999</v>
      </c>
      <c r="E28" s="206">
        <v>2.3027839585353717E-4</v>
      </c>
      <c r="F28" s="205">
        <v>22204.975999999999</v>
      </c>
      <c r="G28" s="206">
        <v>0.22974259736761754</v>
      </c>
      <c r="H28" s="205">
        <v>26376.894</v>
      </c>
      <c r="I28" s="206">
        <v>0.22143755646392319</v>
      </c>
      <c r="J28" s="205">
        <v>22204.530999999999</v>
      </c>
      <c r="K28" s="205">
        <v>26346.151000000002</v>
      </c>
      <c r="L28" s="205"/>
      <c r="M28" s="179" t="s">
        <v>937</v>
      </c>
    </row>
    <row r="29" spans="1:13">
      <c r="A29" s="179" t="s">
        <v>727</v>
      </c>
      <c r="B29" s="205">
        <v>751525.09499999997</v>
      </c>
      <c r="C29" s="206">
        <v>6.4981714730138043</v>
      </c>
      <c r="D29" s="205">
        <v>1029676.54</v>
      </c>
      <c r="E29" s="206">
        <v>7.7127236079504442</v>
      </c>
      <c r="F29" s="205">
        <v>23445.609</v>
      </c>
      <c r="G29" s="206">
        <v>0.24257874039249538</v>
      </c>
      <c r="H29" s="205">
        <v>29589.366999999998</v>
      </c>
      <c r="I29" s="206">
        <v>0.24840669738424265</v>
      </c>
      <c r="J29" s="205">
        <v>-728079.48599999992</v>
      </c>
      <c r="K29" s="205">
        <v>-1000087.1730000001</v>
      </c>
      <c r="L29" s="205"/>
      <c r="M29" s="179" t="s">
        <v>938</v>
      </c>
    </row>
    <row r="30" spans="1:13">
      <c r="A30" s="179" t="s">
        <v>728</v>
      </c>
      <c r="B30" s="205">
        <v>269016.10100000002</v>
      </c>
      <c r="C30" s="206">
        <v>2.3260869995294047</v>
      </c>
      <c r="D30" s="205">
        <v>236935.96599999999</v>
      </c>
      <c r="E30" s="206">
        <v>1.774753087548002</v>
      </c>
      <c r="F30" s="205">
        <v>61994.294999999998</v>
      </c>
      <c r="G30" s="206">
        <v>0.64142065973294926</v>
      </c>
      <c r="H30" s="205">
        <v>73941.725999999995</v>
      </c>
      <c r="I30" s="206">
        <v>0.62075068907525421</v>
      </c>
      <c r="J30" s="205">
        <v>-207021.80600000004</v>
      </c>
      <c r="K30" s="205">
        <v>-162994.23999999999</v>
      </c>
      <c r="L30" s="205"/>
      <c r="M30" s="179" t="s">
        <v>939</v>
      </c>
    </row>
    <row r="31" spans="1:13">
      <c r="A31" s="179" t="s">
        <v>729</v>
      </c>
      <c r="B31" s="205">
        <v>18299.625</v>
      </c>
      <c r="C31" s="206">
        <v>0.15823037970787956</v>
      </c>
      <c r="D31" s="205">
        <v>21206.398000000001</v>
      </c>
      <c r="E31" s="206">
        <v>0.15884511314028102</v>
      </c>
      <c r="F31" s="205">
        <v>4182.1329999999998</v>
      </c>
      <c r="G31" s="206">
        <v>4.3270215556946628E-2</v>
      </c>
      <c r="H31" s="205">
        <v>6214.8590000000004</v>
      </c>
      <c r="I31" s="206">
        <v>5.2174573349228363E-2</v>
      </c>
      <c r="J31" s="205">
        <v>-14117.492</v>
      </c>
      <c r="K31" s="205">
        <v>-14991.539000000001</v>
      </c>
      <c r="L31" s="205"/>
      <c r="M31" s="179" t="s">
        <v>940</v>
      </c>
    </row>
    <row r="32" spans="1:13">
      <c r="A32" s="179" t="s">
        <v>730</v>
      </c>
      <c r="B32" s="205">
        <v>377852.21300000005</v>
      </c>
      <c r="C32" s="206">
        <v>3.2671543343895078</v>
      </c>
      <c r="D32" s="205">
        <v>102365.59399999998</v>
      </c>
      <c r="E32" s="206">
        <v>0.76676267042625856</v>
      </c>
      <c r="F32" s="205">
        <v>978372.82900000014</v>
      </c>
      <c r="G32" s="206">
        <v>10.122682182964933</v>
      </c>
      <c r="H32" s="205">
        <v>1006947.2429999999</v>
      </c>
      <c r="I32" s="206">
        <v>8.4534569149045478</v>
      </c>
      <c r="J32" s="205">
        <v>600520.61600000015</v>
      </c>
      <c r="K32" s="205">
        <v>904581.64899999998</v>
      </c>
      <c r="L32" s="205"/>
      <c r="M32" s="179" t="s">
        <v>730</v>
      </c>
    </row>
    <row r="33" spans="1:13">
      <c r="A33" s="179" t="s">
        <v>717</v>
      </c>
      <c r="B33" s="205">
        <v>347623.04800000001</v>
      </c>
      <c r="C33" s="206">
        <v>3.0057734450979425</v>
      </c>
      <c r="D33" s="205">
        <v>72242.032999999996</v>
      </c>
      <c r="E33" s="206">
        <v>0.5411241411846045</v>
      </c>
      <c r="F33" s="205">
        <v>575865.61600000004</v>
      </c>
      <c r="G33" s="206">
        <v>5.9581628169534193</v>
      </c>
      <c r="H33" s="205">
        <v>590839.29200000002</v>
      </c>
      <c r="I33" s="206">
        <v>4.960174957800354</v>
      </c>
      <c r="J33" s="205">
        <v>228242.56800000003</v>
      </c>
      <c r="K33" s="205">
        <v>518597.25900000002</v>
      </c>
      <c r="L33" s="205"/>
      <c r="M33" s="179" t="s">
        <v>929</v>
      </c>
    </row>
    <row r="34" spans="1:13">
      <c r="A34" s="179" t="s">
        <v>731</v>
      </c>
      <c r="B34" s="205">
        <v>5605.393</v>
      </c>
      <c r="C34" s="206">
        <v>4.8467849084442446E-2</v>
      </c>
      <c r="D34" s="205">
        <v>5440.8320000000003</v>
      </c>
      <c r="E34" s="206">
        <v>4.0754190061756901E-2</v>
      </c>
      <c r="F34" s="205">
        <v>190105.99600000001</v>
      </c>
      <c r="G34" s="206">
        <v>1.9669215267874154</v>
      </c>
      <c r="H34" s="205">
        <v>186489.516</v>
      </c>
      <c r="I34" s="206">
        <v>1.5656044540035572</v>
      </c>
      <c r="J34" s="205">
        <v>184500.603</v>
      </c>
      <c r="K34" s="205">
        <v>181048.68400000001</v>
      </c>
      <c r="L34" s="205"/>
      <c r="M34" s="179" t="s">
        <v>941</v>
      </c>
    </row>
    <row r="35" spans="1:13">
      <c r="A35" s="179" t="s">
        <v>732</v>
      </c>
      <c r="B35" s="205">
        <v>292.87900000000002</v>
      </c>
      <c r="C35" s="206">
        <v>2.5324210402379315E-3</v>
      </c>
      <c r="D35" s="205">
        <v>127.357</v>
      </c>
      <c r="E35" s="206">
        <v>9.5395913413521562E-4</v>
      </c>
      <c r="F35" s="205">
        <v>47423.917000000001</v>
      </c>
      <c r="G35" s="206">
        <v>0.49066902251667882</v>
      </c>
      <c r="H35" s="205">
        <v>62300.800999999999</v>
      </c>
      <c r="I35" s="206">
        <v>0.52302356521526538</v>
      </c>
      <c r="J35" s="205">
        <v>47131.038</v>
      </c>
      <c r="K35" s="205">
        <v>62173.443999999996</v>
      </c>
      <c r="L35" s="205"/>
      <c r="M35" s="179" t="s">
        <v>942</v>
      </c>
    </row>
    <row r="36" spans="1:13">
      <c r="A36" s="179" t="s">
        <v>733</v>
      </c>
      <c r="B36" s="205">
        <v>23392.482</v>
      </c>
      <c r="C36" s="206">
        <v>0.2022665114268592</v>
      </c>
      <c r="D36" s="205">
        <v>22548.214</v>
      </c>
      <c r="E36" s="206">
        <v>0.16889589660352824</v>
      </c>
      <c r="F36" s="205">
        <v>130152.022</v>
      </c>
      <c r="G36" s="206">
        <v>1.3466109392294456</v>
      </c>
      <c r="H36" s="205">
        <v>129816.26</v>
      </c>
      <c r="I36" s="206">
        <v>1.0898248824780254</v>
      </c>
      <c r="J36" s="205">
        <v>106759.54</v>
      </c>
      <c r="K36" s="205">
        <v>107268.046</v>
      </c>
      <c r="L36" s="205"/>
      <c r="M36" s="179" t="s">
        <v>943</v>
      </c>
    </row>
    <row r="37" spans="1:13">
      <c r="A37" s="179" t="s">
        <v>734</v>
      </c>
      <c r="B37" s="205">
        <v>938.41099999999994</v>
      </c>
      <c r="C37" s="206">
        <v>8.1141077400247799E-3</v>
      </c>
      <c r="D37" s="205">
        <v>2007.1579999999999</v>
      </c>
      <c r="E37" s="206">
        <v>1.5034483442233806E-2</v>
      </c>
      <c r="F37" s="205">
        <v>34825.277999999998</v>
      </c>
      <c r="G37" s="206">
        <v>0.36031787747797378</v>
      </c>
      <c r="H37" s="205">
        <v>37501.374000000003</v>
      </c>
      <c r="I37" s="206">
        <v>0.3148290554073464</v>
      </c>
      <c r="J37" s="205">
        <v>33886.866999999998</v>
      </c>
      <c r="K37" s="205">
        <v>35494.216</v>
      </c>
      <c r="L37" s="205"/>
      <c r="M37" s="179" t="s">
        <v>944</v>
      </c>
    </row>
    <row r="38" spans="1:13">
      <c r="A38" s="179" t="s">
        <v>735</v>
      </c>
      <c r="B38" s="205">
        <v>10298779.884999998</v>
      </c>
      <c r="C38" s="206">
        <v>89.049904122703154</v>
      </c>
      <c r="D38" s="205">
        <v>13316884.585000006</v>
      </c>
      <c r="E38" s="206">
        <v>99.7492378753049</v>
      </c>
      <c r="F38" s="205">
        <v>7588235.6549999993</v>
      </c>
      <c r="G38" s="206">
        <v>78.511274626789245</v>
      </c>
      <c r="H38" s="205">
        <v>11662578.407999998</v>
      </c>
      <c r="I38" s="206">
        <v>97.908907119103233</v>
      </c>
      <c r="J38" s="205">
        <v>-2710544.2299999986</v>
      </c>
      <c r="K38" s="205">
        <v>-1654306.1770000085</v>
      </c>
      <c r="L38" s="205"/>
      <c r="M38" s="179" t="s">
        <v>945</v>
      </c>
    </row>
    <row r="39" spans="1:13">
      <c r="A39" s="179" t="s">
        <v>736</v>
      </c>
      <c r="B39" s="205">
        <v>1357412.277</v>
      </c>
      <c r="C39" s="206">
        <v>11.737063464953373</v>
      </c>
      <c r="D39" s="205">
        <v>2599785.7600000002</v>
      </c>
      <c r="E39" s="206">
        <v>19.473522244923043</v>
      </c>
      <c r="F39" s="205">
        <v>1164914.4879999999</v>
      </c>
      <c r="G39" s="206">
        <v>12.052725487489305</v>
      </c>
      <c r="H39" s="205">
        <v>3643545.858</v>
      </c>
      <c r="I39" s="206">
        <v>30.588055275187763</v>
      </c>
      <c r="J39" s="205">
        <v>-192497.78900000011</v>
      </c>
      <c r="K39" s="205">
        <v>1043760.0979999998</v>
      </c>
      <c r="L39" s="205"/>
      <c r="M39" s="179" t="s">
        <v>946</v>
      </c>
    </row>
    <row r="40" spans="1:13">
      <c r="A40" s="179" t="s">
        <v>737</v>
      </c>
      <c r="B40" s="205">
        <v>56.441000000000003</v>
      </c>
      <c r="C40" s="206">
        <v>4.8802534812010794E-4</v>
      </c>
      <c r="D40" s="205">
        <v>165.833</v>
      </c>
      <c r="E40" s="206">
        <v>1.2421610519331109E-3</v>
      </c>
      <c r="F40" s="205">
        <v>3288.0549999999998</v>
      </c>
      <c r="G40" s="206">
        <v>3.4019685316821854E-2</v>
      </c>
      <c r="H40" s="205">
        <v>5336.2439999999997</v>
      </c>
      <c r="I40" s="206">
        <v>4.4798482795406894E-2</v>
      </c>
      <c r="J40" s="205">
        <v>3231.614</v>
      </c>
      <c r="K40" s="205">
        <v>5170.4110000000001</v>
      </c>
      <c r="L40" s="205"/>
      <c r="M40" s="179" t="s">
        <v>947</v>
      </c>
    </row>
    <row r="41" spans="1:13">
      <c r="A41" s="179" t="s">
        <v>738</v>
      </c>
      <c r="B41" s="205">
        <v>471.88299999999998</v>
      </c>
      <c r="C41" s="206">
        <v>4.0802052647359345E-3</v>
      </c>
      <c r="D41" s="205">
        <v>1329.0640000000001</v>
      </c>
      <c r="E41" s="206">
        <v>9.955265455768322E-3</v>
      </c>
      <c r="F41" s="205">
        <v>13658.46</v>
      </c>
      <c r="G41" s="206">
        <v>0.14131652636966188</v>
      </c>
      <c r="H41" s="205">
        <v>5567.98</v>
      </c>
      <c r="I41" s="206">
        <v>4.674393754018176E-2</v>
      </c>
      <c r="J41" s="205">
        <v>13186.576999999999</v>
      </c>
      <c r="K41" s="205">
        <v>4238.9159999999993</v>
      </c>
      <c r="L41" s="205"/>
      <c r="M41" s="179" t="s">
        <v>948</v>
      </c>
    </row>
    <row r="42" spans="1:13">
      <c r="A42" s="179" t="s">
        <v>739</v>
      </c>
      <c r="B42" s="205">
        <v>2665.9430000000002</v>
      </c>
      <c r="C42" s="206">
        <v>2.3051465435470049E-2</v>
      </c>
      <c r="D42" s="205">
        <v>3950.3710000000001</v>
      </c>
      <c r="E42" s="206">
        <v>2.9589991116882982E-2</v>
      </c>
      <c r="F42" s="205">
        <v>2018.799</v>
      </c>
      <c r="G42" s="206">
        <v>2.0887395952292356E-2</v>
      </c>
      <c r="H42" s="205">
        <v>1705.797</v>
      </c>
      <c r="I42" s="206">
        <v>1.4320394186801935E-2</v>
      </c>
      <c r="J42" s="205">
        <v>-647.14400000000023</v>
      </c>
      <c r="K42" s="205">
        <v>-2244.5740000000001</v>
      </c>
      <c r="L42" s="205"/>
      <c r="M42" s="179" t="s">
        <v>949</v>
      </c>
    </row>
    <row r="43" spans="1:13">
      <c r="A43" s="179" t="s">
        <v>740</v>
      </c>
      <c r="B43" s="205">
        <v>1546.99</v>
      </c>
      <c r="C43" s="206">
        <v>1.3376274929365634E-2</v>
      </c>
      <c r="D43" s="205">
        <v>5238.9669999999996</v>
      </c>
      <c r="E43" s="206">
        <v>3.9242133711401554E-2</v>
      </c>
      <c r="F43" s="205">
        <v>9335.4279999999999</v>
      </c>
      <c r="G43" s="206">
        <v>9.6588506840015645E-2</v>
      </c>
      <c r="H43" s="205">
        <v>7743.607</v>
      </c>
      <c r="I43" s="206">
        <v>6.5008617477741351E-2</v>
      </c>
      <c r="J43" s="205">
        <v>7788.4380000000001</v>
      </c>
      <c r="K43" s="205">
        <v>2504.6400000000003</v>
      </c>
      <c r="L43" s="205"/>
      <c r="M43" s="179" t="s">
        <v>950</v>
      </c>
    </row>
    <row r="44" spans="1:13">
      <c r="A44" s="179" t="s">
        <v>711</v>
      </c>
      <c r="B44" s="205">
        <v>211819.21400000001</v>
      </c>
      <c r="C44" s="206">
        <v>1.8315257640877669</v>
      </c>
      <c r="D44" s="205">
        <v>251555.65299999999</v>
      </c>
      <c r="E44" s="206">
        <v>1.8842608802240848</v>
      </c>
      <c r="F44" s="205">
        <v>413057.02</v>
      </c>
      <c r="G44" s="206">
        <v>4.2736723802686365</v>
      </c>
      <c r="H44" s="205">
        <v>410290.44300000003</v>
      </c>
      <c r="I44" s="206">
        <v>3.4444431985972481</v>
      </c>
      <c r="J44" s="205">
        <v>201237.80600000001</v>
      </c>
      <c r="K44" s="205">
        <v>158734.79000000004</v>
      </c>
      <c r="L44" s="205"/>
      <c r="M44" s="179" t="s">
        <v>923</v>
      </c>
    </row>
    <row r="45" spans="1:13">
      <c r="A45" s="179" t="s">
        <v>741</v>
      </c>
      <c r="B45" s="205">
        <v>608.55100000000004</v>
      </c>
      <c r="C45" s="206">
        <v>5.2619250832522425E-3</v>
      </c>
      <c r="D45" s="205">
        <v>4.2130000000000001</v>
      </c>
      <c r="E45" s="206">
        <v>3.1557196165987449E-5</v>
      </c>
      <c r="F45" s="205">
        <v>893.74</v>
      </c>
      <c r="G45" s="206">
        <v>9.2470331411902661E-3</v>
      </c>
      <c r="H45" s="205">
        <v>1248.944</v>
      </c>
      <c r="I45" s="206">
        <v>1.0485052088402756E-2</v>
      </c>
      <c r="J45" s="205">
        <v>285.18899999999996</v>
      </c>
      <c r="K45" s="205">
        <v>1244.731</v>
      </c>
      <c r="L45" s="205"/>
      <c r="M45" s="179" t="s">
        <v>951</v>
      </c>
    </row>
    <row r="46" spans="1:13">
      <c r="A46" s="179" t="s">
        <v>743</v>
      </c>
      <c r="B46" s="205">
        <v>154.62799999999999</v>
      </c>
      <c r="C46" s="206">
        <v>1.3370135810690108E-3</v>
      </c>
      <c r="D46" s="205">
        <v>26.277000000000001</v>
      </c>
      <c r="E46" s="206">
        <v>1.9682612002222934E-4</v>
      </c>
      <c r="F46" s="205">
        <v>86775.159</v>
      </c>
      <c r="G46" s="206">
        <v>0.89781454461594534</v>
      </c>
      <c r="H46" s="205">
        <v>343215.73800000001</v>
      </c>
      <c r="I46" s="206">
        <v>2.8813420701725563</v>
      </c>
      <c r="J46" s="205">
        <v>86620.531000000003</v>
      </c>
      <c r="K46" s="205">
        <v>343189.46100000001</v>
      </c>
      <c r="L46" s="205"/>
      <c r="M46" s="179" t="s">
        <v>952</v>
      </c>
    </row>
    <row r="47" spans="1:13">
      <c r="A47" s="179" t="s">
        <v>712</v>
      </c>
      <c r="B47" s="205">
        <v>9979.8220000000001</v>
      </c>
      <c r="C47" s="206">
        <v>8.6291988195225308E-2</v>
      </c>
      <c r="D47" s="205">
        <v>12132.576999999999</v>
      </c>
      <c r="E47" s="206">
        <v>9.0878260713968068E-2</v>
      </c>
      <c r="F47" s="205">
        <v>6291.68</v>
      </c>
      <c r="G47" s="206">
        <v>6.5096530840920153E-2</v>
      </c>
      <c r="H47" s="205">
        <v>8799.5229999999992</v>
      </c>
      <c r="I47" s="206">
        <v>7.3873173663589448E-2</v>
      </c>
      <c r="J47" s="205">
        <v>-3688.1419999999998</v>
      </c>
      <c r="K47" s="205">
        <v>-3333.0540000000001</v>
      </c>
      <c r="L47" s="205"/>
      <c r="M47" s="179" t="s">
        <v>924</v>
      </c>
    </row>
    <row r="48" spans="1:13">
      <c r="A48" s="179" t="s">
        <v>713</v>
      </c>
      <c r="B48" s="205">
        <v>60.95</v>
      </c>
      <c r="C48" s="206">
        <v>5.2701307503269924E-4</v>
      </c>
      <c r="D48" s="205">
        <v>55.686999999999998</v>
      </c>
      <c r="E48" s="206">
        <v>4.1711976807390052E-4</v>
      </c>
      <c r="F48" s="205">
        <v>170.70099999999999</v>
      </c>
      <c r="G48" s="206">
        <v>1.7661487728358582E-3</v>
      </c>
      <c r="H48" s="205">
        <v>74.016999999999996</v>
      </c>
      <c r="I48" s="206">
        <v>6.2138262438292402E-4</v>
      </c>
      <c r="J48" s="205">
        <v>109.75099999999999</v>
      </c>
      <c r="K48" s="205">
        <v>18.329999999999998</v>
      </c>
      <c r="L48" s="205"/>
      <c r="M48" s="179" t="s">
        <v>925</v>
      </c>
    </row>
    <row r="49" spans="1:13">
      <c r="A49" s="179" t="s">
        <v>744</v>
      </c>
      <c r="B49" s="205">
        <v>8754.1190000000006</v>
      </c>
      <c r="C49" s="206">
        <v>7.5693768226286762E-2</v>
      </c>
      <c r="D49" s="205">
        <v>10248.958000000001</v>
      </c>
      <c r="E49" s="206">
        <v>7.6769137930920106E-2</v>
      </c>
      <c r="F49" s="205">
        <v>5614.0889999999999</v>
      </c>
      <c r="G49" s="206">
        <v>5.8085871775451173E-2</v>
      </c>
      <c r="H49" s="205">
        <v>10780.324000000001</v>
      </c>
      <c r="I49" s="206">
        <v>9.0502263247878481E-2</v>
      </c>
      <c r="J49" s="205">
        <v>-3140.0300000000007</v>
      </c>
      <c r="K49" s="205">
        <v>531.36599999999999</v>
      </c>
      <c r="L49" s="205"/>
      <c r="M49" s="179" t="s">
        <v>953</v>
      </c>
    </row>
    <row r="50" spans="1:13">
      <c r="A50" s="179" t="s">
        <v>745</v>
      </c>
      <c r="B50" s="205">
        <v>2.2709999999999999</v>
      </c>
      <c r="C50" s="206">
        <v>1.9636533115656438E-5</v>
      </c>
      <c r="D50" s="205">
        <v>8.6460000000000008</v>
      </c>
      <c r="E50" s="206">
        <v>6.4762287693123069E-5</v>
      </c>
      <c r="F50" s="205">
        <v>816.774</v>
      </c>
      <c r="G50" s="206">
        <v>8.4507085358857606E-3</v>
      </c>
      <c r="H50" s="205">
        <v>868.37099999999998</v>
      </c>
      <c r="I50" s="206">
        <v>7.2900908023565423E-3</v>
      </c>
      <c r="J50" s="205">
        <v>814.50300000000004</v>
      </c>
      <c r="K50" s="205">
        <v>859.72500000000002</v>
      </c>
      <c r="L50" s="205"/>
      <c r="M50" s="179" t="s">
        <v>954</v>
      </c>
    </row>
    <row r="51" spans="1:13">
      <c r="A51" s="179" t="s">
        <v>746</v>
      </c>
      <c r="B51" s="205">
        <v>3760.9520000000002</v>
      </c>
      <c r="C51" s="206">
        <v>3.2519620649226914E-2</v>
      </c>
      <c r="D51" s="205">
        <v>3232.8560000000002</v>
      </c>
      <c r="E51" s="206">
        <v>2.4215492753000126E-2</v>
      </c>
      <c r="F51" s="205">
        <v>11905.431</v>
      </c>
      <c r="G51" s="206">
        <v>0.12317890551743682</v>
      </c>
      <c r="H51" s="205">
        <v>12488.718000000001</v>
      </c>
      <c r="I51" s="206">
        <v>0.10484445959736631</v>
      </c>
      <c r="J51" s="205">
        <v>8144.4790000000003</v>
      </c>
      <c r="K51" s="205">
        <v>9255.862000000001</v>
      </c>
      <c r="L51" s="205"/>
      <c r="M51" s="179" t="s">
        <v>955</v>
      </c>
    </row>
    <row r="52" spans="1:13">
      <c r="A52" s="179" t="s">
        <v>714</v>
      </c>
      <c r="B52" s="205">
        <v>107739.995</v>
      </c>
      <c r="C52" s="206">
        <v>0.93158959916255357</v>
      </c>
      <c r="D52" s="205">
        <v>87091.38</v>
      </c>
      <c r="E52" s="206">
        <v>0.65235218680905671</v>
      </c>
      <c r="F52" s="205">
        <v>105628.511</v>
      </c>
      <c r="G52" s="206">
        <v>1.0928797434058906</v>
      </c>
      <c r="H52" s="205">
        <v>164416.10399999999</v>
      </c>
      <c r="I52" s="206">
        <v>1.3802952050790465</v>
      </c>
      <c r="J52" s="205">
        <v>-2111.4839999999967</v>
      </c>
      <c r="K52" s="205">
        <v>77324.723999999987</v>
      </c>
      <c r="L52" s="205"/>
      <c r="M52" s="179" t="s">
        <v>926</v>
      </c>
    </row>
    <row r="53" spans="1:13">
      <c r="A53" s="179" t="s">
        <v>747</v>
      </c>
      <c r="B53" s="205">
        <v>375180.79800000001</v>
      </c>
      <c r="C53" s="206">
        <v>3.2440555545070056</v>
      </c>
      <c r="D53" s="205">
        <v>567788.223</v>
      </c>
      <c r="E53" s="206">
        <v>4.2529799036193747</v>
      </c>
      <c r="F53" s="205">
        <v>115978.70299999999</v>
      </c>
      <c r="G53" s="206">
        <v>1.1999674517345795</v>
      </c>
      <c r="H53" s="205">
        <v>118482.8</v>
      </c>
      <c r="I53" s="206">
        <v>0.99467896845639669</v>
      </c>
      <c r="J53" s="205">
        <v>-259202.09500000003</v>
      </c>
      <c r="K53" s="205">
        <v>-449305.42300000001</v>
      </c>
      <c r="L53" s="205"/>
      <c r="M53" s="179" t="s">
        <v>956</v>
      </c>
    </row>
    <row r="54" spans="1:13">
      <c r="A54" s="179" t="s">
        <v>748</v>
      </c>
      <c r="B54" s="205">
        <v>525.31100000000004</v>
      </c>
      <c r="C54" s="206">
        <v>4.5421782683921627E-3</v>
      </c>
      <c r="D54" s="205">
        <v>508.767</v>
      </c>
      <c r="E54" s="206">
        <v>3.8108853600239581E-3</v>
      </c>
      <c r="F54" s="205">
        <v>1170.423</v>
      </c>
      <c r="G54" s="206">
        <v>1.210971901247716E-2</v>
      </c>
      <c r="H54" s="205">
        <v>713.51599999999996</v>
      </c>
      <c r="I54" s="206">
        <v>5.9900623453964146E-3</v>
      </c>
      <c r="J54" s="205">
        <v>645.11199999999997</v>
      </c>
      <c r="K54" s="205">
        <v>204.74899999999997</v>
      </c>
      <c r="L54" s="205"/>
      <c r="M54" s="179" t="s">
        <v>957</v>
      </c>
    </row>
    <row r="55" spans="1:13">
      <c r="A55" s="179" t="s">
        <v>749</v>
      </c>
      <c r="B55" s="205">
        <v>471537.58799999999</v>
      </c>
      <c r="C55" s="206">
        <v>4.0772186094402301</v>
      </c>
      <c r="D55" s="205">
        <v>786974.92299999995</v>
      </c>
      <c r="E55" s="206">
        <v>5.8947832952347179</v>
      </c>
      <c r="F55" s="205">
        <v>350199.02600000001</v>
      </c>
      <c r="G55" s="206">
        <v>3.6233155049953591</v>
      </c>
      <c r="H55" s="205">
        <v>385237.56300000002</v>
      </c>
      <c r="I55" s="206">
        <v>3.2341209169220861</v>
      </c>
      <c r="J55" s="205">
        <v>-121338.56199999998</v>
      </c>
      <c r="K55" s="205">
        <v>-401737.35999999993</v>
      </c>
      <c r="L55" s="205"/>
      <c r="M55" s="179" t="s">
        <v>958</v>
      </c>
    </row>
    <row r="56" spans="1:13">
      <c r="A56" s="179" t="s">
        <v>750</v>
      </c>
      <c r="B56" s="205">
        <v>143798.97200000001</v>
      </c>
      <c r="C56" s="206">
        <v>1.2433788091921414</v>
      </c>
      <c r="D56" s="205">
        <v>195832.815</v>
      </c>
      <c r="E56" s="206">
        <v>1.4668726699958532</v>
      </c>
      <c r="F56" s="205">
        <v>18511.114000000001</v>
      </c>
      <c r="G56" s="206">
        <v>0.19152425161495643</v>
      </c>
      <c r="H56" s="205">
        <v>22972.986000000001</v>
      </c>
      <c r="I56" s="206">
        <v>0.19286129308931965</v>
      </c>
      <c r="J56" s="205">
        <v>-125287.85800000001</v>
      </c>
      <c r="K56" s="205">
        <v>-172859.829</v>
      </c>
      <c r="L56" s="205"/>
      <c r="M56" s="179" t="s">
        <v>959</v>
      </c>
    </row>
    <row r="57" spans="1:13">
      <c r="A57" s="179" t="s">
        <v>751</v>
      </c>
      <c r="B57" s="205" t="s">
        <v>726</v>
      </c>
      <c r="C57" s="206" t="s">
        <v>742</v>
      </c>
      <c r="D57" s="205">
        <v>0.83</v>
      </c>
      <c r="E57" s="206">
        <v>6.2170597716044571E-6</v>
      </c>
      <c r="F57" s="205">
        <v>1.444</v>
      </c>
      <c r="G57" s="206">
        <v>1.4940268820774215E-5</v>
      </c>
      <c r="H57" s="205">
        <v>2.13</v>
      </c>
      <c r="I57" s="206">
        <v>1.7881635164024861E-5</v>
      </c>
      <c r="J57" s="205">
        <v>1.004</v>
      </c>
      <c r="K57" s="205">
        <v>1.2999999999999998</v>
      </c>
      <c r="L57" s="205"/>
      <c r="M57" s="179" t="s">
        <v>960</v>
      </c>
    </row>
    <row r="58" spans="1:13">
      <c r="A58" s="179" t="s">
        <v>752</v>
      </c>
      <c r="B58" s="205">
        <v>71.075000000000003</v>
      </c>
      <c r="C58" s="206">
        <v>6.1456036600408695E-4</v>
      </c>
      <c r="D58" s="205">
        <v>45.917999999999999</v>
      </c>
      <c r="E58" s="206">
        <v>3.4394572360546208E-4</v>
      </c>
      <c r="F58" s="205">
        <v>1327.5550000000001</v>
      </c>
      <c r="G58" s="206">
        <v>1.3735476852051877E-2</v>
      </c>
      <c r="H58" s="205">
        <v>807.27800000000002</v>
      </c>
      <c r="I58" s="206">
        <v>6.7772068882364618E-3</v>
      </c>
      <c r="J58" s="205">
        <v>1256.48</v>
      </c>
      <c r="K58" s="205">
        <v>761.36</v>
      </c>
      <c r="L58" s="205"/>
      <c r="M58" s="179" t="s">
        <v>961</v>
      </c>
    </row>
    <row r="59" spans="1:13">
      <c r="A59" s="179" t="s">
        <v>753</v>
      </c>
      <c r="B59" s="205">
        <v>18676.333999999999</v>
      </c>
      <c r="C59" s="206">
        <v>0.16148764908413046</v>
      </c>
      <c r="D59" s="205">
        <v>43163.209000000003</v>
      </c>
      <c r="E59" s="206">
        <v>0.32331114492440421</v>
      </c>
      <c r="F59" s="205">
        <v>18272.376</v>
      </c>
      <c r="G59" s="206">
        <v>0.1890541616580769</v>
      </c>
      <c r="H59" s="205">
        <v>14685.308000000001</v>
      </c>
      <c r="I59" s="206">
        <v>0.12328512672644867</v>
      </c>
      <c r="J59" s="205">
        <v>-403.95799999999872</v>
      </c>
      <c r="K59" s="205">
        <v>-28477.901000000002</v>
      </c>
      <c r="L59" s="205"/>
      <c r="M59" s="179" t="s">
        <v>962</v>
      </c>
    </row>
    <row r="60" spans="1:13">
      <c r="A60" s="179" t="s">
        <v>754</v>
      </c>
      <c r="B60" s="205" t="s">
        <v>742</v>
      </c>
      <c r="C60" s="206" t="s">
        <v>742</v>
      </c>
      <c r="D60" s="205">
        <v>630430.59299999999</v>
      </c>
      <c r="E60" s="206">
        <v>4.7221984078663164</v>
      </c>
      <c r="F60" s="205" t="s">
        <v>742</v>
      </c>
      <c r="G60" s="206" t="s">
        <v>742</v>
      </c>
      <c r="H60" s="205">
        <v>2128108.4670000002</v>
      </c>
      <c r="I60" s="206">
        <v>17.865755491251758</v>
      </c>
      <c r="J60" s="205" t="s">
        <v>742</v>
      </c>
      <c r="K60" s="205">
        <v>1497677.8740000003</v>
      </c>
      <c r="L60" s="205"/>
      <c r="M60" s="179" t="s">
        <v>963</v>
      </c>
    </row>
    <row r="61" spans="1:13">
      <c r="A61" s="179" t="s">
        <v>755</v>
      </c>
      <c r="B61" s="205">
        <v>2122126.2150000008</v>
      </c>
      <c r="C61" s="206">
        <v>18.349274194826144</v>
      </c>
      <c r="D61" s="205">
        <v>1988474.0829999999</v>
      </c>
      <c r="E61" s="206">
        <v>14.894532805177546</v>
      </c>
      <c r="F61" s="205">
        <v>1947122.5119999999</v>
      </c>
      <c r="G61" s="206">
        <v>20.145799000180862</v>
      </c>
      <c r="H61" s="205">
        <v>2393204.6020000004</v>
      </c>
      <c r="I61" s="206">
        <v>20.091273035600626</v>
      </c>
      <c r="J61" s="205">
        <v>-175003.70300000091</v>
      </c>
      <c r="K61" s="205">
        <v>404730.51900000055</v>
      </c>
      <c r="L61" s="205"/>
      <c r="M61" s="179" t="s">
        <v>755</v>
      </c>
    </row>
    <row r="62" spans="1:13">
      <c r="A62" s="179" t="s">
        <v>717</v>
      </c>
      <c r="B62" s="205">
        <v>347623.04800000001</v>
      </c>
      <c r="C62" s="206">
        <v>3.0057734450979425</v>
      </c>
      <c r="D62" s="205">
        <v>72242.032999999996</v>
      </c>
      <c r="E62" s="206">
        <v>0.5411241411846045</v>
      </c>
      <c r="F62" s="205">
        <v>575865.61600000004</v>
      </c>
      <c r="G62" s="206">
        <v>5.9581628169534193</v>
      </c>
      <c r="H62" s="205">
        <v>590839.29200000002</v>
      </c>
      <c r="I62" s="206">
        <v>4.960174957800354</v>
      </c>
      <c r="J62" s="205">
        <v>228242.56800000003</v>
      </c>
      <c r="K62" s="205">
        <v>518597.25900000002</v>
      </c>
      <c r="L62" s="205"/>
      <c r="M62" s="179" t="s">
        <v>929</v>
      </c>
    </row>
    <row r="63" spans="1:13">
      <c r="A63" s="179" t="s">
        <v>756</v>
      </c>
      <c r="B63" s="205">
        <v>0.93600000000000005</v>
      </c>
      <c r="C63" s="206">
        <v>8.0932606764660614E-6</v>
      </c>
      <c r="D63" s="205">
        <v>900.44100000000003</v>
      </c>
      <c r="E63" s="206">
        <v>6.7446933949437231E-3</v>
      </c>
      <c r="F63" s="205">
        <v>5156.5110000000004</v>
      </c>
      <c r="G63" s="206">
        <v>5.335156545517955E-2</v>
      </c>
      <c r="H63" s="205">
        <v>6895.2820000000002</v>
      </c>
      <c r="I63" s="206">
        <v>5.7886815529139754E-2</v>
      </c>
      <c r="J63" s="205">
        <v>5155.5750000000007</v>
      </c>
      <c r="K63" s="205">
        <v>5994.8410000000003</v>
      </c>
      <c r="L63" s="205"/>
      <c r="M63" s="179" t="s">
        <v>964</v>
      </c>
    </row>
    <row r="64" spans="1:13">
      <c r="A64" s="179" t="s">
        <v>757</v>
      </c>
      <c r="B64" s="205">
        <v>0.72699999999999998</v>
      </c>
      <c r="C64" s="206">
        <v>6.2861116578961821E-6</v>
      </c>
      <c r="D64" s="205">
        <v>1.02</v>
      </c>
      <c r="E64" s="206">
        <v>7.6402421289596956E-6</v>
      </c>
      <c r="F64" s="205">
        <v>1152.7380000000001</v>
      </c>
      <c r="G64" s="206">
        <v>1.1926742105208884E-2</v>
      </c>
      <c r="H64" s="205">
        <v>1452.1990000000001</v>
      </c>
      <c r="I64" s="206">
        <v>1.2191405025146358E-2</v>
      </c>
      <c r="J64" s="205">
        <v>1152.011</v>
      </c>
      <c r="K64" s="205">
        <v>1451.1790000000001</v>
      </c>
      <c r="L64" s="205"/>
      <c r="M64" s="179" t="s">
        <v>965</v>
      </c>
    </row>
    <row r="65" spans="1:13">
      <c r="A65" s="179" t="s">
        <v>758</v>
      </c>
      <c r="B65" s="205">
        <v>697.58299999999997</v>
      </c>
      <c r="C65" s="206">
        <v>6.0317532718709667E-3</v>
      </c>
      <c r="D65" s="205">
        <v>2473.7849999999999</v>
      </c>
      <c r="E65" s="206">
        <v>1.8529721936263295E-2</v>
      </c>
      <c r="F65" s="205">
        <v>2641.471</v>
      </c>
      <c r="G65" s="206">
        <v>2.7329838519583989E-2</v>
      </c>
      <c r="H65" s="205">
        <v>11011.71</v>
      </c>
      <c r="I65" s="206">
        <v>9.2444779695795412E-2</v>
      </c>
      <c r="J65" s="205">
        <v>1943.8879999999999</v>
      </c>
      <c r="K65" s="205">
        <v>8537.9249999999993</v>
      </c>
      <c r="L65" s="205"/>
      <c r="M65" s="179" t="s">
        <v>966</v>
      </c>
    </row>
    <row r="66" spans="1:13">
      <c r="A66" s="179" t="s">
        <v>759</v>
      </c>
      <c r="B66" s="205">
        <v>37.905000000000001</v>
      </c>
      <c r="C66" s="206">
        <v>3.2775111745880992E-4</v>
      </c>
      <c r="D66" s="205">
        <v>1.097</v>
      </c>
      <c r="E66" s="206">
        <v>8.2170055053615554E-6</v>
      </c>
      <c r="F66" s="205">
        <v>80.153000000000006</v>
      </c>
      <c r="G66" s="206">
        <v>8.2929873046503851E-4</v>
      </c>
      <c r="H66" s="205">
        <v>94.263000000000005</v>
      </c>
      <c r="I66" s="206">
        <v>7.913505049138384E-4</v>
      </c>
      <c r="J66" s="205">
        <v>42.248000000000005</v>
      </c>
      <c r="K66" s="205">
        <v>93.166000000000011</v>
      </c>
      <c r="L66" s="205"/>
      <c r="M66" s="179" t="s">
        <v>967</v>
      </c>
    </row>
    <row r="67" spans="1:13">
      <c r="A67" s="179" t="s">
        <v>760</v>
      </c>
      <c r="B67" s="205">
        <v>98511.87</v>
      </c>
      <c r="C67" s="206">
        <v>0.85179726884202633</v>
      </c>
      <c r="D67" s="205">
        <v>110553.387</v>
      </c>
      <c r="E67" s="206">
        <v>0.82809278907508344</v>
      </c>
      <c r="F67" s="205">
        <v>3451.1860000000001</v>
      </c>
      <c r="G67" s="206">
        <v>3.570751148926072E-2</v>
      </c>
      <c r="H67" s="205">
        <v>2839.5839999999998</v>
      </c>
      <c r="I67" s="206">
        <v>2.3838687843005808E-2</v>
      </c>
      <c r="J67" s="205">
        <v>-95060.683999999994</v>
      </c>
      <c r="K67" s="205">
        <v>-107713.803</v>
      </c>
      <c r="L67" s="205"/>
      <c r="M67" s="179" t="s">
        <v>968</v>
      </c>
    </row>
    <row r="68" spans="1:13">
      <c r="A68" s="179" t="s">
        <v>761</v>
      </c>
      <c r="B68" s="205">
        <v>856.82600000000002</v>
      </c>
      <c r="C68" s="206">
        <v>7.4086711243308871E-3</v>
      </c>
      <c r="D68" s="205">
        <v>1823.6</v>
      </c>
      <c r="E68" s="206">
        <v>1.3659554457226374E-2</v>
      </c>
      <c r="F68" s="205">
        <v>459.28300000000002</v>
      </c>
      <c r="G68" s="206">
        <v>4.7519470116424121E-3</v>
      </c>
      <c r="H68" s="205">
        <v>69.882999999999996</v>
      </c>
      <c r="I68" s="206">
        <v>5.8667714092373207E-4</v>
      </c>
      <c r="J68" s="205">
        <v>-397.54300000000001</v>
      </c>
      <c r="K68" s="205">
        <v>-1753.7169999999999</v>
      </c>
      <c r="L68" s="205"/>
      <c r="M68" s="179" t="s">
        <v>969</v>
      </c>
    </row>
    <row r="69" spans="1:13">
      <c r="A69" s="179" t="s">
        <v>718</v>
      </c>
      <c r="B69" s="205">
        <v>2601.268</v>
      </c>
      <c r="C69" s="206">
        <v>2.2492243604005896E-2</v>
      </c>
      <c r="D69" s="205">
        <v>2471.9969999999998</v>
      </c>
      <c r="E69" s="206">
        <v>1.8516329041237234E-2</v>
      </c>
      <c r="F69" s="205">
        <v>4585.0860000000002</v>
      </c>
      <c r="G69" s="206">
        <v>4.743934723432712E-2</v>
      </c>
      <c r="H69" s="205">
        <v>6553.8739999999998</v>
      </c>
      <c r="I69" s="206">
        <v>5.5020649661496848E-2</v>
      </c>
      <c r="J69" s="205">
        <v>1983.8180000000002</v>
      </c>
      <c r="K69" s="205">
        <v>4081.877</v>
      </c>
      <c r="L69" s="205"/>
      <c r="M69" s="179" t="s">
        <v>930</v>
      </c>
    </row>
    <row r="70" spans="1:13">
      <c r="A70" s="179" t="s">
        <v>762</v>
      </c>
      <c r="B70" s="205">
        <v>17671.034</v>
      </c>
      <c r="C70" s="206">
        <v>0.15279517583834912</v>
      </c>
      <c r="D70" s="205">
        <v>23073.787</v>
      </c>
      <c r="E70" s="206">
        <v>0.172832666188277</v>
      </c>
      <c r="F70" s="205">
        <v>36020.578000000001</v>
      </c>
      <c r="G70" s="206">
        <v>0.37268498504131969</v>
      </c>
      <c r="H70" s="205">
        <v>31635.546999999999</v>
      </c>
      <c r="I70" s="206">
        <v>0.26558465242646068</v>
      </c>
      <c r="J70" s="205">
        <v>18349.544000000002</v>
      </c>
      <c r="K70" s="205">
        <v>8561.7599999999984</v>
      </c>
      <c r="L70" s="205"/>
      <c r="M70" s="179" t="s">
        <v>970</v>
      </c>
    </row>
    <row r="71" spans="1:13">
      <c r="A71" s="179" t="s">
        <v>763</v>
      </c>
      <c r="B71" s="205">
        <v>7444.84</v>
      </c>
      <c r="C71" s="206">
        <v>6.4372896169424793E-2</v>
      </c>
      <c r="D71" s="205">
        <v>6474.88</v>
      </c>
      <c r="E71" s="206">
        <v>4.8499657799959371E-2</v>
      </c>
      <c r="F71" s="205">
        <v>16940.512999999999</v>
      </c>
      <c r="G71" s="206">
        <v>0.17527411231427992</v>
      </c>
      <c r="H71" s="205">
        <v>18921.569</v>
      </c>
      <c r="I71" s="206">
        <v>0.15884910497132523</v>
      </c>
      <c r="J71" s="205">
        <v>9495.6729999999989</v>
      </c>
      <c r="K71" s="205">
        <v>12446.688999999998</v>
      </c>
      <c r="L71" s="205"/>
      <c r="M71" s="179" t="s">
        <v>971</v>
      </c>
    </row>
    <row r="72" spans="1:13">
      <c r="A72" s="179" t="s">
        <v>731</v>
      </c>
      <c r="B72" s="205">
        <v>5605.393</v>
      </c>
      <c r="C72" s="206">
        <v>4.8467849084442446E-2</v>
      </c>
      <c r="D72" s="205">
        <v>5440.8320000000003</v>
      </c>
      <c r="E72" s="206">
        <v>4.0754190061756901E-2</v>
      </c>
      <c r="F72" s="205">
        <v>190105.99600000001</v>
      </c>
      <c r="G72" s="206">
        <v>1.9669215267874154</v>
      </c>
      <c r="H72" s="205">
        <v>186489.516</v>
      </c>
      <c r="I72" s="206">
        <v>1.5656044540035572</v>
      </c>
      <c r="J72" s="205">
        <v>184500.603</v>
      </c>
      <c r="K72" s="205">
        <v>181048.68400000001</v>
      </c>
      <c r="L72" s="205"/>
      <c r="M72" s="179" t="s">
        <v>972</v>
      </c>
    </row>
    <row r="73" spans="1:13">
      <c r="A73" s="179" t="s">
        <v>764</v>
      </c>
      <c r="B73" s="205" t="s">
        <v>742</v>
      </c>
      <c r="C73" s="206" t="s">
        <v>742</v>
      </c>
      <c r="D73" s="205">
        <v>19.248000000000001</v>
      </c>
      <c r="E73" s="206">
        <v>1.4417586323354532E-4</v>
      </c>
      <c r="F73" s="205">
        <v>138.43299999999999</v>
      </c>
      <c r="G73" s="206">
        <v>1.4322896355029341E-3</v>
      </c>
      <c r="H73" s="205">
        <v>139.40199999999999</v>
      </c>
      <c r="I73" s="206">
        <v>1.1702984531152083E-3</v>
      </c>
      <c r="J73" s="205">
        <v>138.43299999999999</v>
      </c>
      <c r="K73" s="205">
        <v>120.15399999999998</v>
      </c>
      <c r="L73" s="205"/>
      <c r="M73" s="179" t="s">
        <v>973</v>
      </c>
    </row>
    <row r="74" spans="1:13">
      <c r="A74" s="179" t="s">
        <v>719</v>
      </c>
      <c r="B74" s="205">
        <v>251676.74900000001</v>
      </c>
      <c r="C74" s="206">
        <v>2.1761597605368799</v>
      </c>
      <c r="D74" s="205">
        <v>150855.731</v>
      </c>
      <c r="E74" s="206">
        <v>1.1299748150796187</v>
      </c>
      <c r="F74" s="205">
        <v>111609.71</v>
      </c>
      <c r="G74" s="206">
        <v>1.1547638991749667</v>
      </c>
      <c r="H74" s="205">
        <v>126593.933</v>
      </c>
      <c r="I74" s="206">
        <v>1.0627730159084543</v>
      </c>
      <c r="J74" s="205">
        <v>-140067.03899999999</v>
      </c>
      <c r="K74" s="205">
        <v>-24261.797999999995</v>
      </c>
      <c r="L74" s="205"/>
      <c r="M74" s="179" t="s">
        <v>931</v>
      </c>
    </row>
    <row r="75" spans="1:13">
      <c r="A75" s="179" t="s">
        <v>765</v>
      </c>
      <c r="B75" s="205">
        <v>36489.803999999996</v>
      </c>
      <c r="C75" s="206">
        <v>0.31551441859524998</v>
      </c>
      <c r="D75" s="205">
        <v>86914.81</v>
      </c>
      <c r="E75" s="206">
        <v>0.65102960097306617</v>
      </c>
      <c r="F75" s="205">
        <v>109322.50599999999</v>
      </c>
      <c r="G75" s="206">
        <v>1.1310994652359432</v>
      </c>
      <c r="H75" s="205">
        <v>113137.501</v>
      </c>
      <c r="I75" s="206">
        <v>0.94980446772370808</v>
      </c>
      <c r="J75" s="205">
        <v>72832.70199999999</v>
      </c>
      <c r="K75" s="205">
        <v>26222.691000000006</v>
      </c>
      <c r="L75" s="205"/>
      <c r="M75" s="179" t="s">
        <v>974</v>
      </c>
    </row>
    <row r="76" spans="1:13">
      <c r="A76" s="179" t="s">
        <v>766</v>
      </c>
      <c r="B76" s="205" t="s">
        <v>742</v>
      </c>
      <c r="C76" s="206" t="s">
        <v>742</v>
      </c>
      <c r="D76" s="205" t="s">
        <v>742</v>
      </c>
      <c r="E76" s="206" t="s">
        <v>742</v>
      </c>
      <c r="F76" s="205" t="s">
        <v>742</v>
      </c>
      <c r="G76" s="206" t="s">
        <v>742</v>
      </c>
      <c r="H76" s="205" t="s">
        <v>726</v>
      </c>
      <c r="I76" s="206" t="s">
        <v>742</v>
      </c>
      <c r="J76" s="205" t="s">
        <v>742</v>
      </c>
      <c r="K76" s="205" t="s">
        <v>726</v>
      </c>
      <c r="L76" s="205"/>
      <c r="M76" s="179" t="s">
        <v>975</v>
      </c>
    </row>
    <row r="77" spans="1:13">
      <c r="A77" s="179" t="s">
        <v>767</v>
      </c>
      <c r="B77" s="205" t="s">
        <v>742</v>
      </c>
      <c r="C77" s="206" t="s">
        <v>742</v>
      </c>
      <c r="D77" s="205" t="s">
        <v>742</v>
      </c>
      <c r="E77" s="206" t="s">
        <v>742</v>
      </c>
      <c r="F77" s="205">
        <v>118.15600000000001</v>
      </c>
      <c r="G77" s="206">
        <v>1.2224947387724364E-3</v>
      </c>
      <c r="H77" s="205">
        <v>36.479999999999997</v>
      </c>
      <c r="I77" s="206">
        <v>3.0625448393597511E-4</v>
      </c>
      <c r="J77" s="205">
        <v>118.15600000000001</v>
      </c>
      <c r="K77" s="205">
        <v>36.479999999999997</v>
      </c>
      <c r="L77" s="205"/>
      <c r="M77" s="179" t="s">
        <v>976</v>
      </c>
    </row>
    <row r="78" spans="1:13">
      <c r="A78" s="179" t="s">
        <v>768</v>
      </c>
      <c r="B78" s="205">
        <v>3955.623</v>
      </c>
      <c r="C78" s="206">
        <v>3.4202871876949481E-2</v>
      </c>
      <c r="D78" s="205">
        <v>2206.9</v>
      </c>
      <c r="E78" s="206">
        <v>1.6530637602354074E-2</v>
      </c>
      <c r="F78" s="205">
        <v>4345.0410000000002</v>
      </c>
      <c r="G78" s="206">
        <v>4.495573447180444E-2</v>
      </c>
      <c r="H78" s="205">
        <v>4521.5829999999996</v>
      </c>
      <c r="I78" s="206">
        <v>3.7959294633735693E-2</v>
      </c>
      <c r="J78" s="205">
        <v>389.41800000000012</v>
      </c>
      <c r="K78" s="205">
        <v>2314.6829999999995</v>
      </c>
      <c r="L78" s="205"/>
      <c r="M78" s="179" t="s">
        <v>977</v>
      </c>
    </row>
    <row r="79" spans="1:13">
      <c r="A79" s="179" t="s">
        <v>720</v>
      </c>
      <c r="B79" s="205">
        <v>1553.297</v>
      </c>
      <c r="C79" s="206">
        <v>1.343080932582554E-2</v>
      </c>
      <c r="D79" s="205">
        <v>1251.7629999999999</v>
      </c>
      <c r="E79" s="206">
        <v>9.376247458895072E-3</v>
      </c>
      <c r="F79" s="205">
        <v>4852.8249999999998</v>
      </c>
      <c r="G79" s="206">
        <v>5.0209494487654868E-2</v>
      </c>
      <c r="H79" s="205">
        <v>4272.2309999999998</v>
      </c>
      <c r="I79" s="206">
        <v>3.5865951210533847E-2</v>
      </c>
      <c r="J79" s="205">
        <v>3299.5279999999998</v>
      </c>
      <c r="K79" s="205">
        <v>3020.4679999999998</v>
      </c>
      <c r="L79" s="205"/>
      <c r="M79" s="179" t="s">
        <v>932</v>
      </c>
    </row>
    <row r="80" spans="1:13">
      <c r="A80" s="179" t="s">
        <v>769</v>
      </c>
      <c r="B80" s="205">
        <v>4331.9799999999996</v>
      </c>
      <c r="C80" s="206">
        <v>3.7457097633800694E-2</v>
      </c>
      <c r="D80" s="205">
        <v>2625.3850000000002</v>
      </c>
      <c r="E80" s="206">
        <v>1.9665271648763583E-2</v>
      </c>
      <c r="F80" s="205">
        <v>23231.331999999999</v>
      </c>
      <c r="G80" s="206">
        <v>0.24036173486471898</v>
      </c>
      <c r="H80" s="205">
        <v>16339.093999999999</v>
      </c>
      <c r="I80" s="206">
        <v>0.13716888160502705</v>
      </c>
      <c r="J80" s="205">
        <v>18899.351999999999</v>
      </c>
      <c r="K80" s="205">
        <v>13713.708999999999</v>
      </c>
      <c r="L80" s="205"/>
      <c r="M80" s="179" t="s">
        <v>978</v>
      </c>
    </row>
    <row r="81" spans="1:13">
      <c r="A81" s="179" t="s">
        <v>770</v>
      </c>
      <c r="B81" s="205">
        <v>397.79700000000003</v>
      </c>
      <c r="C81" s="206">
        <v>3.439609847560011E-3</v>
      </c>
      <c r="D81" s="205">
        <v>389.14</v>
      </c>
      <c r="E81" s="206">
        <v>2.9148272765327212E-3</v>
      </c>
      <c r="F81" s="205">
        <v>919.28700000000003</v>
      </c>
      <c r="G81" s="206">
        <v>9.5113538112486604E-3</v>
      </c>
      <c r="H81" s="205">
        <v>1267.4169999999999</v>
      </c>
      <c r="I81" s="206">
        <v>1.064013539656474E-2</v>
      </c>
      <c r="J81" s="205">
        <v>521.49</v>
      </c>
      <c r="K81" s="205">
        <v>878.27699999999993</v>
      </c>
      <c r="L81" s="205"/>
      <c r="M81" s="179" t="s">
        <v>979</v>
      </c>
    </row>
    <row r="82" spans="1:13">
      <c r="A82" s="179" t="s">
        <v>771</v>
      </c>
      <c r="B82" s="205">
        <v>380.56599999999997</v>
      </c>
      <c r="C82" s="206">
        <v>3.2906194899572465E-3</v>
      </c>
      <c r="D82" s="205">
        <v>1.1599999999999999</v>
      </c>
      <c r="E82" s="206">
        <v>8.6889028133267123E-6</v>
      </c>
      <c r="F82" s="205">
        <v>10344.602999999999</v>
      </c>
      <c r="G82" s="206">
        <v>0.10702988203891092</v>
      </c>
      <c r="H82" s="205">
        <v>10838.378000000001</v>
      </c>
      <c r="I82" s="206">
        <v>9.098963435013778E-2</v>
      </c>
      <c r="J82" s="205">
        <v>9964.0369999999984</v>
      </c>
      <c r="K82" s="205">
        <v>10837.218000000001</v>
      </c>
      <c r="L82" s="205"/>
      <c r="M82" s="179" t="s">
        <v>980</v>
      </c>
    </row>
    <row r="83" spans="1:13">
      <c r="A83" s="179" t="s">
        <v>721</v>
      </c>
      <c r="B83" s="205">
        <v>221940.068</v>
      </c>
      <c r="C83" s="206">
        <v>1.9190372060647478</v>
      </c>
      <c r="D83" s="205">
        <v>111285.98299999999</v>
      </c>
      <c r="E83" s="206">
        <v>0.83358025066597297</v>
      </c>
      <c r="F83" s="205">
        <v>4084.0390000000002</v>
      </c>
      <c r="G83" s="206">
        <v>4.2255291228896055E-2</v>
      </c>
      <c r="H83" s="205">
        <v>4532.3919999999998</v>
      </c>
      <c r="I83" s="206">
        <v>3.8050037635842707E-2</v>
      </c>
      <c r="J83" s="205">
        <v>-217856.02900000001</v>
      </c>
      <c r="K83" s="205">
        <v>-106753.59099999999</v>
      </c>
      <c r="L83" s="205"/>
      <c r="M83" s="179" t="s">
        <v>933</v>
      </c>
    </row>
    <row r="84" spans="1:13">
      <c r="A84" s="179" t="s">
        <v>732</v>
      </c>
      <c r="B84" s="205">
        <v>292.87900000000002</v>
      </c>
      <c r="C84" s="206">
        <v>2.5324210402379315E-3</v>
      </c>
      <c r="D84" s="205">
        <v>127.357</v>
      </c>
      <c r="E84" s="206">
        <v>9.5395913413521562E-4</v>
      </c>
      <c r="F84" s="205">
        <v>47423.917000000001</v>
      </c>
      <c r="G84" s="206">
        <v>0.49066902251667882</v>
      </c>
      <c r="H84" s="205">
        <v>62300.800999999999</v>
      </c>
      <c r="I84" s="206">
        <v>0.52302356521526538</v>
      </c>
      <c r="J84" s="205">
        <v>47131.038</v>
      </c>
      <c r="K84" s="205">
        <v>62173.443999999996</v>
      </c>
      <c r="L84" s="205"/>
      <c r="M84" s="179" t="s">
        <v>942</v>
      </c>
    </row>
    <row r="85" spans="1:13">
      <c r="A85" s="179" t="s">
        <v>772</v>
      </c>
      <c r="B85" s="205">
        <v>3232.8020000000001</v>
      </c>
      <c r="C85" s="206">
        <v>2.7952894552778672E-2</v>
      </c>
      <c r="D85" s="205">
        <v>4249.2539999999999</v>
      </c>
      <c r="E85" s="206">
        <v>3.1828754340637748E-2</v>
      </c>
      <c r="F85" s="205">
        <v>9010.4150000000009</v>
      </c>
      <c r="G85" s="206">
        <v>9.3225777206881091E-2</v>
      </c>
      <c r="H85" s="205">
        <v>8673.4279999999999</v>
      </c>
      <c r="I85" s="206">
        <v>7.2814589257013063E-2</v>
      </c>
      <c r="J85" s="205">
        <v>5777.6130000000012</v>
      </c>
      <c r="K85" s="205">
        <v>4424.174</v>
      </c>
      <c r="L85" s="205"/>
      <c r="M85" s="179" t="s">
        <v>981</v>
      </c>
    </row>
    <row r="86" spans="1:13">
      <c r="A86" s="179" t="s">
        <v>773</v>
      </c>
      <c r="B86" s="205" t="s">
        <v>742</v>
      </c>
      <c r="C86" s="206" t="s">
        <v>742</v>
      </c>
      <c r="D86" s="205">
        <v>272</v>
      </c>
      <c r="E86" s="206">
        <v>2.0373979010559189E-3</v>
      </c>
      <c r="F86" s="205">
        <v>686.06299999999999</v>
      </c>
      <c r="G86" s="206">
        <v>7.0983141606556915E-3</v>
      </c>
      <c r="H86" s="205">
        <v>452.67399999999998</v>
      </c>
      <c r="I86" s="206">
        <v>3.8002588339153946E-3</v>
      </c>
      <c r="J86" s="205">
        <v>686.06299999999999</v>
      </c>
      <c r="K86" s="205">
        <v>180.67399999999998</v>
      </c>
      <c r="L86" s="205"/>
      <c r="M86" s="179" t="s">
        <v>982</v>
      </c>
    </row>
    <row r="87" spans="1:13">
      <c r="A87" s="179" t="s">
        <v>774</v>
      </c>
      <c r="B87" s="205">
        <v>231.44300000000001</v>
      </c>
      <c r="C87" s="206">
        <v>2.0012056952386057E-3</v>
      </c>
      <c r="D87" s="205">
        <v>235.08099999999999</v>
      </c>
      <c r="E87" s="206">
        <v>1.7608585881548765E-3</v>
      </c>
      <c r="F87" s="205">
        <v>519.16700000000003</v>
      </c>
      <c r="G87" s="206">
        <v>5.371533616949367E-3</v>
      </c>
      <c r="H87" s="205">
        <v>1078.0409999999999</v>
      </c>
      <c r="I87" s="206">
        <v>9.0502985229392145E-3</v>
      </c>
      <c r="J87" s="205">
        <v>287.72400000000005</v>
      </c>
      <c r="K87" s="205">
        <v>842.95999999999992</v>
      </c>
      <c r="L87" s="205"/>
      <c r="M87" s="179" t="s">
        <v>983</v>
      </c>
    </row>
    <row r="88" spans="1:13">
      <c r="A88" s="179" t="s">
        <v>775</v>
      </c>
      <c r="B88" s="205" t="s">
        <v>742</v>
      </c>
      <c r="C88" s="206" t="s">
        <v>742</v>
      </c>
      <c r="D88" s="205" t="s">
        <v>726</v>
      </c>
      <c r="E88" s="206" t="s">
        <v>742</v>
      </c>
      <c r="F88" s="205" t="s">
        <v>742</v>
      </c>
      <c r="G88" s="206" t="s">
        <v>742</v>
      </c>
      <c r="H88" s="205">
        <v>0.55100000000000005</v>
      </c>
      <c r="I88" s="206">
        <v>4.6257187677829579E-6</v>
      </c>
      <c r="J88" s="205" t="s">
        <v>742</v>
      </c>
      <c r="K88" s="205" t="s">
        <v>726</v>
      </c>
      <c r="L88" s="205"/>
      <c r="M88" s="179" t="s">
        <v>984</v>
      </c>
    </row>
    <row r="89" spans="1:13">
      <c r="A89" s="179" t="s">
        <v>725</v>
      </c>
      <c r="B89" s="205" t="s">
        <v>726</v>
      </c>
      <c r="C89" s="206" t="s">
        <v>742</v>
      </c>
      <c r="D89" s="205">
        <v>30.742999999999999</v>
      </c>
      <c r="E89" s="206">
        <v>2.3027839585353717E-4</v>
      </c>
      <c r="F89" s="205">
        <v>22204.975999999999</v>
      </c>
      <c r="G89" s="206">
        <v>0.22974259736761754</v>
      </c>
      <c r="H89" s="205">
        <v>26376.894</v>
      </c>
      <c r="I89" s="206">
        <v>0.22143755646392319</v>
      </c>
      <c r="J89" s="205">
        <v>22204.530999999999</v>
      </c>
      <c r="K89" s="205">
        <v>26346.151000000002</v>
      </c>
      <c r="L89" s="205"/>
      <c r="M89" s="179" t="s">
        <v>937</v>
      </c>
    </row>
    <row r="90" spans="1:13">
      <c r="A90" s="179" t="s">
        <v>776</v>
      </c>
      <c r="B90" s="205">
        <v>115935.3</v>
      </c>
      <c r="C90" s="206">
        <v>1.0024515005387777</v>
      </c>
      <c r="D90" s="205">
        <v>157879.64199999999</v>
      </c>
      <c r="E90" s="206">
        <v>1.182586953052426</v>
      </c>
      <c r="F90" s="205">
        <v>330236.799</v>
      </c>
      <c r="G90" s="206">
        <v>3.4167773902853056</v>
      </c>
      <c r="H90" s="205">
        <v>613177.13300000003</v>
      </c>
      <c r="I90" s="206">
        <v>5.1477041235815726</v>
      </c>
      <c r="J90" s="205">
        <v>214301.49900000001</v>
      </c>
      <c r="K90" s="205">
        <v>455297.49100000004</v>
      </c>
      <c r="L90" s="205"/>
      <c r="M90" s="179" t="s">
        <v>985</v>
      </c>
    </row>
    <row r="91" spans="1:13">
      <c r="A91" s="179" t="s">
        <v>777</v>
      </c>
      <c r="B91" s="205">
        <v>3801.0569999999998</v>
      </c>
      <c r="C91" s="206">
        <v>3.2866394387933824E-2</v>
      </c>
      <c r="D91" s="205">
        <v>4993.2700000000004</v>
      </c>
      <c r="E91" s="206">
        <v>3.7401756681637824E-2</v>
      </c>
      <c r="F91" s="205">
        <v>2341.7109999999998</v>
      </c>
      <c r="G91" s="206">
        <v>2.4228387701221609E-2</v>
      </c>
      <c r="H91" s="205">
        <v>4306.0129999999999</v>
      </c>
      <c r="I91" s="206">
        <v>3.614955562326206E-2</v>
      </c>
      <c r="J91" s="205">
        <v>-1459.346</v>
      </c>
      <c r="K91" s="205">
        <v>-687.25700000000052</v>
      </c>
      <c r="L91" s="205"/>
      <c r="M91" s="179" t="s">
        <v>986</v>
      </c>
    </row>
    <row r="92" spans="1:13">
      <c r="A92" s="179" t="s">
        <v>778</v>
      </c>
      <c r="B92" s="205">
        <v>1307.94</v>
      </c>
      <c r="C92" s="206">
        <v>1.1309294197838698E-2</v>
      </c>
      <c r="D92" s="205">
        <v>1484.498</v>
      </c>
      <c r="E92" s="206">
        <v>1.1119533490153344E-2</v>
      </c>
      <c r="F92" s="205">
        <v>3548.28</v>
      </c>
      <c r="G92" s="206">
        <v>3.671208937075951E-2</v>
      </c>
      <c r="H92" s="205">
        <v>3713.2669999999998</v>
      </c>
      <c r="I92" s="206">
        <v>3.1173373596531974E-2</v>
      </c>
      <c r="J92" s="205">
        <v>2240.34</v>
      </c>
      <c r="K92" s="205">
        <v>2228.7689999999998</v>
      </c>
      <c r="L92" s="205"/>
      <c r="M92" s="179" t="s">
        <v>987</v>
      </c>
    </row>
    <row r="93" spans="1:13">
      <c r="A93" s="179" t="s">
        <v>779</v>
      </c>
      <c r="B93" s="205">
        <v>5116.9409999999998</v>
      </c>
      <c r="C93" s="206">
        <v>4.424437754177022E-2</v>
      </c>
      <c r="D93" s="205">
        <v>5952.335</v>
      </c>
      <c r="E93" s="206">
        <v>4.4585569247726775E-2</v>
      </c>
      <c r="F93" s="205">
        <v>14135.468000000001</v>
      </c>
      <c r="G93" s="206">
        <v>0.14625186414643465</v>
      </c>
      <c r="H93" s="205">
        <v>6298.3320000000003</v>
      </c>
      <c r="I93" s="206">
        <v>5.2875340359578894E-2</v>
      </c>
      <c r="J93" s="205">
        <v>9018.5270000000019</v>
      </c>
      <c r="K93" s="205">
        <v>345.9970000000003</v>
      </c>
      <c r="L93" s="205"/>
      <c r="M93" s="179" t="s">
        <v>988</v>
      </c>
    </row>
    <row r="94" spans="1:13">
      <c r="A94" s="179" t="s">
        <v>780</v>
      </c>
      <c r="B94" s="205">
        <v>4865.6210000000001</v>
      </c>
      <c r="C94" s="206">
        <v>4.2071302463554998E-2</v>
      </c>
      <c r="D94" s="205">
        <v>5086.2070000000003</v>
      </c>
      <c r="E94" s="206">
        <v>3.809789509608795E-2</v>
      </c>
      <c r="F94" s="205">
        <v>7067.53</v>
      </c>
      <c r="G94" s="206">
        <v>7.3123821398120764E-2</v>
      </c>
      <c r="H94" s="205">
        <v>9529.7039999999997</v>
      </c>
      <c r="I94" s="206">
        <v>8.0003140915093141E-2</v>
      </c>
      <c r="J94" s="205">
        <v>2201.9089999999997</v>
      </c>
      <c r="K94" s="205">
        <v>4443.4969999999994</v>
      </c>
      <c r="L94" s="205"/>
      <c r="M94" s="179" t="s">
        <v>989</v>
      </c>
    </row>
    <row r="95" spans="1:13">
      <c r="A95" s="179" t="s">
        <v>781</v>
      </c>
      <c r="B95" s="205">
        <v>4966.0119999999997</v>
      </c>
      <c r="C95" s="206">
        <v>4.2939347904336088E-2</v>
      </c>
      <c r="D95" s="205">
        <v>3209.97</v>
      </c>
      <c r="E95" s="206">
        <v>2.4044066692839951E-2</v>
      </c>
      <c r="F95" s="205">
        <v>1008.057</v>
      </c>
      <c r="G95" s="206">
        <v>1.0429807871650409E-2</v>
      </c>
      <c r="H95" s="205">
        <v>1151.0719999999999</v>
      </c>
      <c r="I95" s="206">
        <v>9.6634035453166314E-3</v>
      </c>
      <c r="J95" s="205">
        <v>-3957.9549999999999</v>
      </c>
      <c r="K95" s="205">
        <v>-2058.8980000000001</v>
      </c>
      <c r="L95" s="205"/>
      <c r="M95" s="179" t="s">
        <v>990</v>
      </c>
    </row>
    <row r="96" spans="1:13">
      <c r="A96" s="179" t="s">
        <v>733</v>
      </c>
      <c r="B96" s="205">
        <v>23392.482</v>
      </c>
      <c r="C96" s="206">
        <v>0.2022665114268592</v>
      </c>
      <c r="D96" s="205">
        <v>22548.214</v>
      </c>
      <c r="E96" s="206">
        <v>0.16889589660352824</v>
      </c>
      <c r="F96" s="205">
        <v>130152.022</v>
      </c>
      <c r="G96" s="206">
        <v>1.3466109392294456</v>
      </c>
      <c r="H96" s="205">
        <v>129816.26</v>
      </c>
      <c r="I96" s="206">
        <v>1.0898248824780254</v>
      </c>
      <c r="J96" s="205">
        <v>106759.54</v>
      </c>
      <c r="K96" s="205">
        <v>107268.046</v>
      </c>
      <c r="L96" s="205"/>
      <c r="M96" s="179" t="s">
        <v>943</v>
      </c>
    </row>
    <row r="97" spans="1:14">
      <c r="A97" s="179" t="s">
        <v>782</v>
      </c>
      <c r="B97" s="205">
        <v>12545.566000000001</v>
      </c>
      <c r="C97" s="206">
        <v>0.10847706834595046</v>
      </c>
      <c r="D97" s="205">
        <v>10568.772999999999</v>
      </c>
      <c r="E97" s="206">
        <v>7.9164690907854648E-2</v>
      </c>
      <c r="F97" s="205">
        <v>925.601</v>
      </c>
      <c r="G97" s="206">
        <v>9.5766812747766165E-3</v>
      </c>
      <c r="H97" s="205">
        <v>1757.9749999999999</v>
      </c>
      <c r="I97" s="206">
        <v>1.4758435482383384E-2</v>
      </c>
      <c r="J97" s="205">
        <v>-11619.965</v>
      </c>
      <c r="K97" s="205">
        <v>-8810.7979999999989</v>
      </c>
      <c r="L97" s="205"/>
      <c r="M97" s="179" t="s">
        <v>991</v>
      </c>
    </row>
    <row r="98" spans="1:14">
      <c r="A98" s="179" t="s">
        <v>783</v>
      </c>
      <c r="B98" s="205" t="s">
        <v>742</v>
      </c>
      <c r="C98" s="206" t="s">
        <v>742</v>
      </c>
      <c r="D98" s="205">
        <v>3.5920000000000001</v>
      </c>
      <c r="E98" s="206">
        <v>2.6905636987473751E-5</v>
      </c>
      <c r="F98" s="205">
        <v>965.56600000000003</v>
      </c>
      <c r="G98" s="206">
        <v>9.9901770112186122E-3</v>
      </c>
      <c r="H98" s="205">
        <v>2607.848</v>
      </c>
      <c r="I98" s="206">
        <v>2.1893233098230942E-2</v>
      </c>
      <c r="J98" s="205">
        <v>965.56600000000003</v>
      </c>
      <c r="K98" s="205">
        <v>2604.2559999999999</v>
      </c>
      <c r="L98" s="205"/>
      <c r="M98" s="179" t="s">
        <v>992</v>
      </c>
    </row>
    <row r="99" spans="1:14">
      <c r="A99" s="179" t="s">
        <v>727</v>
      </c>
      <c r="B99" s="205">
        <v>751525.09499999997</v>
      </c>
      <c r="C99" s="206">
        <v>6.4981714730138043</v>
      </c>
      <c r="D99" s="205">
        <v>1029676.54</v>
      </c>
      <c r="E99" s="206">
        <v>7.7127236079504442</v>
      </c>
      <c r="F99" s="205">
        <v>23445.609</v>
      </c>
      <c r="G99" s="206">
        <v>0.24257874039249538</v>
      </c>
      <c r="H99" s="205">
        <v>29589.366999999998</v>
      </c>
      <c r="I99" s="206">
        <v>0.24840669738424265</v>
      </c>
      <c r="J99" s="205">
        <v>-728079.48599999992</v>
      </c>
      <c r="K99" s="205">
        <v>-1000087.1730000001</v>
      </c>
      <c r="L99" s="205"/>
      <c r="M99" s="179" t="s">
        <v>938</v>
      </c>
    </row>
    <row r="100" spans="1:14">
      <c r="A100" s="179" t="s">
        <v>784</v>
      </c>
      <c r="B100" s="205">
        <v>14.521000000000001</v>
      </c>
      <c r="C100" s="206">
        <v>1.2555794688350822E-4</v>
      </c>
      <c r="D100" s="205">
        <v>18.968</v>
      </c>
      <c r="E100" s="206">
        <v>1.4207854186481129E-4</v>
      </c>
      <c r="F100" s="205">
        <v>1192.828</v>
      </c>
      <c r="G100" s="206">
        <v>1.234153114746985E-2</v>
      </c>
      <c r="H100" s="205">
        <v>3594.2469999999998</v>
      </c>
      <c r="I100" s="206">
        <v>3.0174184762155335E-2</v>
      </c>
      <c r="J100" s="205">
        <v>1178.307</v>
      </c>
      <c r="K100" s="205">
        <v>3575.279</v>
      </c>
      <c r="L100" s="205"/>
      <c r="M100" s="179" t="s">
        <v>993</v>
      </c>
    </row>
    <row r="101" spans="1:14">
      <c r="A101" s="179" t="s">
        <v>785</v>
      </c>
      <c r="B101" s="205">
        <v>276.28699999999998</v>
      </c>
      <c r="C101" s="206">
        <v>2.3889558894431397E-3</v>
      </c>
      <c r="D101" s="205">
        <v>866.197</v>
      </c>
      <c r="E101" s="206">
        <v>6.4881909915475502E-3</v>
      </c>
      <c r="F101" s="205">
        <v>2818.1770000000001</v>
      </c>
      <c r="G101" s="206">
        <v>2.9158117703963309E-2</v>
      </c>
      <c r="H101" s="205">
        <v>3620.047</v>
      </c>
      <c r="I101" s="206">
        <v>3.0390779216254792E-2</v>
      </c>
      <c r="J101" s="205">
        <v>2541.8900000000003</v>
      </c>
      <c r="K101" s="205">
        <v>2753.85</v>
      </c>
      <c r="L101" s="205"/>
      <c r="M101" s="179" t="s">
        <v>994</v>
      </c>
    </row>
    <row r="102" spans="1:14">
      <c r="A102" s="179" t="s">
        <v>786</v>
      </c>
      <c r="B102" s="205">
        <v>10.858000000000001</v>
      </c>
      <c r="C102" s="206">
        <v>9.3885282505415071E-5</v>
      </c>
      <c r="D102" s="205">
        <v>21.797000000000001</v>
      </c>
      <c r="E102" s="206">
        <v>1.6326897812248478E-4</v>
      </c>
      <c r="F102" s="205">
        <v>3924.1680000000001</v>
      </c>
      <c r="G102" s="206">
        <v>4.0601194472216003E-2</v>
      </c>
      <c r="H102" s="205">
        <v>3327.2220000000002</v>
      </c>
      <c r="I102" s="206">
        <v>2.7932474137895368E-2</v>
      </c>
      <c r="J102" s="205">
        <v>3913.31</v>
      </c>
      <c r="K102" s="205">
        <v>3305.4250000000002</v>
      </c>
      <c r="L102" s="205"/>
      <c r="M102" s="179" t="s">
        <v>995</v>
      </c>
    </row>
    <row r="103" spans="1:14">
      <c r="A103" s="179" t="s">
        <v>787</v>
      </c>
      <c r="B103" s="205" t="s">
        <v>742</v>
      </c>
      <c r="C103" s="206" t="s">
        <v>742</v>
      </c>
      <c r="D103" s="205" t="s">
        <v>742</v>
      </c>
      <c r="E103" s="206" t="s">
        <v>742</v>
      </c>
      <c r="F103" s="205" t="s">
        <v>742</v>
      </c>
      <c r="G103" s="206" t="s">
        <v>742</v>
      </c>
      <c r="H103" s="205">
        <v>36.664999999999999</v>
      </c>
      <c r="I103" s="206">
        <v>3.0780758370374252E-4</v>
      </c>
      <c r="J103" s="205" t="s">
        <v>742</v>
      </c>
      <c r="K103" s="205">
        <v>36.664999999999999</v>
      </c>
      <c r="L103" s="205"/>
      <c r="M103" s="179" t="s">
        <v>996</v>
      </c>
      <c r="N103" s="76"/>
    </row>
    <row r="104" spans="1:14">
      <c r="A104" s="179" t="s">
        <v>788</v>
      </c>
      <c r="B104" s="205">
        <v>201.08699999999999</v>
      </c>
      <c r="C104" s="206">
        <v>1.7387281085988579E-3</v>
      </c>
      <c r="D104" s="205">
        <v>1768.011</v>
      </c>
      <c r="E104" s="206">
        <v>1.3243168751631531E-2</v>
      </c>
      <c r="F104" s="205">
        <v>625.05799999999999</v>
      </c>
      <c r="G104" s="206">
        <v>6.4671291887641886E-3</v>
      </c>
      <c r="H104" s="205">
        <v>1554.6179999999999</v>
      </c>
      <c r="I104" s="206">
        <v>1.305122624198404E-2</v>
      </c>
      <c r="J104" s="205">
        <v>423.971</v>
      </c>
      <c r="K104" s="205">
        <v>-213.39300000000003</v>
      </c>
      <c r="L104" s="205"/>
      <c r="M104" s="179" t="s">
        <v>997</v>
      </c>
    </row>
    <row r="105" spans="1:14">
      <c r="A105" s="179" t="s">
        <v>789</v>
      </c>
      <c r="B105" s="205">
        <v>7240.6580000000004</v>
      </c>
      <c r="C105" s="206">
        <v>6.2607406691388257E-2</v>
      </c>
      <c r="D105" s="205">
        <v>8182.0780000000004</v>
      </c>
      <c r="E105" s="206">
        <v>6.1287310821602242E-2</v>
      </c>
      <c r="F105" s="205">
        <v>30143.143</v>
      </c>
      <c r="G105" s="206">
        <v>0.31187441795224274</v>
      </c>
      <c r="H105" s="205">
        <v>25717.723000000002</v>
      </c>
      <c r="I105" s="206">
        <v>0.21590372766922583</v>
      </c>
      <c r="J105" s="205">
        <v>22902.485000000001</v>
      </c>
      <c r="K105" s="205">
        <v>17535.645</v>
      </c>
      <c r="L105" s="205"/>
      <c r="M105" s="179" t="s">
        <v>998</v>
      </c>
    </row>
    <row r="106" spans="1:14">
      <c r="A106" s="179" t="s">
        <v>790</v>
      </c>
      <c r="B106" s="205" t="s">
        <v>742</v>
      </c>
      <c r="C106" s="206" t="s">
        <v>742</v>
      </c>
      <c r="D106" s="205" t="s">
        <v>726</v>
      </c>
      <c r="E106" s="206" t="s">
        <v>742</v>
      </c>
      <c r="F106" s="205">
        <v>125.89400000000001</v>
      </c>
      <c r="G106" s="206">
        <v>1.3025555421901308E-3</v>
      </c>
      <c r="H106" s="205">
        <v>157.381</v>
      </c>
      <c r="I106" s="206">
        <v>1.3212345651405621E-3</v>
      </c>
      <c r="J106" s="205">
        <v>125.89400000000001</v>
      </c>
      <c r="K106" s="205">
        <v>157.244</v>
      </c>
      <c r="L106" s="205"/>
      <c r="M106" s="179" t="s">
        <v>999</v>
      </c>
    </row>
    <row r="107" spans="1:14">
      <c r="A107" s="179" t="s">
        <v>1133</v>
      </c>
      <c r="B107" s="205">
        <v>0.71</v>
      </c>
      <c r="C107" s="206">
        <v>6.1391186755244696E-6</v>
      </c>
      <c r="D107" s="205" t="s">
        <v>742</v>
      </c>
      <c r="E107" s="206" t="s">
        <v>742</v>
      </c>
      <c r="F107" s="205" t="s">
        <v>742</v>
      </c>
      <c r="G107" s="206" t="s">
        <v>742</v>
      </c>
      <c r="H107" s="205" t="s">
        <v>742</v>
      </c>
      <c r="I107" s="206" t="s">
        <v>742</v>
      </c>
      <c r="J107" s="205">
        <v>-0.71</v>
      </c>
      <c r="K107" s="205" t="s">
        <v>742</v>
      </c>
      <c r="L107" s="205"/>
      <c r="M107" s="179" t="s">
        <v>1134</v>
      </c>
    </row>
    <row r="108" spans="1:14">
      <c r="A108" s="179" t="s">
        <v>734</v>
      </c>
      <c r="B108" s="205">
        <v>938.41099999999994</v>
      </c>
      <c r="C108" s="206">
        <v>8.1141077400247799E-3</v>
      </c>
      <c r="D108" s="205">
        <v>2007.1579999999999</v>
      </c>
      <c r="E108" s="206">
        <v>1.5034483442233806E-2</v>
      </c>
      <c r="F108" s="205">
        <v>34825.277999999998</v>
      </c>
      <c r="G108" s="206">
        <v>0.36031787747797378</v>
      </c>
      <c r="H108" s="205">
        <v>37501.374000000003</v>
      </c>
      <c r="I108" s="206">
        <v>0.3148290554073464</v>
      </c>
      <c r="J108" s="205">
        <v>33886.866999999998</v>
      </c>
      <c r="K108" s="205">
        <v>35494.216</v>
      </c>
      <c r="L108" s="205"/>
      <c r="M108" s="179" t="s">
        <v>944</v>
      </c>
    </row>
    <row r="109" spans="1:14">
      <c r="A109" s="179" t="s">
        <v>791</v>
      </c>
      <c r="B109" s="205">
        <v>6867.0439999999999</v>
      </c>
      <c r="C109" s="206">
        <v>5.9376898684575012E-2</v>
      </c>
      <c r="D109" s="205">
        <v>151.97999999999999</v>
      </c>
      <c r="E109" s="206">
        <v>1.1383960772149947E-3</v>
      </c>
      <c r="F109" s="205">
        <v>2028.431</v>
      </c>
      <c r="G109" s="206">
        <v>2.0987052925479126E-2</v>
      </c>
      <c r="H109" s="205">
        <v>1557.9760000000001</v>
      </c>
      <c r="I109" s="206">
        <v>1.307941710155249E-2</v>
      </c>
      <c r="J109" s="205">
        <v>-4838.6129999999994</v>
      </c>
      <c r="K109" s="205">
        <v>1405.9960000000001</v>
      </c>
      <c r="L109" s="205"/>
      <c r="M109" s="179" t="s">
        <v>1000</v>
      </c>
    </row>
    <row r="110" spans="1:14">
      <c r="A110" s="179" t="s">
        <v>792</v>
      </c>
      <c r="B110" s="205" t="s">
        <v>726</v>
      </c>
      <c r="C110" s="206" t="s">
        <v>742</v>
      </c>
      <c r="D110" s="205">
        <v>1035.0139999999999</v>
      </c>
      <c r="E110" s="206">
        <v>7.7527034969245966E-3</v>
      </c>
      <c r="F110" s="205">
        <v>67.804000000000002</v>
      </c>
      <c r="G110" s="206">
        <v>7.0153046199707397E-4</v>
      </c>
      <c r="H110" s="205">
        <v>34.481999999999999</v>
      </c>
      <c r="I110" s="206">
        <v>2.8948100644408698E-4</v>
      </c>
      <c r="J110" s="205">
        <v>67.597999999999999</v>
      </c>
      <c r="K110" s="205">
        <v>-1000.5319999999999</v>
      </c>
      <c r="L110" s="205"/>
      <c r="M110" s="179" t="s">
        <v>1001</v>
      </c>
    </row>
    <row r="111" spans="1:14">
      <c r="A111" s="179" t="s">
        <v>793</v>
      </c>
      <c r="B111" s="205">
        <v>424.61200000000002</v>
      </c>
      <c r="C111" s="206">
        <v>3.6714696606363331E-3</v>
      </c>
      <c r="D111" s="205">
        <v>12.645</v>
      </c>
      <c r="E111" s="206">
        <v>9.4716531098720929E-5</v>
      </c>
      <c r="F111" s="205">
        <v>6727.2089999999998</v>
      </c>
      <c r="G111" s="206">
        <v>6.9602708361171522E-2</v>
      </c>
      <c r="H111" s="205">
        <v>3250.192</v>
      </c>
      <c r="I111" s="206">
        <v>2.7285796975132535E-2</v>
      </c>
      <c r="J111" s="205">
        <v>6302.5969999999998</v>
      </c>
      <c r="K111" s="205">
        <v>3237.547</v>
      </c>
      <c r="L111" s="205"/>
      <c r="M111" s="179" t="s">
        <v>1002</v>
      </c>
    </row>
    <row r="112" spans="1:14">
      <c r="A112" s="179" t="s">
        <v>794</v>
      </c>
      <c r="B112" s="205">
        <v>19579.221000000001</v>
      </c>
      <c r="C112" s="206">
        <v>0.16929459337087449</v>
      </c>
      <c r="D112" s="205">
        <v>29854.514999999999</v>
      </c>
      <c r="E112" s="206">
        <v>0.22362325808103842</v>
      </c>
      <c r="F112" s="205">
        <v>50331.595999999998</v>
      </c>
      <c r="G112" s="206">
        <v>0.52075316787991976</v>
      </c>
      <c r="H112" s="205">
        <v>103343.64599999999</v>
      </c>
      <c r="I112" s="206">
        <v>0.86758374379912551</v>
      </c>
      <c r="J112" s="205">
        <v>30752.374999999996</v>
      </c>
      <c r="K112" s="205">
        <v>73489.130999999994</v>
      </c>
      <c r="L112" s="205"/>
      <c r="M112" s="179" t="s">
        <v>1003</v>
      </c>
    </row>
    <row r="113" spans="1:13">
      <c r="A113" s="179" t="s">
        <v>795</v>
      </c>
      <c r="B113" s="205">
        <v>8248.9060000000009</v>
      </c>
      <c r="C113" s="206">
        <v>7.1325370249642056E-2</v>
      </c>
      <c r="D113" s="205">
        <v>5094.9690000000001</v>
      </c>
      <c r="E113" s="206">
        <v>3.8163526274062401E-2</v>
      </c>
      <c r="F113" s="205">
        <v>2269.3820000000001</v>
      </c>
      <c r="G113" s="206">
        <v>2.3480039568577721E-2</v>
      </c>
      <c r="H113" s="205">
        <v>3303.3069999999998</v>
      </c>
      <c r="I113" s="206">
        <v>2.7731704511159378E-2</v>
      </c>
      <c r="J113" s="205">
        <v>-5979.5240000000013</v>
      </c>
      <c r="K113" s="205">
        <v>-1791.6620000000003</v>
      </c>
      <c r="L113" s="205"/>
      <c r="M113" s="179" t="s">
        <v>1004</v>
      </c>
    </row>
    <row r="114" spans="1:13">
      <c r="A114" s="179" t="s">
        <v>796</v>
      </c>
      <c r="B114" s="205">
        <v>14582.179</v>
      </c>
      <c r="C114" s="206">
        <v>0.12608694004047991</v>
      </c>
      <c r="D114" s="205">
        <v>7033.6859999999997</v>
      </c>
      <c r="E114" s="206">
        <v>5.2685356959876473E-2</v>
      </c>
      <c r="F114" s="205">
        <v>5070.2659999999996</v>
      </c>
      <c r="G114" s="206">
        <v>5.2459236172321046E-2</v>
      </c>
      <c r="H114" s="205">
        <v>4226.5770000000002</v>
      </c>
      <c r="I114" s="206">
        <v>3.5482679768384373E-2</v>
      </c>
      <c r="J114" s="205">
        <v>-9511.9130000000005</v>
      </c>
      <c r="K114" s="205">
        <v>-2807.1089999999995</v>
      </c>
      <c r="L114" s="205"/>
      <c r="M114" s="179" t="s">
        <v>1005</v>
      </c>
    </row>
    <row r="115" spans="1:13">
      <c r="A115" s="179" t="s">
        <v>797</v>
      </c>
      <c r="B115" s="205" t="s">
        <v>742</v>
      </c>
      <c r="C115" s="206" t="s">
        <v>742</v>
      </c>
      <c r="D115" s="205" t="s">
        <v>742</v>
      </c>
      <c r="E115" s="206" t="s">
        <v>742</v>
      </c>
      <c r="F115" s="205">
        <v>23600.438999999998</v>
      </c>
      <c r="G115" s="206">
        <v>0.24418068071210786</v>
      </c>
      <c r="H115" s="205">
        <v>30225.4</v>
      </c>
      <c r="I115" s="206">
        <v>0.25374627957122869</v>
      </c>
      <c r="J115" s="205">
        <v>23600.438999999998</v>
      </c>
      <c r="K115" s="205">
        <v>30225.4</v>
      </c>
      <c r="L115" s="205"/>
      <c r="M115" s="179" t="s">
        <v>1006</v>
      </c>
    </row>
    <row r="116" spans="1:13">
      <c r="A116" s="179" t="s">
        <v>798</v>
      </c>
      <c r="B116" s="205" t="s">
        <v>742</v>
      </c>
      <c r="C116" s="206" t="s">
        <v>742</v>
      </c>
      <c r="D116" s="205" t="s">
        <v>742</v>
      </c>
      <c r="E116" s="206" t="s">
        <v>742</v>
      </c>
      <c r="F116" s="205">
        <v>17.788</v>
      </c>
      <c r="G116" s="206">
        <v>1.8404259126311061E-4</v>
      </c>
      <c r="H116" s="205">
        <v>207.74</v>
      </c>
      <c r="I116" s="206">
        <v>1.7440051121946126E-3</v>
      </c>
      <c r="J116" s="205">
        <v>17.788</v>
      </c>
      <c r="K116" s="205">
        <v>207.74</v>
      </c>
      <c r="L116" s="205"/>
      <c r="M116" s="179" t="s">
        <v>1007</v>
      </c>
    </row>
    <row r="117" spans="1:13">
      <c r="A117" s="179" t="s">
        <v>799</v>
      </c>
      <c r="B117" s="205">
        <v>133079.18400000001</v>
      </c>
      <c r="C117" s="206">
        <v>1.1506885969267004</v>
      </c>
      <c r="D117" s="205">
        <v>102806.399</v>
      </c>
      <c r="E117" s="206">
        <v>0.77006449094749008</v>
      </c>
      <c r="F117" s="205">
        <v>82868.639999999999</v>
      </c>
      <c r="G117" s="206">
        <v>0.8573959545789217</v>
      </c>
      <c r="H117" s="205">
        <v>131572.30499999999</v>
      </c>
      <c r="I117" s="206">
        <v>1.1045671153520207</v>
      </c>
      <c r="J117" s="205">
        <v>-50210.544000000009</v>
      </c>
      <c r="K117" s="205">
        <v>28765.905999999988</v>
      </c>
      <c r="L117" s="205"/>
      <c r="M117" s="179" t="s">
        <v>1008</v>
      </c>
    </row>
    <row r="118" spans="1:13">
      <c r="A118" s="179" t="s">
        <v>800</v>
      </c>
      <c r="B118" s="205">
        <v>104.55500000000001</v>
      </c>
      <c r="C118" s="206">
        <v>9.0405007481614231E-4</v>
      </c>
      <c r="D118" s="205">
        <v>138.273</v>
      </c>
      <c r="E118" s="206">
        <v>1.035724705782004E-3</v>
      </c>
      <c r="F118" s="205">
        <v>561.54999999999995</v>
      </c>
      <c r="G118" s="206">
        <v>5.8100470611535723E-3</v>
      </c>
      <c r="H118" s="205">
        <v>406.065</v>
      </c>
      <c r="I118" s="206">
        <v>3.4089700389106836E-3</v>
      </c>
      <c r="J118" s="205">
        <v>456.99499999999995</v>
      </c>
      <c r="K118" s="205">
        <v>267.79200000000003</v>
      </c>
      <c r="L118" s="205"/>
      <c r="M118" s="179" t="s">
        <v>1009</v>
      </c>
    </row>
    <row r="119" spans="1:13">
      <c r="A119" s="179" t="s">
        <v>801</v>
      </c>
      <c r="B119" s="205">
        <v>1566.8789999999999</v>
      </c>
      <c r="C119" s="206">
        <v>1.3548248072094515E-2</v>
      </c>
      <c r="D119" s="205">
        <v>2157.7379999999998</v>
      </c>
      <c r="E119" s="206">
        <v>1.6162392912605131E-2</v>
      </c>
      <c r="F119" s="205">
        <v>828.61699999999996</v>
      </c>
      <c r="G119" s="206">
        <v>8.5732415023985226E-3</v>
      </c>
      <c r="H119" s="205">
        <v>257.10599999999999</v>
      </c>
      <c r="I119" s="206">
        <v>2.1584392913059983E-3</v>
      </c>
      <c r="J119" s="205">
        <v>-738.26199999999994</v>
      </c>
      <c r="K119" s="205">
        <v>-1900.6319999999998</v>
      </c>
      <c r="L119" s="205"/>
      <c r="M119" s="179" t="s">
        <v>1010</v>
      </c>
    </row>
    <row r="120" spans="1:13">
      <c r="A120" s="179" t="s">
        <v>802</v>
      </c>
      <c r="B120" s="205">
        <v>2392307.8929999997</v>
      </c>
      <c r="C120" s="206">
        <v>20.685439526085766</v>
      </c>
      <c r="D120" s="205">
        <v>3296725.6459999997</v>
      </c>
      <c r="E120" s="206">
        <v>24.693904086461828</v>
      </c>
      <c r="F120" s="205">
        <v>2822822.7080000001</v>
      </c>
      <c r="G120" s="206">
        <v>29.206184273480496</v>
      </c>
      <c r="H120" s="205">
        <v>3556856.281</v>
      </c>
      <c r="I120" s="206">
        <v>29.860284670287463</v>
      </c>
      <c r="J120" s="205">
        <v>430514.81500000041</v>
      </c>
      <c r="K120" s="205">
        <v>260130.63500000024</v>
      </c>
      <c r="L120" s="205"/>
      <c r="M120" s="179" t="s">
        <v>802</v>
      </c>
    </row>
    <row r="121" spans="1:13">
      <c r="A121" s="179" t="s">
        <v>803</v>
      </c>
      <c r="B121" s="205">
        <v>16.545000000000002</v>
      </c>
      <c r="C121" s="206">
        <v>1.430587584317639E-4</v>
      </c>
      <c r="D121" s="205">
        <v>166.245</v>
      </c>
      <c r="E121" s="206">
        <v>1.2452471105185339E-3</v>
      </c>
      <c r="F121" s="205">
        <v>52.677</v>
      </c>
      <c r="G121" s="206">
        <v>5.4501976500825715E-4</v>
      </c>
      <c r="H121" s="205">
        <v>163.90700000000001</v>
      </c>
      <c r="I121" s="206">
        <v>1.3760212088402926E-3</v>
      </c>
      <c r="J121" s="205">
        <v>36.131999999999998</v>
      </c>
      <c r="K121" s="205">
        <v>-2.3379999999999939</v>
      </c>
      <c r="L121" s="205"/>
      <c r="M121" s="179" t="s">
        <v>1011</v>
      </c>
    </row>
    <row r="122" spans="1:13">
      <c r="A122" s="179" t="s">
        <v>804</v>
      </c>
      <c r="B122" s="205" t="s">
        <v>742</v>
      </c>
      <c r="C122" s="206" t="s">
        <v>742</v>
      </c>
      <c r="D122" s="205" t="s">
        <v>726</v>
      </c>
      <c r="E122" s="206" t="s">
        <v>742</v>
      </c>
      <c r="F122" s="205" t="s">
        <v>742</v>
      </c>
      <c r="G122" s="206" t="s">
        <v>742</v>
      </c>
      <c r="H122" s="205" t="s">
        <v>726</v>
      </c>
      <c r="I122" s="206" t="s">
        <v>742</v>
      </c>
      <c r="J122" s="205" t="s">
        <v>742</v>
      </c>
      <c r="K122" s="205" t="s">
        <v>726</v>
      </c>
      <c r="L122" s="205"/>
      <c r="M122" s="179" t="s">
        <v>1012</v>
      </c>
    </row>
    <row r="123" spans="1:13">
      <c r="A123" s="179" t="s">
        <v>805</v>
      </c>
      <c r="B123" s="205">
        <v>48385.337</v>
      </c>
      <c r="C123" s="206">
        <v>0.41837088168766923</v>
      </c>
      <c r="D123" s="205">
        <v>90532.096999999994</v>
      </c>
      <c r="E123" s="206">
        <v>0.67812464855143684</v>
      </c>
      <c r="F123" s="205">
        <v>33202.510999999999</v>
      </c>
      <c r="G123" s="206">
        <v>0.34352800544647705</v>
      </c>
      <c r="H123" s="205">
        <v>57283.065000000002</v>
      </c>
      <c r="I123" s="206">
        <v>0.48089899972165345</v>
      </c>
      <c r="J123" s="205">
        <v>-15182.826000000001</v>
      </c>
      <c r="K123" s="205">
        <v>-33249.031999999992</v>
      </c>
      <c r="L123" s="205"/>
      <c r="M123" s="179" t="s">
        <v>1013</v>
      </c>
    </row>
    <row r="124" spans="1:13">
      <c r="A124" s="179" t="s">
        <v>806</v>
      </c>
      <c r="B124" s="205">
        <v>6.9329999999999998</v>
      </c>
      <c r="C124" s="206">
        <v>5.9947196869593172E-5</v>
      </c>
      <c r="D124" s="205">
        <v>5.6890000000000001</v>
      </c>
      <c r="E124" s="206">
        <v>4.2613075952599712E-5</v>
      </c>
      <c r="F124" s="205">
        <v>1065.6780000000001</v>
      </c>
      <c r="G124" s="206">
        <v>1.1025980468410681E-2</v>
      </c>
      <c r="H124" s="205">
        <v>970.55700000000002</v>
      </c>
      <c r="I124" s="206">
        <v>8.147955953000224E-3</v>
      </c>
      <c r="J124" s="205">
        <v>1058.7450000000001</v>
      </c>
      <c r="K124" s="205">
        <v>964.86800000000005</v>
      </c>
      <c r="L124" s="205"/>
      <c r="M124" s="179" t="s">
        <v>1014</v>
      </c>
    </row>
    <row r="125" spans="1:13">
      <c r="A125" s="179" t="s">
        <v>807</v>
      </c>
      <c r="B125" s="205">
        <v>35</v>
      </c>
      <c r="C125" s="206">
        <v>3.0263261076529077E-4</v>
      </c>
      <c r="D125" s="205">
        <v>5.7329999999999997</v>
      </c>
      <c r="E125" s="206">
        <v>4.2942655024829343E-5</v>
      </c>
      <c r="F125" s="205">
        <v>708.96799999999996</v>
      </c>
      <c r="G125" s="206">
        <v>7.3352995189242742E-3</v>
      </c>
      <c r="H125" s="205">
        <v>1007.155</v>
      </c>
      <c r="I125" s="206">
        <v>8.4552010627340201E-3</v>
      </c>
      <c r="J125" s="205">
        <v>673.96799999999996</v>
      </c>
      <c r="K125" s="205">
        <v>1001.422</v>
      </c>
      <c r="L125" s="205"/>
      <c r="M125" s="179" t="s">
        <v>1015</v>
      </c>
    </row>
    <row r="126" spans="1:13">
      <c r="A126" s="179" t="s">
        <v>808</v>
      </c>
      <c r="B126" s="205">
        <v>0.65800000000000003</v>
      </c>
      <c r="C126" s="206">
        <v>5.6894930823874672E-6</v>
      </c>
      <c r="D126" s="205">
        <v>30.559000000000001</v>
      </c>
      <c r="E126" s="206">
        <v>2.2890015609694053E-4</v>
      </c>
      <c r="F126" s="205">
        <v>4664.9889999999996</v>
      </c>
      <c r="G126" s="206">
        <v>4.8266059353154207E-2</v>
      </c>
      <c r="H126" s="205">
        <v>4234.26</v>
      </c>
      <c r="I126" s="206">
        <v>3.5547179581983057E-2</v>
      </c>
      <c r="J126" s="205">
        <v>4664.3309999999992</v>
      </c>
      <c r="K126" s="205">
        <v>4203.701</v>
      </c>
      <c r="L126" s="205"/>
      <c r="M126" s="179" t="s">
        <v>1016</v>
      </c>
    </row>
    <row r="127" spans="1:13">
      <c r="A127" s="179" t="s">
        <v>809</v>
      </c>
      <c r="B127" s="205">
        <v>2.198</v>
      </c>
      <c r="C127" s="206">
        <v>1.900532795606026E-5</v>
      </c>
      <c r="D127" s="205">
        <v>15.409000000000001</v>
      </c>
      <c r="E127" s="206">
        <v>1.1542008918150975E-4</v>
      </c>
      <c r="F127" s="205">
        <v>954.43399999999997</v>
      </c>
      <c r="G127" s="206">
        <v>9.8750003682041669E-3</v>
      </c>
      <c r="H127" s="205">
        <v>792.47799999999995</v>
      </c>
      <c r="I127" s="206">
        <v>6.652958906815068E-3</v>
      </c>
      <c r="J127" s="205">
        <v>952.23599999999999</v>
      </c>
      <c r="K127" s="205">
        <v>777.06899999999996</v>
      </c>
      <c r="L127" s="205"/>
      <c r="M127" s="179" t="s">
        <v>1017</v>
      </c>
    </row>
    <row r="128" spans="1:13">
      <c r="A128" s="179" t="s">
        <v>810</v>
      </c>
      <c r="B128" s="205">
        <v>427.84100000000001</v>
      </c>
      <c r="C128" s="206">
        <v>3.6993896806409364E-3</v>
      </c>
      <c r="D128" s="205">
        <v>513.70100000000002</v>
      </c>
      <c r="E128" s="206">
        <v>3.8478431587144358E-3</v>
      </c>
      <c r="F128" s="205">
        <v>3957.6950000000002</v>
      </c>
      <c r="G128" s="206">
        <v>4.0948079785757624E-2</v>
      </c>
      <c r="H128" s="205">
        <v>4102.7520000000004</v>
      </c>
      <c r="I128" s="206">
        <v>3.4443152315715188E-2</v>
      </c>
      <c r="J128" s="205">
        <v>3529.8540000000003</v>
      </c>
      <c r="K128" s="205">
        <v>3589.0510000000004</v>
      </c>
      <c r="L128" s="205"/>
      <c r="M128" s="179" t="s">
        <v>1018</v>
      </c>
    </row>
    <row r="129" spans="1:13">
      <c r="A129" s="179" t="s">
        <v>811</v>
      </c>
      <c r="B129" s="205">
        <v>2.9489999999999998</v>
      </c>
      <c r="C129" s="206">
        <v>2.5498959118481216E-5</v>
      </c>
      <c r="D129" s="205">
        <v>11.666</v>
      </c>
      <c r="E129" s="206">
        <v>8.7383396741611582E-5</v>
      </c>
      <c r="F129" s="205">
        <v>679.41300000000001</v>
      </c>
      <c r="G129" s="206">
        <v>7.0295102910863374E-3</v>
      </c>
      <c r="H129" s="205">
        <v>818.39099999999996</v>
      </c>
      <c r="I129" s="206">
        <v>6.8705020110429432E-3</v>
      </c>
      <c r="J129" s="205">
        <v>676.46400000000006</v>
      </c>
      <c r="K129" s="205">
        <v>806.72499999999991</v>
      </c>
      <c r="L129" s="205"/>
      <c r="M129" s="179" t="s">
        <v>1019</v>
      </c>
    </row>
    <row r="130" spans="1:13">
      <c r="A130" s="179" t="s">
        <v>812</v>
      </c>
      <c r="B130" s="205">
        <v>1152862.6510000001</v>
      </c>
      <c r="C130" s="206">
        <v>9.9683952550264099</v>
      </c>
      <c r="D130" s="205">
        <v>1622348.824</v>
      </c>
      <c r="E130" s="206">
        <v>12.152095914699037</v>
      </c>
      <c r="F130" s="205">
        <v>446225.70699999999</v>
      </c>
      <c r="G130" s="206">
        <v>4.6168504275069457</v>
      </c>
      <c r="H130" s="205">
        <v>469205.49800000002</v>
      </c>
      <c r="I130" s="206">
        <v>3.9390429728594354</v>
      </c>
      <c r="J130" s="205">
        <v>-706636.94400000013</v>
      </c>
      <c r="K130" s="205">
        <v>-1153143.3259999999</v>
      </c>
      <c r="L130" s="205"/>
      <c r="M130" s="179" t="s">
        <v>1020</v>
      </c>
    </row>
    <row r="131" spans="1:13">
      <c r="A131" s="179" t="s">
        <v>813</v>
      </c>
      <c r="B131" s="205">
        <v>11.986000000000001</v>
      </c>
      <c r="C131" s="206">
        <v>1.036386992180793E-4</v>
      </c>
      <c r="D131" s="205">
        <v>39.878</v>
      </c>
      <c r="E131" s="206">
        <v>2.9870350550848505E-4</v>
      </c>
      <c r="F131" s="205">
        <v>967.00699999999995</v>
      </c>
      <c r="G131" s="206">
        <v>1.0005086240699731E-2</v>
      </c>
      <c r="H131" s="205">
        <v>1162.405</v>
      </c>
      <c r="I131" s="206">
        <v>9.7585455975766761E-3</v>
      </c>
      <c r="J131" s="205">
        <v>955.02099999999996</v>
      </c>
      <c r="K131" s="205">
        <v>1122.527</v>
      </c>
      <c r="L131" s="205"/>
      <c r="M131" s="179" t="s">
        <v>1021</v>
      </c>
    </row>
    <row r="132" spans="1:13">
      <c r="A132" s="179" t="s">
        <v>814</v>
      </c>
      <c r="B132" s="205">
        <v>14421.928</v>
      </c>
      <c r="C132" s="206">
        <v>0.12470130636882996</v>
      </c>
      <c r="D132" s="205">
        <v>1705.8779999999999</v>
      </c>
      <c r="E132" s="206">
        <v>1.2777765649475987E-2</v>
      </c>
      <c r="F132" s="205">
        <v>27.838999999999999</v>
      </c>
      <c r="G132" s="206">
        <v>2.8803472555507848E-4</v>
      </c>
      <c r="H132" s="205">
        <v>39.155999999999999</v>
      </c>
      <c r="I132" s="206">
        <v>3.2871986219838381E-4</v>
      </c>
      <c r="J132" s="205">
        <v>-14394.089</v>
      </c>
      <c r="K132" s="205">
        <v>-1666.722</v>
      </c>
      <c r="L132" s="205"/>
      <c r="M132" s="179" t="s">
        <v>1022</v>
      </c>
    </row>
    <row r="133" spans="1:13">
      <c r="A133" s="179" t="s">
        <v>815</v>
      </c>
      <c r="B133" s="205">
        <v>68426.044999999998</v>
      </c>
      <c r="C133" s="206">
        <v>0.59165578979123634</v>
      </c>
      <c r="D133" s="205">
        <v>84849.15</v>
      </c>
      <c r="E133" s="206">
        <v>0.63555691219256916</v>
      </c>
      <c r="F133" s="205">
        <v>207716.44</v>
      </c>
      <c r="G133" s="206">
        <v>2.1491270443865775</v>
      </c>
      <c r="H133" s="205">
        <v>232750.79699999999</v>
      </c>
      <c r="I133" s="206">
        <v>1.9539741014507099</v>
      </c>
      <c r="J133" s="205">
        <v>139290.39500000002</v>
      </c>
      <c r="K133" s="205">
        <v>147901.647</v>
      </c>
      <c r="L133" s="205"/>
      <c r="M133" s="179" t="s">
        <v>1023</v>
      </c>
    </row>
    <row r="134" spans="1:13">
      <c r="A134" s="179" t="s">
        <v>816</v>
      </c>
      <c r="B134" s="205">
        <v>29678.819</v>
      </c>
      <c r="C134" s="206">
        <v>0.25662224224001479</v>
      </c>
      <c r="D134" s="205">
        <v>35229.250999999997</v>
      </c>
      <c r="E134" s="206">
        <v>0.26388236045283869</v>
      </c>
      <c r="F134" s="205">
        <v>66256.009000000005</v>
      </c>
      <c r="G134" s="206">
        <v>0.68551425585293335</v>
      </c>
      <c r="H134" s="205">
        <v>83124.975000000006</v>
      </c>
      <c r="I134" s="206">
        <v>0.697845293882013</v>
      </c>
      <c r="J134" s="205">
        <v>36577.19</v>
      </c>
      <c r="K134" s="205">
        <v>47895.724000000009</v>
      </c>
      <c r="L134" s="205"/>
      <c r="M134" s="179" t="s">
        <v>1024</v>
      </c>
    </row>
    <row r="135" spans="1:13">
      <c r="A135" s="179" t="s">
        <v>817</v>
      </c>
      <c r="B135" s="205">
        <v>33622.978999999999</v>
      </c>
      <c r="C135" s="206">
        <v>0.29072599761361562</v>
      </c>
      <c r="D135" s="205">
        <v>15686.38</v>
      </c>
      <c r="E135" s="206">
        <v>0.11749778561457921</v>
      </c>
      <c r="F135" s="205">
        <v>28396.524000000001</v>
      </c>
      <c r="G135" s="206">
        <v>0.29380311782241464</v>
      </c>
      <c r="H135" s="205">
        <v>38384.743999999999</v>
      </c>
      <c r="I135" s="206">
        <v>0.32224506482276633</v>
      </c>
      <c r="J135" s="205">
        <v>-5226.4549999999981</v>
      </c>
      <c r="K135" s="205">
        <v>22698.364000000001</v>
      </c>
      <c r="L135" s="205"/>
      <c r="M135" s="179" t="s">
        <v>1025</v>
      </c>
    </row>
    <row r="136" spans="1:13">
      <c r="A136" s="179" t="s">
        <v>818</v>
      </c>
      <c r="B136" s="205">
        <v>51467.976000000002</v>
      </c>
      <c r="C136" s="206">
        <v>0.44502536993386654</v>
      </c>
      <c r="D136" s="205">
        <v>43002.864999999998</v>
      </c>
      <c r="E136" s="206">
        <v>0.3221100988617317</v>
      </c>
      <c r="F136" s="205">
        <v>3848.4920000000002</v>
      </c>
      <c r="G136" s="206">
        <v>3.9818216782963295E-2</v>
      </c>
      <c r="H136" s="205">
        <v>7323.567</v>
      </c>
      <c r="I136" s="206">
        <v>6.1482325442860128E-2</v>
      </c>
      <c r="J136" s="205">
        <v>-47619.484000000004</v>
      </c>
      <c r="K136" s="205">
        <v>-35679.297999999995</v>
      </c>
      <c r="L136" s="205"/>
      <c r="M136" s="179" t="s">
        <v>1026</v>
      </c>
    </row>
    <row r="137" spans="1:13">
      <c r="A137" s="179" t="s">
        <v>819</v>
      </c>
      <c r="B137" s="205">
        <v>33667.423000000003</v>
      </c>
      <c r="C137" s="206">
        <v>0.29111028914941145</v>
      </c>
      <c r="D137" s="205">
        <v>38065.019</v>
      </c>
      <c r="E137" s="206">
        <v>0.28512349196416792</v>
      </c>
      <c r="F137" s="205">
        <v>20283.78</v>
      </c>
      <c r="G137" s="206">
        <v>0.20986504563811881</v>
      </c>
      <c r="H137" s="205">
        <v>17275.008999999998</v>
      </c>
      <c r="I137" s="206">
        <v>0.14502601333016241</v>
      </c>
      <c r="J137" s="205">
        <v>-13383.643000000004</v>
      </c>
      <c r="K137" s="205">
        <v>-20790.010000000002</v>
      </c>
      <c r="L137" s="205"/>
      <c r="M137" s="179" t="s">
        <v>1027</v>
      </c>
    </row>
    <row r="138" spans="1:13">
      <c r="A138" s="179" t="s">
        <v>820</v>
      </c>
      <c r="B138" s="205">
        <v>9.9760000000000009</v>
      </c>
      <c r="C138" s="206">
        <v>8.6258940714129749E-5</v>
      </c>
      <c r="D138" s="205">
        <v>0.56599999999999995</v>
      </c>
      <c r="E138" s="206">
        <v>4.2395853382266542E-6</v>
      </c>
      <c r="F138" s="205">
        <v>1202.8810000000001</v>
      </c>
      <c r="G138" s="206">
        <v>1.2445543974654923E-2</v>
      </c>
      <c r="H138" s="205">
        <v>1202.9490000000001</v>
      </c>
      <c r="I138" s="206">
        <v>1.0098917905600257E-2</v>
      </c>
      <c r="J138" s="205">
        <v>1192.905</v>
      </c>
      <c r="K138" s="205">
        <v>1202.383</v>
      </c>
      <c r="L138" s="205"/>
      <c r="M138" s="179" t="s">
        <v>1028</v>
      </c>
    </row>
    <row r="139" spans="1:13">
      <c r="A139" s="179" t="s">
        <v>821</v>
      </c>
      <c r="B139" s="205" t="s">
        <v>742</v>
      </c>
      <c r="C139" s="206" t="s">
        <v>742</v>
      </c>
      <c r="D139" s="205" t="s">
        <v>726</v>
      </c>
      <c r="E139" s="206" t="s">
        <v>742</v>
      </c>
      <c r="F139" s="205" t="s">
        <v>742</v>
      </c>
      <c r="G139" s="206" t="s">
        <v>742</v>
      </c>
      <c r="H139" s="205">
        <v>38.607999999999997</v>
      </c>
      <c r="I139" s="206">
        <v>3.2411932883224029E-4</v>
      </c>
      <c r="J139" s="205" t="s">
        <v>742</v>
      </c>
      <c r="K139" s="205">
        <v>38.573</v>
      </c>
      <c r="L139" s="205"/>
      <c r="M139" s="179" t="s">
        <v>1029</v>
      </c>
    </row>
    <row r="140" spans="1:13">
      <c r="A140" s="179" t="s">
        <v>822</v>
      </c>
      <c r="B140" s="205">
        <v>2018.6880000000001</v>
      </c>
      <c r="C140" s="206">
        <v>1.7454880564587525E-2</v>
      </c>
      <c r="D140" s="205">
        <v>2372.88</v>
      </c>
      <c r="E140" s="206">
        <v>1.7773899748005768E-2</v>
      </c>
      <c r="F140" s="205">
        <v>16917.642</v>
      </c>
      <c r="G140" s="206">
        <v>0.17503747873519412</v>
      </c>
      <c r="H140" s="205">
        <v>20933.080000000002</v>
      </c>
      <c r="I140" s="206">
        <v>0.17573600911706366</v>
      </c>
      <c r="J140" s="205">
        <v>14898.954</v>
      </c>
      <c r="K140" s="205">
        <v>18560.2</v>
      </c>
      <c r="L140" s="205"/>
      <c r="M140" s="179" t="s">
        <v>1030</v>
      </c>
    </row>
    <row r="141" spans="1:13">
      <c r="A141" s="179" t="s">
        <v>823</v>
      </c>
      <c r="B141" s="205">
        <v>30172.668000000001</v>
      </c>
      <c r="C141" s="206">
        <v>0.26089237973126705</v>
      </c>
      <c r="D141" s="205">
        <v>31353.217000000001</v>
      </c>
      <c r="E141" s="206">
        <v>0.23484918568805424</v>
      </c>
      <c r="F141" s="205">
        <v>8257.2260000000006</v>
      </c>
      <c r="G141" s="206">
        <v>8.5432947474990431E-2</v>
      </c>
      <c r="H141" s="205">
        <v>12908.797</v>
      </c>
      <c r="I141" s="206">
        <v>0.10837107904246884</v>
      </c>
      <c r="J141" s="205">
        <v>-21915.442000000003</v>
      </c>
      <c r="K141" s="205">
        <v>-18444.419999999998</v>
      </c>
      <c r="L141" s="205"/>
      <c r="M141" s="179" t="s">
        <v>1031</v>
      </c>
    </row>
    <row r="142" spans="1:13">
      <c r="A142" s="179" t="s">
        <v>824</v>
      </c>
      <c r="B142" s="205" t="s">
        <v>726</v>
      </c>
      <c r="C142" s="206" t="s">
        <v>742</v>
      </c>
      <c r="D142" s="205" t="s">
        <v>742</v>
      </c>
      <c r="E142" s="206" t="s">
        <v>742</v>
      </c>
      <c r="F142" s="205">
        <v>6.5369999999999999</v>
      </c>
      <c r="G142" s="206">
        <v>6.7634721109003493E-5</v>
      </c>
      <c r="H142" s="205" t="s">
        <v>726</v>
      </c>
      <c r="I142" s="206" t="s">
        <v>742</v>
      </c>
      <c r="J142" s="205">
        <v>6.101</v>
      </c>
      <c r="K142" s="205" t="s">
        <v>726</v>
      </c>
      <c r="L142" s="205"/>
      <c r="M142" s="179" t="s">
        <v>1032</v>
      </c>
    </row>
    <row r="143" spans="1:13">
      <c r="A143" s="179" t="s">
        <v>825</v>
      </c>
      <c r="B143" s="205" t="s">
        <v>726</v>
      </c>
      <c r="C143" s="206" t="s">
        <v>742</v>
      </c>
      <c r="D143" s="205" t="s">
        <v>742</v>
      </c>
      <c r="E143" s="206" t="s">
        <v>742</v>
      </c>
      <c r="F143" s="205">
        <v>1.7450000000000001</v>
      </c>
      <c r="G143" s="206">
        <v>1.8054549232860808E-5</v>
      </c>
      <c r="H143" s="205">
        <v>3.57</v>
      </c>
      <c r="I143" s="206">
        <v>2.9970627950971247E-5</v>
      </c>
      <c r="J143" s="205">
        <v>1.304</v>
      </c>
      <c r="K143" s="205">
        <v>3.57</v>
      </c>
      <c r="L143" s="205"/>
      <c r="M143" s="179" t="s">
        <v>1033</v>
      </c>
    </row>
    <row r="144" spans="1:13">
      <c r="A144" s="179" t="s">
        <v>826</v>
      </c>
      <c r="B144" s="205" t="s">
        <v>742</v>
      </c>
      <c r="C144" s="206" t="s">
        <v>742</v>
      </c>
      <c r="D144" s="205">
        <v>2406.962</v>
      </c>
      <c r="E144" s="206">
        <v>1.8029188701181458E-2</v>
      </c>
      <c r="F144" s="205">
        <v>446.19099999999997</v>
      </c>
      <c r="G144" s="206">
        <v>4.6164913333864733E-3</v>
      </c>
      <c r="H144" s="205">
        <v>635.35199999999998</v>
      </c>
      <c r="I144" s="206">
        <v>5.3338651008138609E-3</v>
      </c>
      <c r="J144" s="205">
        <v>446.19099999999997</v>
      </c>
      <c r="K144" s="205">
        <v>-1771.6100000000001</v>
      </c>
      <c r="L144" s="205"/>
      <c r="M144" s="179" t="s">
        <v>1034</v>
      </c>
    </row>
    <row r="145" spans="1:13">
      <c r="A145" s="179" t="s">
        <v>827</v>
      </c>
      <c r="B145" s="205">
        <v>7594.0360000000001</v>
      </c>
      <c r="C145" s="206">
        <v>6.5662941169303018E-2</v>
      </c>
      <c r="D145" s="205">
        <v>1075.2639999999999</v>
      </c>
      <c r="E145" s="206">
        <v>8.0541934436801146E-3</v>
      </c>
      <c r="F145" s="205">
        <v>8191.3130000000001</v>
      </c>
      <c r="G145" s="206">
        <v>8.4750982143422776E-2</v>
      </c>
      <c r="H145" s="205">
        <v>14223.894</v>
      </c>
      <c r="I145" s="206">
        <v>0.11941149442242359</v>
      </c>
      <c r="J145" s="205">
        <v>597.27700000000004</v>
      </c>
      <c r="K145" s="205">
        <v>13148.630000000001</v>
      </c>
      <c r="L145" s="205"/>
      <c r="M145" s="179" t="s">
        <v>1035</v>
      </c>
    </row>
    <row r="146" spans="1:13">
      <c r="A146" s="179" t="s">
        <v>828</v>
      </c>
      <c r="B146" s="205">
        <v>18623.875</v>
      </c>
      <c r="C146" s="206">
        <v>0.16103405468046941</v>
      </c>
      <c r="D146" s="205">
        <v>18274.277999999998</v>
      </c>
      <c r="E146" s="206">
        <v>0.13688226338423656</v>
      </c>
      <c r="F146" s="205">
        <v>292.62299999999999</v>
      </c>
      <c r="G146" s="206">
        <v>3.0276082293223083E-3</v>
      </c>
      <c r="H146" s="205">
        <v>301.31799999999998</v>
      </c>
      <c r="I146" s="206">
        <v>2.5296049504007715E-3</v>
      </c>
      <c r="J146" s="205">
        <v>-18331.252</v>
      </c>
      <c r="K146" s="205">
        <v>-17972.96</v>
      </c>
      <c r="L146" s="205"/>
      <c r="M146" s="179" t="s">
        <v>1036</v>
      </c>
    </row>
    <row r="147" spans="1:13">
      <c r="A147" s="179" t="s">
        <v>829</v>
      </c>
      <c r="B147" s="205">
        <v>3423.7440000000001</v>
      </c>
      <c r="C147" s="206">
        <v>2.9603902437485705E-2</v>
      </c>
      <c r="D147" s="205">
        <v>3868.5259999999998</v>
      </c>
      <c r="E147" s="206">
        <v>2.8976936590368561E-2</v>
      </c>
      <c r="F147" s="205">
        <v>2523.5880000000002</v>
      </c>
      <c r="G147" s="206">
        <v>2.6110168360720196E-2</v>
      </c>
      <c r="H147" s="205">
        <v>6848.768</v>
      </c>
      <c r="I147" s="206">
        <v>5.7496324271853631E-2</v>
      </c>
      <c r="J147" s="205">
        <v>-900.15599999999995</v>
      </c>
      <c r="K147" s="205">
        <v>2980.2420000000002</v>
      </c>
      <c r="L147" s="205"/>
      <c r="M147" s="179" t="s">
        <v>1037</v>
      </c>
    </row>
    <row r="148" spans="1:13">
      <c r="A148" s="179" t="s">
        <v>830</v>
      </c>
      <c r="B148" s="205">
        <v>65.421999999999997</v>
      </c>
      <c r="C148" s="206">
        <v>5.6568087604248155E-4</v>
      </c>
      <c r="D148" s="205">
        <v>57.683999999999997</v>
      </c>
      <c r="E148" s="206">
        <v>4.3207816369305007E-4</v>
      </c>
      <c r="F148" s="205">
        <v>1789.992</v>
      </c>
      <c r="G148" s="206">
        <v>1.8520056556118613E-2</v>
      </c>
      <c r="H148" s="205">
        <v>913.26900000000001</v>
      </c>
      <c r="I148" s="206">
        <v>7.6670155232928744E-3</v>
      </c>
      <c r="J148" s="205">
        <v>1724.57</v>
      </c>
      <c r="K148" s="205">
        <v>855.58500000000004</v>
      </c>
      <c r="L148" s="205"/>
      <c r="M148" s="179" t="s">
        <v>1038</v>
      </c>
    </row>
    <row r="149" spans="1:13">
      <c r="A149" s="179" t="s">
        <v>831</v>
      </c>
      <c r="B149" s="205">
        <v>22.439</v>
      </c>
      <c r="C149" s="206">
        <v>1.9402209008463885E-4</v>
      </c>
      <c r="D149" s="205">
        <v>3.0019999999999998</v>
      </c>
      <c r="E149" s="206">
        <v>2.2486281246212749E-5</v>
      </c>
      <c r="F149" s="205">
        <v>775.63300000000004</v>
      </c>
      <c r="G149" s="206">
        <v>8.0250453782988677E-3</v>
      </c>
      <c r="H149" s="205">
        <v>1598.5930000000001</v>
      </c>
      <c r="I149" s="206">
        <v>1.3420402254349295E-2</v>
      </c>
      <c r="J149" s="205">
        <v>753.19400000000007</v>
      </c>
      <c r="K149" s="205">
        <v>1595.5910000000001</v>
      </c>
      <c r="L149" s="205"/>
      <c r="M149" s="179" t="s">
        <v>1039</v>
      </c>
    </row>
    <row r="150" spans="1:13">
      <c r="A150" s="179" t="s">
        <v>832</v>
      </c>
      <c r="B150" s="205">
        <v>2.0950000000000002</v>
      </c>
      <c r="C150" s="206">
        <v>1.8114723415808122E-5</v>
      </c>
      <c r="D150" s="205" t="s">
        <v>742</v>
      </c>
      <c r="E150" s="206" t="s">
        <v>742</v>
      </c>
      <c r="F150" s="205">
        <v>2.9420000000000002</v>
      </c>
      <c r="G150" s="206">
        <v>3.0439245755344695E-5</v>
      </c>
      <c r="H150" s="205">
        <v>7.6909999999999998</v>
      </c>
      <c r="I150" s="206">
        <v>6.4566974669725454E-5</v>
      </c>
      <c r="J150" s="205">
        <v>0.84699999999999998</v>
      </c>
      <c r="K150" s="205">
        <v>7.6909999999999998</v>
      </c>
      <c r="L150" s="205"/>
      <c r="M150" s="179" t="s">
        <v>1040</v>
      </c>
    </row>
    <row r="151" spans="1:13">
      <c r="A151" s="179" t="s">
        <v>833</v>
      </c>
      <c r="B151" s="205">
        <v>1.079</v>
      </c>
      <c r="C151" s="206">
        <v>9.3297310575928207E-6</v>
      </c>
      <c r="D151" s="205">
        <v>9.5009999999999994</v>
      </c>
      <c r="E151" s="206">
        <v>7.1166608301221639E-5</v>
      </c>
      <c r="F151" s="205">
        <v>50.054000000000002</v>
      </c>
      <c r="G151" s="206">
        <v>5.1788103570293116E-4</v>
      </c>
      <c r="H151" s="205">
        <v>63.231000000000002</v>
      </c>
      <c r="I151" s="206">
        <v>5.308327103551437E-4</v>
      </c>
      <c r="J151" s="205">
        <v>48.975000000000001</v>
      </c>
      <c r="K151" s="205">
        <v>53.730000000000004</v>
      </c>
      <c r="L151" s="205"/>
      <c r="M151" s="179" t="s">
        <v>1041</v>
      </c>
    </row>
    <row r="152" spans="1:13">
      <c r="A152" s="179" t="s">
        <v>834</v>
      </c>
      <c r="B152" s="205" t="s">
        <v>742</v>
      </c>
      <c r="C152" s="206" t="s">
        <v>742</v>
      </c>
      <c r="D152" s="205" t="s">
        <v>742</v>
      </c>
      <c r="E152" s="206" t="s">
        <v>742</v>
      </c>
      <c r="F152" s="205">
        <v>111.98699999999999</v>
      </c>
      <c r="G152" s="206">
        <v>1.1586675099944886E-3</v>
      </c>
      <c r="H152" s="205">
        <v>338.80099999999999</v>
      </c>
      <c r="I152" s="206">
        <v>2.8442797536182103E-3</v>
      </c>
      <c r="J152" s="205">
        <v>111.98699999999999</v>
      </c>
      <c r="K152" s="205">
        <v>338.80099999999999</v>
      </c>
      <c r="L152" s="205"/>
      <c r="M152" s="179" t="s">
        <v>1042</v>
      </c>
    </row>
    <row r="153" spans="1:13">
      <c r="A153" s="179" t="s">
        <v>835</v>
      </c>
      <c r="B153" s="205" t="s">
        <v>742</v>
      </c>
      <c r="C153" s="206" t="s">
        <v>742</v>
      </c>
      <c r="D153" s="205" t="s">
        <v>726</v>
      </c>
      <c r="E153" s="206" t="s">
        <v>742</v>
      </c>
      <c r="F153" s="205" t="s">
        <v>742</v>
      </c>
      <c r="G153" s="206" t="s">
        <v>742</v>
      </c>
      <c r="H153" s="205" t="s">
        <v>742</v>
      </c>
      <c r="I153" s="206" t="s">
        <v>742</v>
      </c>
      <c r="J153" s="205" t="s">
        <v>742</v>
      </c>
      <c r="K153" s="205" t="s">
        <v>726</v>
      </c>
      <c r="L153" s="205"/>
      <c r="M153" s="179" t="s">
        <v>1043</v>
      </c>
    </row>
    <row r="154" spans="1:13">
      <c r="A154" s="179" t="s">
        <v>836</v>
      </c>
      <c r="B154" s="205">
        <v>44675.550999999999</v>
      </c>
      <c r="C154" s="206">
        <v>0.38629367532879705</v>
      </c>
      <c r="D154" s="205">
        <v>44155.32</v>
      </c>
      <c r="E154" s="206">
        <v>0.33074248635460451</v>
      </c>
      <c r="F154" s="205">
        <v>153589.61799999999</v>
      </c>
      <c r="G154" s="206">
        <v>1.5891067735457214</v>
      </c>
      <c r="H154" s="205">
        <v>209684.05499999999</v>
      </c>
      <c r="I154" s="206">
        <v>1.7603257141893536</v>
      </c>
      <c r="J154" s="205">
        <v>108914.06699999998</v>
      </c>
      <c r="K154" s="205">
        <v>165528.73499999999</v>
      </c>
      <c r="L154" s="205"/>
      <c r="M154" s="179" t="s">
        <v>1044</v>
      </c>
    </row>
    <row r="155" spans="1:13">
      <c r="A155" s="179" t="s">
        <v>837</v>
      </c>
      <c r="B155" s="205">
        <v>804.423</v>
      </c>
      <c r="C155" s="206">
        <v>6.9555609328470717E-3</v>
      </c>
      <c r="D155" s="205">
        <v>9514.6010000000006</v>
      </c>
      <c r="E155" s="206">
        <v>7.1268485686707891E-2</v>
      </c>
      <c r="F155" s="205">
        <v>6295.0510000000004</v>
      </c>
      <c r="G155" s="206">
        <v>6.5131408712246222E-2</v>
      </c>
      <c r="H155" s="205">
        <v>3749.3690000000001</v>
      </c>
      <c r="I155" s="206">
        <v>3.147645471986138E-2</v>
      </c>
      <c r="J155" s="205">
        <v>5490.6280000000006</v>
      </c>
      <c r="K155" s="205">
        <v>-5765.232</v>
      </c>
      <c r="L155" s="205"/>
      <c r="M155" s="179" t="s">
        <v>1045</v>
      </c>
    </row>
    <row r="156" spans="1:13">
      <c r="A156" s="179" t="s">
        <v>838</v>
      </c>
      <c r="B156" s="205">
        <v>4852.598</v>
      </c>
      <c r="C156" s="206">
        <v>4.1958697192412249E-2</v>
      </c>
      <c r="D156" s="205">
        <v>4808.2</v>
      </c>
      <c r="E156" s="206">
        <v>3.6015502161239221E-2</v>
      </c>
      <c r="F156" s="205">
        <v>7155.7460000000001</v>
      </c>
      <c r="G156" s="206">
        <v>7.4036543527132834E-2</v>
      </c>
      <c r="H156" s="205">
        <v>9964.5329999999994</v>
      </c>
      <c r="I156" s="206">
        <v>8.3653588584923083E-2</v>
      </c>
      <c r="J156" s="205">
        <v>2303.1480000000001</v>
      </c>
      <c r="K156" s="205">
        <v>5156.3329999999996</v>
      </c>
      <c r="L156" s="205"/>
      <c r="M156" s="179" t="s">
        <v>1046</v>
      </c>
    </row>
    <row r="157" spans="1:13">
      <c r="A157" s="179" t="s">
        <v>839</v>
      </c>
      <c r="B157" s="205">
        <v>15330.831</v>
      </c>
      <c r="C157" s="206">
        <v>0.13256026887804154</v>
      </c>
      <c r="D157" s="205">
        <v>22372.419000000002</v>
      </c>
      <c r="E157" s="206">
        <v>0.16757911585346896</v>
      </c>
      <c r="F157" s="205">
        <v>16278.501</v>
      </c>
      <c r="G157" s="206">
        <v>0.16842464053964118</v>
      </c>
      <c r="H157" s="205">
        <v>20862.418000000001</v>
      </c>
      <c r="I157" s="206">
        <v>0.17514279216684756</v>
      </c>
      <c r="J157" s="205">
        <v>947.67000000000007</v>
      </c>
      <c r="K157" s="205">
        <v>-1510.0010000000002</v>
      </c>
      <c r="L157" s="205"/>
      <c r="M157" s="179" t="s">
        <v>1047</v>
      </c>
    </row>
    <row r="158" spans="1:13">
      <c r="A158" s="179" t="s">
        <v>840</v>
      </c>
      <c r="B158" s="205">
        <v>144.578</v>
      </c>
      <c r="C158" s="206">
        <v>1.2501147885492633E-3</v>
      </c>
      <c r="D158" s="205" t="s">
        <v>742</v>
      </c>
      <c r="E158" s="206" t="s">
        <v>742</v>
      </c>
      <c r="F158" s="205">
        <v>1.33</v>
      </c>
      <c r="G158" s="206">
        <v>1.3760773913870987E-5</v>
      </c>
      <c r="H158" s="205">
        <v>9.1050000000000004</v>
      </c>
      <c r="I158" s="206">
        <v>7.6437693975796425E-5</v>
      </c>
      <c r="J158" s="205">
        <v>-143.24799999999999</v>
      </c>
      <c r="K158" s="205">
        <v>9.1050000000000004</v>
      </c>
      <c r="L158" s="205"/>
      <c r="M158" s="179" t="s">
        <v>1048</v>
      </c>
    </row>
    <row r="159" spans="1:13">
      <c r="A159" s="179" t="s">
        <v>841</v>
      </c>
      <c r="B159" s="205">
        <v>7035.4830000000002</v>
      </c>
      <c r="C159" s="206">
        <v>6.0833331093852014E-2</v>
      </c>
      <c r="D159" s="205">
        <v>6103.558</v>
      </c>
      <c r="E159" s="206">
        <v>4.5718295066812728E-2</v>
      </c>
      <c r="F159" s="205">
        <v>5066.2740000000003</v>
      </c>
      <c r="G159" s="206">
        <v>5.2417933157686336E-2</v>
      </c>
      <c r="H159" s="205">
        <v>6488.8850000000002</v>
      </c>
      <c r="I159" s="206">
        <v>5.447505830578097E-2</v>
      </c>
      <c r="J159" s="205">
        <v>-1969.2089999999998</v>
      </c>
      <c r="K159" s="205">
        <v>385.32700000000023</v>
      </c>
      <c r="L159" s="205"/>
      <c r="M159" s="179" t="s">
        <v>1049</v>
      </c>
    </row>
    <row r="160" spans="1:13">
      <c r="A160" s="179" t="s">
        <v>842</v>
      </c>
      <c r="B160" s="205">
        <v>7038.6769999999997</v>
      </c>
      <c r="C160" s="206">
        <v>6.0860948481245847E-2</v>
      </c>
      <c r="D160" s="205">
        <v>3899.1489999999999</v>
      </c>
      <c r="E160" s="206">
        <v>2.9206316134206926E-2</v>
      </c>
      <c r="F160" s="205">
        <v>392.66500000000002</v>
      </c>
      <c r="G160" s="206">
        <v>4.062687435255753E-3</v>
      </c>
      <c r="H160" s="205">
        <v>484.92500000000001</v>
      </c>
      <c r="I160" s="206">
        <v>4.0710102966735953E-3</v>
      </c>
      <c r="J160" s="205">
        <v>-6646.0119999999997</v>
      </c>
      <c r="K160" s="205">
        <v>-3414.2239999999997</v>
      </c>
      <c r="L160" s="205"/>
      <c r="M160" s="179" t="s">
        <v>1050</v>
      </c>
    </row>
    <row r="161" spans="1:13">
      <c r="A161" s="179" t="s">
        <v>843</v>
      </c>
      <c r="B161" s="205">
        <v>706.34900000000005</v>
      </c>
      <c r="C161" s="206">
        <v>6.1075497708986404E-3</v>
      </c>
      <c r="D161" s="205">
        <v>1004.177</v>
      </c>
      <c r="E161" s="206">
        <v>7.521721000325843E-3</v>
      </c>
      <c r="F161" s="205">
        <v>4016.002</v>
      </c>
      <c r="G161" s="206">
        <v>4.1551350044852414E-2</v>
      </c>
      <c r="H161" s="205">
        <v>6287.4870000000001</v>
      </c>
      <c r="I161" s="206">
        <v>5.2784295132652204E-2</v>
      </c>
      <c r="J161" s="205">
        <v>3309.6529999999998</v>
      </c>
      <c r="K161" s="205">
        <v>5283.31</v>
      </c>
      <c r="L161" s="205"/>
      <c r="M161" s="179" t="s">
        <v>1051</v>
      </c>
    </row>
    <row r="162" spans="1:13">
      <c r="A162" s="179" t="s">
        <v>844</v>
      </c>
      <c r="B162" s="205">
        <v>368.88200000000001</v>
      </c>
      <c r="C162" s="206">
        <v>3.1895920778377712E-3</v>
      </c>
      <c r="D162" s="205">
        <v>103.733</v>
      </c>
      <c r="E162" s="206">
        <v>7.7700513408174125E-4</v>
      </c>
      <c r="F162" s="205">
        <v>2446.279</v>
      </c>
      <c r="G162" s="206">
        <v>2.5310294924248425E-2</v>
      </c>
      <c r="H162" s="205">
        <v>222.09200000000001</v>
      </c>
      <c r="I162" s="206">
        <v>1.8644920736378451E-3</v>
      </c>
      <c r="J162" s="205">
        <v>2077.3969999999999</v>
      </c>
      <c r="K162" s="205">
        <v>118.35900000000001</v>
      </c>
      <c r="L162" s="205"/>
      <c r="M162" s="179" t="s">
        <v>1052</v>
      </c>
    </row>
    <row r="163" spans="1:13">
      <c r="A163" s="179" t="s">
        <v>845</v>
      </c>
      <c r="B163" s="205" t="s">
        <v>742</v>
      </c>
      <c r="C163" s="206" t="s">
        <v>742</v>
      </c>
      <c r="D163" s="205">
        <v>2.476</v>
      </c>
      <c r="E163" s="206">
        <v>1.8546313246376671E-5</v>
      </c>
      <c r="F163" s="205">
        <v>6.7320000000000002</v>
      </c>
      <c r="G163" s="206">
        <v>6.9652278186601105E-5</v>
      </c>
      <c r="H163" s="205">
        <v>72.539000000000001</v>
      </c>
      <c r="I163" s="206">
        <v>6.0897461650854438E-4</v>
      </c>
      <c r="J163" s="205">
        <v>6.7320000000000002</v>
      </c>
      <c r="K163" s="205">
        <v>70.063000000000002</v>
      </c>
      <c r="L163" s="205"/>
      <c r="M163" s="179" t="s">
        <v>1053</v>
      </c>
    </row>
    <row r="164" spans="1:13">
      <c r="A164" s="179" t="s">
        <v>846</v>
      </c>
      <c r="B164" s="205">
        <v>9239.4369999999999</v>
      </c>
      <c r="C164" s="206">
        <v>7.9890141180326446E-2</v>
      </c>
      <c r="D164" s="205">
        <v>45602.504000000001</v>
      </c>
      <c r="E164" s="206">
        <v>0.34158252181064025</v>
      </c>
      <c r="F164" s="205">
        <v>5763.5420000000004</v>
      </c>
      <c r="G164" s="206">
        <v>5.9632179251954749E-2</v>
      </c>
      <c r="H164" s="205">
        <v>1690.9259999999999</v>
      </c>
      <c r="I164" s="206">
        <v>1.4195550150875071E-2</v>
      </c>
      <c r="J164" s="205">
        <v>-3475.8949999999995</v>
      </c>
      <c r="K164" s="205">
        <v>-43911.578000000001</v>
      </c>
      <c r="L164" s="205"/>
      <c r="M164" s="179" t="s">
        <v>1054</v>
      </c>
    </row>
    <row r="165" spans="1:13">
      <c r="A165" s="179" t="s">
        <v>847</v>
      </c>
      <c r="B165" s="205">
        <v>742499.04500000004</v>
      </c>
      <c r="C165" s="206">
        <v>6.4201264136881475</v>
      </c>
      <c r="D165" s="205">
        <v>1118064.4140000001</v>
      </c>
      <c r="E165" s="206">
        <v>8.3747870967974851</v>
      </c>
      <c r="F165" s="205">
        <v>1748485.0049999999</v>
      </c>
      <c r="G165" s="206">
        <v>18.090606650826</v>
      </c>
      <c r="H165" s="205">
        <v>2302377.4029999999</v>
      </c>
      <c r="I165" s="206">
        <v>19.328766540066216</v>
      </c>
      <c r="J165" s="205">
        <v>1005985.9599999998</v>
      </c>
      <c r="K165" s="205">
        <v>1184312.9889999998</v>
      </c>
      <c r="L165" s="205"/>
      <c r="M165" s="179" t="s">
        <v>1055</v>
      </c>
    </row>
    <row r="166" spans="1:13">
      <c r="A166" s="179" t="s">
        <v>848</v>
      </c>
      <c r="B166" s="205">
        <v>46339.48</v>
      </c>
      <c r="C166" s="206">
        <v>0.40068108039731365</v>
      </c>
      <c r="D166" s="205">
        <v>27950.895</v>
      </c>
      <c r="E166" s="206">
        <v>0.2093643191383617</v>
      </c>
      <c r="F166" s="205">
        <v>8361.7369999999992</v>
      </c>
      <c r="G166" s="206">
        <v>8.6514264950563774E-2</v>
      </c>
      <c r="H166" s="205">
        <v>10065.197</v>
      </c>
      <c r="I166" s="206">
        <v>8.4498676341801665E-2</v>
      </c>
      <c r="J166" s="205">
        <v>-37977.743000000002</v>
      </c>
      <c r="K166" s="205">
        <v>-17885.698</v>
      </c>
      <c r="L166" s="205"/>
      <c r="M166" s="179" t="s">
        <v>1056</v>
      </c>
    </row>
    <row r="167" spans="1:13">
      <c r="A167" s="179" t="s">
        <v>849</v>
      </c>
      <c r="B167" s="205" t="s">
        <v>742</v>
      </c>
      <c r="C167" s="206" t="s">
        <v>742</v>
      </c>
      <c r="D167" s="205" t="s">
        <v>726</v>
      </c>
      <c r="E167" s="206" t="s">
        <v>742</v>
      </c>
      <c r="F167" s="205">
        <v>23.07</v>
      </c>
      <c r="G167" s="206">
        <v>2.3869252194962681E-4</v>
      </c>
      <c r="H167" s="205">
        <v>5.9960000000000004</v>
      </c>
      <c r="I167" s="206">
        <v>5.0337222743423989E-5</v>
      </c>
      <c r="J167" s="205">
        <v>23.07</v>
      </c>
      <c r="K167" s="205">
        <v>5.91</v>
      </c>
      <c r="L167" s="205"/>
      <c r="M167" s="179" t="s">
        <v>1057</v>
      </c>
    </row>
    <row r="168" spans="1:13">
      <c r="A168" s="179" t="s">
        <v>729</v>
      </c>
      <c r="B168" s="205">
        <v>18299.625</v>
      </c>
      <c r="C168" s="206">
        <v>0.15823037970787956</v>
      </c>
      <c r="D168" s="205">
        <v>21206.398000000001</v>
      </c>
      <c r="E168" s="206">
        <v>0.15884511314028102</v>
      </c>
      <c r="F168" s="205">
        <v>4182.1329999999998</v>
      </c>
      <c r="G168" s="206">
        <v>4.3270215556946628E-2</v>
      </c>
      <c r="H168" s="205">
        <v>6214.8590000000004</v>
      </c>
      <c r="I168" s="206">
        <v>5.2174573349228363E-2</v>
      </c>
      <c r="J168" s="205">
        <v>-14117.492</v>
      </c>
      <c r="K168" s="205">
        <v>-14991.539000000001</v>
      </c>
      <c r="L168" s="205"/>
      <c r="M168" s="179" t="s">
        <v>940</v>
      </c>
    </row>
    <row r="169" spans="1:13">
      <c r="A169" s="179" t="s">
        <v>850</v>
      </c>
      <c r="B169" s="205" t="s">
        <v>742</v>
      </c>
      <c r="C169" s="206" t="s">
        <v>742</v>
      </c>
      <c r="D169" s="205">
        <v>303.41500000000002</v>
      </c>
      <c r="E169" s="206">
        <v>2.2727098681944178E-3</v>
      </c>
      <c r="F169" s="205">
        <v>1177.377</v>
      </c>
      <c r="G169" s="206">
        <v>1.2181668201798255E-2</v>
      </c>
      <c r="H169" s="205">
        <v>17.757999999999999</v>
      </c>
      <c r="I169" s="206">
        <v>1.4908078743791246E-4</v>
      </c>
      <c r="J169" s="205">
        <v>1177.377</v>
      </c>
      <c r="K169" s="205">
        <v>-285.65700000000004</v>
      </c>
      <c r="L169" s="205"/>
      <c r="M169" s="179" t="s">
        <v>1058</v>
      </c>
    </row>
    <row r="170" spans="1:13">
      <c r="A170" s="179" t="s">
        <v>851</v>
      </c>
      <c r="B170" s="205">
        <v>0.76700000000000002</v>
      </c>
      <c r="C170" s="206">
        <v>6.6319774987708005E-6</v>
      </c>
      <c r="D170" s="205">
        <v>3.8380000000000001</v>
      </c>
      <c r="E170" s="206">
        <v>2.8748283618575799E-5</v>
      </c>
      <c r="F170" s="205">
        <v>3.129</v>
      </c>
      <c r="G170" s="206">
        <v>3.237403126052806E-5</v>
      </c>
      <c r="H170" s="205">
        <v>1.756</v>
      </c>
      <c r="I170" s="206">
        <v>1.4741855092970732E-5</v>
      </c>
      <c r="J170" s="205">
        <v>2.3620000000000001</v>
      </c>
      <c r="K170" s="205">
        <v>-2.0819999999999999</v>
      </c>
      <c r="L170" s="205"/>
      <c r="M170" s="179" t="s">
        <v>1059</v>
      </c>
    </row>
    <row r="171" spans="1:13">
      <c r="A171" s="179" t="s">
        <v>852</v>
      </c>
      <c r="B171" s="205">
        <v>4404630.3690000009</v>
      </c>
      <c r="C171" s="206">
        <v>38.085279657901609</v>
      </c>
      <c r="D171" s="205">
        <v>5394766.0339999991</v>
      </c>
      <c r="E171" s="206">
        <v>40.409136008674125</v>
      </c>
      <c r="F171" s="205">
        <v>1539096.1659999993</v>
      </c>
      <c r="G171" s="206">
        <v>15.924176219572661</v>
      </c>
      <c r="H171" s="205">
        <v>1879485.899999999</v>
      </c>
      <c r="I171" s="206">
        <v>15.778535755741267</v>
      </c>
      <c r="J171" s="205">
        <v>-2865534.2030000016</v>
      </c>
      <c r="K171" s="205">
        <v>-3515280.1340000001</v>
      </c>
      <c r="L171" s="205"/>
      <c r="M171" s="179" t="s">
        <v>852</v>
      </c>
    </row>
    <row r="172" spans="1:13">
      <c r="A172" s="179" t="s">
        <v>716</v>
      </c>
      <c r="B172" s="205">
        <v>14976.933000000001</v>
      </c>
      <c r="C172" s="206">
        <v>0.1295002381441954</v>
      </c>
      <c r="D172" s="205">
        <v>18738.058000000001</v>
      </c>
      <c r="E172" s="206">
        <v>0.14035617661420616</v>
      </c>
      <c r="F172" s="205">
        <v>103783.20600000001</v>
      </c>
      <c r="G172" s="206">
        <v>1.0737873938516533</v>
      </c>
      <c r="H172" s="205">
        <v>105489.789</v>
      </c>
      <c r="I172" s="206">
        <v>0.88560090160937233</v>
      </c>
      <c r="J172" s="205">
        <v>88806.273000000001</v>
      </c>
      <c r="K172" s="205">
        <v>86751.731</v>
      </c>
      <c r="L172" s="205"/>
      <c r="M172" s="179" t="s">
        <v>928</v>
      </c>
    </row>
    <row r="173" spans="1:13">
      <c r="A173" s="179" t="s">
        <v>853</v>
      </c>
      <c r="B173" s="205">
        <v>4.28</v>
      </c>
      <c r="C173" s="206">
        <v>3.700764497358413E-5</v>
      </c>
      <c r="D173" s="205">
        <v>36.223999999999997</v>
      </c>
      <c r="E173" s="206">
        <v>2.7133346164650587E-4</v>
      </c>
      <c r="F173" s="205">
        <v>57.918999999999997</v>
      </c>
      <c r="G173" s="206">
        <v>5.9925583783270191E-4</v>
      </c>
      <c r="H173" s="205">
        <v>1078.7149999999999</v>
      </c>
      <c r="I173" s="206">
        <v>9.0559568431742149E-3</v>
      </c>
      <c r="J173" s="205">
        <v>53.638999999999996</v>
      </c>
      <c r="K173" s="205">
        <v>1042.491</v>
      </c>
      <c r="L173" s="205"/>
      <c r="M173" s="179" t="s">
        <v>1060</v>
      </c>
    </row>
    <row r="174" spans="1:13">
      <c r="A174" s="179" t="s">
        <v>854</v>
      </c>
      <c r="B174" s="205">
        <v>2.93</v>
      </c>
      <c r="C174" s="206">
        <v>2.5334672844065774E-5</v>
      </c>
      <c r="D174" s="205">
        <v>36.432000000000002</v>
      </c>
      <c r="E174" s="206">
        <v>2.728914718061369E-4</v>
      </c>
      <c r="F174" s="205">
        <v>1794.817</v>
      </c>
      <c r="G174" s="206">
        <v>1.8569978160730964E-2</v>
      </c>
      <c r="H174" s="205">
        <v>1772.0889999999999</v>
      </c>
      <c r="I174" s="206">
        <v>1.4876924401963218E-2</v>
      </c>
      <c r="J174" s="205">
        <v>1791.8869999999999</v>
      </c>
      <c r="K174" s="205">
        <v>1735.6569999999999</v>
      </c>
      <c r="L174" s="205"/>
      <c r="M174" s="179" t="s">
        <v>1061</v>
      </c>
    </row>
    <row r="175" spans="1:13">
      <c r="A175" s="179" t="s">
        <v>855</v>
      </c>
      <c r="B175" s="205">
        <v>95973.209000000003</v>
      </c>
      <c r="C175" s="206">
        <v>0.82984636580551141</v>
      </c>
      <c r="D175" s="205">
        <v>282729.00400000002</v>
      </c>
      <c r="E175" s="206">
        <v>2.1177627916074653</v>
      </c>
      <c r="F175" s="205">
        <v>1885.152</v>
      </c>
      <c r="G175" s="206">
        <v>1.9504624409986255E-2</v>
      </c>
      <c r="H175" s="205">
        <v>2944.3420000000001</v>
      </c>
      <c r="I175" s="206">
        <v>2.4718145277988404E-2</v>
      </c>
      <c r="J175" s="205">
        <v>-94088.057000000001</v>
      </c>
      <c r="K175" s="205">
        <v>-279784.66200000001</v>
      </c>
      <c r="L175" s="205"/>
      <c r="M175" s="179" t="s">
        <v>1062</v>
      </c>
    </row>
    <row r="176" spans="1:13">
      <c r="A176" s="179" t="s">
        <v>856</v>
      </c>
      <c r="B176" s="205">
        <v>47043.133000000002</v>
      </c>
      <c r="C176" s="206">
        <v>0.40676531881053735</v>
      </c>
      <c r="D176" s="205">
        <v>48361.057999999997</v>
      </c>
      <c r="E176" s="206">
        <v>0.36224528699280711</v>
      </c>
      <c r="F176" s="205">
        <v>6951.2820000000002</v>
      </c>
      <c r="G176" s="206">
        <v>7.1921067679369122E-2</v>
      </c>
      <c r="H176" s="205">
        <v>9432.6200000000008</v>
      </c>
      <c r="I176" s="206">
        <v>7.9188107737504329E-2</v>
      </c>
      <c r="J176" s="205">
        <v>-40091.851000000002</v>
      </c>
      <c r="K176" s="205">
        <v>-38928.437999999995</v>
      </c>
      <c r="L176" s="205"/>
      <c r="M176" s="179" t="s">
        <v>1063</v>
      </c>
    </row>
    <row r="177" spans="1:13">
      <c r="A177" s="179" t="s">
        <v>857</v>
      </c>
      <c r="B177" s="205">
        <v>71.001000000000005</v>
      </c>
      <c r="C177" s="206">
        <v>6.1392051419846896E-4</v>
      </c>
      <c r="D177" s="205">
        <v>98.519000000000005</v>
      </c>
      <c r="E177" s="206">
        <v>7.3795001402252969E-4</v>
      </c>
      <c r="F177" s="205">
        <v>4019.4679999999998</v>
      </c>
      <c r="G177" s="206">
        <v>4.1587210828600896E-2</v>
      </c>
      <c r="H177" s="205">
        <v>3071.9920000000002</v>
      </c>
      <c r="I177" s="206">
        <v>2.5789784117747922E-2</v>
      </c>
      <c r="J177" s="205">
        <v>3948.4669999999996</v>
      </c>
      <c r="K177" s="205">
        <v>2973.473</v>
      </c>
      <c r="L177" s="205"/>
      <c r="M177" s="179" t="s">
        <v>1064</v>
      </c>
    </row>
    <row r="178" spans="1:13">
      <c r="A178" s="179" t="s">
        <v>858</v>
      </c>
      <c r="B178" s="205">
        <v>0.68200000000000005</v>
      </c>
      <c r="C178" s="206">
        <v>5.8970125869122386E-6</v>
      </c>
      <c r="D178" s="205">
        <v>1.913</v>
      </c>
      <c r="E178" s="206">
        <v>1.4329199208529311E-5</v>
      </c>
      <c r="F178" s="205">
        <v>189.97200000000001</v>
      </c>
      <c r="G178" s="206">
        <v>1.9655351443352625E-3</v>
      </c>
      <c r="H178" s="205">
        <v>71.965999999999994</v>
      </c>
      <c r="I178" s="206">
        <v>6.0416420479540527E-4</v>
      </c>
      <c r="J178" s="205">
        <v>189.29000000000002</v>
      </c>
      <c r="K178" s="205">
        <v>70.052999999999997</v>
      </c>
      <c r="L178" s="205"/>
      <c r="M178" s="179" t="s">
        <v>1065</v>
      </c>
    </row>
    <row r="179" spans="1:13">
      <c r="A179" s="179" t="s">
        <v>859</v>
      </c>
      <c r="B179" s="205" t="s">
        <v>742</v>
      </c>
      <c r="C179" s="206" t="s">
        <v>742</v>
      </c>
      <c r="D179" s="205">
        <v>2.2090000000000001</v>
      </c>
      <c r="E179" s="206">
        <v>1.6546367512619574E-5</v>
      </c>
      <c r="F179" s="205">
        <v>98.769000000000005</v>
      </c>
      <c r="G179" s="206">
        <v>1.0219081794730252E-3</v>
      </c>
      <c r="H179" s="205">
        <v>30.173999999999999</v>
      </c>
      <c r="I179" s="206">
        <v>2.5331476968980569E-4</v>
      </c>
      <c r="J179" s="205">
        <v>98.769000000000005</v>
      </c>
      <c r="K179" s="205">
        <v>27.965</v>
      </c>
      <c r="L179" s="205"/>
      <c r="M179" s="179" t="s">
        <v>1066</v>
      </c>
    </row>
    <row r="180" spans="1:13">
      <c r="A180" s="179" t="s">
        <v>860</v>
      </c>
      <c r="B180" s="205">
        <v>1986547.9310000001</v>
      </c>
      <c r="C180" s="206">
        <v>17.176976764826193</v>
      </c>
      <c r="D180" s="205">
        <v>2292287.787</v>
      </c>
      <c r="E180" s="206">
        <v>17.170229139154106</v>
      </c>
      <c r="F180" s="205">
        <v>333912.12900000002</v>
      </c>
      <c r="G180" s="206">
        <v>3.4548039956904688</v>
      </c>
      <c r="H180" s="205">
        <v>474252.22700000001</v>
      </c>
      <c r="I180" s="206">
        <v>3.9814109384696255</v>
      </c>
      <c r="J180" s="205">
        <v>-1652635.8020000001</v>
      </c>
      <c r="K180" s="205">
        <v>-1818035.56</v>
      </c>
      <c r="L180" s="205"/>
      <c r="M180" s="179" t="s">
        <v>1067</v>
      </c>
    </row>
    <row r="181" spans="1:13">
      <c r="A181" s="179" t="s">
        <v>861</v>
      </c>
      <c r="B181" s="205">
        <v>263.04300000000001</v>
      </c>
      <c r="C181" s="206">
        <v>2.2744397095295541E-3</v>
      </c>
      <c r="D181" s="205">
        <v>518.39499999999998</v>
      </c>
      <c r="E181" s="206">
        <v>3.8830032533745695E-3</v>
      </c>
      <c r="F181" s="205">
        <v>7895.8270000000002</v>
      </c>
      <c r="G181" s="206">
        <v>8.1693752037622719E-2</v>
      </c>
      <c r="H181" s="205">
        <v>6022.2719999999999</v>
      </c>
      <c r="I181" s="206">
        <v>5.0557779700714713E-2</v>
      </c>
      <c r="J181" s="205">
        <v>7632.7840000000006</v>
      </c>
      <c r="K181" s="205">
        <v>5503.8770000000004</v>
      </c>
      <c r="L181" s="205"/>
      <c r="M181" s="179" t="s">
        <v>1068</v>
      </c>
    </row>
    <row r="182" spans="1:13">
      <c r="A182" s="179" t="s">
        <v>862</v>
      </c>
      <c r="B182" s="205">
        <v>62524.915000000001</v>
      </c>
      <c r="C182" s="206">
        <v>0.54063080755222548</v>
      </c>
      <c r="D182" s="205">
        <v>60061.981</v>
      </c>
      <c r="E182" s="206">
        <v>0.44989027214213412</v>
      </c>
      <c r="F182" s="205">
        <v>71288.312000000005</v>
      </c>
      <c r="G182" s="206">
        <v>0.73758070987480906</v>
      </c>
      <c r="H182" s="205">
        <v>95156.732000000004</v>
      </c>
      <c r="I182" s="206">
        <v>0.79885350470652106</v>
      </c>
      <c r="J182" s="205">
        <v>8763.3970000000045</v>
      </c>
      <c r="K182" s="205">
        <v>35094.751000000004</v>
      </c>
      <c r="L182" s="205"/>
      <c r="M182" s="179" t="s">
        <v>1069</v>
      </c>
    </row>
    <row r="183" spans="1:13">
      <c r="A183" s="179" t="s">
        <v>863</v>
      </c>
      <c r="B183" s="205">
        <v>74191.773000000001</v>
      </c>
      <c r="C183" s="206">
        <v>0.64150999886559457</v>
      </c>
      <c r="D183" s="205">
        <v>84851.486999999994</v>
      </c>
      <c r="E183" s="206">
        <v>0.63557441733556463</v>
      </c>
      <c r="F183" s="205">
        <v>9596.3870000000006</v>
      </c>
      <c r="G183" s="206">
        <v>9.9288505185722298E-2</v>
      </c>
      <c r="H183" s="205">
        <v>9222.6</v>
      </c>
      <c r="I183" s="206">
        <v>7.7424961720063717E-2</v>
      </c>
      <c r="J183" s="205">
        <v>-64595.385999999999</v>
      </c>
      <c r="K183" s="205">
        <v>-75628.886999999988</v>
      </c>
      <c r="L183" s="205"/>
      <c r="M183" s="179" t="s">
        <v>1070</v>
      </c>
    </row>
    <row r="184" spans="1:13">
      <c r="A184" s="179" t="s">
        <v>864</v>
      </c>
      <c r="B184" s="205">
        <v>45874.004999999997</v>
      </c>
      <c r="C184" s="206">
        <v>0.39665628284028576</v>
      </c>
      <c r="D184" s="205">
        <v>52609.688000000002</v>
      </c>
      <c r="E184" s="206">
        <v>0.39406936730296599</v>
      </c>
      <c r="F184" s="205">
        <v>179675.42499999999</v>
      </c>
      <c r="G184" s="206">
        <v>1.8590021814313402</v>
      </c>
      <c r="H184" s="205">
        <v>235348.36499999999</v>
      </c>
      <c r="I184" s="206">
        <v>1.9757810325726564</v>
      </c>
      <c r="J184" s="205">
        <v>133801.41999999998</v>
      </c>
      <c r="K184" s="205">
        <v>182738.677</v>
      </c>
      <c r="L184" s="205"/>
      <c r="M184" s="179" t="s">
        <v>1071</v>
      </c>
    </row>
    <row r="185" spans="1:13">
      <c r="A185" s="179" t="s">
        <v>865</v>
      </c>
      <c r="B185" s="205">
        <v>420531.47499999998</v>
      </c>
      <c r="C185" s="206">
        <v>3.6361868053779602</v>
      </c>
      <c r="D185" s="205">
        <v>523234.467</v>
      </c>
      <c r="E185" s="206">
        <v>3.9192529589187961</v>
      </c>
      <c r="F185" s="205">
        <v>62544.902000000002</v>
      </c>
      <c r="G185" s="206">
        <v>0.64711748562948668</v>
      </c>
      <c r="H185" s="205">
        <v>89106.342999999993</v>
      </c>
      <c r="I185" s="206">
        <v>0.74805967902650727</v>
      </c>
      <c r="J185" s="205">
        <v>-357986.57299999997</v>
      </c>
      <c r="K185" s="205">
        <v>-434128.12400000001</v>
      </c>
      <c r="L185" s="205"/>
      <c r="M185" s="179" t="s">
        <v>1072</v>
      </c>
    </row>
    <row r="186" spans="1:13">
      <c r="A186" s="179" t="s">
        <v>722</v>
      </c>
      <c r="B186" s="205">
        <v>3.282</v>
      </c>
      <c r="C186" s="206">
        <v>2.8378292243762412E-5</v>
      </c>
      <c r="D186" s="205">
        <v>12.56</v>
      </c>
      <c r="E186" s="206">
        <v>9.4079844254640961E-5</v>
      </c>
      <c r="F186" s="205">
        <v>16018.008</v>
      </c>
      <c r="G186" s="206">
        <v>0.16572946363802765</v>
      </c>
      <c r="H186" s="205">
        <v>11366.266</v>
      </c>
      <c r="I186" s="206">
        <v>9.542132478369024E-2</v>
      </c>
      <c r="J186" s="205">
        <v>16014.726000000001</v>
      </c>
      <c r="K186" s="205">
        <v>11353.706</v>
      </c>
      <c r="L186" s="205"/>
      <c r="M186" s="179" t="s">
        <v>934</v>
      </c>
    </row>
    <row r="187" spans="1:13">
      <c r="A187" s="179" t="s">
        <v>723</v>
      </c>
      <c r="B187" s="205">
        <v>713.08799999999997</v>
      </c>
      <c r="C187" s="206">
        <v>6.1658195184399901E-3</v>
      </c>
      <c r="D187" s="205">
        <v>492.214</v>
      </c>
      <c r="E187" s="206">
        <v>3.6868962149644779E-3</v>
      </c>
      <c r="F187" s="205">
        <v>9955.9940000000006</v>
      </c>
      <c r="G187" s="206">
        <v>0.10300915979086923</v>
      </c>
      <c r="H187" s="205">
        <v>1595.046</v>
      </c>
      <c r="I187" s="206">
        <v>1.3390624714477561E-2</v>
      </c>
      <c r="J187" s="205">
        <v>9242.9060000000009</v>
      </c>
      <c r="K187" s="205">
        <v>1102.8320000000001</v>
      </c>
      <c r="L187" s="205"/>
      <c r="M187" s="179" t="s">
        <v>935</v>
      </c>
    </row>
    <row r="188" spans="1:13">
      <c r="A188" s="179" t="s">
        <v>866</v>
      </c>
      <c r="B188" s="205">
        <v>6287.8059999999996</v>
      </c>
      <c r="C188" s="206">
        <v>5.4368432736161709E-2</v>
      </c>
      <c r="D188" s="205">
        <v>7165.2330000000002</v>
      </c>
      <c r="E188" s="206">
        <v>5.3670701010208106E-2</v>
      </c>
      <c r="F188" s="205">
        <v>29870.75</v>
      </c>
      <c r="G188" s="206">
        <v>0.30905611833666302</v>
      </c>
      <c r="H188" s="205">
        <v>28266.842000000001</v>
      </c>
      <c r="I188" s="206">
        <v>0.23730392294982858</v>
      </c>
      <c r="J188" s="205">
        <v>23582.944</v>
      </c>
      <c r="K188" s="205">
        <v>21101.609</v>
      </c>
      <c r="L188" s="205"/>
      <c r="M188" s="179" t="s">
        <v>1073</v>
      </c>
    </row>
    <row r="189" spans="1:13">
      <c r="A189" s="179" t="s">
        <v>867</v>
      </c>
      <c r="B189" s="205">
        <v>206285.49799999999</v>
      </c>
      <c r="C189" s="206">
        <v>1.7836776806502332</v>
      </c>
      <c r="D189" s="205">
        <v>363478.00799999997</v>
      </c>
      <c r="E189" s="206">
        <v>2.7226078330117147</v>
      </c>
      <c r="F189" s="205">
        <v>158129.17199999999</v>
      </c>
      <c r="G189" s="206">
        <v>1.6360750263756527</v>
      </c>
      <c r="H189" s="205">
        <v>208901.27900000001</v>
      </c>
      <c r="I189" s="206">
        <v>1.7537542048714407</v>
      </c>
      <c r="J189" s="205">
        <v>-48156.326000000001</v>
      </c>
      <c r="K189" s="205">
        <v>-154576.72899999996</v>
      </c>
      <c r="L189" s="205"/>
      <c r="M189" s="179" t="s">
        <v>1074</v>
      </c>
    </row>
    <row r="190" spans="1:13">
      <c r="A190" s="179" t="s">
        <v>868</v>
      </c>
      <c r="B190" s="205">
        <v>73.394999999999996</v>
      </c>
      <c r="C190" s="206">
        <v>6.3462058477481475E-4</v>
      </c>
      <c r="D190" s="205">
        <v>7.0049999999999999</v>
      </c>
      <c r="E190" s="206">
        <v>5.2470486385649676E-5</v>
      </c>
      <c r="F190" s="205">
        <v>136.905</v>
      </c>
      <c r="G190" s="206">
        <v>1.41648026517181E-3</v>
      </c>
      <c r="H190" s="205">
        <v>54.911999999999999</v>
      </c>
      <c r="I190" s="206">
        <v>4.6099359160888887E-4</v>
      </c>
      <c r="J190" s="205">
        <v>63.510000000000005</v>
      </c>
      <c r="K190" s="205">
        <v>47.906999999999996</v>
      </c>
      <c r="L190" s="205"/>
      <c r="M190" s="179" t="s">
        <v>1075</v>
      </c>
    </row>
    <row r="191" spans="1:13">
      <c r="A191" s="179" t="s">
        <v>869</v>
      </c>
      <c r="B191" s="205">
        <v>9660.1959999999999</v>
      </c>
      <c r="C191" s="206">
        <v>8.3528295313840539E-2</v>
      </c>
      <c r="D191" s="205">
        <v>4359.7920000000004</v>
      </c>
      <c r="E191" s="206">
        <v>3.2656731874413189E-2</v>
      </c>
      <c r="F191" s="205">
        <v>2440.54</v>
      </c>
      <c r="G191" s="206">
        <v>2.5250916667487744E-2</v>
      </c>
      <c r="H191" s="205">
        <v>3656.049</v>
      </c>
      <c r="I191" s="206">
        <v>3.069302082619621E-2</v>
      </c>
      <c r="J191" s="205">
        <v>-7219.6559999999999</v>
      </c>
      <c r="K191" s="205">
        <v>-703.74300000000039</v>
      </c>
      <c r="L191" s="205"/>
      <c r="M191" s="179" t="s">
        <v>1076</v>
      </c>
    </row>
    <row r="192" spans="1:13">
      <c r="A192" s="179" t="s">
        <v>870</v>
      </c>
      <c r="B192" s="205">
        <v>276946.26899999997</v>
      </c>
      <c r="C192" s="206">
        <v>2.3946563551193289</v>
      </c>
      <c r="D192" s="205">
        <v>320332.80900000001</v>
      </c>
      <c r="E192" s="206">
        <v>2.3994315907939212</v>
      </c>
      <c r="F192" s="205">
        <v>92165.438999999998</v>
      </c>
      <c r="G192" s="206">
        <v>0.95358478853508843</v>
      </c>
      <c r="H192" s="205">
        <v>102844.375</v>
      </c>
      <c r="I192" s="206">
        <v>0.86339229691181196</v>
      </c>
      <c r="J192" s="205">
        <v>-184780.82999999996</v>
      </c>
      <c r="K192" s="205">
        <v>-217488.43400000001</v>
      </c>
      <c r="L192" s="205"/>
      <c r="M192" s="179" t="s">
        <v>1077</v>
      </c>
    </row>
    <row r="193" spans="1:13">
      <c r="A193" s="179" t="s">
        <v>724</v>
      </c>
      <c r="B193" s="205">
        <v>6692.2169999999996</v>
      </c>
      <c r="C193" s="206">
        <v>5.7865231500510345E-2</v>
      </c>
      <c r="D193" s="205">
        <v>30751.611000000001</v>
      </c>
      <c r="E193" s="206">
        <v>0.2303428959760592</v>
      </c>
      <c r="F193" s="205">
        <v>13535.614</v>
      </c>
      <c r="G193" s="206">
        <v>0.14004550679656158</v>
      </c>
      <c r="H193" s="205">
        <v>17193.829000000002</v>
      </c>
      <c r="I193" s="206">
        <v>0.14434449636179836</v>
      </c>
      <c r="J193" s="205">
        <v>6843.3969999999999</v>
      </c>
      <c r="K193" s="205">
        <v>-13557.781999999999</v>
      </c>
      <c r="L193" s="205"/>
      <c r="M193" s="179" t="s">
        <v>936</v>
      </c>
    </row>
    <row r="194" spans="1:13">
      <c r="A194" s="179" t="s">
        <v>871</v>
      </c>
      <c r="B194" s="205">
        <v>4426.3159999999998</v>
      </c>
      <c r="C194" s="206">
        <v>3.8272787632919393E-2</v>
      </c>
      <c r="D194" s="205">
        <v>6515.6679999999997</v>
      </c>
      <c r="E194" s="206">
        <v>4.8805177599916233E-2</v>
      </c>
      <c r="F194" s="205">
        <v>2422.09</v>
      </c>
      <c r="G194" s="206">
        <v>2.5060024728607352E-2</v>
      </c>
      <c r="H194" s="205">
        <v>2721.9</v>
      </c>
      <c r="I194" s="206">
        <v>2.2850714907492617E-2</v>
      </c>
      <c r="J194" s="205">
        <v>-2004.2259999999997</v>
      </c>
      <c r="K194" s="205">
        <v>-3793.7679999999996</v>
      </c>
      <c r="L194" s="205"/>
      <c r="M194" s="179" t="s">
        <v>1078</v>
      </c>
    </row>
    <row r="195" spans="1:13">
      <c r="A195" s="179" t="s">
        <v>872</v>
      </c>
      <c r="B195" s="205">
        <v>3032.21</v>
      </c>
      <c r="C195" s="206">
        <v>2.6218446533960642E-2</v>
      </c>
      <c r="D195" s="205">
        <v>9164.82</v>
      </c>
      <c r="E195" s="206">
        <v>6.8648474380718041E-2</v>
      </c>
      <c r="F195" s="205">
        <v>245.994</v>
      </c>
      <c r="G195" s="206">
        <v>2.5451637730592325E-3</v>
      </c>
      <c r="H195" s="205">
        <v>253.80500000000001</v>
      </c>
      <c r="I195" s="206">
        <v>2.1307269543686998E-3</v>
      </c>
      <c r="J195" s="205">
        <v>-2786.2159999999999</v>
      </c>
      <c r="K195" s="205">
        <v>-8911.0149999999994</v>
      </c>
      <c r="L195" s="205"/>
      <c r="M195" s="179" t="s">
        <v>1079</v>
      </c>
    </row>
    <row r="196" spans="1:13">
      <c r="A196" s="179" t="s">
        <v>873</v>
      </c>
      <c r="B196" s="205">
        <v>9293.1119999999992</v>
      </c>
      <c r="C196" s="206">
        <v>8.0354249905550082E-2</v>
      </c>
      <c r="D196" s="205">
        <v>8880.2479999999996</v>
      </c>
      <c r="E196" s="206">
        <v>6.6516906750205954E-2</v>
      </c>
      <c r="F196" s="205">
        <v>11764.439</v>
      </c>
      <c r="G196" s="206">
        <v>0.12172013932520789</v>
      </c>
      <c r="H196" s="205">
        <v>14127.744000000001</v>
      </c>
      <c r="I196" s="206">
        <v>0.11860430229987853</v>
      </c>
      <c r="J196" s="205">
        <v>2471.3270000000011</v>
      </c>
      <c r="K196" s="205">
        <v>5247.496000000001</v>
      </c>
      <c r="L196" s="205"/>
      <c r="M196" s="179" t="s">
        <v>1080</v>
      </c>
    </row>
    <row r="197" spans="1:13">
      <c r="A197" s="179" t="s">
        <v>874</v>
      </c>
      <c r="B197" s="205">
        <v>6564.9319999999998</v>
      </c>
      <c r="C197" s="206">
        <v>5.6764643161617195E-2</v>
      </c>
      <c r="D197" s="205">
        <v>8113.1319999999996</v>
      </c>
      <c r="E197" s="206">
        <v>6.0770875396285319E-2</v>
      </c>
      <c r="F197" s="205">
        <v>3138.395</v>
      </c>
      <c r="G197" s="206">
        <v>3.2471236125882055E-2</v>
      </c>
      <c r="H197" s="205">
        <v>11340.025</v>
      </c>
      <c r="I197" s="206">
        <v>9.5201028075549782E-2</v>
      </c>
      <c r="J197" s="205">
        <v>-3426.5369999999998</v>
      </c>
      <c r="K197" s="205">
        <v>3226.893</v>
      </c>
      <c r="L197" s="205"/>
      <c r="M197" s="179" t="s">
        <v>1081</v>
      </c>
    </row>
    <row r="198" spans="1:13">
      <c r="A198" s="179" t="s">
        <v>875</v>
      </c>
      <c r="B198" s="205">
        <v>6956.47</v>
      </c>
      <c r="C198" s="206">
        <v>6.0150133651726355E-2</v>
      </c>
      <c r="D198" s="205">
        <v>1957.1669999999999</v>
      </c>
      <c r="E198" s="206">
        <v>1.4660029183146727E-2</v>
      </c>
      <c r="F198" s="205">
        <v>475.63200000000001</v>
      </c>
      <c r="G198" s="206">
        <v>4.9211010663175077E-3</v>
      </c>
      <c r="H198" s="205">
        <v>1081.518</v>
      </c>
      <c r="I198" s="206">
        <v>9.0794884034393619E-3</v>
      </c>
      <c r="J198" s="205">
        <v>-6480.8380000000006</v>
      </c>
      <c r="K198" s="205">
        <v>-875.64899999999989</v>
      </c>
      <c r="L198" s="205"/>
      <c r="M198" s="179" t="s">
        <v>1082</v>
      </c>
    </row>
    <row r="199" spans="1:13">
      <c r="A199" s="179" t="s">
        <v>876</v>
      </c>
      <c r="B199" s="205">
        <v>1.617</v>
      </c>
      <c r="C199" s="206">
        <v>1.3981626617356436E-5</v>
      </c>
      <c r="D199" s="205">
        <v>88.578999999999994</v>
      </c>
      <c r="E199" s="206">
        <v>6.634951054324714E-4</v>
      </c>
      <c r="F199" s="205">
        <v>132.43</v>
      </c>
      <c r="G199" s="206">
        <v>1.3701799168525826E-3</v>
      </c>
      <c r="H199" s="205">
        <v>186.38</v>
      </c>
      <c r="I199" s="206">
        <v>1.5646850525215747E-3</v>
      </c>
      <c r="J199" s="205">
        <v>130.81300000000002</v>
      </c>
      <c r="K199" s="205">
        <v>97.801000000000002</v>
      </c>
      <c r="L199" s="205"/>
      <c r="M199" s="179" t="s">
        <v>1083</v>
      </c>
    </row>
    <row r="200" spans="1:13">
      <c r="A200" s="179" t="s">
        <v>877</v>
      </c>
      <c r="B200" s="205">
        <v>1395.8420000000001</v>
      </c>
      <c r="C200" s="206">
        <v>1.2069351676452716E-2</v>
      </c>
      <c r="D200" s="205">
        <v>221.01400000000001</v>
      </c>
      <c r="E200" s="206">
        <v>1.6554906606763707E-3</v>
      </c>
      <c r="F200" s="205">
        <v>15231.365</v>
      </c>
      <c r="G200" s="206">
        <v>0.15759050388319365</v>
      </c>
      <c r="H200" s="205">
        <v>13206.396000000001</v>
      </c>
      <c r="I200" s="206">
        <v>0.11086946248997057</v>
      </c>
      <c r="J200" s="205">
        <v>13835.522999999999</v>
      </c>
      <c r="K200" s="205">
        <v>12985.382000000001</v>
      </c>
      <c r="L200" s="205"/>
      <c r="M200" s="179" t="s">
        <v>1084</v>
      </c>
    </row>
    <row r="201" spans="1:13">
      <c r="A201" s="179" t="s">
        <v>878</v>
      </c>
      <c r="B201" s="205">
        <v>29.916</v>
      </c>
      <c r="C201" s="206">
        <v>2.5867306239012682E-4</v>
      </c>
      <c r="D201" s="205">
        <v>115.601</v>
      </c>
      <c r="E201" s="206">
        <v>8.6590159838222515E-4</v>
      </c>
      <c r="F201" s="205">
        <v>1044.345</v>
      </c>
      <c r="G201" s="206">
        <v>1.08052597241215E-2</v>
      </c>
      <c r="H201" s="205">
        <v>286.55599999999998</v>
      </c>
      <c r="I201" s="206">
        <v>2.405675984066811E-3</v>
      </c>
      <c r="J201" s="205">
        <v>1014.429</v>
      </c>
      <c r="K201" s="205">
        <v>170.95499999999998</v>
      </c>
      <c r="L201" s="205"/>
      <c r="M201" s="179" t="s">
        <v>1085</v>
      </c>
    </row>
    <row r="202" spans="1:13">
      <c r="A202" s="179" t="s">
        <v>879</v>
      </c>
      <c r="B202" s="205">
        <v>49560.498</v>
      </c>
      <c r="C202" s="206">
        <v>0.42853208287337063</v>
      </c>
      <c r="D202" s="205">
        <v>73487.03</v>
      </c>
      <c r="E202" s="206">
        <v>0.55044970837071072</v>
      </c>
      <c r="F202" s="205">
        <v>24801.16</v>
      </c>
      <c r="G202" s="206">
        <v>0.25660387636221094</v>
      </c>
      <c r="H202" s="205">
        <v>14540.200999999999</v>
      </c>
      <c r="I202" s="206">
        <v>0.12206693403454905</v>
      </c>
      <c r="J202" s="205">
        <v>-24759.338</v>
      </c>
      <c r="K202" s="205">
        <v>-58946.828999999998</v>
      </c>
      <c r="L202" s="205"/>
      <c r="M202" s="179" t="s">
        <v>1086</v>
      </c>
    </row>
    <row r="203" spans="1:13">
      <c r="A203" s="179" t="s">
        <v>880</v>
      </c>
      <c r="B203" s="205">
        <v>129.07900000000001</v>
      </c>
      <c r="C203" s="206">
        <v>1.1161004218563707E-3</v>
      </c>
      <c r="D203" s="205">
        <v>140.39400000000001</v>
      </c>
      <c r="E203" s="206">
        <v>1.0516119151501642E-3</v>
      </c>
      <c r="F203" s="205">
        <v>128.714</v>
      </c>
      <c r="G203" s="206">
        <v>1.331732521466158E-3</v>
      </c>
      <c r="H203" s="205">
        <v>202.79</v>
      </c>
      <c r="I203" s="206">
        <v>1.7024491994894846E-3</v>
      </c>
      <c r="J203" s="205" t="s">
        <v>726</v>
      </c>
      <c r="K203" s="205">
        <v>62.395999999999987</v>
      </c>
      <c r="L203" s="205"/>
      <c r="M203" s="179" t="s">
        <v>1087</v>
      </c>
    </row>
    <row r="204" spans="1:13">
      <c r="A204" s="179" t="s">
        <v>881</v>
      </c>
      <c r="B204" s="205">
        <v>1030.3599999999999</v>
      </c>
      <c r="C204" s="206">
        <v>8.9091581950892854E-3</v>
      </c>
      <c r="D204" s="205">
        <v>6894.2489999999998</v>
      </c>
      <c r="E204" s="206">
        <v>5.1640913389547308E-2</v>
      </c>
      <c r="F204" s="205">
        <v>5894.2479999999996</v>
      </c>
      <c r="G204" s="206">
        <v>6.0984521894952057E-2</v>
      </c>
      <c r="H204" s="205">
        <v>5402.47</v>
      </c>
      <c r="I204" s="206">
        <v>4.5354458931732115E-2</v>
      </c>
      <c r="J204" s="205">
        <v>4863.8879999999999</v>
      </c>
      <c r="K204" s="205">
        <v>-1491.7789999999995</v>
      </c>
      <c r="L204" s="205"/>
      <c r="M204" s="179" t="s">
        <v>1088</v>
      </c>
    </row>
    <row r="205" spans="1:13">
      <c r="A205" s="179" t="s">
        <v>882</v>
      </c>
      <c r="B205" s="205">
        <v>16529.400000000001</v>
      </c>
      <c r="C205" s="206">
        <v>0.14292387075382282</v>
      </c>
      <c r="D205" s="205">
        <v>17665.481</v>
      </c>
      <c r="E205" s="206">
        <v>0.13232210996523242</v>
      </c>
      <c r="F205" s="205">
        <v>5961.5439999999999</v>
      </c>
      <c r="G205" s="206">
        <v>6.1680796362100825E-2</v>
      </c>
      <c r="H205" s="205">
        <v>7200.5420000000004</v>
      </c>
      <c r="I205" s="206">
        <v>6.04495140972948E-2</v>
      </c>
      <c r="J205" s="205">
        <v>-10567.856000000002</v>
      </c>
      <c r="K205" s="205">
        <v>-10464.938999999998</v>
      </c>
      <c r="L205" s="205"/>
      <c r="M205" s="179" t="s">
        <v>1089</v>
      </c>
    </row>
    <row r="206" spans="1:13">
      <c r="A206" s="179" t="s">
        <v>883</v>
      </c>
      <c r="B206" s="205">
        <v>96630.684999999998</v>
      </c>
      <c r="C206" s="206">
        <v>0.83553132804538355</v>
      </c>
      <c r="D206" s="205">
        <v>126688.033</v>
      </c>
      <c r="E206" s="206">
        <v>0.94894828133493747</v>
      </c>
      <c r="F206" s="205">
        <v>13709.126</v>
      </c>
      <c r="G206" s="206">
        <v>0.14184073943065451</v>
      </c>
      <c r="H206" s="205">
        <v>15306.109</v>
      </c>
      <c r="I206" s="206">
        <v>0.12849683423417718</v>
      </c>
      <c r="J206" s="205">
        <v>-82921.558999999994</v>
      </c>
      <c r="K206" s="205">
        <v>-111381.924</v>
      </c>
      <c r="L206" s="205"/>
      <c r="M206" s="179" t="s">
        <v>1090</v>
      </c>
    </row>
    <row r="207" spans="1:13">
      <c r="A207" s="179" t="s">
        <v>884</v>
      </c>
      <c r="B207" s="205" t="s">
        <v>742</v>
      </c>
      <c r="C207" s="206" t="s">
        <v>742</v>
      </c>
      <c r="D207" s="205" t="s">
        <v>742</v>
      </c>
      <c r="E207" s="206" t="s">
        <v>742</v>
      </c>
      <c r="F207" s="205">
        <v>3333.422</v>
      </c>
      <c r="G207" s="206">
        <v>3.4489072557536575E-2</v>
      </c>
      <c r="H207" s="205">
        <v>9274.268</v>
      </c>
      <c r="I207" s="206">
        <v>7.7858721497366445E-2</v>
      </c>
      <c r="J207" s="205">
        <v>3333.422</v>
      </c>
      <c r="K207" s="205">
        <v>9274.268</v>
      </c>
      <c r="L207" s="205"/>
      <c r="M207" s="179" t="s">
        <v>1091</v>
      </c>
    </row>
    <row r="208" spans="1:13">
      <c r="A208" s="179" t="s">
        <v>885</v>
      </c>
      <c r="B208" s="205">
        <v>53331.688999999998</v>
      </c>
      <c r="C208" s="206">
        <v>0.46114023653121544</v>
      </c>
      <c r="D208" s="205">
        <v>48407.078999999998</v>
      </c>
      <c r="E208" s="206">
        <v>0.36259000423105897</v>
      </c>
      <c r="F208" s="205">
        <v>21312.275000000001</v>
      </c>
      <c r="G208" s="206">
        <v>0.22050631418439459</v>
      </c>
      <c r="H208" s="205">
        <v>22075.396000000001</v>
      </c>
      <c r="I208" s="206">
        <v>0.18532590487012857</v>
      </c>
      <c r="J208" s="205">
        <v>-32019.413999999997</v>
      </c>
      <c r="K208" s="205">
        <v>-26331.682999999997</v>
      </c>
      <c r="L208" s="205"/>
      <c r="M208" s="179" t="s">
        <v>1092</v>
      </c>
    </row>
    <row r="209" spans="1:13">
      <c r="A209" s="179" t="s">
        <v>728</v>
      </c>
      <c r="B209" s="205">
        <v>269016.10100000002</v>
      </c>
      <c r="C209" s="206">
        <v>2.3260869995294047</v>
      </c>
      <c r="D209" s="205">
        <v>236935.96599999999</v>
      </c>
      <c r="E209" s="206">
        <v>1.774753087548002</v>
      </c>
      <c r="F209" s="205">
        <v>61994.294999999998</v>
      </c>
      <c r="G209" s="206">
        <v>0.64142065973294926</v>
      </c>
      <c r="H209" s="205">
        <v>73941.725999999995</v>
      </c>
      <c r="I209" s="206">
        <v>0.62075068907525421</v>
      </c>
      <c r="J209" s="205">
        <v>-207021.80600000004</v>
      </c>
      <c r="K209" s="205">
        <v>-162994.23999999999</v>
      </c>
      <c r="L209" s="205"/>
      <c r="M209" s="179" t="s">
        <v>939</v>
      </c>
    </row>
    <row r="210" spans="1:13">
      <c r="A210" s="179" t="s">
        <v>886</v>
      </c>
      <c r="B210" s="205">
        <v>33969.192000000003</v>
      </c>
      <c r="C210" s="206">
        <v>0.29371957887278377</v>
      </c>
      <c r="D210" s="205">
        <v>69104.035000000003</v>
      </c>
      <c r="E210" s="206">
        <v>0.51761917596873075</v>
      </c>
      <c r="F210" s="205">
        <v>58885.224999999999</v>
      </c>
      <c r="G210" s="206">
        <v>0.60925283315219825</v>
      </c>
      <c r="H210" s="205">
        <v>83529.034</v>
      </c>
      <c r="I210" s="206">
        <v>0.70123742328236072</v>
      </c>
      <c r="J210" s="205">
        <v>24916.032999999996</v>
      </c>
      <c r="K210" s="205">
        <v>14424.998999999996</v>
      </c>
      <c r="L210" s="205"/>
      <c r="M210" s="179" t="s">
        <v>1093</v>
      </c>
    </row>
    <row r="211" spans="1:13">
      <c r="A211" s="179" t="s">
        <v>887</v>
      </c>
      <c r="B211" s="205">
        <v>806.45399999999995</v>
      </c>
      <c r="C211" s="206">
        <v>6.9731222709174803E-3</v>
      </c>
      <c r="D211" s="205">
        <v>131.86799999999999</v>
      </c>
      <c r="E211" s="206">
        <v>9.877484794722129E-4</v>
      </c>
      <c r="F211" s="205">
        <v>9905.3459999999995</v>
      </c>
      <c r="G211" s="206">
        <v>0.10248513296591452</v>
      </c>
      <c r="H211" s="205">
        <v>5867.2240000000002</v>
      </c>
      <c r="I211" s="206">
        <v>4.9256130982915786E-2</v>
      </c>
      <c r="J211" s="205">
        <v>9098.8919999999998</v>
      </c>
      <c r="K211" s="205">
        <v>5735.3559999999998</v>
      </c>
      <c r="L211" s="205"/>
      <c r="M211" s="179" t="s">
        <v>1094</v>
      </c>
    </row>
    <row r="212" spans="1:13">
      <c r="A212" s="179" t="s">
        <v>888</v>
      </c>
      <c r="B212" s="205">
        <v>93563.244999999995</v>
      </c>
      <c r="C212" s="206">
        <v>0.8090082601720725</v>
      </c>
      <c r="D212" s="205">
        <v>135254.74299999999</v>
      </c>
      <c r="E212" s="206">
        <v>1.0131166525590356</v>
      </c>
      <c r="F212" s="205">
        <v>17030.710999999999</v>
      </c>
      <c r="G212" s="206">
        <v>0.17620734110035763</v>
      </c>
      <c r="H212" s="205">
        <v>22044.69</v>
      </c>
      <c r="I212" s="206">
        <v>0.18506812388921465</v>
      </c>
      <c r="J212" s="205">
        <v>-76532.534</v>
      </c>
      <c r="K212" s="205">
        <v>-113210.05299999999</v>
      </c>
      <c r="L212" s="205"/>
      <c r="M212" s="179" t="s">
        <v>1095</v>
      </c>
    </row>
    <row r="213" spans="1:13">
      <c r="A213" s="179" t="s">
        <v>889</v>
      </c>
      <c r="B213" s="205">
        <v>116.366</v>
      </c>
      <c r="C213" s="206">
        <v>1.0061756109803952E-3</v>
      </c>
      <c r="D213" s="205">
        <v>52.834000000000003</v>
      </c>
      <c r="E213" s="206">
        <v>3.9574956141319272E-4</v>
      </c>
      <c r="F213" s="205" t="s">
        <v>742</v>
      </c>
      <c r="G213" s="206" t="s">
        <v>742</v>
      </c>
      <c r="H213" s="205">
        <v>2109.4250000000002</v>
      </c>
      <c r="I213" s="206">
        <v>1.7708905284447487E-2</v>
      </c>
      <c r="J213" s="205">
        <v>-116.366</v>
      </c>
      <c r="K213" s="205">
        <v>2056.5910000000003</v>
      </c>
      <c r="L213" s="205"/>
      <c r="M213" s="179" t="s">
        <v>1096</v>
      </c>
    </row>
    <row r="214" spans="1:13">
      <c r="A214" s="179" t="s">
        <v>890</v>
      </c>
      <c r="B214" s="205">
        <v>348.09899999999999</v>
      </c>
      <c r="C214" s="206">
        <v>3.0098888335653414E-3</v>
      </c>
      <c r="D214" s="205" t="s">
        <v>726</v>
      </c>
      <c r="E214" s="206" t="s">
        <v>742</v>
      </c>
      <c r="F214" s="205">
        <v>2184.2199999999998</v>
      </c>
      <c r="G214" s="206">
        <v>2.2598915487334798E-2</v>
      </c>
      <c r="H214" s="205">
        <v>2339.288</v>
      </c>
      <c r="I214" s="206">
        <v>1.9638635943465443E-2</v>
      </c>
      <c r="J214" s="205">
        <v>1836.1209999999999</v>
      </c>
      <c r="K214" s="205">
        <v>2338.9349999999999</v>
      </c>
      <c r="L214" s="205"/>
      <c r="M214" s="179" t="s">
        <v>1097</v>
      </c>
    </row>
    <row r="215" spans="1:13">
      <c r="A215" s="179" t="s">
        <v>891</v>
      </c>
      <c r="B215" s="205">
        <v>1238.2670000000001</v>
      </c>
      <c r="C215" s="206">
        <v>1.0706856429557267E-2</v>
      </c>
      <c r="D215" s="205">
        <v>1944.3789999999999</v>
      </c>
      <c r="E215" s="206">
        <v>1.4564241520063258E-2</v>
      </c>
      <c r="F215" s="205">
        <v>6446.1549999999997</v>
      </c>
      <c r="G215" s="206">
        <v>6.6694798172006783E-2</v>
      </c>
      <c r="H215" s="205">
        <v>4594.2510000000002</v>
      </c>
      <c r="I215" s="206">
        <v>3.8569352222514737E-2</v>
      </c>
      <c r="J215" s="205">
        <v>5207.8879999999999</v>
      </c>
      <c r="K215" s="205">
        <v>2649.8720000000003</v>
      </c>
      <c r="L215" s="205"/>
      <c r="M215" s="179" t="s">
        <v>1098</v>
      </c>
    </row>
    <row r="216" spans="1:13">
      <c r="A216" s="179" t="s">
        <v>892</v>
      </c>
      <c r="B216" s="205">
        <v>285615.66700000002</v>
      </c>
      <c r="C216" s="206">
        <v>2.4696175708479977</v>
      </c>
      <c r="D216" s="205">
        <v>285075.45899999997</v>
      </c>
      <c r="E216" s="206">
        <v>2.1353387566512962</v>
      </c>
      <c r="F216" s="205">
        <v>141661.79500000001</v>
      </c>
      <c r="G216" s="206">
        <v>1.4656961903970973</v>
      </c>
      <c r="H216" s="205">
        <v>97828.574999999997</v>
      </c>
      <c r="I216" s="206">
        <v>0.82128398439739125</v>
      </c>
      <c r="J216" s="205">
        <v>-143953.872</v>
      </c>
      <c r="K216" s="205">
        <v>-187246.88399999996</v>
      </c>
      <c r="L216" s="205"/>
      <c r="M216" s="179" t="s">
        <v>1099</v>
      </c>
    </row>
    <row r="217" spans="1:13">
      <c r="A217" s="179" t="s">
        <v>893</v>
      </c>
      <c r="B217" s="205">
        <v>2213.4029999999998</v>
      </c>
      <c r="C217" s="206">
        <v>1.9138512244735055E-2</v>
      </c>
      <c r="D217" s="205">
        <v>6396.8469999999998</v>
      </c>
      <c r="E217" s="206">
        <v>4.7915156805793571E-2</v>
      </c>
      <c r="F217" s="205">
        <v>1330.155</v>
      </c>
      <c r="G217" s="206">
        <v>1.3762377613086513E-2</v>
      </c>
      <c r="H217" s="205">
        <v>1677.3969999999999</v>
      </c>
      <c r="I217" s="206">
        <v>1.4081972384614934E-2</v>
      </c>
      <c r="J217" s="205">
        <v>-883.24799999999982</v>
      </c>
      <c r="K217" s="205">
        <v>-4719.45</v>
      </c>
      <c r="L217" s="205"/>
      <c r="M217" s="179" t="s">
        <v>1100</v>
      </c>
    </row>
    <row r="218" spans="1:13">
      <c r="A218" s="179" t="s">
        <v>894</v>
      </c>
      <c r="B218" s="205">
        <v>213877.48800000001</v>
      </c>
      <c r="C218" s="206">
        <v>1.8493229307817758</v>
      </c>
      <c r="D218" s="205">
        <v>261223.658</v>
      </c>
      <c r="E218" s="206">
        <v>1.9566784283652543</v>
      </c>
      <c r="F218" s="205">
        <v>22687.817999999999</v>
      </c>
      <c r="G218" s="206">
        <v>0.23473829631357337</v>
      </c>
      <c r="H218" s="205">
        <v>60022.832000000002</v>
      </c>
      <c r="I218" s="206">
        <v>0.50389971048617699</v>
      </c>
      <c r="J218" s="205">
        <v>-191189.67</v>
      </c>
      <c r="K218" s="205">
        <v>-201200.826</v>
      </c>
      <c r="L218" s="205"/>
      <c r="M218" s="179" t="s">
        <v>1101</v>
      </c>
    </row>
    <row r="219" spans="1:13">
      <c r="A219" s="179" t="s">
        <v>895</v>
      </c>
      <c r="B219" s="205">
        <v>286.89999999999998</v>
      </c>
      <c r="C219" s="206">
        <v>2.4807227436731976E-3</v>
      </c>
      <c r="D219" s="205">
        <v>140.94300000000001</v>
      </c>
      <c r="E219" s="206">
        <v>1.0557241631195748E-3</v>
      </c>
      <c r="F219" s="205">
        <v>1429.278</v>
      </c>
      <c r="G219" s="206">
        <v>1.4787948434638869E-2</v>
      </c>
      <c r="H219" s="205">
        <v>1446.5340000000001</v>
      </c>
      <c r="I219" s="206">
        <v>1.2143846591717156E-2</v>
      </c>
      <c r="J219" s="205">
        <v>1142.3780000000002</v>
      </c>
      <c r="K219" s="205">
        <v>1305.5910000000001</v>
      </c>
      <c r="L219" s="205"/>
      <c r="M219" s="179" t="s">
        <v>1102</v>
      </c>
    </row>
    <row r="220" spans="1:13">
      <c r="A220" s="179" t="s">
        <v>896</v>
      </c>
      <c r="B220" s="205">
        <v>22303.131000000001</v>
      </c>
      <c r="C220" s="206">
        <v>0.19284727893629403</v>
      </c>
      <c r="D220" s="205">
        <v>37133.061999999998</v>
      </c>
      <c r="E220" s="206">
        <v>0.2781427300683062</v>
      </c>
      <c r="F220" s="205">
        <v>114279.78100000002</v>
      </c>
      <c r="G220" s="206">
        <v>1.1823896460659318</v>
      </c>
      <c r="H220" s="205">
        <v>189485.76699999999</v>
      </c>
      <c r="I220" s="206">
        <v>1.5907583822861135</v>
      </c>
      <c r="J220" s="205">
        <v>91976.650000000023</v>
      </c>
      <c r="K220" s="205">
        <v>152352.70499999999</v>
      </c>
      <c r="L220" s="205"/>
      <c r="M220" s="179" t="s">
        <v>1103</v>
      </c>
    </row>
    <row r="221" spans="1:13">
      <c r="A221" s="179" t="s">
        <v>897</v>
      </c>
      <c r="B221" s="205" t="s">
        <v>742</v>
      </c>
      <c r="C221" s="206" t="s">
        <v>742</v>
      </c>
      <c r="D221" s="205">
        <v>109.67400000000001</v>
      </c>
      <c r="E221" s="206">
        <v>8.2150579926620166E-4</v>
      </c>
      <c r="F221" s="205" t="s">
        <v>726</v>
      </c>
      <c r="G221" s="206" t="s">
        <v>742</v>
      </c>
      <c r="H221" s="205" t="s">
        <v>726</v>
      </c>
      <c r="I221" s="206" t="s">
        <v>742</v>
      </c>
      <c r="J221" s="205" t="s">
        <v>726</v>
      </c>
      <c r="K221" s="205">
        <v>-109.49900000000001</v>
      </c>
      <c r="L221" s="205"/>
      <c r="M221" s="179" t="s">
        <v>1104</v>
      </c>
    </row>
    <row r="222" spans="1:13">
      <c r="A222" s="179" t="s">
        <v>898</v>
      </c>
      <c r="B222" s="205">
        <v>8884.4140000000007</v>
      </c>
      <c r="C222" s="206">
        <v>7.6820382969705725E-2</v>
      </c>
      <c r="D222" s="205">
        <v>20766.142</v>
      </c>
      <c r="E222" s="206">
        <v>0.15554740486701896</v>
      </c>
      <c r="F222" s="205">
        <v>94206.065000000002</v>
      </c>
      <c r="G222" s="206">
        <v>0.97469801637626652</v>
      </c>
      <c r="H222" s="205">
        <v>154514.12599999999</v>
      </c>
      <c r="I222" s="206">
        <v>1.2971667740939756</v>
      </c>
      <c r="J222" s="205">
        <v>85321.650999999998</v>
      </c>
      <c r="K222" s="205">
        <v>133747.984</v>
      </c>
      <c r="L222" s="205"/>
      <c r="M222" s="179" t="s">
        <v>1105</v>
      </c>
    </row>
    <row r="223" spans="1:13">
      <c r="A223" s="179" t="s">
        <v>899</v>
      </c>
      <c r="B223" s="205" t="s">
        <v>742</v>
      </c>
      <c r="C223" s="206" t="s">
        <v>742</v>
      </c>
      <c r="D223" s="205" t="s">
        <v>742</v>
      </c>
      <c r="E223" s="206" t="s">
        <v>742</v>
      </c>
      <c r="F223" s="205" t="s">
        <v>742</v>
      </c>
      <c r="G223" s="206" t="s">
        <v>742</v>
      </c>
      <c r="H223" s="205">
        <v>4.1609999999999996</v>
      </c>
      <c r="I223" s="206">
        <v>3.4932152073947162E-5</v>
      </c>
      <c r="J223" s="205" t="s">
        <v>742</v>
      </c>
      <c r="K223" s="205">
        <v>4.1609999999999996</v>
      </c>
      <c r="L223" s="205"/>
      <c r="M223" s="179" t="s">
        <v>1106</v>
      </c>
    </row>
    <row r="224" spans="1:13">
      <c r="A224" s="179" t="s">
        <v>900</v>
      </c>
      <c r="B224" s="205" t="s">
        <v>726</v>
      </c>
      <c r="C224" s="206" t="s">
        <v>742</v>
      </c>
      <c r="D224" s="205">
        <v>37.959000000000003</v>
      </c>
      <c r="E224" s="206">
        <v>2.8432936369919716E-4</v>
      </c>
      <c r="F224" s="205">
        <v>1108.297</v>
      </c>
      <c r="G224" s="206">
        <v>1.1466935674001108E-2</v>
      </c>
      <c r="H224" s="205">
        <v>20.417999999999999</v>
      </c>
      <c r="I224" s="206">
        <v>1.7141184355824396E-4</v>
      </c>
      <c r="J224" s="205">
        <v>1107.93</v>
      </c>
      <c r="K224" s="205">
        <v>-17.541000000000004</v>
      </c>
      <c r="L224" s="205"/>
      <c r="M224" s="179" t="s">
        <v>1107</v>
      </c>
    </row>
    <row r="225" spans="1:13">
      <c r="A225" s="179" t="s">
        <v>901</v>
      </c>
      <c r="B225" s="205" t="s">
        <v>726</v>
      </c>
      <c r="C225" s="206" t="s">
        <v>742</v>
      </c>
      <c r="D225" s="205" t="s">
        <v>742</v>
      </c>
      <c r="E225" s="206" t="s">
        <v>742</v>
      </c>
      <c r="F225" s="205" t="s">
        <v>726</v>
      </c>
      <c r="G225" s="206" t="s">
        <v>742</v>
      </c>
      <c r="H225" s="205" t="s">
        <v>742</v>
      </c>
      <c r="I225" s="206" t="s">
        <v>742</v>
      </c>
      <c r="J225" s="205" t="s">
        <v>726</v>
      </c>
      <c r="K225" s="205" t="s">
        <v>742</v>
      </c>
      <c r="L225" s="205"/>
      <c r="M225" s="179" t="s">
        <v>1108</v>
      </c>
    </row>
    <row r="226" spans="1:13">
      <c r="A226" s="179" t="s">
        <v>902</v>
      </c>
      <c r="B226" s="205" t="s">
        <v>742</v>
      </c>
      <c r="C226" s="206" t="s">
        <v>742</v>
      </c>
      <c r="D226" s="205" t="s">
        <v>726</v>
      </c>
      <c r="E226" s="206" t="s">
        <v>742</v>
      </c>
      <c r="F226" s="205">
        <v>2.879</v>
      </c>
      <c r="G226" s="206">
        <v>2.9787419622582383E-5</v>
      </c>
      <c r="H226" s="205">
        <v>7.9</v>
      </c>
      <c r="I226" s="206">
        <v>6.6321557650608637E-5</v>
      </c>
      <c r="J226" s="205">
        <v>2.879</v>
      </c>
      <c r="K226" s="205">
        <v>7.601</v>
      </c>
      <c r="L226" s="205"/>
      <c r="M226" s="179" t="s">
        <v>1109</v>
      </c>
    </row>
    <row r="227" spans="1:13">
      <c r="A227" s="179" t="s">
        <v>903</v>
      </c>
      <c r="B227" s="205" t="s">
        <v>742</v>
      </c>
      <c r="C227" s="206" t="s">
        <v>742</v>
      </c>
      <c r="D227" s="205" t="s">
        <v>742</v>
      </c>
      <c r="E227" s="206" t="s">
        <v>742</v>
      </c>
      <c r="F227" s="205">
        <v>100.35</v>
      </c>
      <c r="G227" s="206">
        <v>1.0382659114713936E-3</v>
      </c>
      <c r="H227" s="205">
        <v>54.601999999999997</v>
      </c>
      <c r="I227" s="206">
        <v>4.5839110010614342E-4</v>
      </c>
      <c r="J227" s="205">
        <v>100.35</v>
      </c>
      <c r="K227" s="205">
        <v>54.601999999999997</v>
      </c>
      <c r="L227" s="205"/>
      <c r="M227" s="179" t="s">
        <v>1110</v>
      </c>
    </row>
    <row r="228" spans="1:13">
      <c r="A228" s="179" t="s">
        <v>904</v>
      </c>
      <c r="B228" s="205">
        <v>3.0350000000000001</v>
      </c>
      <c r="C228" s="206">
        <v>2.6242570676361646E-5</v>
      </c>
      <c r="D228" s="205">
        <v>24.286999999999999</v>
      </c>
      <c r="E228" s="206">
        <v>1.8192015743729816E-4</v>
      </c>
      <c r="F228" s="205">
        <v>108.401</v>
      </c>
      <c r="G228" s="206">
        <v>1.121565152659796E-3</v>
      </c>
      <c r="H228" s="205">
        <v>126.73399999999999</v>
      </c>
      <c r="I228" s="206">
        <v>1.0639488971255994E-3</v>
      </c>
      <c r="J228" s="205">
        <v>105.366</v>
      </c>
      <c r="K228" s="205">
        <v>102.447</v>
      </c>
      <c r="L228" s="205"/>
      <c r="M228" s="179" t="s">
        <v>1111</v>
      </c>
    </row>
    <row r="229" spans="1:13">
      <c r="A229" s="179" t="s">
        <v>905</v>
      </c>
      <c r="B229" s="205" t="s">
        <v>726</v>
      </c>
      <c r="C229" s="206" t="s">
        <v>742</v>
      </c>
      <c r="D229" s="205" t="s">
        <v>742</v>
      </c>
      <c r="E229" s="206" t="s">
        <v>742</v>
      </c>
      <c r="F229" s="205">
        <v>1.077</v>
      </c>
      <c r="G229" s="206">
        <v>1.1143122936269964E-5</v>
      </c>
      <c r="H229" s="205" t="s">
        <v>742</v>
      </c>
      <c r="I229" s="206" t="s">
        <v>742</v>
      </c>
      <c r="J229" s="205">
        <v>0.84199999999999997</v>
      </c>
      <c r="K229" s="205" t="s">
        <v>742</v>
      </c>
      <c r="L229" s="205"/>
      <c r="M229" s="179" t="s">
        <v>1112</v>
      </c>
    </row>
    <row r="230" spans="1:13">
      <c r="A230" s="179" t="s">
        <v>906</v>
      </c>
      <c r="B230" s="205">
        <v>5.6779999999999999</v>
      </c>
      <c r="C230" s="206">
        <v>4.9095656112152032E-5</v>
      </c>
      <c r="D230" s="205">
        <v>71.7</v>
      </c>
      <c r="E230" s="206">
        <v>5.3706407906510805E-4</v>
      </c>
      <c r="F230" s="205">
        <v>1108.386</v>
      </c>
      <c r="G230" s="206">
        <v>1.1467856507744215E-2</v>
      </c>
      <c r="H230" s="205">
        <v>1471.7280000000001</v>
      </c>
      <c r="I230" s="206">
        <v>1.2355353594685438E-2</v>
      </c>
      <c r="J230" s="205">
        <v>1102.7079999999999</v>
      </c>
      <c r="K230" s="205">
        <v>1400.028</v>
      </c>
      <c r="L230" s="205"/>
      <c r="M230" s="179" t="s">
        <v>1113</v>
      </c>
    </row>
    <row r="231" spans="1:13">
      <c r="A231" s="179" t="s">
        <v>907</v>
      </c>
      <c r="B231" s="205" t="s">
        <v>742</v>
      </c>
      <c r="C231" s="206" t="s">
        <v>742</v>
      </c>
      <c r="D231" s="205" t="s">
        <v>726</v>
      </c>
      <c r="E231" s="206" t="s">
        <v>742</v>
      </c>
      <c r="F231" s="205" t="s">
        <v>742</v>
      </c>
      <c r="G231" s="206" t="s">
        <v>742</v>
      </c>
      <c r="H231" s="205" t="s">
        <v>742</v>
      </c>
      <c r="I231" s="206" t="s">
        <v>742</v>
      </c>
      <c r="J231" s="205" t="s">
        <v>742</v>
      </c>
      <c r="K231" s="205" t="s">
        <v>726</v>
      </c>
      <c r="L231" s="205"/>
      <c r="M231" s="179" t="s">
        <v>1114</v>
      </c>
    </row>
    <row r="232" spans="1:13">
      <c r="A232" s="179" t="s">
        <v>908</v>
      </c>
      <c r="B232" s="205" t="s">
        <v>742</v>
      </c>
      <c r="C232" s="206" t="s">
        <v>742</v>
      </c>
      <c r="D232" s="205" t="s">
        <v>742</v>
      </c>
      <c r="E232" s="206" t="s">
        <v>742</v>
      </c>
      <c r="F232" s="205" t="s">
        <v>742</v>
      </c>
      <c r="G232" s="206" t="s">
        <v>742</v>
      </c>
      <c r="H232" s="205" t="s">
        <v>726</v>
      </c>
      <c r="I232" s="206" t="s">
        <v>742</v>
      </c>
      <c r="J232" s="205" t="s">
        <v>742</v>
      </c>
      <c r="K232" s="205" t="s">
        <v>726</v>
      </c>
      <c r="L232" s="205"/>
      <c r="M232" s="179" t="s">
        <v>1115</v>
      </c>
    </row>
    <row r="233" spans="1:13">
      <c r="A233" s="179" t="s">
        <v>909</v>
      </c>
      <c r="B233" s="205">
        <v>12110.919</v>
      </c>
      <c r="C233" s="206">
        <v>0.1047188295924847</v>
      </c>
      <c r="D233" s="205">
        <v>12652.798000000001</v>
      </c>
      <c r="E233" s="206">
        <v>9.4774941498840179E-2</v>
      </c>
      <c r="F233" s="205">
        <v>16542.601999999999</v>
      </c>
      <c r="G233" s="206">
        <v>0.17115714742041352</v>
      </c>
      <c r="H233" s="205">
        <v>32245.05</v>
      </c>
      <c r="I233" s="206">
        <v>0.27070151171161499</v>
      </c>
      <c r="J233" s="205">
        <v>4431.6829999999991</v>
      </c>
      <c r="K233" s="205">
        <v>19592.252</v>
      </c>
      <c r="L233" s="205"/>
      <c r="M233" s="179" t="s">
        <v>1116</v>
      </c>
    </row>
    <row r="234" spans="1:13">
      <c r="A234" s="179" t="s">
        <v>910</v>
      </c>
      <c r="B234" s="205">
        <v>8.8049999999999997</v>
      </c>
      <c r="C234" s="206">
        <v>7.6133718222525301E-5</v>
      </c>
      <c r="D234" s="205">
        <v>1.3919999999999999</v>
      </c>
      <c r="E234" s="206">
        <v>1.0426683375992053E-5</v>
      </c>
      <c r="F234" s="205">
        <v>1069.614</v>
      </c>
      <c r="G234" s="206">
        <v>1.1066704082038498E-2</v>
      </c>
      <c r="H234" s="205">
        <v>1008.476</v>
      </c>
      <c r="I234" s="206">
        <v>8.4662910345892663E-3</v>
      </c>
      <c r="J234" s="205">
        <v>1060.809</v>
      </c>
      <c r="K234" s="205">
        <v>1007.0839999999999</v>
      </c>
      <c r="L234" s="205"/>
      <c r="M234" s="179" t="s">
        <v>1117</v>
      </c>
    </row>
    <row r="235" spans="1:13">
      <c r="A235" s="179" t="s">
        <v>911</v>
      </c>
      <c r="B235" s="205">
        <v>1287.038</v>
      </c>
      <c r="C235" s="206">
        <v>1.1128562002689666E-2</v>
      </c>
      <c r="D235" s="205">
        <v>3443.1</v>
      </c>
      <c r="E235" s="206">
        <v>2.5790311445314833E-2</v>
      </c>
      <c r="F235" s="205">
        <v>19.507999999999999</v>
      </c>
      <c r="G235" s="206">
        <v>2.0183847933217684E-4</v>
      </c>
      <c r="H235" s="205">
        <v>16.079000000000001</v>
      </c>
      <c r="I235" s="206">
        <v>1.3498535765368817E-4</v>
      </c>
      <c r="J235" s="205">
        <v>-1267.53</v>
      </c>
      <c r="K235" s="205">
        <v>-3427.0209999999997</v>
      </c>
      <c r="L235" s="205"/>
      <c r="M235" s="179" t="s">
        <v>1118</v>
      </c>
    </row>
    <row r="236" spans="1:13">
      <c r="A236" s="179" t="s">
        <v>912</v>
      </c>
      <c r="B236" s="205" t="s">
        <v>742</v>
      </c>
      <c r="C236" s="206" t="s">
        <v>742</v>
      </c>
      <c r="D236" s="205" t="s">
        <v>742</v>
      </c>
      <c r="E236" s="206" t="s">
        <v>742</v>
      </c>
      <c r="F236" s="205" t="s">
        <v>742</v>
      </c>
      <c r="G236" s="206" t="s">
        <v>742</v>
      </c>
      <c r="H236" s="205" t="s">
        <v>726</v>
      </c>
      <c r="I236" s="206" t="s">
        <v>742</v>
      </c>
      <c r="J236" s="205" t="s">
        <v>742</v>
      </c>
      <c r="K236" s="205" t="s">
        <v>726</v>
      </c>
      <c r="L236" s="205"/>
      <c r="M236" s="179" t="s">
        <v>1119</v>
      </c>
    </row>
    <row r="237" spans="1:13">
      <c r="A237" s="179" t="s">
        <v>913</v>
      </c>
      <c r="B237" s="205" t="s">
        <v>742</v>
      </c>
      <c r="C237" s="206" t="s">
        <v>742</v>
      </c>
      <c r="D237" s="205" t="s">
        <v>742</v>
      </c>
      <c r="E237" s="206" t="s">
        <v>742</v>
      </c>
      <c r="F237" s="205" t="s">
        <v>742</v>
      </c>
      <c r="G237" s="206" t="s">
        <v>742</v>
      </c>
      <c r="H237" s="205">
        <v>1.0980000000000001</v>
      </c>
      <c r="I237" s="206">
        <v>9.21785700004662E-6</v>
      </c>
      <c r="J237" s="205" t="s">
        <v>742</v>
      </c>
      <c r="K237" s="205">
        <v>1.0980000000000001</v>
      </c>
      <c r="L237" s="205"/>
      <c r="M237" s="179" t="s">
        <v>1120</v>
      </c>
    </row>
    <row r="238" spans="1:13">
      <c r="A238" s="179" t="s">
        <v>914</v>
      </c>
      <c r="B238" s="205" t="s">
        <v>742</v>
      </c>
      <c r="C238" s="206" t="s">
        <v>742</v>
      </c>
      <c r="D238" s="205" t="s">
        <v>742</v>
      </c>
      <c r="E238" s="206" t="s">
        <v>742</v>
      </c>
      <c r="F238" s="205" t="s">
        <v>726</v>
      </c>
      <c r="G238" s="206" t="s">
        <v>742</v>
      </c>
      <c r="H238" s="205" t="s">
        <v>726</v>
      </c>
      <c r="I238" s="206" t="s">
        <v>742</v>
      </c>
      <c r="J238" s="205" t="s">
        <v>726</v>
      </c>
      <c r="K238" s="205" t="s">
        <v>726</v>
      </c>
      <c r="L238" s="205"/>
      <c r="M238" s="179" t="s">
        <v>1121</v>
      </c>
    </row>
    <row r="239" spans="1:13">
      <c r="A239" s="179" t="s">
        <v>915</v>
      </c>
      <c r="B239" s="205">
        <v>2.177</v>
      </c>
      <c r="C239" s="206">
        <v>1.8823748389601087E-5</v>
      </c>
      <c r="D239" s="205" t="s">
        <v>742</v>
      </c>
      <c r="E239" s="206" t="s">
        <v>742</v>
      </c>
      <c r="F239" s="205" t="s">
        <v>726</v>
      </c>
      <c r="G239" s="206" t="s">
        <v>742</v>
      </c>
      <c r="H239" s="205" t="s">
        <v>742</v>
      </c>
      <c r="I239" s="206" t="s">
        <v>742</v>
      </c>
      <c r="J239" s="205">
        <v>-2.069</v>
      </c>
      <c r="K239" s="205" t="s">
        <v>742</v>
      </c>
      <c r="L239" s="205"/>
      <c r="M239" s="179" t="s">
        <v>1122</v>
      </c>
    </row>
    <row r="240" spans="1:13">
      <c r="A240" s="179" t="s">
        <v>916</v>
      </c>
      <c r="B240" s="205" t="s">
        <v>742</v>
      </c>
      <c r="C240" s="206" t="s">
        <v>742</v>
      </c>
      <c r="D240" s="205" t="s">
        <v>726</v>
      </c>
      <c r="E240" s="206" t="s">
        <v>742</v>
      </c>
      <c r="F240" s="205" t="s">
        <v>726</v>
      </c>
      <c r="G240" s="206" t="s">
        <v>742</v>
      </c>
      <c r="H240" s="205">
        <v>14.904999999999999</v>
      </c>
      <c r="I240" s="206">
        <v>1.2512947047877492E-4</v>
      </c>
      <c r="J240" s="205" t="s">
        <v>726</v>
      </c>
      <c r="K240" s="205">
        <v>14.539</v>
      </c>
      <c r="L240" s="205"/>
      <c r="M240" s="179" t="s">
        <v>1123</v>
      </c>
    </row>
    <row r="241" spans="1:13">
      <c r="A241" s="179" t="s">
        <v>917</v>
      </c>
      <c r="B241" s="205" t="s">
        <v>742</v>
      </c>
      <c r="C241" s="206" t="s">
        <v>742</v>
      </c>
      <c r="D241" s="205">
        <v>24.417000000000002</v>
      </c>
      <c r="E241" s="206">
        <v>1.8289391378706755E-4</v>
      </c>
      <c r="F241" s="205" t="s">
        <v>742</v>
      </c>
      <c r="G241" s="206" t="s">
        <v>742</v>
      </c>
      <c r="H241" s="205" t="s">
        <v>742</v>
      </c>
      <c r="I241" s="206" t="s">
        <v>742</v>
      </c>
      <c r="J241" s="205" t="s">
        <v>742</v>
      </c>
      <c r="K241" s="205">
        <v>-24.417000000000002</v>
      </c>
      <c r="L241" s="205"/>
      <c r="M241" s="179" t="s">
        <v>1124</v>
      </c>
    </row>
    <row r="242" spans="1:13">
      <c r="A242" s="179" t="s">
        <v>918</v>
      </c>
      <c r="B242" s="205" t="s">
        <v>742</v>
      </c>
      <c r="C242" s="206" t="s">
        <v>742</v>
      </c>
      <c r="D242" s="205">
        <v>0.753</v>
      </c>
      <c r="E242" s="206">
        <v>5.640296395202599E-6</v>
      </c>
      <c r="F242" s="205">
        <v>12.122</v>
      </c>
      <c r="G242" s="206">
        <v>1.2541962510070984E-4</v>
      </c>
      <c r="H242" s="205" t="s">
        <v>742</v>
      </c>
      <c r="I242" s="206" t="s">
        <v>742</v>
      </c>
      <c r="J242" s="205">
        <v>12.122</v>
      </c>
      <c r="K242" s="205">
        <v>-0.753</v>
      </c>
      <c r="L242" s="205"/>
      <c r="M242" s="179" t="s">
        <v>1125</v>
      </c>
    </row>
    <row r="243" spans="1:13">
      <c r="A243" s="179" t="s">
        <v>919</v>
      </c>
      <c r="B243" s="205">
        <v>13220.438</v>
      </c>
      <c r="C243" s="206">
        <v>0.11431244764001883</v>
      </c>
      <c r="D243" s="205">
        <v>12879.04</v>
      </c>
      <c r="E243" s="206">
        <v>9.6469592145644198E-2</v>
      </c>
      <c r="F243" s="205">
        <v>241277.98200000002</v>
      </c>
      <c r="G243" s="206">
        <v>2.4963697448849875</v>
      </c>
      <c r="H243" s="205">
        <v>227967.94799999997</v>
      </c>
      <c r="I243" s="206">
        <v>1.9138214437687282</v>
      </c>
      <c r="J243" s="205">
        <v>228057.54400000002</v>
      </c>
      <c r="K243" s="205">
        <v>215088.90799999997</v>
      </c>
      <c r="L243" s="205"/>
      <c r="M243" s="179" t="s">
        <v>1126</v>
      </c>
    </row>
    <row r="244" spans="1:13">
      <c r="A244" s="179" t="s">
        <v>920</v>
      </c>
      <c r="B244" s="205" t="s">
        <v>742</v>
      </c>
      <c r="C244" s="206" t="s">
        <v>742</v>
      </c>
      <c r="D244" s="205" t="s">
        <v>742</v>
      </c>
      <c r="E244" s="206" t="s">
        <v>742</v>
      </c>
      <c r="F244" s="205">
        <v>234720.40100000001</v>
      </c>
      <c r="G244" s="206">
        <v>2.4285220835595021</v>
      </c>
      <c r="H244" s="205">
        <v>222806.23199999999</v>
      </c>
      <c r="I244" s="206">
        <v>1.870488146899099</v>
      </c>
      <c r="J244" s="205">
        <v>234720.40100000001</v>
      </c>
      <c r="K244" s="205">
        <v>222806.23199999999</v>
      </c>
      <c r="L244" s="205"/>
      <c r="M244" s="179" t="s">
        <v>1127</v>
      </c>
    </row>
    <row r="245" spans="1:13">
      <c r="A245" s="179" t="s">
        <v>921</v>
      </c>
      <c r="B245" s="205">
        <v>13220.438</v>
      </c>
      <c r="C245" s="206">
        <v>0.11431244764001883</v>
      </c>
      <c r="D245" s="205">
        <v>12879.04</v>
      </c>
      <c r="E245" s="206">
        <v>9.6469592145644198E-2</v>
      </c>
      <c r="F245" s="205">
        <v>6557.5810000000001</v>
      </c>
      <c r="G245" s="206">
        <v>6.7847661325485725E-2</v>
      </c>
      <c r="H245" s="205">
        <v>5161.7160000000003</v>
      </c>
      <c r="I245" s="206">
        <v>4.3333296869629001E-2</v>
      </c>
      <c r="J245" s="205">
        <v>-6662.857</v>
      </c>
      <c r="K245" s="205">
        <v>-7717.3240000000005</v>
      </c>
      <c r="L245" s="205"/>
      <c r="M245" s="179" t="s">
        <v>1128</v>
      </c>
    </row>
  </sheetData>
  <mergeCells count="11">
    <mergeCell ref="A2:M2"/>
    <mergeCell ref="H5:I5"/>
    <mergeCell ref="J6:K6"/>
    <mergeCell ref="F4:I4"/>
    <mergeCell ref="J4:K4"/>
    <mergeCell ref="M4:M6"/>
    <mergeCell ref="A4:A6"/>
    <mergeCell ref="B4:E4"/>
    <mergeCell ref="B5:C5"/>
    <mergeCell ref="D5:E5"/>
    <mergeCell ref="F5:G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5"/>
  <sheetViews>
    <sheetView showGridLines="0" topLeftCell="A2" workbookViewId="0">
      <selection activeCell="A2" sqref="A2:F2"/>
    </sheetView>
  </sheetViews>
  <sheetFormatPr defaultRowHeight="12.75"/>
  <cols>
    <col min="1" max="1" width="5.7109375" customWidth="1"/>
    <col min="2" max="2" width="26.140625" customWidth="1"/>
    <col min="3" max="3" width="5.7109375" customWidth="1"/>
    <col min="4" max="4" width="26.140625" customWidth="1"/>
    <col min="5" max="5" width="5.7109375" customWidth="1"/>
    <col min="6" max="6" width="26.140625" customWidth="1"/>
  </cols>
  <sheetData>
    <row r="1" spans="1:9" ht="5.25" hidden="1" customHeight="1"/>
    <row r="2" spans="1:9" ht="18" customHeight="1" thickBot="1">
      <c r="A2" s="287" t="s">
        <v>1</v>
      </c>
      <c r="B2" s="288"/>
      <c r="C2" s="288"/>
      <c r="D2" s="288"/>
      <c r="E2" s="288"/>
      <c r="F2" s="289"/>
    </row>
    <row r="3" spans="1:9" ht="18" customHeight="1" thickBot="1">
      <c r="A3" s="287" t="s">
        <v>2</v>
      </c>
      <c r="B3" s="289"/>
      <c r="C3" s="287" t="s">
        <v>2</v>
      </c>
      <c r="D3" s="289"/>
      <c r="E3" s="287" t="s">
        <v>2</v>
      </c>
      <c r="F3" s="289"/>
      <c r="H3" s="286" t="s">
        <v>190</v>
      </c>
      <c r="I3" s="286"/>
    </row>
    <row r="4" spans="1:9" ht="18" customHeight="1" thickBot="1">
      <c r="A4" s="8" t="s">
        <v>3</v>
      </c>
      <c r="B4" s="8" t="s">
        <v>4</v>
      </c>
      <c r="C4" s="8" t="s">
        <v>3</v>
      </c>
      <c r="D4" s="8" t="s">
        <v>4</v>
      </c>
      <c r="E4" s="8" t="s">
        <v>3</v>
      </c>
      <c r="F4" s="8" t="s">
        <v>4</v>
      </c>
    </row>
    <row r="5" spans="1:9" ht="9.75" customHeight="1">
      <c r="A5" s="1" t="s">
        <v>5</v>
      </c>
      <c r="B5" s="2" t="s">
        <v>6</v>
      </c>
      <c r="C5" s="3">
        <v>35</v>
      </c>
      <c r="D5" s="4" t="s">
        <v>313</v>
      </c>
      <c r="E5" s="3">
        <v>67</v>
      </c>
      <c r="F5" s="4" t="s">
        <v>7</v>
      </c>
    </row>
    <row r="6" spans="1:9" ht="9.75" customHeight="1">
      <c r="A6" s="1" t="s">
        <v>8</v>
      </c>
      <c r="B6" s="5" t="s">
        <v>9</v>
      </c>
      <c r="C6" s="3"/>
      <c r="D6" s="4" t="s">
        <v>10</v>
      </c>
      <c r="E6" s="3"/>
      <c r="F6" s="4" t="s">
        <v>11</v>
      </c>
    </row>
    <row r="7" spans="1:9" ht="9.75" customHeight="1">
      <c r="A7" s="1" t="s">
        <v>12</v>
      </c>
      <c r="B7" s="2" t="s">
        <v>13</v>
      </c>
      <c r="C7" s="3">
        <v>36</v>
      </c>
      <c r="D7" s="4" t="s">
        <v>14</v>
      </c>
      <c r="E7" s="3">
        <v>68</v>
      </c>
      <c r="F7" s="4" t="s">
        <v>15</v>
      </c>
    </row>
    <row r="8" spans="1:9" ht="9.75" customHeight="1">
      <c r="A8" s="1" t="s">
        <v>16</v>
      </c>
      <c r="B8" s="5" t="s">
        <v>17</v>
      </c>
      <c r="C8" s="3"/>
      <c r="D8" s="4" t="s">
        <v>18</v>
      </c>
      <c r="E8" s="3"/>
      <c r="F8" s="4" t="s">
        <v>19</v>
      </c>
    </row>
    <row r="9" spans="1:9" ht="9.75" customHeight="1">
      <c r="A9" s="1"/>
      <c r="B9" s="2" t="s">
        <v>20</v>
      </c>
      <c r="C9" s="3">
        <v>37</v>
      </c>
      <c r="D9" s="4" t="s">
        <v>21</v>
      </c>
      <c r="E9" s="3">
        <v>69</v>
      </c>
      <c r="F9" s="4" t="s">
        <v>22</v>
      </c>
    </row>
    <row r="10" spans="1:9" ht="9.75" customHeight="1">
      <c r="A10" s="1" t="s">
        <v>23</v>
      </c>
      <c r="B10" s="5" t="s">
        <v>24</v>
      </c>
      <c r="C10" s="3"/>
      <c r="D10" s="4" t="s">
        <v>25</v>
      </c>
      <c r="E10" s="3">
        <v>70</v>
      </c>
      <c r="F10" s="4" t="s">
        <v>26</v>
      </c>
    </row>
    <row r="11" spans="1:9" ht="9.75" customHeight="1">
      <c r="A11" s="1" t="s">
        <v>27</v>
      </c>
      <c r="B11" s="5" t="s">
        <v>28</v>
      </c>
      <c r="C11" s="3">
        <v>38</v>
      </c>
      <c r="D11" s="4" t="s">
        <v>29</v>
      </c>
      <c r="E11" s="3">
        <v>71</v>
      </c>
      <c r="F11" s="4" t="s">
        <v>30</v>
      </c>
    </row>
    <row r="12" spans="1:9" ht="9.75" customHeight="1">
      <c r="A12" s="1"/>
      <c r="B12" s="5" t="s">
        <v>31</v>
      </c>
      <c r="C12" s="3">
        <v>39</v>
      </c>
      <c r="D12" s="4" t="s">
        <v>32</v>
      </c>
      <c r="E12" s="3"/>
      <c r="F12" s="4" t="s">
        <v>33</v>
      </c>
    </row>
    <row r="13" spans="1:9" ht="9.75" customHeight="1">
      <c r="A13" s="1" t="s">
        <v>34</v>
      </c>
      <c r="B13" s="5" t="s">
        <v>35</v>
      </c>
      <c r="C13" s="3">
        <v>40</v>
      </c>
      <c r="D13" s="4" t="s">
        <v>36</v>
      </c>
      <c r="E13" s="3">
        <v>72</v>
      </c>
      <c r="F13" s="4" t="s">
        <v>37</v>
      </c>
    </row>
    <row r="14" spans="1:9" ht="9.75" customHeight="1">
      <c r="A14" s="1"/>
      <c r="B14" s="5" t="s">
        <v>38</v>
      </c>
      <c r="C14" s="3">
        <v>41</v>
      </c>
      <c r="D14" s="4" t="s">
        <v>314</v>
      </c>
      <c r="E14" s="3">
        <v>73</v>
      </c>
      <c r="F14" s="4" t="s">
        <v>39</v>
      </c>
    </row>
    <row r="15" spans="1:9" ht="9.75" customHeight="1">
      <c r="A15" s="1" t="s">
        <v>40</v>
      </c>
      <c r="B15" s="5" t="s">
        <v>41</v>
      </c>
      <c r="C15" s="3"/>
      <c r="D15" s="4" t="s">
        <v>42</v>
      </c>
      <c r="E15" s="3"/>
      <c r="F15" s="4" t="s">
        <v>43</v>
      </c>
    </row>
    <row r="16" spans="1:9" ht="9.75" customHeight="1">
      <c r="A16" s="1"/>
      <c r="B16" s="5" t="s">
        <v>44</v>
      </c>
      <c r="C16" s="3">
        <v>42</v>
      </c>
      <c r="D16" s="4" t="s">
        <v>45</v>
      </c>
      <c r="E16" s="3">
        <v>74</v>
      </c>
      <c r="F16" s="4" t="s">
        <v>46</v>
      </c>
    </row>
    <row r="17" spans="1:6" ht="9.75" customHeight="1">
      <c r="A17" s="3" t="s">
        <v>47</v>
      </c>
      <c r="B17" s="4" t="s">
        <v>48</v>
      </c>
      <c r="C17" s="3"/>
      <c r="D17" s="4" t="s">
        <v>49</v>
      </c>
      <c r="E17" s="3">
        <v>75</v>
      </c>
      <c r="F17" s="4" t="s">
        <v>50</v>
      </c>
    </row>
    <row r="18" spans="1:6" ht="9.75" customHeight="1">
      <c r="A18" s="3">
        <v>10</v>
      </c>
      <c r="B18" s="4" t="s">
        <v>51</v>
      </c>
      <c r="C18" s="3">
        <v>43</v>
      </c>
      <c r="D18" s="4" t="s">
        <v>52</v>
      </c>
      <c r="E18" s="3">
        <v>76</v>
      </c>
      <c r="F18" s="4" t="s">
        <v>53</v>
      </c>
    </row>
    <row r="19" spans="1:6" ht="9.75" customHeight="1">
      <c r="A19" s="3">
        <v>11</v>
      </c>
      <c r="B19" s="4" t="s">
        <v>54</v>
      </c>
      <c r="C19" s="3"/>
      <c r="D19" s="4" t="s">
        <v>55</v>
      </c>
      <c r="E19" s="3">
        <v>78</v>
      </c>
      <c r="F19" s="4" t="s">
        <v>56</v>
      </c>
    </row>
    <row r="20" spans="1:6" ht="9.75" customHeight="1">
      <c r="A20" s="3"/>
      <c r="B20" s="4" t="s">
        <v>57</v>
      </c>
      <c r="C20" s="3">
        <v>44</v>
      </c>
      <c r="D20" s="4" t="s">
        <v>58</v>
      </c>
      <c r="E20" s="3">
        <v>79</v>
      </c>
      <c r="F20" s="4" t="s">
        <v>59</v>
      </c>
    </row>
    <row r="21" spans="1:6" ht="9.75" customHeight="1">
      <c r="A21" s="3">
        <v>12</v>
      </c>
      <c r="B21" s="4" t="s">
        <v>60</v>
      </c>
      <c r="C21" s="3"/>
      <c r="D21" s="4" t="s">
        <v>61</v>
      </c>
      <c r="E21" s="3">
        <v>80</v>
      </c>
      <c r="F21" s="4" t="s">
        <v>62</v>
      </c>
    </row>
    <row r="22" spans="1:6" ht="9.75" customHeight="1">
      <c r="A22" s="3"/>
      <c r="B22" s="4" t="s">
        <v>63</v>
      </c>
      <c r="C22" s="3">
        <v>45</v>
      </c>
      <c r="D22" s="4" t="s">
        <v>64</v>
      </c>
      <c r="E22" s="3">
        <v>81</v>
      </c>
      <c r="F22" s="4" t="s">
        <v>65</v>
      </c>
    </row>
    <row r="23" spans="1:6" ht="9.75" customHeight="1">
      <c r="A23" s="3">
        <v>13</v>
      </c>
      <c r="B23" s="4" t="s">
        <v>66</v>
      </c>
      <c r="C23" s="3">
        <v>46</v>
      </c>
      <c r="D23" s="4" t="s">
        <v>67</v>
      </c>
      <c r="E23" s="3"/>
      <c r="F23" s="4" t="s">
        <v>68</v>
      </c>
    </row>
    <row r="24" spans="1:6" ht="9.75" customHeight="1">
      <c r="A24" s="3"/>
      <c r="B24" s="4" t="s">
        <v>312</v>
      </c>
      <c r="C24" s="3">
        <v>47</v>
      </c>
      <c r="D24" s="4" t="s">
        <v>69</v>
      </c>
      <c r="E24" s="3">
        <v>82</v>
      </c>
      <c r="F24" s="4" t="s">
        <v>70</v>
      </c>
    </row>
    <row r="25" spans="1:6" ht="9.75" customHeight="1">
      <c r="A25" s="3">
        <v>14</v>
      </c>
      <c r="B25" s="4" t="s">
        <v>71</v>
      </c>
      <c r="C25" s="3"/>
      <c r="D25" s="4" t="s">
        <v>72</v>
      </c>
      <c r="E25" s="3"/>
      <c r="F25" s="4" t="s">
        <v>73</v>
      </c>
    </row>
    <row r="26" spans="1:6" ht="9.75" customHeight="1">
      <c r="A26" s="3"/>
      <c r="B26" s="4" t="s">
        <v>74</v>
      </c>
      <c r="C26" s="3">
        <v>48</v>
      </c>
      <c r="D26" s="4" t="s">
        <v>75</v>
      </c>
      <c r="E26" s="3">
        <v>83</v>
      </c>
      <c r="F26" s="4" t="s">
        <v>76</v>
      </c>
    </row>
    <row r="27" spans="1:6" ht="9.75" customHeight="1">
      <c r="A27" s="3">
        <v>15</v>
      </c>
      <c r="B27" s="4" t="s">
        <v>77</v>
      </c>
      <c r="C27" s="3"/>
      <c r="D27" s="4" t="s">
        <v>78</v>
      </c>
      <c r="E27" s="3">
        <v>84</v>
      </c>
      <c r="F27" s="4" t="s">
        <v>316</v>
      </c>
    </row>
    <row r="28" spans="1:6" ht="9.75" customHeight="1">
      <c r="A28" s="3"/>
      <c r="B28" s="4" t="s">
        <v>79</v>
      </c>
      <c r="C28" s="3">
        <v>49</v>
      </c>
      <c r="D28" s="4" t="s">
        <v>80</v>
      </c>
      <c r="E28" s="3"/>
      <c r="F28" s="4" t="s">
        <v>81</v>
      </c>
    </row>
    <row r="29" spans="1:6" ht="9.75" customHeight="1">
      <c r="A29" s="3">
        <v>16</v>
      </c>
      <c r="B29" s="4" t="s">
        <v>82</v>
      </c>
      <c r="C29" s="3"/>
      <c r="D29" s="4" t="s">
        <v>83</v>
      </c>
      <c r="E29" s="3">
        <v>85</v>
      </c>
      <c r="F29" s="4" t="s">
        <v>84</v>
      </c>
    </row>
    <row r="30" spans="1:6" ht="9.75" customHeight="1">
      <c r="A30" s="3"/>
      <c r="B30" s="4" t="s">
        <v>85</v>
      </c>
      <c r="C30" s="3">
        <v>50</v>
      </c>
      <c r="D30" s="4" t="s">
        <v>86</v>
      </c>
      <c r="E30" s="3"/>
      <c r="F30" s="4" t="s">
        <v>317</v>
      </c>
    </row>
    <row r="31" spans="1:6" ht="9.75" customHeight="1">
      <c r="A31" s="3">
        <v>17</v>
      </c>
      <c r="B31" s="4" t="s">
        <v>87</v>
      </c>
      <c r="C31" s="3">
        <v>51</v>
      </c>
      <c r="D31" s="4" t="s">
        <v>88</v>
      </c>
      <c r="E31" s="3">
        <v>86</v>
      </c>
      <c r="F31" s="4" t="s">
        <v>89</v>
      </c>
    </row>
    <row r="32" spans="1:6" ht="9.75" customHeight="1">
      <c r="A32" s="3">
        <v>18</v>
      </c>
      <c r="B32" s="4" t="s">
        <v>90</v>
      </c>
      <c r="C32" s="3"/>
      <c r="D32" s="4" t="s">
        <v>91</v>
      </c>
      <c r="E32" s="3"/>
      <c r="F32" s="4" t="s">
        <v>92</v>
      </c>
    </row>
    <row r="33" spans="1:6" ht="9.75" customHeight="1">
      <c r="A33" s="3">
        <v>19</v>
      </c>
      <c r="B33" s="4" t="s">
        <v>93</v>
      </c>
      <c r="C33" s="3">
        <v>52</v>
      </c>
      <c r="D33" s="4" t="s">
        <v>94</v>
      </c>
      <c r="E33" s="3">
        <v>87</v>
      </c>
      <c r="F33" s="4" t="s">
        <v>318</v>
      </c>
    </row>
    <row r="34" spans="1:6" ht="9.75" customHeight="1">
      <c r="A34" s="3"/>
      <c r="B34" s="4" t="s">
        <v>95</v>
      </c>
      <c r="C34" s="3">
        <v>53</v>
      </c>
      <c r="D34" s="4" t="s">
        <v>96</v>
      </c>
      <c r="E34" s="3"/>
      <c r="F34" s="4" t="s">
        <v>97</v>
      </c>
    </row>
    <row r="35" spans="1:6" ht="9.75" customHeight="1">
      <c r="A35" s="3">
        <v>20</v>
      </c>
      <c r="B35" s="4" t="s">
        <v>98</v>
      </c>
      <c r="C35" s="3"/>
      <c r="D35" s="4" t="s">
        <v>99</v>
      </c>
      <c r="E35" s="3">
        <v>88</v>
      </c>
      <c r="F35" s="4" t="s">
        <v>100</v>
      </c>
    </row>
    <row r="36" spans="1:6" ht="9.75" customHeight="1">
      <c r="A36" s="3"/>
      <c r="B36" s="4" t="s">
        <v>101</v>
      </c>
      <c r="C36" s="3">
        <v>54</v>
      </c>
      <c r="D36" s="4" t="s">
        <v>102</v>
      </c>
      <c r="E36" s="3"/>
      <c r="F36" s="4" t="s">
        <v>103</v>
      </c>
    </row>
    <row r="37" spans="1:6" ht="9.75" customHeight="1">
      <c r="A37" s="3">
        <v>21</v>
      </c>
      <c r="B37" s="4" t="s">
        <v>104</v>
      </c>
      <c r="C37" s="3">
        <v>55</v>
      </c>
      <c r="D37" s="4" t="s">
        <v>105</v>
      </c>
      <c r="E37" s="3">
        <v>89</v>
      </c>
      <c r="F37" s="4" t="s">
        <v>106</v>
      </c>
    </row>
    <row r="38" spans="1:6" ht="9.75" customHeight="1">
      <c r="A38" s="3">
        <v>22</v>
      </c>
      <c r="B38" s="4" t="s">
        <v>107</v>
      </c>
      <c r="C38" s="3"/>
      <c r="D38" s="4" t="s">
        <v>108</v>
      </c>
      <c r="E38" s="3">
        <v>90</v>
      </c>
      <c r="F38" s="4" t="s">
        <v>319</v>
      </c>
    </row>
    <row r="39" spans="1:6" ht="9.75" customHeight="1">
      <c r="A39" s="3"/>
      <c r="B39" s="4" t="s">
        <v>109</v>
      </c>
      <c r="C39" s="3">
        <v>56</v>
      </c>
      <c r="D39" s="4" t="s">
        <v>110</v>
      </c>
      <c r="E39" s="3"/>
      <c r="F39" s="4" t="s">
        <v>111</v>
      </c>
    </row>
    <row r="40" spans="1:6" ht="9.75" customHeight="1">
      <c r="A40" s="3">
        <v>23</v>
      </c>
      <c r="B40" s="4" t="s">
        <v>112</v>
      </c>
      <c r="C40" s="3"/>
      <c r="D40" s="4" t="s">
        <v>113</v>
      </c>
      <c r="E40" s="3">
        <v>91</v>
      </c>
      <c r="F40" s="4" t="s">
        <v>114</v>
      </c>
    </row>
    <row r="41" spans="1:6" ht="9.75" customHeight="1">
      <c r="A41" s="3"/>
      <c r="B41" s="4" t="s">
        <v>115</v>
      </c>
      <c r="C41" s="3">
        <v>57</v>
      </c>
      <c r="D41" s="4" t="s">
        <v>116</v>
      </c>
      <c r="E41" s="3"/>
      <c r="F41" s="4" t="s">
        <v>117</v>
      </c>
    </row>
    <row r="42" spans="1:6" ht="9.75" customHeight="1">
      <c r="A42" s="3">
        <v>24</v>
      </c>
      <c r="B42" s="4" t="s">
        <v>118</v>
      </c>
      <c r="C42" s="3"/>
      <c r="D42" s="4" t="s">
        <v>119</v>
      </c>
      <c r="E42" s="3">
        <v>92</v>
      </c>
      <c r="F42" s="4" t="s">
        <v>120</v>
      </c>
    </row>
    <row r="43" spans="1:6" ht="9.75" customHeight="1">
      <c r="A43" s="3"/>
      <c r="B43" s="4" t="s">
        <v>315</v>
      </c>
      <c r="C43" s="3">
        <v>58</v>
      </c>
      <c r="D43" s="4" t="s">
        <v>121</v>
      </c>
      <c r="E43" s="3"/>
      <c r="F43" s="4" t="s">
        <v>122</v>
      </c>
    </row>
    <row r="44" spans="1:6" ht="9.75" customHeight="1">
      <c r="A44" s="3">
        <v>25</v>
      </c>
      <c r="B44" s="4" t="s">
        <v>123</v>
      </c>
      <c r="C44" s="3"/>
      <c r="D44" s="4" t="s">
        <v>124</v>
      </c>
      <c r="E44" s="3">
        <v>93</v>
      </c>
      <c r="F44" s="4" t="s">
        <v>125</v>
      </c>
    </row>
    <row r="45" spans="1:6" ht="9.75" customHeight="1">
      <c r="A45" s="3"/>
      <c r="B45" s="4" t="s">
        <v>126</v>
      </c>
      <c r="C45" s="3">
        <v>59</v>
      </c>
      <c r="D45" s="4" t="s">
        <v>127</v>
      </c>
      <c r="E45" s="3"/>
      <c r="F45" s="4" t="s">
        <v>128</v>
      </c>
    </row>
    <row r="46" spans="1:6" ht="9.75" customHeight="1">
      <c r="A46" s="3">
        <v>26</v>
      </c>
      <c r="B46" s="4" t="s">
        <v>129</v>
      </c>
      <c r="C46" s="3"/>
      <c r="D46" s="4" t="s">
        <v>130</v>
      </c>
      <c r="E46" s="3">
        <v>94</v>
      </c>
      <c r="F46" s="4" t="s">
        <v>131</v>
      </c>
    </row>
    <row r="47" spans="1:6" ht="9.75" customHeight="1">
      <c r="A47" s="3">
        <v>27</v>
      </c>
      <c r="B47" s="4" t="s">
        <v>132</v>
      </c>
      <c r="C47" s="3">
        <v>60</v>
      </c>
      <c r="D47" s="4" t="s">
        <v>133</v>
      </c>
      <c r="E47" s="3"/>
      <c r="F47" s="4" t="s">
        <v>134</v>
      </c>
    </row>
    <row r="48" spans="1:6" ht="9.75" customHeight="1">
      <c r="A48" s="3"/>
      <c r="B48" s="4" t="s">
        <v>135</v>
      </c>
      <c r="C48" s="3">
        <v>61</v>
      </c>
      <c r="D48" s="4" t="s">
        <v>136</v>
      </c>
      <c r="E48" s="3">
        <v>95</v>
      </c>
      <c r="F48" s="4" t="s">
        <v>137</v>
      </c>
    </row>
    <row r="49" spans="1:6" ht="9.75" customHeight="1">
      <c r="A49" s="3">
        <v>28</v>
      </c>
      <c r="B49" s="4" t="s">
        <v>138</v>
      </c>
      <c r="C49" s="3"/>
      <c r="D49" s="4" t="s">
        <v>139</v>
      </c>
      <c r="E49" s="3"/>
      <c r="F49" s="4" t="s">
        <v>140</v>
      </c>
    </row>
    <row r="50" spans="1:6" ht="9.75" customHeight="1">
      <c r="A50" s="3">
        <v>29</v>
      </c>
      <c r="B50" s="4" t="s">
        <v>141</v>
      </c>
      <c r="C50" s="3">
        <v>62</v>
      </c>
      <c r="D50" s="4" t="s">
        <v>142</v>
      </c>
      <c r="E50" s="3">
        <v>96</v>
      </c>
      <c r="F50" s="4" t="s">
        <v>143</v>
      </c>
    </row>
    <row r="51" spans="1:6" ht="9.75" customHeight="1">
      <c r="A51" s="3">
        <v>30</v>
      </c>
      <c r="B51" s="4" t="s">
        <v>144</v>
      </c>
      <c r="C51" s="3"/>
      <c r="D51" s="4" t="s">
        <v>320</v>
      </c>
      <c r="E51" s="3">
        <v>97</v>
      </c>
      <c r="F51" s="4" t="s">
        <v>322</v>
      </c>
    </row>
    <row r="52" spans="1:6" ht="9.75" customHeight="1">
      <c r="A52" s="3">
        <v>31</v>
      </c>
      <c r="B52" s="4" t="s">
        <v>145</v>
      </c>
      <c r="C52" s="3">
        <v>63</v>
      </c>
      <c r="D52" s="4" t="s">
        <v>146</v>
      </c>
      <c r="E52" s="3"/>
      <c r="F52" s="4" t="s">
        <v>147</v>
      </c>
    </row>
    <row r="53" spans="1:6" ht="9.75" customHeight="1">
      <c r="A53" s="3">
        <v>32</v>
      </c>
      <c r="B53" s="4" t="s">
        <v>321</v>
      </c>
      <c r="C53" s="3"/>
      <c r="D53" s="4" t="s">
        <v>148</v>
      </c>
      <c r="E53" s="3">
        <v>98</v>
      </c>
      <c r="F53" s="4" t="s">
        <v>149</v>
      </c>
    </row>
    <row r="54" spans="1:6" ht="9.75" customHeight="1">
      <c r="A54" s="3"/>
      <c r="B54" s="4" t="s">
        <v>150</v>
      </c>
      <c r="C54" s="3">
        <v>64</v>
      </c>
      <c r="D54" s="4" t="s">
        <v>151</v>
      </c>
      <c r="E54" s="3"/>
      <c r="F54" s="4" t="s">
        <v>152</v>
      </c>
    </row>
    <row r="55" spans="1:6" ht="9.75" customHeight="1">
      <c r="A55" s="3">
        <v>33</v>
      </c>
      <c r="B55" s="4" t="s">
        <v>153</v>
      </c>
      <c r="C55" s="3">
        <v>65</v>
      </c>
      <c r="D55" s="4" t="s">
        <v>154</v>
      </c>
      <c r="E55" s="3">
        <v>99</v>
      </c>
      <c r="F55" s="4" t="s">
        <v>155</v>
      </c>
    </row>
    <row r="56" spans="1:6" ht="9.75" customHeight="1">
      <c r="A56" s="3"/>
      <c r="B56" s="4" t="s">
        <v>156</v>
      </c>
      <c r="C56" s="3"/>
      <c r="D56" s="4" t="s">
        <v>157</v>
      </c>
      <c r="E56" s="6"/>
      <c r="F56" s="6"/>
    </row>
    <row r="57" spans="1:6" ht="9.75" customHeight="1">
      <c r="A57" s="3">
        <v>34</v>
      </c>
      <c r="B57" s="4" t="s">
        <v>158</v>
      </c>
      <c r="C57" s="3">
        <v>66</v>
      </c>
      <c r="D57" s="4" t="s">
        <v>159</v>
      </c>
      <c r="E57" s="6"/>
      <c r="F57" s="6"/>
    </row>
    <row r="58" spans="1:6" ht="9.75" customHeight="1">
      <c r="A58" s="3"/>
      <c r="B58" s="4" t="s">
        <v>160</v>
      </c>
      <c r="C58" s="3"/>
      <c r="D58" s="4" t="s">
        <v>161</v>
      </c>
      <c r="E58" s="6"/>
      <c r="F58" s="6"/>
    </row>
    <row r="59" spans="1:6">
      <c r="A59" s="3"/>
      <c r="B59" s="4"/>
      <c r="C59" s="3"/>
      <c r="D59" s="4"/>
      <c r="E59" s="6"/>
      <c r="F59" s="6"/>
    </row>
    <row r="60" spans="1:6">
      <c r="A60" s="3"/>
      <c r="B60" s="4"/>
      <c r="C60" s="3"/>
      <c r="D60" s="4"/>
      <c r="E60" s="6"/>
      <c r="F60" s="6"/>
    </row>
    <row r="61" spans="1:6">
      <c r="A61" s="3"/>
      <c r="B61" s="4"/>
      <c r="C61" s="3"/>
      <c r="D61" s="4"/>
      <c r="E61" s="6"/>
      <c r="F61" s="6"/>
    </row>
    <row r="62" spans="1:6">
      <c r="A62" s="3"/>
      <c r="B62" s="4"/>
      <c r="C62" s="3"/>
      <c r="D62" s="4"/>
      <c r="E62" s="6"/>
      <c r="F62" s="6"/>
    </row>
    <row r="63" spans="1:6">
      <c r="A63" s="3"/>
      <c r="B63" s="4"/>
      <c r="C63" s="3"/>
      <c r="D63" s="4"/>
      <c r="E63" s="6"/>
      <c r="F63" s="6"/>
    </row>
    <row r="64" spans="1:6">
      <c r="A64" s="3"/>
      <c r="B64" s="4"/>
      <c r="C64" s="3"/>
      <c r="D64" s="4"/>
      <c r="E64" s="6"/>
      <c r="F64" s="6"/>
    </row>
    <row r="65" spans="1:6">
      <c r="A65" s="3"/>
      <c r="B65" s="4"/>
      <c r="C65" s="3"/>
      <c r="D65" s="4"/>
      <c r="E65" s="6"/>
      <c r="F65" s="6"/>
    </row>
    <row r="66" spans="1:6">
      <c r="A66" s="3"/>
      <c r="B66" s="4"/>
      <c r="C66" s="3"/>
      <c r="D66" s="4"/>
      <c r="E66" s="6"/>
      <c r="F66" s="6"/>
    </row>
    <row r="67" spans="1:6">
      <c r="A67" s="3"/>
      <c r="B67" s="4"/>
      <c r="C67" s="3"/>
      <c r="D67" s="4"/>
      <c r="E67" s="6"/>
      <c r="F67" s="6"/>
    </row>
    <row r="68" spans="1:6">
      <c r="A68" s="3"/>
      <c r="B68" s="4"/>
      <c r="C68" s="3"/>
      <c r="D68" s="4"/>
      <c r="E68" s="6"/>
      <c r="F68" s="6"/>
    </row>
    <row r="69" spans="1:6">
      <c r="A69" s="3"/>
      <c r="B69" s="4"/>
      <c r="C69" s="3"/>
      <c r="D69" s="4"/>
      <c r="E69" s="6"/>
      <c r="F69" s="6"/>
    </row>
    <row r="70" spans="1:6">
      <c r="A70" s="3"/>
      <c r="B70" s="4"/>
      <c r="C70" s="3"/>
      <c r="D70" s="4"/>
      <c r="E70" s="6"/>
      <c r="F70" s="6"/>
    </row>
    <row r="71" spans="1:6">
      <c r="A71" s="3"/>
      <c r="B71" s="4"/>
      <c r="C71" s="3"/>
      <c r="D71" s="4"/>
      <c r="E71" s="6"/>
      <c r="F71" s="6"/>
    </row>
    <row r="72" spans="1:6">
      <c r="A72" s="3"/>
      <c r="B72" s="4"/>
      <c r="C72" s="3"/>
      <c r="D72" s="4"/>
      <c r="E72" s="6"/>
      <c r="F72" s="6"/>
    </row>
    <row r="73" spans="1:6">
      <c r="A73" s="3"/>
      <c r="B73" s="4"/>
      <c r="C73" s="3"/>
      <c r="D73" s="4"/>
      <c r="E73" s="6"/>
      <c r="F73" s="6"/>
    </row>
    <row r="74" spans="1:6">
      <c r="A74" s="3"/>
      <c r="B74" s="4"/>
      <c r="C74" s="3"/>
      <c r="D74" s="4"/>
      <c r="E74" s="6"/>
      <c r="F74" s="6"/>
    </row>
    <row r="75" spans="1:6">
      <c r="A75" s="3"/>
      <c r="B75" s="4"/>
      <c r="C75" s="3"/>
      <c r="D75" s="4"/>
      <c r="E75" s="6"/>
      <c r="F75" s="6"/>
    </row>
    <row r="76" spans="1:6">
      <c r="A76" s="3"/>
      <c r="B76" s="4"/>
      <c r="C76" s="3"/>
      <c r="D76" s="4"/>
      <c r="E76" s="6"/>
      <c r="F76" s="6"/>
    </row>
    <row r="77" spans="1:6">
      <c r="A77" s="3"/>
      <c r="B77" s="4"/>
      <c r="C77" s="3"/>
      <c r="D77" s="4"/>
      <c r="E77" s="6"/>
      <c r="F77" s="6"/>
    </row>
    <row r="78" spans="1:6">
      <c r="A78" s="3"/>
      <c r="B78" s="4"/>
      <c r="C78" s="3"/>
      <c r="D78" s="4"/>
      <c r="E78" s="6"/>
      <c r="F78" s="6"/>
    </row>
    <row r="79" spans="1:6">
      <c r="A79" s="3"/>
      <c r="B79" s="4"/>
      <c r="C79" s="3"/>
      <c r="D79" s="4"/>
      <c r="E79" s="6"/>
      <c r="F79" s="6"/>
    </row>
    <row r="80" spans="1:6">
      <c r="A80" s="3"/>
      <c r="B80" s="4"/>
      <c r="C80" s="3"/>
      <c r="D80" s="4"/>
      <c r="E80" s="6"/>
      <c r="F80" s="6"/>
    </row>
    <row r="81" spans="1:6">
      <c r="A81" s="3"/>
      <c r="B81" s="4"/>
      <c r="C81" s="3"/>
      <c r="D81" s="4"/>
      <c r="E81" s="6"/>
      <c r="F81" s="6"/>
    </row>
    <row r="82" spans="1:6">
      <c r="A82" s="3"/>
      <c r="B82" s="4"/>
      <c r="C82" s="3"/>
      <c r="D82" s="4"/>
      <c r="E82" s="6"/>
      <c r="F82" s="6"/>
    </row>
    <row r="83" spans="1:6">
      <c r="A83" s="3"/>
      <c r="B83" s="4"/>
      <c r="C83" s="3"/>
      <c r="D83" s="4"/>
      <c r="E83" s="6"/>
      <c r="F83" s="6"/>
    </row>
    <row r="84" spans="1:6">
      <c r="A84" s="3"/>
      <c r="B84" s="4"/>
      <c r="C84" s="3"/>
      <c r="D84" s="4"/>
      <c r="E84" s="6"/>
      <c r="F84" s="6"/>
    </row>
    <row r="85" spans="1:6">
      <c r="A85" s="3"/>
      <c r="B85" s="4"/>
      <c r="C85" s="3"/>
      <c r="D85" s="4"/>
      <c r="E85" s="6"/>
      <c r="F85" s="6"/>
    </row>
    <row r="86" spans="1:6">
      <c r="A86" s="3"/>
      <c r="B86" s="4"/>
      <c r="C86" s="3"/>
      <c r="D86" s="4"/>
      <c r="E86" s="6"/>
      <c r="F86" s="6"/>
    </row>
    <row r="87" spans="1:6">
      <c r="A87" s="3"/>
      <c r="B87" s="4"/>
      <c r="C87" s="3"/>
      <c r="D87" s="4"/>
    </row>
    <row r="88" spans="1:6">
      <c r="A88" s="3"/>
      <c r="B88" s="4"/>
      <c r="C88" s="3"/>
      <c r="D88" s="4"/>
    </row>
    <row r="89" spans="1:6">
      <c r="A89" s="3"/>
      <c r="B89" s="4"/>
      <c r="C89" s="3"/>
      <c r="D89" s="4"/>
    </row>
    <row r="90" spans="1:6">
      <c r="A90" s="3"/>
      <c r="B90" s="4"/>
      <c r="C90" s="3"/>
      <c r="D90" s="4"/>
    </row>
    <row r="91" spans="1:6">
      <c r="A91" s="3"/>
      <c r="B91" s="4"/>
      <c r="C91" s="3"/>
      <c r="D91" s="4"/>
    </row>
    <row r="92" spans="1:6">
      <c r="A92" s="3"/>
      <c r="B92" s="4"/>
      <c r="C92" s="3"/>
      <c r="D92" s="4"/>
    </row>
    <row r="93" spans="1:6">
      <c r="A93" s="3"/>
      <c r="B93" s="4"/>
      <c r="C93" s="3"/>
      <c r="D93" s="4"/>
    </row>
    <row r="94" spans="1:6">
      <c r="A94" s="3"/>
      <c r="B94" s="4"/>
      <c r="C94" s="3"/>
      <c r="D94" s="4"/>
    </row>
    <row r="95" spans="1:6">
      <c r="A95" s="3"/>
      <c r="B95" s="4"/>
      <c r="C95" s="3"/>
      <c r="D95" s="4"/>
    </row>
    <row r="96" spans="1:6">
      <c r="A96" s="3"/>
      <c r="B96" s="4"/>
      <c r="C96" s="3"/>
      <c r="D96" s="4"/>
    </row>
    <row r="97" spans="1:4">
      <c r="A97" s="3"/>
      <c r="B97" s="4"/>
      <c r="C97" s="3"/>
      <c r="D97" s="4"/>
    </row>
    <row r="98" spans="1:4">
      <c r="A98" s="3"/>
      <c r="B98" s="4"/>
      <c r="C98" s="3"/>
      <c r="D98" s="4"/>
    </row>
    <row r="99" spans="1:4">
      <c r="A99" s="3"/>
      <c r="B99" s="4"/>
      <c r="C99" s="3"/>
      <c r="D99" s="4"/>
    </row>
    <row r="100" spans="1:4">
      <c r="A100" s="3"/>
      <c r="B100" s="4"/>
      <c r="C100" s="3"/>
      <c r="D100" s="4"/>
    </row>
    <row r="101" spans="1:4">
      <c r="A101" s="3"/>
      <c r="B101" s="4"/>
      <c r="C101" s="3"/>
      <c r="D101" s="4"/>
    </row>
    <row r="102" spans="1:4">
      <c r="A102" s="3"/>
      <c r="B102" s="4"/>
      <c r="C102" s="3"/>
      <c r="D102" s="4"/>
    </row>
    <row r="103" spans="1:4">
      <c r="A103" s="3"/>
      <c r="B103" s="4"/>
      <c r="C103" s="3"/>
      <c r="D103" s="4"/>
    </row>
    <row r="104" spans="1:4">
      <c r="A104" s="3"/>
      <c r="B104" s="4"/>
      <c r="C104" s="3"/>
      <c r="D104" s="4"/>
    </row>
    <row r="105" spans="1:4">
      <c r="A105" s="3"/>
      <c r="B105" s="4"/>
      <c r="C105" s="3"/>
      <c r="D105" s="4"/>
    </row>
    <row r="106" spans="1:4">
      <c r="A106" s="3"/>
      <c r="B106" s="4"/>
      <c r="C106" s="3"/>
      <c r="D106" s="4"/>
    </row>
    <row r="107" spans="1:4">
      <c r="A107" s="3"/>
      <c r="B107" s="4"/>
      <c r="C107" s="3"/>
      <c r="D107" s="4"/>
    </row>
    <row r="108" spans="1:4">
      <c r="A108" s="3"/>
      <c r="B108" s="4"/>
      <c r="C108" s="3"/>
      <c r="D108" s="4"/>
    </row>
    <row r="109" spans="1:4">
      <c r="A109" s="3"/>
      <c r="B109" s="4"/>
      <c r="C109" s="3"/>
      <c r="D109" s="4"/>
    </row>
    <row r="110" spans="1:4">
      <c r="A110" s="3"/>
      <c r="B110" s="4"/>
      <c r="C110" s="3"/>
      <c r="D110" s="4"/>
    </row>
    <row r="111" spans="1:4">
      <c r="A111" s="3"/>
      <c r="B111" s="4"/>
      <c r="C111" s="6"/>
      <c r="D111" s="6"/>
    </row>
    <row r="112" spans="1:4">
      <c r="A112" s="3"/>
      <c r="B112" s="4"/>
      <c r="C112" s="6"/>
      <c r="D112" s="6"/>
    </row>
    <row r="113" spans="1:4">
      <c r="A113" s="3"/>
      <c r="B113" s="4"/>
      <c r="C113" s="6"/>
      <c r="D113" s="6"/>
    </row>
    <row r="114" spans="1:4">
      <c r="A114" s="3"/>
      <c r="B114" s="4"/>
      <c r="C114" s="6"/>
      <c r="D114" s="6"/>
    </row>
    <row r="115" spans="1:4">
      <c r="A115" s="3"/>
      <c r="B115" s="4"/>
      <c r="C115" s="6"/>
      <c r="D115" s="6"/>
    </row>
    <row r="116" spans="1:4">
      <c r="A116" s="3"/>
      <c r="B116" s="4"/>
      <c r="C116" s="6"/>
      <c r="D116" s="6"/>
    </row>
    <row r="117" spans="1:4">
      <c r="A117" s="3"/>
      <c r="B117" s="4"/>
      <c r="C117" s="6"/>
      <c r="D117" s="6"/>
    </row>
    <row r="118" spans="1:4">
      <c r="A118" s="3"/>
      <c r="B118" s="4"/>
      <c r="C118" s="6"/>
      <c r="D118" s="6"/>
    </row>
    <row r="119" spans="1:4">
      <c r="A119" s="3"/>
      <c r="B119" s="4"/>
      <c r="C119" s="6"/>
      <c r="D119" s="6"/>
    </row>
    <row r="120" spans="1:4">
      <c r="A120" s="3"/>
      <c r="B120" s="4"/>
      <c r="C120" s="6"/>
      <c r="D120" s="6"/>
    </row>
    <row r="121" spans="1:4">
      <c r="A121" s="3"/>
      <c r="B121" s="4"/>
      <c r="C121" s="6"/>
      <c r="D121" s="6"/>
    </row>
    <row r="122" spans="1:4">
      <c r="A122" s="3"/>
      <c r="B122" s="4"/>
      <c r="C122" s="6"/>
      <c r="D122" s="6"/>
    </row>
    <row r="123" spans="1:4">
      <c r="A123" s="3"/>
      <c r="B123" s="4"/>
      <c r="C123" s="6"/>
      <c r="D123" s="6"/>
    </row>
    <row r="124" spans="1:4">
      <c r="A124" s="3"/>
      <c r="B124" s="4"/>
      <c r="C124" s="6"/>
      <c r="D124" s="6"/>
    </row>
    <row r="125" spans="1:4">
      <c r="A125" s="3"/>
      <c r="B125" s="4"/>
      <c r="C125" s="6"/>
      <c r="D125" s="6"/>
    </row>
    <row r="126" spans="1:4">
      <c r="A126" s="3"/>
      <c r="B126" s="4"/>
      <c r="C126" s="6"/>
      <c r="D126" s="6"/>
    </row>
    <row r="127" spans="1:4">
      <c r="A127" s="3"/>
      <c r="B127" s="4"/>
      <c r="C127" s="6"/>
      <c r="D127" s="6"/>
    </row>
    <row r="128" spans="1:4">
      <c r="A128" s="3"/>
      <c r="B128" s="4"/>
      <c r="C128" s="6"/>
      <c r="D128" s="6"/>
    </row>
    <row r="129" spans="1:4">
      <c r="A129" s="3"/>
      <c r="B129" s="4"/>
      <c r="C129" s="6"/>
      <c r="D129" s="6"/>
    </row>
    <row r="130" spans="1:4">
      <c r="A130" s="3"/>
      <c r="B130" s="4"/>
      <c r="C130" s="6"/>
      <c r="D130" s="6"/>
    </row>
    <row r="131" spans="1:4">
      <c r="A131" s="3"/>
      <c r="B131" s="4"/>
      <c r="C131" s="6"/>
      <c r="D131" s="6"/>
    </row>
    <row r="132" spans="1:4">
      <c r="A132" s="3"/>
      <c r="B132" s="4"/>
      <c r="C132" s="6"/>
      <c r="D132" s="6"/>
    </row>
    <row r="133" spans="1:4">
      <c r="A133" s="3"/>
      <c r="B133" s="4"/>
      <c r="C133" s="6"/>
      <c r="D133" s="6"/>
    </row>
    <row r="134" spans="1:4">
      <c r="A134" s="3"/>
      <c r="B134" s="4"/>
      <c r="C134" s="6"/>
      <c r="D134" s="6"/>
    </row>
    <row r="135" spans="1:4">
      <c r="A135" s="3"/>
      <c r="B135" s="4"/>
      <c r="C135" s="6"/>
      <c r="D135" s="6"/>
    </row>
    <row r="136" spans="1:4">
      <c r="A136" s="3"/>
      <c r="B136" s="4"/>
      <c r="C136" s="6"/>
      <c r="D136" s="6"/>
    </row>
    <row r="137" spans="1:4">
      <c r="A137" s="3"/>
      <c r="B137" s="4"/>
      <c r="C137" s="6"/>
      <c r="D137" s="6"/>
    </row>
    <row r="138" spans="1:4">
      <c r="A138" s="3"/>
      <c r="B138" s="4"/>
      <c r="C138" s="6"/>
      <c r="D138" s="6"/>
    </row>
    <row r="139" spans="1:4">
      <c r="A139" s="3"/>
      <c r="B139" s="4"/>
      <c r="C139" s="6"/>
      <c r="D139" s="6"/>
    </row>
    <row r="140" spans="1:4">
      <c r="A140" s="3"/>
      <c r="B140" s="4"/>
      <c r="C140" s="6"/>
      <c r="D140" s="6"/>
    </row>
    <row r="141" spans="1:4">
      <c r="A141" s="3"/>
      <c r="B141" s="4"/>
      <c r="C141" s="6"/>
      <c r="D141" s="6"/>
    </row>
    <row r="142" spans="1:4">
      <c r="A142" s="3"/>
      <c r="B142" s="4"/>
    </row>
    <row r="143" spans="1:4">
      <c r="A143" s="3"/>
      <c r="B143" s="4"/>
    </row>
    <row r="144" spans="1:4">
      <c r="A144" s="3"/>
      <c r="B144" s="4"/>
    </row>
    <row r="145" spans="1:2">
      <c r="A145" s="3"/>
      <c r="B145" s="4"/>
    </row>
    <row r="146" spans="1:2">
      <c r="A146" s="3"/>
      <c r="B146" s="4"/>
    </row>
    <row r="147" spans="1:2">
      <c r="A147" s="3"/>
      <c r="B147" s="4"/>
    </row>
    <row r="148" spans="1:2">
      <c r="A148" s="3"/>
      <c r="B148" s="4"/>
    </row>
    <row r="149" spans="1:2">
      <c r="A149" s="3"/>
      <c r="B149" s="4"/>
    </row>
    <row r="150" spans="1:2">
      <c r="A150" s="3"/>
      <c r="B150" s="4"/>
    </row>
    <row r="151" spans="1:2">
      <c r="A151" s="3"/>
      <c r="B151" s="4"/>
    </row>
    <row r="152" spans="1:2">
      <c r="A152" s="3"/>
      <c r="B152" s="4"/>
    </row>
    <row r="153" spans="1:2">
      <c r="A153" s="3"/>
      <c r="B153" s="4"/>
    </row>
    <row r="154" spans="1:2">
      <c r="A154" s="3"/>
      <c r="B154" s="4"/>
    </row>
    <row r="155" spans="1:2">
      <c r="A155" s="3"/>
      <c r="B155" s="4"/>
    </row>
    <row r="156" spans="1:2">
      <c r="A156" s="3"/>
      <c r="B156" s="4"/>
    </row>
    <row r="157" spans="1:2">
      <c r="A157" s="3"/>
      <c r="B157" s="4"/>
    </row>
    <row r="158" spans="1:2">
      <c r="A158" s="3"/>
      <c r="B158" s="4"/>
    </row>
    <row r="159" spans="1:2">
      <c r="A159" s="3"/>
      <c r="B159" s="4"/>
    </row>
    <row r="160" spans="1:2">
      <c r="A160" s="3"/>
      <c r="B160" s="4"/>
    </row>
    <row r="161" spans="1:2">
      <c r="A161" s="3"/>
      <c r="B161" s="4"/>
    </row>
    <row r="162" spans="1:2">
      <c r="A162" s="3"/>
      <c r="B162" s="4"/>
    </row>
    <row r="163" spans="1:2">
      <c r="A163" s="3"/>
      <c r="B163" s="4"/>
    </row>
    <row r="164" spans="1:2">
      <c r="A164" s="3"/>
      <c r="B164" s="4"/>
    </row>
    <row r="165" spans="1:2">
      <c r="A165" s="6"/>
      <c r="B165" s="6"/>
    </row>
    <row r="166" spans="1:2">
      <c r="A166" s="6"/>
      <c r="B166" s="6"/>
    </row>
    <row r="167" spans="1:2">
      <c r="A167" s="6"/>
      <c r="B167" s="6"/>
    </row>
    <row r="168" spans="1:2">
      <c r="A168" s="6"/>
      <c r="B168" s="6"/>
    </row>
    <row r="169" spans="1:2">
      <c r="A169" s="6"/>
      <c r="B169" s="6"/>
    </row>
    <row r="170" spans="1:2">
      <c r="A170" s="6"/>
      <c r="B170" s="6"/>
    </row>
    <row r="171" spans="1:2">
      <c r="A171" s="6"/>
      <c r="B171" s="6"/>
    </row>
    <row r="172" spans="1:2">
      <c r="A172" s="6"/>
      <c r="B172" s="6"/>
    </row>
    <row r="173" spans="1:2">
      <c r="A173" s="6"/>
      <c r="B173" s="6"/>
    </row>
    <row r="174" spans="1:2">
      <c r="A174" s="6"/>
      <c r="B174" s="6"/>
    </row>
    <row r="175" spans="1:2">
      <c r="A175" s="6"/>
      <c r="B175" s="6"/>
    </row>
    <row r="176" spans="1:2">
      <c r="A176" s="6"/>
      <c r="B176" s="6"/>
    </row>
    <row r="177" spans="1:2">
      <c r="A177" s="6"/>
      <c r="B177" s="6"/>
    </row>
    <row r="178" spans="1:2">
      <c r="A178" s="6"/>
      <c r="B178" s="6"/>
    </row>
    <row r="179" spans="1:2">
      <c r="A179" s="6"/>
      <c r="B179" s="6"/>
    </row>
    <row r="180" spans="1:2">
      <c r="A180" s="6"/>
      <c r="B180" s="6"/>
    </row>
    <row r="181" spans="1:2">
      <c r="A181" s="6"/>
      <c r="B181" s="6"/>
    </row>
    <row r="182" spans="1:2">
      <c r="A182" s="6"/>
      <c r="B182" s="6"/>
    </row>
    <row r="183" spans="1:2">
      <c r="A183" s="6"/>
      <c r="B183" s="6"/>
    </row>
    <row r="184" spans="1:2">
      <c r="A184" s="6"/>
      <c r="B184" s="6"/>
    </row>
    <row r="185" spans="1:2">
      <c r="A185" s="6"/>
      <c r="B185" s="6"/>
    </row>
    <row r="186" spans="1:2">
      <c r="A186" s="6"/>
      <c r="B186" s="6"/>
    </row>
    <row r="187" spans="1:2">
      <c r="A187" s="6"/>
      <c r="B187" s="6"/>
    </row>
    <row r="188" spans="1:2">
      <c r="A188" s="6"/>
      <c r="B188" s="6"/>
    </row>
    <row r="189" spans="1:2">
      <c r="A189" s="6"/>
      <c r="B189" s="6"/>
    </row>
    <row r="190" spans="1:2">
      <c r="A190" s="6"/>
      <c r="B190" s="6"/>
    </row>
    <row r="191" spans="1:2">
      <c r="A191" s="6"/>
      <c r="B191" s="6"/>
    </row>
    <row r="192" spans="1:2">
      <c r="A192" s="6"/>
      <c r="B192" s="6"/>
    </row>
    <row r="193" spans="1:2">
      <c r="A193" s="6"/>
      <c r="B193" s="6"/>
    </row>
    <row r="194" spans="1:2">
      <c r="A194" s="6"/>
      <c r="B194" s="6"/>
    </row>
    <row r="195" spans="1:2">
      <c r="A195" s="6"/>
      <c r="B195" s="6"/>
    </row>
  </sheetData>
  <mergeCells count="5">
    <mergeCell ref="H3:I3"/>
    <mergeCell ref="A2:F2"/>
    <mergeCell ref="A3:B3"/>
    <mergeCell ref="C3:D3"/>
    <mergeCell ref="E3:F3"/>
  </mergeCells>
  <phoneticPr fontId="1" type="noConversion"/>
  <hyperlinks>
    <hyperlink ref="H3:I3" location="Indice!A1" display="Voltar ao Indice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4"/>
  <sheetViews>
    <sheetView showGridLines="0" showRowColHeaders="0" zoomScaleNormal="100" workbookViewId="0">
      <selection activeCell="B1" sqref="B1"/>
    </sheetView>
  </sheetViews>
  <sheetFormatPr defaultRowHeight="15"/>
  <cols>
    <col min="1" max="1" width="2.5703125" style="12" customWidth="1"/>
    <col min="2" max="2" width="104.42578125" style="12" bestFit="1" customWidth="1"/>
    <col min="3" max="16384" width="9.140625" style="12"/>
  </cols>
  <sheetData>
    <row r="1" spans="2:2" ht="27" customHeight="1">
      <c r="B1" s="11" t="s">
        <v>394</v>
      </c>
    </row>
    <row r="2" spans="2:2" ht="3.75" customHeight="1">
      <c r="B2" s="13"/>
    </row>
    <row r="3" spans="2:2">
      <c r="B3" s="14"/>
    </row>
    <row r="4" spans="2:2" s="16" customFormat="1" ht="14.25" customHeight="1">
      <c r="B4" s="15" t="s">
        <v>395</v>
      </c>
    </row>
    <row r="5" spans="2:2" s="16" customFormat="1" ht="3.75" customHeight="1">
      <c r="B5" s="17"/>
    </row>
    <row r="6" spans="2:2" s="16" customFormat="1" ht="18" customHeight="1">
      <c r="B6" s="18"/>
    </row>
    <row r="7" spans="2:2" s="16" customFormat="1" ht="18" customHeight="1">
      <c r="B7" s="19" t="s">
        <v>396</v>
      </c>
    </row>
    <row r="8" spans="2:2" s="16" customFormat="1" ht="18" customHeight="1">
      <c r="B8" s="19" t="s">
        <v>397</v>
      </c>
    </row>
    <row r="9" spans="2:2" s="16" customFormat="1" ht="18" customHeight="1">
      <c r="B9" s="19" t="s">
        <v>398</v>
      </c>
    </row>
    <row r="10" spans="2:2" s="16" customFormat="1" ht="18" customHeight="1">
      <c r="B10" s="19" t="s">
        <v>399</v>
      </c>
    </row>
    <row r="11" spans="2:2" s="16" customFormat="1" ht="18" customHeight="1">
      <c r="B11" s="19" t="s">
        <v>400</v>
      </c>
    </row>
    <row r="12" spans="2:2" s="16" customFormat="1" ht="18" customHeight="1">
      <c r="B12" s="19" t="s">
        <v>401</v>
      </c>
    </row>
    <row r="13" spans="2:2" s="16" customFormat="1" ht="18" customHeight="1">
      <c r="B13" s="19" t="s">
        <v>402</v>
      </c>
    </row>
    <row r="14" spans="2:2" s="16" customFormat="1" ht="18" customHeight="1">
      <c r="B14" s="19" t="s">
        <v>403</v>
      </c>
    </row>
    <row r="15" spans="2:2" s="16" customFormat="1" ht="18" customHeight="1">
      <c r="B15" s="19" t="s">
        <v>404</v>
      </c>
    </row>
    <row r="16" spans="2:2" s="16" customFormat="1" ht="18" customHeight="1">
      <c r="B16" s="19" t="s">
        <v>405</v>
      </c>
    </row>
    <row r="17" spans="2:2" s="16" customFormat="1" ht="18" customHeight="1">
      <c r="B17" s="19" t="s">
        <v>406</v>
      </c>
    </row>
    <row r="18" spans="2:2" s="16" customFormat="1" ht="18" customHeight="1">
      <c r="B18" s="19" t="s">
        <v>407</v>
      </c>
    </row>
    <row r="19" spans="2:2" ht="18" customHeight="1">
      <c r="B19" s="19" t="s">
        <v>408</v>
      </c>
    </row>
    <row r="20" spans="2:2" ht="18" customHeight="1">
      <c r="B20" s="19" t="s">
        <v>409</v>
      </c>
    </row>
    <row r="21" spans="2:2" ht="18" customHeight="1">
      <c r="B21" s="19" t="s">
        <v>410</v>
      </c>
    </row>
    <row r="22" spans="2:2" ht="18" customHeight="1">
      <c r="B22" s="19" t="s">
        <v>411</v>
      </c>
    </row>
    <row r="23" spans="2:2" ht="18" customHeight="1"/>
    <row r="24" spans="2:2" ht="18" customHeight="1">
      <c r="B24" s="19" t="s">
        <v>412</v>
      </c>
    </row>
  </sheetData>
  <hyperlinks>
    <hyperlink ref="B13" location="'Q007'!A1" display="Q007_IMP_COUNTRY - IMPORTS INTERNATIONAL TRADE BY COUNTRIES"/>
    <hyperlink ref="B15" location="'Q009'!A1" display="Q009_EXP_COUNTRY - EXPORTS INTERNATIONAL TRADE BY COUNTRIES"/>
    <hyperlink ref="B17" location="'Q011'!A1" display="Q011_IMP_BEC - IMPORTS - INTERNATIONAL TRADE BY BEC"/>
    <hyperlink ref="B18" location="'Q012'!A1" display="Q012_EXP_BEC - EXPORTS - INTERNATIONAL TRADE BY BEC"/>
    <hyperlink ref="B19" location="'Q013'!A1" display="Q013_IMP_CHAP - IMPORTS - INTERNATIONAL TRADE BY CHAPTERS OF CN"/>
    <hyperlink ref="B20" location="'Q014'!A1" display="Q014_EXP_CHAP - EXPORTS - INTERNATIONAL TRADE BY CHAPTERS OF CN"/>
    <hyperlink ref="B21" location="'Q015'!A1" display="Q015_IMP_EXP_GRP_PROD - IMPORTS AND EXPORTS OF INTERNATIONAL TRADE BY PRODUCT GROUPS"/>
    <hyperlink ref="B22" location="'Q016'!A1" display="Q016_ZN_ECON - BREAKDOWN BY ECONOMIC ZONES AND COUNTRIES OF INTERNATIONAL TRADE - TOTAL COUNTRY"/>
    <hyperlink ref="B7" location="'Q001'!A1" display="Q001_GLOBAL_DATA - GLOBAL DATA"/>
    <hyperlink ref="B8" location="'Q002'!A1" display="Q002_IMP_MONTH - IMPORTS INTERNATIONAL DATA BY MONTHS"/>
    <hyperlink ref="B10" location="'Q004'!A1" display="Q004_EXP_MONTH - EXPORTS INTERNATIONAL DATA BY MONTHS"/>
    <hyperlink ref="B9" location="'Q003'!A1" display="Q003_IMP_MONTH_DATA - IMPORTS INTERNATIONAL DATA BY MONTHS WITH AND WITHOUT FUELS AND LUBRICANTS"/>
    <hyperlink ref="B11" location="'Q005'!A1" display="Q005_EXP_MONTH_DATA - EXPORTS INTERNATIONAL DATA BY MONTHS WITH AND WITHOUT FUELS AND LUBRICANTS"/>
    <hyperlink ref="B12" location="'Q006'!A1" display="Q006_TRADE_BALANCE - TRADE BALANCE WITH AND WITHOUT FUELS AND LUBRICANTS"/>
    <hyperlink ref="B14" location="'Q008'!A1" display="Q008_IMP_MAIN_PARTNERS - IMPORTS INTERNATIONAL TRADE BY MAIN COUNTRIES AND ECONOMIC ZONES"/>
    <hyperlink ref="B16" location="'Q010'!A1" display="Q010_EXP_MAIN_PARTNERS - EXPORTS INTERNATIONAL TRADE BY MAIN COUNTRIES AND ECONOMIC ZONES"/>
    <hyperlink ref="B24" location="'Combined Nomenclature'!A2" display="Combined Nomenclature - CN Chapter descriptive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66"/>
  <sheetViews>
    <sheetView showGridLines="0" topLeftCell="A2" workbookViewId="0">
      <selection activeCell="A2" sqref="A2:F4"/>
    </sheetView>
  </sheetViews>
  <sheetFormatPr defaultRowHeight="12.75"/>
  <cols>
    <col min="1" max="1" width="5.7109375" customWidth="1"/>
    <col min="2" max="2" width="26.140625" customWidth="1"/>
    <col min="3" max="3" width="5.7109375" customWidth="1"/>
    <col min="4" max="4" width="26.140625" customWidth="1"/>
    <col min="5" max="5" width="5.7109375" customWidth="1"/>
    <col min="6" max="6" width="26.140625" customWidth="1"/>
  </cols>
  <sheetData>
    <row r="1" spans="1:9" ht="5.25" hidden="1" customHeight="1"/>
    <row r="2" spans="1:9" ht="18" customHeight="1" thickBot="1">
      <c r="A2" s="290" t="s">
        <v>413</v>
      </c>
      <c r="B2" s="291"/>
      <c r="C2" s="291"/>
      <c r="D2" s="291"/>
      <c r="E2" s="291"/>
      <c r="F2" s="292"/>
    </row>
    <row r="3" spans="1:9" ht="18" customHeight="1" thickBot="1">
      <c r="A3" s="287" t="s">
        <v>414</v>
      </c>
      <c r="B3" s="289"/>
      <c r="C3" s="287" t="s">
        <v>414</v>
      </c>
      <c r="D3" s="289"/>
      <c r="E3" s="287" t="s">
        <v>414</v>
      </c>
      <c r="F3" s="289"/>
      <c r="H3" s="286" t="s">
        <v>515</v>
      </c>
      <c r="I3" s="286"/>
    </row>
    <row r="4" spans="1:9" ht="18" customHeight="1" thickBot="1">
      <c r="A4" s="8" t="s">
        <v>415</v>
      </c>
      <c r="B4" s="8" t="s">
        <v>416</v>
      </c>
      <c r="C4" s="8" t="s">
        <v>415</v>
      </c>
      <c r="D4" s="8" t="s">
        <v>416</v>
      </c>
      <c r="E4" s="8" t="s">
        <v>415</v>
      </c>
      <c r="F4" s="8" t="s">
        <v>416</v>
      </c>
    </row>
    <row r="5" spans="1:9" ht="9.75" customHeight="1">
      <c r="A5" s="1" t="s">
        <v>5</v>
      </c>
      <c r="B5" s="2" t="s">
        <v>417</v>
      </c>
      <c r="C5" s="3" t="s">
        <v>243</v>
      </c>
      <c r="D5" s="4" t="s">
        <v>418</v>
      </c>
      <c r="E5" s="3" t="s">
        <v>269</v>
      </c>
      <c r="F5" s="4" t="s">
        <v>419</v>
      </c>
    </row>
    <row r="6" spans="1:9" ht="9.75" customHeight="1">
      <c r="A6" s="1" t="s">
        <v>8</v>
      </c>
      <c r="B6" s="5" t="s">
        <v>420</v>
      </c>
      <c r="C6" s="3" t="s">
        <v>244</v>
      </c>
      <c r="D6" s="4" t="s">
        <v>421</v>
      </c>
      <c r="E6" s="3" t="s">
        <v>270</v>
      </c>
      <c r="F6" s="4" t="s">
        <v>422</v>
      </c>
    </row>
    <row r="7" spans="1:9" ht="9.75" customHeight="1">
      <c r="A7" s="1" t="s">
        <v>12</v>
      </c>
      <c r="B7" s="2" t="s">
        <v>423</v>
      </c>
      <c r="C7" s="3" t="s">
        <v>245</v>
      </c>
      <c r="D7" s="4" t="s">
        <v>424</v>
      </c>
      <c r="E7" s="3" t="s">
        <v>271</v>
      </c>
      <c r="F7" s="4" t="s">
        <v>425</v>
      </c>
      <c r="G7" s="7" t="s">
        <v>426</v>
      </c>
    </row>
    <row r="8" spans="1:9" ht="9.75" customHeight="1">
      <c r="A8" s="1" t="s">
        <v>16</v>
      </c>
      <c r="B8" s="5" t="s">
        <v>427</v>
      </c>
      <c r="C8" s="3" t="s">
        <v>246</v>
      </c>
      <c r="D8" s="4" t="s">
        <v>428</v>
      </c>
      <c r="E8" s="3" t="s">
        <v>272</v>
      </c>
      <c r="F8" s="4" t="s">
        <v>429</v>
      </c>
    </row>
    <row r="9" spans="1:9" ht="9.75" customHeight="1">
      <c r="A9" s="1" t="s">
        <v>23</v>
      </c>
      <c r="B9" s="2" t="s">
        <v>430</v>
      </c>
      <c r="C9" s="3" t="s">
        <v>247</v>
      </c>
      <c r="D9" s="4" t="s">
        <v>431</v>
      </c>
      <c r="E9" s="3" t="s">
        <v>273</v>
      </c>
      <c r="F9" s="4" t="s">
        <v>432</v>
      </c>
    </row>
    <row r="10" spans="1:9" ht="9.75" customHeight="1">
      <c r="A10" s="1" t="s">
        <v>27</v>
      </c>
      <c r="B10" s="5" t="s">
        <v>433</v>
      </c>
      <c r="C10" s="3" t="s">
        <v>248</v>
      </c>
      <c r="D10" s="4" t="s">
        <v>434</v>
      </c>
      <c r="E10" s="3" t="s">
        <v>274</v>
      </c>
      <c r="F10" s="4" t="s">
        <v>435</v>
      </c>
    </row>
    <row r="11" spans="1:9" ht="9.75" customHeight="1">
      <c r="A11" s="1" t="s">
        <v>34</v>
      </c>
      <c r="B11" s="5" t="s">
        <v>436</v>
      </c>
      <c r="C11" s="3" t="s">
        <v>194</v>
      </c>
      <c r="D11" s="4" t="s">
        <v>437</v>
      </c>
      <c r="E11" s="3" t="s">
        <v>275</v>
      </c>
      <c r="F11" s="4" t="s">
        <v>438</v>
      </c>
    </row>
    <row r="12" spans="1:9" ht="9.75" customHeight="1">
      <c r="A12" s="1" t="s">
        <v>40</v>
      </c>
      <c r="B12" s="5" t="s">
        <v>439</v>
      </c>
      <c r="C12" s="3" t="s">
        <v>195</v>
      </c>
      <c r="D12" s="4" t="s">
        <v>440</v>
      </c>
      <c r="E12" s="3" t="s">
        <v>276</v>
      </c>
      <c r="F12" s="4" t="s">
        <v>441</v>
      </c>
    </row>
    <row r="13" spans="1:9" ht="9.75" customHeight="1">
      <c r="A13" s="1" t="s">
        <v>47</v>
      </c>
      <c r="B13" s="5" t="s">
        <v>442</v>
      </c>
      <c r="C13" s="3" t="s">
        <v>249</v>
      </c>
      <c r="D13" s="4" t="s">
        <v>443</v>
      </c>
      <c r="E13" s="3" t="s">
        <v>277</v>
      </c>
      <c r="F13" s="4" t="s">
        <v>444</v>
      </c>
    </row>
    <row r="14" spans="1:9" ht="9.75" customHeight="1">
      <c r="A14" s="1" t="s">
        <v>224</v>
      </c>
      <c r="B14" s="5" t="s">
        <v>445</v>
      </c>
      <c r="C14" s="3" t="s">
        <v>250</v>
      </c>
      <c r="D14" s="4" t="s">
        <v>446</v>
      </c>
      <c r="E14" s="3" t="s">
        <v>278</v>
      </c>
      <c r="F14" s="4" t="s">
        <v>447</v>
      </c>
    </row>
    <row r="15" spans="1:9" ht="9.75" customHeight="1">
      <c r="A15" s="1" t="s">
        <v>203</v>
      </c>
      <c r="B15" s="5" t="s">
        <v>448</v>
      </c>
      <c r="C15" s="3" t="s">
        <v>251</v>
      </c>
      <c r="D15" s="4" t="s">
        <v>449</v>
      </c>
      <c r="E15" s="3" t="s">
        <v>279</v>
      </c>
      <c r="F15" s="4" t="s">
        <v>450</v>
      </c>
    </row>
    <row r="16" spans="1:9" ht="9.75" customHeight="1">
      <c r="A16" s="1" t="s">
        <v>208</v>
      </c>
      <c r="B16" s="5" t="s">
        <v>451</v>
      </c>
      <c r="C16" s="3" t="s">
        <v>252</v>
      </c>
      <c r="D16" s="4" t="s">
        <v>452</v>
      </c>
      <c r="E16" s="3" t="s">
        <v>280</v>
      </c>
      <c r="F16" s="4" t="s">
        <v>453</v>
      </c>
      <c r="G16" s="7" t="s">
        <v>426</v>
      </c>
    </row>
    <row r="17" spans="1:7">
      <c r="A17" s="3" t="s">
        <v>225</v>
      </c>
      <c r="B17" s="4" t="s">
        <v>454</v>
      </c>
      <c r="C17" s="3" t="s">
        <v>253</v>
      </c>
      <c r="D17" s="4" t="s">
        <v>455</v>
      </c>
      <c r="E17" s="3" t="s">
        <v>281</v>
      </c>
      <c r="F17" s="4" t="s">
        <v>456</v>
      </c>
      <c r="G17" s="7" t="s">
        <v>426</v>
      </c>
    </row>
    <row r="18" spans="1:7">
      <c r="A18" s="3" t="s">
        <v>226</v>
      </c>
      <c r="B18" s="4" t="s">
        <v>457</v>
      </c>
      <c r="C18" s="3" t="s">
        <v>254</v>
      </c>
      <c r="D18" s="4" t="s">
        <v>458</v>
      </c>
      <c r="E18" s="3" t="s">
        <v>282</v>
      </c>
      <c r="F18" s="4" t="s">
        <v>459</v>
      </c>
    </row>
    <row r="19" spans="1:7">
      <c r="A19" s="3" t="s">
        <v>227</v>
      </c>
      <c r="B19" s="4" t="s">
        <v>460</v>
      </c>
      <c r="C19" s="3" t="s">
        <v>255</v>
      </c>
      <c r="D19" s="4" t="s">
        <v>461</v>
      </c>
      <c r="E19" s="3" t="s">
        <v>283</v>
      </c>
      <c r="F19" s="4" t="s">
        <v>462</v>
      </c>
      <c r="G19" s="7" t="s">
        <v>426</v>
      </c>
    </row>
    <row r="20" spans="1:7">
      <c r="A20" s="3" t="s">
        <v>228</v>
      </c>
      <c r="B20" s="4" t="s">
        <v>463</v>
      </c>
      <c r="C20" s="3" t="s">
        <v>256</v>
      </c>
      <c r="D20" s="4" t="s">
        <v>464</v>
      </c>
      <c r="E20" s="3" t="s">
        <v>284</v>
      </c>
      <c r="F20" s="4" t="s">
        <v>465</v>
      </c>
      <c r="G20" s="7" t="s">
        <v>426</v>
      </c>
    </row>
    <row r="21" spans="1:7">
      <c r="A21" s="3" t="s">
        <v>229</v>
      </c>
      <c r="B21" s="4" t="s">
        <v>466</v>
      </c>
      <c r="C21" s="3" t="s">
        <v>196</v>
      </c>
      <c r="D21" s="4" t="s">
        <v>467</v>
      </c>
      <c r="E21" s="3" t="s">
        <v>285</v>
      </c>
      <c r="F21" s="4" t="s">
        <v>468</v>
      </c>
      <c r="G21" s="7" t="s">
        <v>426</v>
      </c>
    </row>
    <row r="22" spans="1:7">
      <c r="A22" s="3" t="s">
        <v>230</v>
      </c>
      <c r="B22" s="4" t="s">
        <v>469</v>
      </c>
      <c r="C22" s="3" t="s">
        <v>211</v>
      </c>
      <c r="D22" s="4" t="s">
        <v>470</v>
      </c>
      <c r="E22" s="3" t="s">
        <v>286</v>
      </c>
      <c r="F22" s="4" t="s">
        <v>471</v>
      </c>
      <c r="G22" s="7" t="s">
        <v>426</v>
      </c>
    </row>
    <row r="23" spans="1:7">
      <c r="A23" s="3" t="s">
        <v>231</v>
      </c>
      <c r="B23" s="4" t="s">
        <v>472</v>
      </c>
      <c r="C23" s="3" t="s">
        <v>197</v>
      </c>
      <c r="D23" s="4" t="s">
        <v>473</v>
      </c>
      <c r="E23" s="3" t="s">
        <v>287</v>
      </c>
      <c r="F23" s="4" t="s">
        <v>474</v>
      </c>
      <c r="G23" s="7" t="s">
        <v>426</v>
      </c>
    </row>
    <row r="24" spans="1:7">
      <c r="A24" s="3" t="s">
        <v>232</v>
      </c>
      <c r="B24" s="4" t="s">
        <v>475</v>
      </c>
      <c r="C24" s="3" t="s">
        <v>257</v>
      </c>
      <c r="D24" s="4" t="s">
        <v>476</v>
      </c>
      <c r="E24" s="3" t="s">
        <v>288</v>
      </c>
      <c r="F24" s="4" t="s">
        <v>477</v>
      </c>
    </row>
    <row r="25" spans="1:7">
      <c r="A25" s="3" t="s">
        <v>191</v>
      </c>
      <c r="B25" s="4" t="s">
        <v>478</v>
      </c>
      <c r="C25" s="3" t="s">
        <v>258</v>
      </c>
      <c r="D25" s="4" t="s">
        <v>479</v>
      </c>
      <c r="E25" s="3" t="s">
        <v>289</v>
      </c>
      <c r="F25" s="4" t="s">
        <v>480</v>
      </c>
      <c r="G25" s="7" t="s">
        <v>426</v>
      </c>
    </row>
    <row r="26" spans="1:7">
      <c r="A26" s="3" t="s">
        <v>192</v>
      </c>
      <c r="B26" s="4" t="s">
        <v>481</v>
      </c>
      <c r="C26" s="3" t="s">
        <v>259</v>
      </c>
      <c r="D26" s="4" t="s">
        <v>482</v>
      </c>
      <c r="E26" s="3" t="s">
        <v>290</v>
      </c>
      <c r="F26" s="4" t="s">
        <v>483</v>
      </c>
    </row>
    <row r="27" spans="1:7">
      <c r="A27" s="3" t="s">
        <v>233</v>
      </c>
      <c r="B27" s="4" t="s">
        <v>484</v>
      </c>
      <c r="C27" s="3" t="s">
        <v>260</v>
      </c>
      <c r="D27" s="4" t="s">
        <v>485</v>
      </c>
      <c r="E27" s="3" t="s">
        <v>291</v>
      </c>
      <c r="F27" s="4" t="s">
        <v>486</v>
      </c>
      <c r="G27" s="7" t="s">
        <v>426</v>
      </c>
    </row>
    <row r="28" spans="1:7">
      <c r="A28" s="3" t="s">
        <v>234</v>
      </c>
      <c r="B28" s="4" t="s">
        <v>487</v>
      </c>
      <c r="C28" s="3" t="s">
        <v>261</v>
      </c>
      <c r="D28" s="4" t="s">
        <v>488</v>
      </c>
      <c r="E28" s="3" t="s">
        <v>292</v>
      </c>
      <c r="F28" s="4" t="s">
        <v>489</v>
      </c>
      <c r="G28" s="7" t="s">
        <v>426</v>
      </c>
    </row>
    <row r="29" spans="1:7">
      <c r="A29" s="3" t="s">
        <v>235</v>
      </c>
      <c r="B29" s="4" t="s">
        <v>490</v>
      </c>
      <c r="C29" s="3" t="s">
        <v>262</v>
      </c>
      <c r="D29" s="4" t="s">
        <v>491</v>
      </c>
      <c r="E29" s="3" t="s">
        <v>293</v>
      </c>
      <c r="F29" s="4" t="s">
        <v>492</v>
      </c>
      <c r="G29" s="7" t="s">
        <v>426</v>
      </c>
    </row>
    <row r="30" spans="1:7">
      <c r="A30" s="3" t="s">
        <v>236</v>
      </c>
      <c r="B30" s="4" t="s">
        <v>493</v>
      </c>
      <c r="C30" s="3" t="s">
        <v>263</v>
      </c>
      <c r="D30" s="4" t="s">
        <v>494</v>
      </c>
      <c r="E30" s="3" t="s">
        <v>294</v>
      </c>
      <c r="F30" s="4" t="s">
        <v>495</v>
      </c>
      <c r="G30" s="7" t="s">
        <v>426</v>
      </c>
    </row>
    <row r="31" spans="1:7">
      <c r="A31" s="3" t="s">
        <v>237</v>
      </c>
      <c r="B31" s="4" t="s">
        <v>496</v>
      </c>
      <c r="C31" s="3" t="s">
        <v>198</v>
      </c>
      <c r="D31" s="4" t="s">
        <v>497</v>
      </c>
      <c r="E31" s="3" t="s">
        <v>295</v>
      </c>
      <c r="F31" s="4" t="s">
        <v>498</v>
      </c>
    </row>
    <row r="32" spans="1:7">
      <c r="A32" s="3" t="s">
        <v>238</v>
      </c>
      <c r="B32" s="4" t="s">
        <v>499</v>
      </c>
      <c r="C32" s="3" t="s">
        <v>199</v>
      </c>
      <c r="D32" s="4" t="s">
        <v>500</v>
      </c>
      <c r="E32" s="3">
        <v>97</v>
      </c>
      <c r="F32" s="4" t="s">
        <v>501</v>
      </c>
    </row>
    <row r="33" spans="1:6">
      <c r="A33" s="3" t="s">
        <v>239</v>
      </c>
      <c r="B33" s="4" t="s">
        <v>502</v>
      </c>
      <c r="C33" s="3" t="s">
        <v>200</v>
      </c>
      <c r="D33" s="4" t="s">
        <v>503</v>
      </c>
      <c r="E33" s="3">
        <v>98</v>
      </c>
      <c r="F33" s="4" t="s">
        <v>504</v>
      </c>
    </row>
    <row r="34" spans="1:6">
      <c r="A34" s="3" t="s">
        <v>240</v>
      </c>
      <c r="B34" s="4" t="s">
        <v>505</v>
      </c>
      <c r="C34" s="3" t="s">
        <v>264</v>
      </c>
      <c r="D34" s="4" t="s">
        <v>506</v>
      </c>
      <c r="E34" s="3" t="s">
        <v>426</v>
      </c>
      <c r="F34" s="4"/>
    </row>
    <row r="35" spans="1:6">
      <c r="A35" s="3" t="s">
        <v>193</v>
      </c>
      <c r="B35" s="4" t="s">
        <v>507</v>
      </c>
      <c r="C35" s="3" t="s">
        <v>265</v>
      </c>
      <c r="D35" s="4" t="s">
        <v>508</v>
      </c>
      <c r="E35" s="3" t="s">
        <v>426</v>
      </c>
      <c r="F35" s="4"/>
    </row>
    <row r="36" spans="1:6">
      <c r="A36" s="3" t="s">
        <v>219</v>
      </c>
      <c r="B36" s="4" t="s">
        <v>509</v>
      </c>
      <c r="C36" s="3" t="s">
        <v>266</v>
      </c>
      <c r="D36" s="4" t="s">
        <v>510</v>
      </c>
      <c r="E36" s="3" t="s">
        <v>426</v>
      </c>
      <c r="F36" s="4"/>
    </row>
    <row r="37" spans="1:6">
      <c r="A37" s="3" t="s">
        <v>241</v>
      </c>
      <c r="B37" s="4" t="s">
        <v>511</v>
      </c>
      <c r="C37" s="3" t="s">
        <v>267</v>
      </c>
      <c r="D37" s="4" t="s">
        <v>512</v>
      </c>
      <c r="E37" s="3" t="s">
        <v>426</v>
      </c>
      <c r="F37" s="4"/>
    </row>
    <row r="38" spans="1:6">
      <c r="A38" s="3" t="s">
        <v>242</v>
      </c>
      <c r="B38" s="4" t="s">
        <v>513</v>
      </c>
      <c r="C38" s="3" t="s">
        <v>268</v>
      </c>
      <c r="D38" s="4" t="s">
        <v>514</v>
      </c>
      <c r="E38" s="3" t="s">
        <v>426</v>
      </c>
      <c r="F38" s="4"/>
    </row>
    <row r="39" spans="1:6">
      <c r="A39" s="3"/>
      <c r="B39" s="4"/>
      <c r="C39" s="3"/>
      <c r="D39" s="4"/>
      <c r="E39" s="6"/>
      <c r="F39" s="6"/>
    </row>
    <row r="40" spans="1:6">
      <c r="A40" s="3"/>
      <c r="B40" s="4"/>
      <c r="C40" s="3"/>
      <c r="D40" s="4"/>
      <c r="E40" s="6"/>
      <c r="F40" s="6"/>
    </row>
    <row r="41" spans="1:6">
      <c r="A41" s="3"/>
      <c r="B41" s="4"/>
      <c r="C41" s="3"/>
      <c r="D41" s="4"/>
      <c r="E41" s="6"/>
      <c r="F41" s="6"/>
    </row>
    <row r="42" spans="1:6">
      <c r="A42" s="3"/>
      <c r="B42" s="4"/>
      <c r="C42" s="3"/>
      <c r="D42" s="4"/>
      <c r="E42" s="6"/>
      <c r="F42" s="6"/>
    </row>
    <row r="43" spans="1:6">
      <c r="A43" s="3"/>
      <c r="B43" s="4"/>
      <c r="C43" s="3"/>
      <c r="D43" s="4"/>
      <c r="E43" s="6"/>
      <c r="F43" s="6"/>
    </row>
    <row r="44" spans="1:6">
      <c r="A44" s="3"/>
      <c r="B44" s="4"/>
      <c r="C44" s="3"/>
      <c r="D44" s="4"/>
      <c r="E44" s="6"/>
      <c r="F44" s="6"/>
    </row>
    <row r="45" spans="1:6">
      <c r="A45" s="3"/>
      <c r="B45" s="4"/>
      <c r="C45" s="3"/>
      <c r="D45" s="4"/>
      <c r="E45" s="6"/>
      <c r="F45" s="6"/>
    </row>
    <row r="46" spans="1:6">
      <c r="A46" s="3"/>
      <c r="B46" s="4"/>
      <c r="C46" s="3"/>
      <c r="D46" s="4"/>
      <c r="E46" s="6"/>
      <c r="F46" s="6"/>
    </row>
    <row r="47" spans="1:6">
      <c r="A47" s="3"/>
      <c r="B47" s="4"/>
      <c r="C47" s="3"/>
      <c r="D47" s="4"/>
      <c r="E47" s="6"/>
      <c r="F47" s="6"/>
    </row>
    <row r="48" spans="1:6">
      <c r="A48" s="3"/>
      <c r="B48" s="4"/>
      <c r="C48" s="3"/>
      <c r="D48" s="4"/>
      <c r="E48" s="6"/>
      <c r="F48" s="6"/>
    </row>
    <row r="49" spans="1:6">
      <c r="A49" s="3"/>
      <c r="B49" s="4"/>
      <c r="C49" s="3"/>
      <c r="D49" s="4"/>
      <c r="E49" s="6"/>
      <c r="F49" s="6"/>
    </row>
    <row r="50" spans="1:6">
      <c r="A50" s="3"/>
      <c r="B50" s="4"/>
      <c r="C50" s="3"/>
      <c r="D50" s="4"/>
      <c r="E50" s="6"/>
      <c r="F50" s="6"/>
    </row>
    <row r="51" spans="1:6">
      <c r="A51" s="3"/>
      <c r="B51" s="4"/>
      <c r="C51" s="3"/>
      <c r="D51" s="4"/>
      <c r="E51" s="6"/>
      <c r="F51" s="6"/>
    </row>
    <row r="52" spans="1:6">
      <c r="A52" s="3"/>
      <c r="B52" s="4"/>
      <c r="C52" s="3"/>
      <c r="D52" s="4"/>
      <c r="E52" s="6"/>
      <c r="F52" s="6"/>
    </row>
    <row r="53" spans="1:6">
      <c r="A53" s="3"/>
      <c r="B53" s="4"/>
      <c r="C53" s="3"/>
      <c r="D53" s="4"/>
      <c r="E53" s="6"/>
      <c r="F53" s="6"/>
    </row>
    <row r="54" spans="1:6">
      <c r="A54" s="3"/>
      <c r="B54" s="4"/>
      <c r="C54" s="3"/>
      <c r="D54" s="4"/>
      <c r="E54" s="6"/>
      <c r="F54" s="6"/>
    </row>
    <row r="55" spans="1:6">
      <c r="A55" s="3"/>
      <c r="B55" s="4"/>
      <c r="C55" s="3"/>
      <c r="D55" s="4"/>
      <c r="E55" s="6"/>
      <c r="F55" s="6"/>
    </row>
    <row r="56" spans="1:6">
      <c r="A56" s="3"/>
      <c r="B56" s="4"/>
      <c r="C56" s="3"/>
      <c r="D56" s="4"/>
      <c r="E56" s="6"/>
      <c r="F56" s="6"/>
    </row>
    <row r="57" spans="1:6">
      <c r="A57" s="3"/>
      <c r="B57" s="4"/>
      <c r="C57" s="3"/>
      <c r="D57" s="4"/>
      <c r="E57" s="6"/>
      <c r="F57" s="6"/>
    </row>
    <row r="58" spans="1:6">
      <c r="A58" s="3"/>
      <c r="B58" s="4"/>
      <c r="C58" s="3"/>
      <c r="D58" s="4"/>
    </row>
    <row r="59" spans="1:6">
      <c r="A59" s="3"/>
      <c r="B59" s="4"/>
      <c r="C59" s="3"/>
      <c r="D59" s="4"/>
    </row>
    <row r="60" spans="1:6">
      <c r="A60" s="3"/>
      <c r="B60" s="4"/>
      <c r="C60" s="3"/>
      <c r="D60" s="4"/>
    </row>
    <row r="61" spans="1:6">
      <c r="A61" s="3"/>
      <c r="B61" s="4"/>
      <c r="C61" s="3"/>
      <c r="D61" s="4"/>
    </row>
    <row r="62" spans="1:6">
      <c r="A62" s="3"/>
      <c r="B62" s="4"/>
      <c r="C62" s="3"/>
      <c r="D62" s="4"/>
    </row>
    <row r="63" spans="1:6">
      <c r="A63" s="3"/>
      <c r="B63" s="4"/>
      <c r="C63" s="3"/>
      <c r="D63" s="4"/>
    </row>
    <row r="64" spans="1:6">
      <c r="A64" s="3"/>
      <c r="B64" s="4"/>
      <c r="C64" s="3"/>
      <c r="D64" s="4"/>
    </row>
    <row r="65" spans="1:4">
      <c r="A65" s="3"/>
      <c r="B65" s="4"/>
      <c r="C65" s="3"/>
      <c r="D65" s="4"/>
    </row>
    <row r="66" spans="1:4">
      <c r="A66" s="3"/>
      <c r="B66" s="4"/>
      <c r="C66" s="3"/>
      <c r="D66" s="4"/>
    </row>
    <row r="67" spans="1:4">
      <c r="A67" s="3"/>
      <c r="B67" s="4"/>
      <c r="C67" s="3"/>
      <c r="D67" s="4"/>
    </row>
    <row r="68" spans="1:4">
      <c r="A68" s="3"/>
      <c r="B68" s="4"/>
      <c r="C68" s="3"/>
      <c r="D68" s="4"/>
    </row>
    <row r="69" spans="1:4">
      <c r="A69" s="3"/>
      <c r="B69" s="4"/>
      <c r="C69" s="3"/>
      <c r="D69" s="4"/>
    </row>
    <row r="70" spans="1:4">
      <c r="A70" s="3"/>
      <c r="B70" s="4"/>
      <c r="C70" s="3"/>
      <c r="D70" s="4"/>
    </row>
    <row r="71" spans="1:4">
      <c r="A71" s="3"/>
      <c r="B71" s="4"/>
      <c r="C71" s="3"/>
      <c r="D71" s="4"/>
    </row>
    <row r="72" spans="1:4">
      <c r="A72" s="3"/>
      <c r="B72" s="4"/>
      <c r="C72" s="3"/>
      <c r="D72" s="4"/>
    </row>
    <row r="73" spans="1:4">
      <c r="A73" s="3"/>
      <c r="B73" s="4"/>
      <c r="C73" s="3"/>
      <c r="D73" s="4"/>
    </row>
    <row r="74" spans="1:4">
      <c r="A74" s="3"/>
      <c r="B74" s="4"/>
      <c r="C74" s="3"/>
      <c r="D74" s="4"/>
    </row>
    <row r="75" spans="1:4">
      <c r="A75" s="3"/>
      <c r="B75" s="4"/>
      <c r="C75" s="3"/>
      <c r="D75" s="4"/>
    </row>
    <row r="76" spans="1:4">
      <c r="A76" s="3"/>
      <c r="B76" s="4"/>
      <c r="C76" s="3"/>
      <c r="D76" s="4"/>
    </row>
    <row r="77" spans="1:4">
      <c r="A77" s="3"/>
      <c r="B77" s="4"/>
      <c r="C77" s="3"/>
      <c r="D77" s="4"/>
    </row>
    <row r="78" spans="1:4">
      <c r="A78" s="3"/>
      <c r="B78" s="4"/>
      <c r="C78" s="3"/>
      <c r="D78" s="4"/>
    </row>
    <row r="79" spans="1:4">
      <c r="A79" s="3"/>
      <c r="B79" s="4"/>
      <c r="C79" s="3"/>
      <c r="D79" s="4"/>
    </row>
    <row r="80" spans="1:4">
      <c r="A80" s="3"/>
      <c r="B80" s="4"/>
      <c r="C80" s="3"/>
      <c r="D80" s="4"/>
    </row>
    <row r="81" spans="1:4">
      <c r="A81" s="3"/>
      <c r="B81" s="4"/>
      <c r="C81" s="3"/>
      <c r="D81" s="4"/>
    </row>
    <row r="82" spans="1:4">
      <c r="A82" s="3"/>
      <c r="B82" s="4"/>
      <c r="C82" s="6"/>
      <c r="D82" s="6"/>
    </row>
    <row r="83" spans="1:4">
      <c r="A83" s="3"/>
      <c r="B83" s="4"/>
      <c r="C83" s="6"/>
      <c r="D83" s="6"/>
    </row>
    <row r="84" spans="1:4">
      <c r="A84" s="3"/>
      <c r="B84" s="4"/>
      <c r="C84" s="6"/>
      <c r="D84" s="6"/>
    </row>
    <row r="85" spans="1:4">
      <c r="A85" s="3"/>
      <c r="B85" s="4"/>
      <c r="C85" s="6"/>
      <c r="D85" s="6"/>
    </row>
    <row r="86" spans="1:4">
      <c r="A86" s="3"/>
      <c r="B86" s="4"/>
      <c r="C86" s="6"/>
      <c r="D86" s="6"/>
    </row>
    <row r="87" spans="1:4">
      <c r="A87" s="3"/>
      <c r="B87" s="4"/>
      <c r="C87" s="6"/>
      <c r="D87" s="6"/>
    </row>
    <row r="88" spans="1:4">
      <c r="A88" s="3"/>
      <c r="B88" s="4"/>
      <c r="C88" s="6"/>
      <c r="D88" s="6"/>
    </row>
    <row r="89" spans="1:4">
      <c r="A89" s="3"/>
      <c r="B89" s="4"/>
      <c r="C89" s="6"/>
      <c r="D89" s="6"/>
    </row>
    <row r="90" spans="1:4">
      <c r="A90" s="3"/>
      <c r="B90" s="4"/>
      <c r="C90" s="6"/>
      <c r="D90" s="6"/>
    </row>
    <row r="91" spans="1:4">
      <c r="A91" s="3"/>
      <c r="B91" s="4"/>
      <c r="C91" s="6"/>
      <c r="D91" s="6"/>
    </row>
    <row r="92" spans="1:4">
      <c r="A92" s="3"/>
      <c r="B92" s="4"/>
      <c r="C92" s="6"/>
      <c r="D92" s="6"/>
    </row>
    <row r="93" spans="1:4">
      <c r="A93" s="3"/>
      <c r="B93" s="4"/>
      <c r="C93" s="6"/>
      <c r="D93" s="6"/>
    </row>
    <row r="94" spans="1:4">
      <c r="A94" s="3"/>
      <c r="B94" s="4"/>
      <c r="C94" s="6"/>
      <c r="D94" s="6"/>
    </row>
    <row r="95" spans="1:4">
      <c r="A95" s="3"/>
      <c r="B95" s="4"/>
      <c r="C95" s="6"/>
      <c r="D95" s="6"/>
    </row>
    <row r="96" spans="1:4">
      <c r="A96" s="3"/>
      <c r="B96" s="4"/>
      <c r="C96" s="6"/>
      <c r="D96" s="6"/>
    </row>
    <row r="97" spans="1:4">
      <c r="A97" s="3"/>
      <c r="B97" s="4"/>
      <c r="C97" s="6"/>
      <c r="D97" s="6"/>
    </row>
    <row r="98" spans="1:4">
      <c r="A98" s="3"/>
      <c r="B98" s="4"/>
      <c r="C98" s="6"/>
      <c r="D98" s="6"/>
    </row>
    <row r="99" spans="1:4">
      <c r="A99" s="3"/>
      <c r="B99" s="4"/>
      <c r="C99" s="6"/>
      <c r="D99" s="6"/>
    </row>
    <row r="100" spans="1:4">
      <c r="A100" s="3"/>
      <c r="B100" s="4"/>
      <c r="C100" s="6"/>
      <c r="D100" s="6"/>
    </row>
    <row r="101" spans="1:4">
      <c r="A101" s="3"/>
      <c r="B101" s="4"/>
      <c r="C101" s="6"/>
      <c r="D101" s="6"/>
    </row>
    <row r="102" spans="1:4">
      <c r="A102" s="3"/>
      <c r="B102" s="4"/>
      <c r="C102" s="6"/>
      <c r="D102" s="6"/>
    </row>
    <row r="103" spans="1:4">
      <c r="A103" s="3"/>
      <c r="B103" s="4"/>
      <c r="C103" s="6"/>
      <c r="D103" s="6"/>
    </row>
    <row r="104" spans="1:4">
      <c r="A104" s="3"/>
      <c r="B104" s="4"/>
      <c r="C104" s="6"/>
      <c r="D104" s="6"/>
    </row>
    <row r="105" spans="1:4">
      <c r="A105" s="3"/>
      <c r="B105" s="4"/>
      <c r="C105" s="6"/>
      <c r="D105" s="6"/>
    </row>
    <row r="106" spans="1:4">
      <c r="A106" s="3"/>
      <c r="B106" s="4"/>
      <c r="C106" s="6"/>
      <c r="D106" s="6"/>
    </row>
    <row r="107" spans="1:4">
      <c r="A107" s="3"/>
      <c r="B107" s="4"/>
      <c r="C107" s="6"/>
      <c r="D107" s="6"/>
    </row>
    <row r="108" spans="1:4">
      <c r="A108" s="3"/>
      <c r="B108" s="4"/>
      <c r="C108" s="6"/>
      <c r="D108" s="6"/>
    </row>
    <row r="109" spans="1:4">
      <c r="A109" s="3"/>
      <c r="B109" s="4"/>
      <c r="C109" s="6"/>
      <c r="D109" s="6"/>
    </row>
    <row r="110" spans="1:4">
      <c r="A110" s="3"/>
      <c r="B110" s="4"/>
      <c r="C110" s="6"/>
      <c r="D110" s="6"/>
    </row>
    <row r="111" spans="1:4">
      <c r="A111" s="3"/>
      <c r="B111" s="4"/>
      <c r="C111" s="6"/>
      <c r="D111" s="6"/>
    </row>
    <row r="112" spans="1:4">
      <c r="A112" s="3"/>
      <c r="B112" s="4"/>
      <c r="C112" s="6"/>
      <c r="D112" s="6"/>
    </row>
    <row r="113" spans="1:2">
      <c r="A113" s="3"/>
      <c r="B113" s="4"/>
    </row>
    <row r="114" spans="1:2">
      <c r="A114" s="3"/>
      <c r="B114" s="4"/>
    </row>
    <row r="115" spans="1:2">
      <c r="A115" s="3"/>
      <c r="B115" s="4"/>
    </row>
    <row r="116" spans="1:2">
      <c r="A116" s="3"/>
      <c r="B116" s="4"/>
    </row>
    <row r="117" spans="1:2">
      <c r="A117" s="3"/>
      <c r="B117" s="4"/>
    </row>
    <row r="118" spans="1:2">
      <c r="A118" s="3"/>
      <c r="B118" s="4"/>
    </row>
    <row r="119" spans="1:2">
      <c r="A119" s="3"/>
      <c r="B119" s="4"/>
    </row>
    <row r="120" spans="1:2">
      <c r="A120" s="3"/>
      <c r="B120" s="4"/>
    </row>
    <row r="121" spans="1:2">
      <c r="A121" s="3"/>
      <c r="B121" s="4"/>
    </row>
    <row r="122" spans="1:2">
      <c r="A122" s="3"/>
      <c r="B122" s="4"/>
    </row>
    <row r="123" spans="1:2">
      <c r="A123" s="3"/>
      <c r="B123" s="4"/>
    </row>
    <row r="124" spans="1:2">
      <c r="A124" s="3"/>
      <c r="B124" s="4"/>
    </row>
    <row r="125" spans="1:2">
      <c r="A125" s="3"/>
      <c r="B125" s="4"/>
    </row>
    <row r="126" spans="1:2">
      <c r="A126" s="3"/>
      <c r="B126" s="4"/>
    </row>
    <row r="127" spans="1:2">
      <c r="A127" s="3"/>
      <c r="B127" s="4"/>
    </row>
    <row r="128" spans="1:2">
      <c r="A128" s="3"/>
      <c r="B128" s="4"/>
    </row>
    <row r="129" spans="1:2">
      <c r="A129" s="3"/>
      <c r="B129" s="4"/>
    </row>
    <row r="130" spans="1:2">
      <c r="A130" s="3"/>
      <c r="B130" s="4"/>
    </row>
    <row r="131" spans="1:2">
      <c r="A131" s="3"/>
      <c r="B131" s="4"/>
    </row>
    <row r="132" spans="1:2">
      <c r="A132" s="3"/>
      <c r="B132" s="4"/>
    </row>
    <row r="133" spans="1:2">
      <c r="A133" s="3"/>
      <c r="B133" s="4"/>
    </row>
    <row r="134" spans="1:2">
      <c r="A134" s="3"/>
      <c r="B134" s="4"/>
    </row>
    <row r="135" spans="1:2">
      <c r="A135" s="3"/>
      <c r="B135" s="4"/>
    </row>
    <row r="136" spans="1:2">
      <c r="A136" s="6"/>
      <c r="B136" s="6"/>
    </row>
    <row r="137" spans="1:2">
      <c r="A137" s="6"/>
      <c r="B137" s="6"/>
    </row>
    <row r="138" spans="1:2">
      <c r="A138" s="6"/>
      <c r="B138" s="6"/>
    </row>
    <row r="139" spans="1:2">
      <c r="A139" s="6"/>
      <c r="B139" s="6"/>
    </row>
    <row r="140" spans="1:2">
      <c r="A140" s="6"/>
      <c r="B140" s="6"/>
    </row>
    <row r="141" spans="1:2">
      <c r="A141" s="6"/>
      <c r="B141" s="6"/>
    </row>
    <row r="142" spans="1:2">
      <c r="A142" s="6"/>
      <c r="B142" s="6"/>
    </row>
    <row r="143" spans="1:2">
      <c r="A143" s="6"/>
      <c r="B143" s="6"/>
    </row>
    <row r="144" spans="1:2">
      <c r="A144" s="6"/>
      <c r="B144" s="6"/>
    </row>
    <row r="145" spans="1:2">
      <c r="A145" s="6"/>
      <c r="B145" s="6"/>
    </row>
    <row r="146" spans="1:2">
      <c r="A146" s="6"/>
      <c r="B146" s="6"/>
    </row>
    <row r="147" spans="1:2">
      <c r="A147" s="6"/>
      <c r="B147" s="6"/>
    </row>
    <row r="148" spans="1:2">
      <c r="A148" s="6"/>
      <c r="B148" s="6"/>
    </row>
    <row r="149" spans="1:2">
      <c r="A149" s="6"/>
      <c r="B149" s="6"/>
    </row>
    <row r="150" spans="1:2">
      <c r="A150" s="6"/>
      <c r="B150" s="6"/>
    </row>
    <row r="151" spans="1:2">
      <c r="A151" s="6"/>
      <c r="B151" s="6"/>
    </row>
    <row r="152" spans="1:2">
      <c r="A152" s="6"/>
      <c r="B152" s="6"/>
    </row>
    <row r="153" spans="1:2">
      <c r="A153" s="6"/>
      <c r="B153" s="6"/>
    </row>
    <row r="154" spans="1:2">
      <c r="A154" s="6"/>
      <c r="B154" s="6"/>
    </row>
    <row r="155" spans="1:2">
      <c r="A155" s="6"/>
      <c r="B155" s="6"/>
    </row>
    <row r="156" spans="1:2">
      <c r="A156" s="6"/>
      <c r="B156" s="6"/>
    </row>
    <row r="157" spans="1:2">
      <c r="A157" s="6"/>
      <c r="B157" s="6"/>
    </row>
    <row r="158" spans="1:2">
      <c r="A158" s="6"/>
      <c r="B158" s="6"/>
    </row>
    <row r="159" spans="1:2">
      <c r="A159" s="6"/>
      <c r="B159" s="6"/>
    </row>
    <row r="160" spans="1:2">
      <c r="A160" s="6"/>
      <c r="B160" s="6"/>
    </row>
    <row r="161" spans="1:2">
      <c r="A161" s="6"/>
      <c r="B161" s="6"/>
    </row>
    <row r="162" spans="1:2">
      <c r="A162" s="6"/>
      <c r="B162" s="6"/>
    </row>
    <row r="163" spans="1:2">
      <c r="A163" s="6"/>
      <c r="B163" s="6"/>
    </row>
    <row r="164" spans="1:2">
      <c r="A164" s="6"/>
      <c r="B164" s="6"/>
    </row>
    <row r="165" spans="1:2">
      <c r="A165" s="6"/>
      <c r="B165" s="6"/>
    </row>
    <row r="166" spans="1:2">
      <c r="A166" s="6"/>
      <c r="B166" s="6"/>
    </row>
  </sheetData>
  <mergeCells count="5">
    <mergeCell ref="A2:F2"/>
    <mergeCell ref="A3:B3"/>
    <mergeCell ref="C3:D3"/>
    <mergeCell ref="E3:F3"/>
    <mergeCell ref="H3:I3"/>
  </mergeCells>
  <hyperlinks>
    <hyperlink ref="H3:I3" location="Contents!A1" display="Return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90" zoomScaleNormal="90" workbookViewId="0">
      <selection activeCell="B1" sqref="B1:K1"/>
    </sheetView>
  </sheetViews>
  <sheetFormatPr defaultRowHeight="12.75"/>
  <cols>
    <col min="1" max="1" width="1.28515625" style="9" customWidth="1"/>
    <col min="2" max="2" width="4" style="9" customWidth="1"/>
    <col min="3" max="3" width="3.140625" style="9" customWidth="1"/>
    <col min="4" max="4" width="3.5703125" style="9" customWidth="1"/>
    <col min="5" max="5" width="40.42578125" style="9" customWidth="1"/>
    <col min="6" max="6" width="0.5703125" style="9" customWidth="1"/>
    <col min="7" max="7" width="19.7109375" style="9" customWidth="1"/>
    <col min="8" max="8" width="0.5703125" style="9" customWidth="1"/>
    <col min="9" max="9" width="19.7109375" style="9" customWidth="1"/>
    <col min="10" max="10" width="0.5703125" style="9" customWidth="1"/>
    <col min="11" max="11" width="15.7109375" style="9" customWidth="1"/>
    <col min="12" max="16384" width="9.140625" style="9"/>
  </cols>
  <sheetData>
    <row r="1" spans="1:15" ht="29.25" customHeight="1">
      <c r="A1" s="20"/>
      <c r="B1" s="212" t="s">
        <v>646</v>
      </c>
      <c r="C1" s="213"/>
      <c r="D1" s="213"/>
      <c r="E1" s="213"/>
      <c r="F1" s="213"/>
      <c r="G1" s="213"/>
      <c r="H1" s="213"/>
      <c r="I1" s="213"/>
      <c r="J1" s="213"/>
      <c r="K1" s="213"/>
    </row>
    <row r="2" spans="1:15" ht="3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ht="3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39.75" customHeight="1">
      <c r="A4" s="20"/>
      <c r="B4" s="215" t="s">
        <v>647</v>
      </c>
      <c r="C4" s="215"/>
      <c r="D4" s="215"/>
      <c r="E4" s="215"/>
      <c r="F4" s="24"/>
      <c r="G4" s="216" t="s">
        <v>648</v>
      </c>
      <c r="H4" s="216"/>
      <c r="I4" s="216"/>
      <c r="J4" s="25"/>
      <c r="K4" s="26" t="s">
        <v>649</v>
      </c>
    </row>
    <row r="5" spans="1:15" ht="3" customHeight="1">
      <c r="A5" s="20"/>
      <c r="B5" s="215"/>
      <c r="C5" s="215"/>
      <c r="D5" s="215"/>
      <c r="E5" s="215"/>
      <c r="F5" s="24"/>
      <c r="G5" s="25"/>
      <c r="H5" s="25"/>
      <c r="I5" s="25"/>
      <c r="J5" s="25"/>
      <c r="K5" s="27"/>
    </row>
    <row r="6" spans="1:15" ht="30" customHeight="1">
      <c r="A6" s="20"/>
      <c r="B6" s="215"/>
      <c r="C6" s="215"/>
      <c r="D6" s="215"/>
      <c r="E6" s="215"/>
      <c r="F6" s="24"/>
      <c r="G6" s="60" t="s">
        <v>1129</v>
      </c>
      <c r="H6" s="28"/>
      <c r="I6" s="60" t="s">
        <v>1130</v>
      </c>
      <c r="J6" s="29"/>
      <c r="K6" s="30" t="s">
        <v>296</v>
      </c>
      <c r="N6" s="31"/>
      <c r="O6" s="31"/>
    </row>
    <row r="7" spans="1:15" ht="1.5" customHeight="1">
      <c r="A7" s="20"/>
      <c r="B7" s="32"/>
      <c r="C7" s="32"/>
      <c r="D7" s="32"/>
      <c r="E7" s="32"/>
      <c r="F7" s="32"/>
      <c r="G7" s="33"/>
      <c r="H7" s="33"/>
      <c r="I7" s="33"/>
      <c r="J7" s="33"/>
      <c r="K7" s="32"/>
    </row>
    <row r="8" spans="1:15" ht="13.5" customHeight="1">
      <c r="A8" s="20"/>
      <c r="B8" s="34" t="s">
        <v>517</v>
      </c>
      <c r="C8" s="34"/>
      <c r="D8" s="32"/>
      <c r="E8" s="32"/>
      <c r="F8" s="32"/>
      <c r="G8" s="32"/>
      <c r="H8" s="32"/>
      <c r="I8" s="32"/>
      <c r="J8" s="32"/>
      <c r="K8" s="32"/>
    </row>
    <row r="9" spans="1:15" ht="13.5" customHeight="1">
      <c r="A9" s="20"/>
      <c r="B9" s="35"/>
      <c r="C9" s="35"/>
      <c r="D9" s="35" t="s">
        <v>518</v>
      </c>
      <c r="E9" s="35"/>
      <c r="F9" s="32"/>
      <c r="G9" s="36">
        <f>G15+G27</f>
        <v>13015.065917999993</v>
      </c>
      <c r="H9" s="37"/>
      <c r="I9" s="36">
        <f>I15+I27</f>
        <v>15118.480393000013</v>
      </c>
      <c r="J9" s="37"/>
      <c r="K9" s="38">
        <f>I9/G9*100-100</f>
        <v>16.161381649945938</v>
      </c>
    </row>
    <row r="10" spans="1:15" ht="13.5" customHeight="1">
      <c r="A10" s="20"/>
      <c r="B10" s="32"/>
      <c r="C10" s="32"/>
      <c r="D10" s="32" t="s">
        <v>522</v>
      </c>
      <c r="E10" s="32"/>
      <c r="F10" s="32"/>
      <c r="G10" s="37">
        <f>G16+G28</f>
        <v>16038.30960299998</v>
      </c>
      <c r="H10" s="37"/>
      <c r="I10" s="37">
        <f>I16+I28</f>
        <v>19949.027947000021</v>
      </c>
      <c r="J10" s="37"/>
      <c r="K10" s="39">
        <f>I10/G10*100-100</f>
        <v>24.383606756590723</v>
      </c>
      <c r="N10" s="31"/>
      <c r="O10" s="31"/>
    </row>
    <row r="11" spans="1:15" ht="13.5" customHeight="1">
      <c r="A11" s="20"/>
      <c r="B11" s="35"/>
      <c r="C11" s="35"/>
      <c r="D11" s="35" t="s">
        <v>519</v>
      </c>
      <c r="E11" s="35"/>
      <c r="F11" s="32"/>
      <c r="G11" s="36">
        <f>G9-G10</f>
        <v>-3023.2436849999867</v>
      </c>
      <c r="H11" s="37"/>
      <c r="I11" s="36">
        <f>I9-I10</f>
        <v>-4830.5475540000079</v>
      </c>
      <c r="J11" s="37"/>
      <c r="K11" s="38"/>
    </row>
    <row r="12" spans="1:15" ht="13.5" customHeight="1">
      <c r="A12" s="20"/>
      <c r="B12" s="32"/>
      <c r="C12" s="32"/>
      <c r="D12" s="32" t="s">
        <v>520</v>
      </c>
      <c r="E12" s="32"/>
      <c r="F12" s="32"/>
      <c r="G12" s="37">
        <f>G9/G10*100</f>
        <v>81.149860803070624</v>
      </c>
      <c r="H12" s="37"/>
      <c r="I12" s="37">
        <f>I9/I10*100</f>
        <v>75.78554921656503</v>
      </c>
      <c r="J12" s="37"/>
      <c r="K12" s="40"/>
    </row>
    <row r="13" spans="1:15" ht="25.5" customHeight="1">
      <c r="A13" s="20"/>
      <c r="B13" s="41"/>
      <c r="C13" s="35"/>
      <c r="D13" s="214" t="s">
        <v>650</v>
      </c>
      <c r="E13" s="214"/>
      <c r="F13" s="32"/>
      <c r="G13" s="42">
        <v>-2252.1769390000009</v>
      </c>
      <c r="H13" s="43"/>
      <c r="I13" s="42">
        <v>-3434.8182609999876</v>
      </c>
      <c r="J13" s="43"/>
      <c r="K13" s="44"/>
    </row>
    <row r="14" spans="1:15" ht="13.5" customHeight="1">
      <c r="A14" s="20"/>
      <c r="B14" s="45" t="s">
        <v>644</v>
      </c>
      <c r="C14" s="45"/>
      <c r="D14" s="45"/>
      <c r="E14" s="46"/>
      <c r="F14" s="46"/>
      <c r="G14" s="47"/>
      <c r="H14" s="47"/>
      <c r="I14" s="47"/>
      <c r="J14" s="47"/>
      <c r="K14" s="48"/>
    </row>
    <row r="15" spans="1:15" ht="13.5" customHeight="1">
      <c r="A15" s="20"/>
      <c r="B15" s="35"/>
      <c r="C15" s="35"/>
      <c r="D15" s="35" t="s">
        <v>518</v>
      </c>
      <c r="E15" s="35"/>
      <c r="F15" s="46"/>
      <c r="G15" s="36">
        <v>9414.0893459999988</v>
      </c>
      <c r="H15" s="47"/>
      <c r="I15" s="36">
        <v>10609.209438000013</v>
      </c>
      <c r="J15" s="47"/>
      <c r="K15" s="38">
        <f>I15/G15*100-100</f>
        <v>12.695015397403409</v>
      </c>
    </row>
    <row r="16" spans="1:15" ht="13.5" customHeight="1">
      <c r="A16" s="20"/>
      <c r="B16" s="46"/>
      <c r="C16" s="46"/>
      <c r="D16" s="32" t="s">
        <v>522</v>
      </c>
      <c r="E16" s="32"/>
      <c r="F16" s="46"/>
      <c r="G16" s="47">
        <v>12227.118528999981</v>
      </c>
      <c r="H16" s="47"/>
      <c r="I16" s="47">
        <v>14567.130412000013</v>
      </c>
      <c r="J16" s="47"/>
      <c r="K16" s="48">
        <f>I16/G16*100-100</f>
        <v>19.137885000869574</v>
      </c>
    </row>
    <row r="17" spans="1:14" ht="13.5" customHeight="1">
      <c r="A17" s="20"/>
      <c r="B17" s="35"/>
      <c r="C17" s="35"/>
      <c r="D17" s="35" t="s">
        <v>519</v>
      </c>
      <c r="E17" s="35"/>
      <c r="F17" s="46"/>
      <c r="G17" s="36">
        <f>G15-G16</f>
        <v>-2813.0291829999824</v>
      </c>
      <c r="H17" s="47"/>
      <c r="I17" s="36">
        <f>I15-I16</f>
        <v>-3957.9209740000006</v>
      </c>
      <c r="J17" s="47"/>
      <c r="K17" s="38"/>
    </row>
    <row r="18" spans="1:14" ht="13.5" customHeight="1">
      <c r="A18" s="20"/>
      <c r="B18" s="46"/>
      <c r="C18" s="46"/>
      <c r="D18" s="32" t="s">
        <v>520</v>
      </c>
      <c r="E18" s="32"/>
      <c r="F18" s="46"/>
      <c r="G18" s="49">
        <f>G15/G16*100</f>
        <v>76.993523238299289</v>
      </c>
      <c r="H18" s="49"/>
      <c r="I18" s="49">
        <f>I15/I16*100</f>
        <v>72.829782791402963</v>
      </c>
      <c r="J18" s="47"/>
      <c r="K18" s="50"/>
    </row>
    <row r="19" spans="1:14" ht="26.25" customHeight="1">
      <c r="A19" s="20"/>
      <c r="B19" s="41"/>
      <c r="C19" s="35"/>
      <c r="D19" s="214" t="s">
        <v>650</v>
      </c>
      <c r="E19" s="214"/>
      <c r="F19" s="46"/>
      <c r="G19" s="42">
        <v>-2663.0635959999945</v>
      </c>
      <c r="H19" s="51"/>
      <c r="I19" s="42">
        <v>-3641.027567999985</v>
      </c>
      <c r="J19" s="51"/>
      <c r="K19" s="44"/>
    </row>
    <row r="20" spans="1:14" ht="13.5" customHeight="1">
      <c r="A20" s="20"/>
      <c r="B20" s="45"/>
      <c r="C20" s="45" t="s">
        <v>521</v>
      </c>
      <c r="D20" s="46"/>
      <c r="E20" s="46"/>
      <c r="F20" s="46"/>
      <c r="G20" s="51"/>
      <c r="H20" s="51"/>
      <c r="I20" s="51"/>
      <c r="J20" s="47"/>
      <c r="K20" s="48"/>
    </row>
    <row r="21" spans="1:14" ht="13.5" customHeight="1">
      <c r="A21" s="20"/>
      <c r="B21" s="35"/>
      <c r="C21" s="35"/>
      <c r="D21" s="35"/>
      <c r="E21" s="35" t="s">
        <v>518</v>
      </c>
      <c r="F21" s="46"/>
      <c r="G21" s="36">
        <v>8661.9100760000001</v>
      </c>
      <c r="H21" s="47"/>
      <c r="I21" s="36">
        <v>9762.300871000014</v>
      </c>
      <c r="J21" s="47"/>
      <c r="K21" s="38">
        <f>I21/G21*100-100</f>
        <v>12.703789179812915</v>
      </c>
      <c r="M21" s="52"/>
      <c r="N21" s="52"/>
    </row>
    <row r="22" spans="1:14" ht="13.5" customHeight="1">
      <c r="A22" s="20"/>
      <c r="B22" s="46"/>
      <c r="C22" s="46"/>
      <c r="D22" s="46"/>
      <c r="E22" s="32" t="s">
        <v>522</v>
      </c>
      <c r="F22" s="32"/>
      <c r="G22" s="47">
        <v>11396.607975999981</v>
      </c>
      <c r="H22" s="47"/>
      <c r="I22" s="47">
        <v>13545.416675999993</v>
      </c>
      <c r="J22" s="47"/>
      <c r="K22" s="48">
        <f>I22/G22*100-100</f>
        <v>18.85480929523213</v>
      </c>
    </row>
    <row r="23" spans="1:14" ht="13.5" customHeight="1">
      <c r="A23" s="20"/>
      <c r="B23" s="35"/>
      <c r="C23" s="35"/>
      <c r="D23" s="35"/>
      <c r="E23" s="35" t="s">
        <v>519</v>
      </c>
      <c r="F23" s="46"/>
      <c r="G23" s="36">
        <f>G21-G22</f>
        <v>-2734.697899999981</v>
      </c>
      <c r="H23" s="47"/>
      <c r="I23" s="36">
        <f>I21-I22</f>
        <v>-3783.1158049999794</v>
      </c>
      <c r="J23" s="47"/>
      <c r="K23" s="38"/>
    </row>
    <row r="24" spans="1:14" ht="13.5" customHeight="1">
      <c r="A24" s="20"/>
      <c r="B24" s="46"/>
      <c r="C24" s="46"/>
      <c r="D24" s="52"/>
      <c r="E24" s="32" t="s">
        <v>520</v>
      </c>
      <c r="F24" s="32"/>
      <c r="G24" s="47">
        <f>G21/G22*100</f>
        <v>76.0042821007886</v>
      </c>
      <c r="H24" s="47"/>
      <c r="I24" s="47">
        <f>I21/I22*100</f>
        <v>72.070879061971056</v>
      </c>
      <c r="J24" s="47"/>
      <c r="K24" s="50"/>
    </row>
    <row r="25" spans="1:14" ht="26.25" customHeight="1">
      <c r="A25" s="20"/>
      <c r="B25" s="41"/>
      <c r="C25" s="35"/>
      <c r="D25" s="35"/>
      <c r="E25" s="210" t="s">
        <v>701</v>
      </c>
      <c r="F25" s="46"/>
      <c r="G25" s="42">
        <v>-2599.3123019999803</v>
      </c>
      <c r="H25" s="51"/>
      <c r="I25" s="42">
        <v>-3494.2856099999699</v>
      </c>
      <c r="J25" s="51"/>
      <c r="K25" s="44"/>
    </row>
    <row r="26" spans="1:14" ht="13.5" customHeight="1">
      <c r="A26" s="20"/>
      <c r="B26" s="45" t="s">
        <v>645</v>
      </c>
      <c r="C26" s="45"/>
      <c r="D26" s="46"/>
      <c r="E26" s="46"/>
      <c r="F26" s="46"/>
      <c r="G26" s="47"/>
      <c r="H26" s="47"/>
      <c r="I26" s="47"/>
      <c r="J26" s="47"/>
      <c r="K26" s="48"/>
    </row>
    <row r="27" spans="1:14" ht="13.5" customHeight="1">
      <c r="A27" s="20"/>
      <c r="B27" s="35"/>
      <c r="C27" s="35"/>
      <c r="D27" s="35" t="s">
        <v>518</v>
      </c>
      <c r="E27" s="35"/>
      <c r="F27" s="46"/>
      <c r="G27" s="36">
        <v>3600.9765719999941</v>
      </c>
      <c r="H27" s="47"/>
      <c r="I27" s="36">
        <v>4509.270954999999</v>
      </c>
      <c r="J27" s="47"/>
      <c r="K27" s="38">
        <f>I27/G27*100-100</f>
        <v>25.223557133434355</v>
      </c>
    </row>
    <row r="28" spans="1:14" ht="13.5" customHeight="1">
      <c r="A28" s="20"/>
      <c r="B28" s="46"/>
      <c r="C28" s="46"/>
      <c r="D28" s="32" t="s">
        <v>522</v>
      </c>
      <c r="E28" s="46"/>
      <c r="F28" s="46"/>
      <c r="G28" s="47">
        <v>3811.1910739999976</v>
      </c>
      <c r="H28" s="47"/>
      <c r="I28" s="47">
        <v>5381.8975350000073</v>
      </c>
      <c r="J28" s="47"/>
      <c r="K28" s="48">
        <f>I28/G28*100-100</f>
        <v>41.213007443142715</v>
      </c>
    </row>
    <row r="29" spans="1:14" ht="13.5" customHeight="1">
      <c r="B29" s="35"/>
      <c r="C29" s="35"/>
      <c r="D29" s="35" t="s">
        <v>519</v>
      </c>
      <c r="E29" s="35"/>
      <c r="F29" s="46"/>
      <c r="G29" s="36">
        <f>G27-G28</f>
        <v>-210.21450200000345</v>
      </c>
      <c r="H29" s="47"/>
      <c r="I29" s="36">
        <f>I27-I28</f>
        <v>-872.62658000000829</v>
      </c>
      <c r="J29" s="47"/>
      <c r="K29" s="38"/>
    </row>
    <row r="30" spans="1:14" ht="13.5" customHeight="1">
      <c r="B30" s="46"/>
      <c r="C30" s="46"/>
      <c r="D30" s="32" t="s">
        <v>520</v>
      </c>
      <c r="E30" s="46"/>
      <c r="F30" s="46"/>
      <c r="G30" s="47">
        <f>G27/G28*100</f>
        <v>94.48428331410382</v>
      </c>
      <c r="H30" s="47"/>
      <c r="I30" s="47">
        <f>I27/I28*100</f>
        <v>83.785893835304933</v>
      </c>
      <c r="J30" s="47"/>
      <c r="K30" s="50"/>
    </row>
    <row r="31" spans="1:14" ht="13.5" customHeight="1">
      <c r="A31" s="20"/>
      <c r="B31" s="41"/>
      <c r="C31" s="41" t="s">
        <v>355</v>
      </c>
      <c r="D31" s="53"/>
      <c r="E31" s="35"/>
      <c r="F31" s="46"/>
      <c r="G31" s="42"/>
      <c r="H31" s="51"/>
      <c r="I31" s="42"/>
      <c r="J31" s="47"/>
      <c r="K31" s="38"/>
    </row>
    <row r="32" spans="1:14" ht="13.5" customHeight="1">
      <c r="A32" s="20"/>
      <c r="B32" s="46"/>
      <c r="C32" s="46"/>
      <c r="D32" s="46" t="s">
        <v>354</v>
      </c>
      <c r="E32" s="46" t="s">
        <v>518</v>
      </c>
      <c r="F32" s="46"/>
      <c r="G32" s="47">
        <v>3382.8792119999925</v>
      </c>
      <c r="H32" s="47"/>
      <c r="I32" s="47">
        <v>3984.5765069999975</v>
      </c>
      <c r="J32" s="47"/>
      <c r="K32" s="48">
        <f>I32/G32*100-100</f>
        <v>17.786543866704463</v>
      </c>
    </row>
    <row r="33" spans="1:14" ht="13.5" customHeight="1">
      <c r="A33" s="20"/>
      <c r="B33" s="35"/>
      <c r="C33" s="35"/>
      <c r="D33" s="35" t="s">
        <v>354</v>
      </c>
      <c r="E33" s="35" t="s">
        <v>522</v>
      </c>
      <c r="F33" s="46"/>
      <c r="G33" s="36">
        <v>2971.9925549999994</v>
      </c>
      <c r="H33" s="47"/>
      <c r="I33" s="36">
        <v>3778.3672000000006</v>
      </c>
      <c r="J33" s="47"/>
      <c r="K33" s="38">
        <f>I33/G33*100-100</f>
        <v>27.132458445879308</v>
      </c>
    </row>
    <row r="34" spans="1:14" ht="13.5" customHeight="1">
      <c r="A34" s="20"/>
      <c r="B34" s="46"/>
      <c r="C34" s="46"/>
      <c r="D34" s="46" t="s">
        <v>354</v>
      </c>
      <c r="E34" s="46" t="s">
        <v>519</v>
      </c>
      <c r="F34" s="46"/>
      <c r="G34" s="47">
        <f>G32-G33</f>
        <v>410.88665699999319</v>
      </c>
      <c r="H34" s="47"/>
      <c r="I34" s="47">
        <f>I32-I33</f>
        <v>206.2093069999969</v>
      </c>
      <c r="J34" s="47"/>
      <c r="K34" s="48"/>
    </row>
    <row r="35" spans="1:14" ht="13.5" customHeight="1">
      <c r="A35" s="20"/>
      <c r="B35" s="35"/>
      <c r="C35" s="35"/>
      <c r="D35" s="54"/>
      <c r="E35" s="35" t="s">
        <v>520</v>
      </c>
      <c r="F35" s="46"/>
      <c r="G35" s="36">
        <f>G32/G33*100</f>
        <v>113.82529227096241</v>
      </c>
      <c r="H35" s="47"/>
      <c r="I35" s="36">
        <f>I32/I33*100</f>
        <v>105.45763013716605</v>
      </c>
      <c r="J35" s="47"/>
      <c r="K35" s="55"/>
    </row>
    <row r="36" spans="1:14" ht="3" customHeight="1" thickBot="1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  <c r="M36" s="57"/>
      <c r="N36" s="57"/>
    </row>
    <row r="37" spans="1:14" ht="13.5" thickTop="1"/>
    <row r="39" spans="1:14">
      <c r="G39" s="58"/>
      <c r="I39" s="58"/>
    </row>
    <row r="43" spans="1:14" ht="12.75" customHeight="1"/>
    <row r="44" spans="1:14">
      <c r="G44" s="58"/>
      <c r="I44" s="58"/>
    </row>
    <row r="45" spans="1:14">
      <c r="E45" s="46"/>
      <c r="F45" s="46"/>
      <c r="G45" s="59"/>
      <c r="H45" s="46"/>
      <c r="I45" s="59"/>
    </row>
  </sheetData>
  <mergeCells count="5">
    <mergeCell ref="B1:K1"/>
    <mergeCell ref="D13:E13"/>
    <mergeCell ref="D19:E19"/>
    <mergeCell ref="B4:E6"/>
    <mergeCell ref="G4:I4"/>
  </mergeCells>
  <phoneticPr fontId="1" type="noConversion"/>
  <hyperlinks>
    <hyperlink ref="K7:L7" location="Indice!A1" display="Voltar ao Indice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8"/>
  <sheetViews>
    <sheetView showGridLines="0" zoomScale="90" zoomScaleNormal="90" workbookViewId="0">
      <selection sqref="A1:AQ1"/>
    </sheetView>
  </sheetViews>
  <sheetFormatPr defaultRowHeight="12.75"/>
  <cols>
    <col min="1" max="1" width="11.7109375" style="9" customWidth="1"/>
    <col min="2" max="2" width="0.5703125" style="9" customWidth="1"/>
    <col min="3" max="3" width="8" style="9" customWidth="1"/>
    <col min="4" max="4" width="0.5703125" style="9" customWidth="1"/>
    <col min="5" max="5" width="8" style="9" customWidth="1"/>
    <col min="6" max="6" width="0.5703125" style="9" customWidth="1"/>
    <col min="7" max="7" width="10.85546875" style="9" customWidth="1"/>
    <col min="8" max="8" width="0.5703125" style="9" customWidth="1"/>
    <col min="9" max="9" width="10.85546875" style="9" customWidth="1"/>
    <col min="10" max="10" width="0.5703125" style="9" customWidth="1"/>
    <col min="11" max="11" width="8" style="9" customWidth="1"/>
    <col min="12" max="12" width="0.5703125" style="9" customWidth="1"/>
    <col min="13" max="13" width="8" style="9" customWidth="1"/>
    <col min="14" max="14" width="0.5703125" style="9" customWidth="1"/>
    <col min="15" max="15" width="10.85546875" style="9" customWidth="1"/>
    <col min="16" max="16" width="0.5703125" style="9" customWidth="1"/>
    <col min="17" max="17" width="10.85546875" style="9" customWidth="1"/>
    <col min="18" max="18" width="0.5703125" style="9" customWidth="1"/>
    <col min="19" max="19" width="8" style="9" customWidth="1"/>
    <col min="20" max="20" width="0.5703125" style="9" customWidth="1"/>
    <col min="21" max="21" width="8" style="9" customWidth="1"/>
    <col min="22" max="22" width="0.5703125" style="9" customWidth="1"/>
    <col min="23" max="23" width="10.85546875" style="9" customWidth="1"/>
    <col min="24" max="24" width="0.5703125" style="9" customWidth="1"/>
    <col min="25" max="25" width="10.85546875" style="9" customWidth="1"/>
    <col min="26" max="26" width="0.5703125" style="9" customWidth="1"/>
    <col min="27" max="27" width="8" style="9" customWidth="1"/>
    <col min="28" max="28" width="0.5703125" style="9" customWidth="1"/>
    <col min="29" max="29" width="8" style="9" customWidth="1"/>
    <col min="30" max="30" width="0.5703125" style="9" customWidth="1"/>
    <col min="31" max="31" width="10.85546875" style="9" customWidth="1"/>
    <col min="32" max="32" width="0.5703125" style="9" customWidth="1"/>
    <col min="33" max="33" width="10.85546875" style="9" customWidth="1"/>
    <col min="34" max="34" width="0.5703125" style="9" customWidth="1"/>
    <col min="35" max="35" width="8" style="9" customWidth="1"/>
    <col min="36" max="36" width="0.5703125" style="9" customWidth="1"/>
    <col min="37" max="37" width="8" style="9" customWidth="1"/>
    <col min="38" max="38" width="0.5703125" style="9" customWidth="1"/>
    <col min="39" max="39" width="10.85546875" style="9" customWidth="1"/>
    <col min="40" max="40" width="0.5703125" style="9" customWidth="1"/>
    <col min="41" max="41" width="10.85546875" style="9" customWidth="1"/>
    <col min="42" max="42" width="0.5703125" style="9" customWidth="1"/>
    <col min="43" max="43" width="11.7109375" style="9" customWidth="1"/>
    <col min="44" max="16384" width="9.140625" style="9"/>
  </cols>
  <sheetData>
    <row r="1" spans="1:46" ht="14.25" customHeight="1">
      <c r="A1" s="217" t="s">
        <v>356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</row>
    <row r="2" spans="1:46" ht="14.25" customHeight="1">
      <c r="A2" s="217" t="s">
        <v>537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</row>
    <row r="3" spans="1:46" ht="3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6" s="52" customFormat="1" ht="3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6" ht="26.25" customHeight="1">
      <c r="A5" s="215" t="s">
        <v>163</v>
      </c>
      <c r="B5" s="63"/>
      <c r="C5" s="218" t="s">
        <v>651</v>
      </c>
      <c r="D5" s="219"/>
      <c r="E5" s="219"/>
      <c r="F5" s="219"/>
      <c r="G5" s="219"/>
      <c r="H5" s="219"/>
      <c r="I5" s="219"/>
      <c r="J5" s="63"/>
      <c r="K5" s="218" t="s">
        <v>652</v>
      </c>
      <c r="L5" s="219"/>
      <c r="M5" s="219"/>
      <c r="N5" s="219"/>
      <c r="O5" s="219"/>
      <c r="P5" s="219"/>
      <c r="Q5" s="219"/>
      <c r="R5" s="63"/>
      <c r="S5" s="218" t="s">
        <v>653</v>
      </c>
      <c r="T5" s="219"/>
      <c r="U5" s="219"/>
      <c r="V5" s="219"/>
      <c r="W5" s="219"/>
      <c r="X5" s="219"/>
      <c r="Y5" s="219"/>
      <c r="Z5" s="63"/>
      <c r="AA5" s="218" t="s">
        <v>654</v>
      </c>
      <c r="AB5" s="219"/>
      <c r="AC5" s="219"/>
      <c r="AD5" s="219"/>
      <c r="AE5" s="219"/>
      <c r="AF5" s="219"/>
      <c r="AG5" s="219"/>
      <c r="AH5" s="63"/>
      <c r="AI5" s="218" t="s">
        <v>655</v>
      </c>
      <c r="AJ5" s="219"/>
      <c r="AK5" s="219"/>
      <c r="AL5" s="219"/>
      <c r="AM5" s="219"/>
      <c r="AN5" s="219"/>
      <c r="AO5" s="219"/>
      <c r="AP5" s="63"/>
      <c r="AQ5" s="215" t="s">
        <v>523</v>
      </c>
      <c r="AS5" s="31"/>
      <c r="AT5" s="31"/>
    </row>
    <row r="6" spans="1:46" ht="2.25" customHeight="1">
      <c r="A6" s="21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215"/>
    </row>
    <row r="7" spans="1:46" ht="27" customHeight="1">
      <c r="A7" s="215"/>
      <c r="B7" s="63"/>
      <c r="C7" s="216" t="s">
        <v>648</v>
      </c>
      <c r="D7" s="216"/>
      <c r="E7" s="216"/>
      <c r="F7" s="63"/>
      <c r="G7" s="215" t="s">
        <v>656</v>
      </c>
      <c r="H7" s="216"/>
      <c r="I7" s="216"/>
      <c r="J7" s="63"/>
      <c r="K7" s="216" t="s">
        <v>648</v>
      </c>
      <c r="L7" s="216"/>
      <c r="M7" s="216"/>
      <c r="N7" s="63"/>
      <c r="O7" s="215" t="s">
        <v>656</v>
      </c>
      <c r="P7" s="216"/>
      <c r="Q7" s="216"/>
      <c r="R7" s="63"/>
      <c r="S7" s="216" t="s">
        <v>648</v>
      </c>
      <c r="T7" s="216"/>
      <c r="U7" s="216"/>
      <c r="V7" s="63"/>
      <c r="W7" s="215" t="s">
        <v>656</v>
      </c>
      <c r="X7" s="216"/>
      <c r="Y7" s="216"/>
      <c r="Z7" s="63"/>
      <c r="AA7" s="216" t="s">
        <v>648</v>
      </c>
      <c r="AB7" s="216"/>
      <c r="AC7" s="216"/>
      <c r="AD7" s="63"/>
      <c r="AE7" s="215" t="s">
        <v>656</v>
      </c>
      <c r="AF7" s="216"/>
      <c r="AG7" s="216"/>
      <c r="AH7" s="63"/>
      <c r="AI7" s="216" t="s">
        <v>648</v>
      </c>
      <c r="AJ7" s="216"/>
      <c r="AK7" s="216"/>
      <c r="AL7" s="63"/>
      <c r="AM7" s="215" t="s">
        <v>656</v>
      </c>
      <c r="AN7" s="216"/>
      <c r="AO7" s="216"/>
      <c r="AP7" s="63"/>
      <c r="AQ7" s="215"/>
    </row>
    <row r="8" spans="1:46" ht="3" customHeight="1">
      <c r="A8" s="215"/>
      <c r="B8" s="63"/>
      <c r="C8" s="216"/>
      <c r="D8" s="216"/>
      <c r="E8" s="216"/>
      <c r="F8" s="63"/>
      <c r="G8" s="63"/>
      <c r="H8" s="63"/>
      <c r="I8" s="63"/>
      <c r="J8" s="63"/>
      <c r="K8" s="216"/>
      <c r="L8" s="216"/>
      <c r="M8" s="216"/>
      <c r="N8" s="63"/>
      <c r="O8" s="63"/>
      <c r="P8" s="63"/>
      <c r="Q8" s="63"/>
      <c r="R8" s="63"/>
      <c r="S8" s="216"/>
      <c r="T8" s="216"/>
      <c r="U8" s="216"/>
      <c r="V8" s="63"/>
      <c r="W8" s="63"/>
      <c r="X8" s="63"/>
      <c r="Y8" s="63"/>
      <c r="Z8" s="63"/>
      <c r="AA8" s="216"/>
      <c r="AB8" s="216"/>
      <c r="AC8" s="216"/>
      <c r="AD8" s="63"/>
      <c r="AE8" s="63"/>
      <c r="AF8" s="63"/>
      <c r="AG8" s="63"/>
      <c r="AH8" s="63"/>
      <c r="AI8" s="216"/>
      <c r="AJ8" s="216"/>
      <c r="AK8" s="216"/>
      <c r="AL8" s="63"/>
      <c r="AM8" s="63"/>
      <c r="AN8" s="63"/>
      <c r="AO8" s="63"/>
      <c r="AP8" s="63"/>
      <c r="AQ8" s="215"/>
    </row>
    <row r="9" spans="1:46">
      <c r="A9" s="215"/>
      <c r="B9" s="63"/>
      <c r="C9" s="216"/>
      <c r="D9" s="216"/>
      <c r="E9" s="216"/>
      <c r="F9" s="63"/>
      <c r="G9" s="216" t="s">
        <v>296</v>
      </c>
      <c r="H9" s="216"/>
      <c r="I9" s="216"/>
      <c r="J9" s="63"/>
      <c r="K9" s="216"/>
      <c r="L9" s="216"/>
      <c r="M9" s="216"/>
      <c r="N9" s="63"/>
      <c r="O9" s="216" t="s">
        <v>296</v>
      </c>
      <c r="P9" s="216"/>
      <c r="Q9" s="216"/>
      <c r="R9" s="63"/>
      <c r="S9" s="216"/>
      <c r="T9" s="216"/>
      <c r="U9" s="216"/>
      <c r="V9" s="63"/>
      <c r="W9" s="216" t="s">
        <v>296</v>
      </c>
      <c r="X9" s="216"/>
      <c r="Y9" s="216"/>
      <c r="Z9" s="63"/>
      <c r="AA9" s="216"/>
      <c r="AB9" s="216"/>
      <c r="AC9" s="216"/>
      <c r="AD9" s="63"/>
      <c r="AE9" s="216" t="s">
        <v>296</v>
      </c>
      <c r="AF9" s="216"/>
      <c r="AG9" s="216"/>
      <c r="AH9" s="63"/>
      <c r="AI9" s="216"/>
      <c r="AJ9" s="216"/>
      <c r="AK9" s="216"/>
      <c r="AL9" s="63"/>
      <c r="AM9" s="216" t="s">
        <v>296</v>
      </c>
      <c r="AN9" s="216"/>
      <c r="AO9" s="216"/>
      <c r="AP9" s="63"/>
      <c r="AQ9" s="215"/>
      <c r="AS9" s="31"/>
      <c r="AT9" s="31"/>
    </row>
    <row r="10" spans="1:46" ht="3" customHeight="1">
      <c r="A10" s="21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15"/>
    </row>
    <row r="11" spans="1:46" ht="55.5" customHeight="1">
      <c r="A11" s="215"/>
      <c r="B11" s="63"/>
      <c r="C11" s="64">
        <v>2020</v>
      </c>
      <c r="D11" s="63"/>
      <c r="E11" s="64">
        <v>2021</v>
      </c>
      <c r="F11" s="63"/>
      <c r="G11" s="30" t="s">
        <v>657</v>
      </c>
      <c r="H11" s="63"/>
      <c r="I11" s="30" t="s">
        <v>658</v>
      </c>
      <c r="J11" s="63"/>
      <c r="K11" s="209">
        <v>2020</v>
      </c>
      <c r="L11" s="63"/>
      <c r="M11" s="209">
        <v>2021</v>
      </c>
      <c r="N11" s="63"/>
      <c r="O11" s="30" t="s">
        <v>657</v>
      </c>
      <c r="P11" s="63"/>
      <c r="Q11" s="30" t="s">
        <v>658</v>
      </c>
      <c r="R11" s="63"/>
      <c r="S11" s="209">
        <v>2020</v>
      </c>
      <c r="T11" s="63"/>
      <c r="U11" s="209">
        <v>2021</v>
      </c>
      <c r="V11" s="63"/>
      <c r="W11" s="30" t="s">
        <v>657</v>
      </c>
      <c r="X11" s="63"/>
      <c r="Y11" s="30" t="s">
        <v>658</v>
      </c>
      <c r="Z11" s="63"/>
      <c r="AA11" s="209">
        <v>2020</v>
      </c>
      <c r="AB11" s="63"/>
      <c r="AC11" s="209">
        <v>2021</v>
      </c>
      <c r="AD11" s="63"/>
      <c r="AE11" s="30" t="s">
        <v>657</v>
      </c>
      <c r="AF11" s="63"/>
      <c r="AG11" s="30" t="s">
        <v>658</v>
      </c>
      <c r="AH11" s="63"/>
      <c r="AI11" s="209">
        <v>2020</v>
      </c>
      <c r="AJ11" s="63"/>
      <c r="AK11" s="209">
        <v>2021</v>
      </c>
      <c r="AL11" s="63"/>
      <c r="AM11" s="30" t="s">
        <v>657</v>
      </c>
      <c r="AN11" s="63"/>
      <c r="AO11" s="30" t="s">
        <v>658</v>
      </c>
      <c r="AP11" s="63"/>
      <c r="AQ11" s="215"/>
    </row>
    <row r="12" spans="1:46" ht="6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6" ht="13.5" customHeight="1">
      <c r="A13" s="65" t="s">
        <v>297</v>
      </c>
      <c r="B13" s="66"/>
      <c r="C13" s="67">
        <f>SUM(C14:C25)</f>
        <v>68145.56797199999</v>
      </c>
      <c r="D13" s="68"/>
      <c r="E13" s="67">
        <f>SUM(E14:E25)</f>
        <v>51570.672998000002</v>
      </c>
      <c r="F13" s="68"/>
      <c r="G13" s="69"/>
      <c r="H13" s="68"/>
      <c r="I13" s="68"/>
      <c r="J13" s="68"/>
      <c r="K13" s="67">
        <f>SUM(K14:K25)</f>
        <v>52817.811948999995</v>
      </c>
      <c r="L13" s="68"/>
      <c r="M13" s="67">
        <f>SUM(M14:M25)</f>
        <v>38871.339966000007</v>
      </c>
      <c r="N13" s="68"/>
      <c r="O13" s="69"/>
      <c r="P13" s="68"/>
      <c r="Q13" s="68"/>
      <c r="R13" s="68"/>
      <c r="S13" s="67">
        <f>SUM(S14:S25)</f>
        <v>15327.756023</v>
      </c>
      <c r="T13" s="68"/>
      <c r="U13" s="67">
        <f>SUM(U14:U25)</f>
        <v>12699.333032</v>
      </c>
      <c r="V13" s="68"/>
      <c r="W13" s="69"/>
      <c r="X13" s="68"/>
      <c r="Y13" s="68"/>
      <c r="Z13" s="68"/>
      <c r="AA13" s="67">
        <f>SUM(AA14:AA25)</f>
        <v>50887.907802999995</v>
      </c>
      <c r="AB13" s="68"/>
      <c r="AC13" s="67">
        <f>SUM(AC14:AC25)</f>
        <v>38220.310761000001</v>
      </c>
      <c r="AD13" s="68"/>
      <c r="AE13" s="69"/>
      <c r="AF13" s="68"/>
      <c r="AG13" s="68"/>
      <c r="AH13" s="68"/>
      <c r="AI13" s="67">
        <f>SUM(AI14:AI25)</f>
        <v>17257.660169000002</v>
      </c>
      <c r="AJ13" s="68"/>
      <c r="AK13" s="67">
        <f>SUM(AK14:AK25)</f>
        <v>13350.362236999999</v>
      </c>
      <c r="AL13" s="68"/>
      <c r="AM13" s="69"/>
      <c r="AN13" s="68"/>
      <c r="AO13" s="68"/>
      <c r="AP13" s="66"/>
      <c r="AQ13" s="65" t="s">
        <v>297</v>
      </c>
      <c r="AT13" s="70"/>
    </row>
    <row r="14" spans="1:46" ht="13.5" customHeight="1">
      <c r="A14" s="71" t="s">
        <v>327</v>
      </c>
      <c r="B14" s="32"/>
      <c r="C14" s="72">
        <f>K14+S14</f>
        <v>6681.9595229999986</v>
      </c>
      <c r="D14" s="72"/>
      <c r="E14" s="72">
        <f>M14+U14</f>
        <v>5503.0429729999987</v>
      </c>
      <c r="F14" s="32"/>
      <c r="G14" s="37">
        <f>E14/C14*100-100</f>
        <v>-17.643275837604918</v>
      </c>
      <c r="H14" s="72"/>
      <c r="I14" s="37">
        <f>E14/C25*100-100</f>
        <v>-3.5165283869500428</v>
      </c>
      <c r="J14" s="32"/>
      <c r="K14" s="72">
        <v>4838.6245879999997</v>
      </c>
      <c r="L14" s="72"/>
      <c r="M14" s="72">
        <v>4208.1595359999992</v>
      </c>
      <c r="N14" s="32"/>
      <c r="O14" s="37">
        <f>M14/K14*100-100</f>
        <v>-13.029840206317743</v>
      </c>
      <c r="P14" s="72"/>
      <c r="Q14" s="37">
        <f>M14/K25*100-100</f>
        <v>-6.8238029088582266</v>
      </c>
      <c r="R14" s="32"/>
      <c r="S14" s="72">
        <v>1843.3349349999987</v>
      </c>
      <c r="T14" s="72"/>
      <c r="U14" s="72">
        <v>1294.8834369999997</v>
      </c>
      <c r="V14" s="32"/>
      <c r="W14" s="37">
        <f>U14/S14*100-100</f>
        <v>-29.753219970303419</v>
      </c>
      <c r="X14" s="72"/>
      <c r="Y14" s="37">
        <f>U14/S25*100-100</f>
        <v>9.0643053188703249</v>
      </c>
      <c r="Z14" s="32"/>
      <c r="AA14" s="72">
        <v>4649.7186369999999</v>
      </c>
      <c r="AB14" s="72"/>
      <c r="AC14" s="72">
        <v>4180.3493489999992</v>
      </c>
      <c r="AD14" s="32"/>
      <c r="AE14" s="37">
        <f>AC14/AA14*100-100</f>
        <v>-10.094573987015224</v>
      </c>
      <c r="AF14" s="72"/>
      <c r="AG14" s="37">
        <f>AC14/AA25*100-100</f>
        <v>-3.4226120896817775</v>
      </c>
      <c r="AH14" s="32"/>
      <c r="AI14" s="72">
        <v>2032.2408859999987</v>
      </c>
      <c r="AJ14" s="72"/>
      <c r="AK14" s="72">
        <v>1322.6936239999998</v>
      </c>
      <c r="AL14" s="32"/>
      <c r="AM14" s="37">
        <f>AK14/AI14*100-100</f>
        <v>-34.914525482093822</v>
      </c>
      <c r="AN14" s="72"/>
      <c r="AO14" s="37">
        <f>AK14/AI25*100-100</f>
        <v>-3.8121519399996799</v>
      </c>
      <c r="AP14" s="32"/>
      <c r="AQ14" s="73" t="s">
        <v>524</v>
      </c>
    </row>
    <row r="15" spans="1:46" ht="13.5" customHeight="1">
      <c r="A15" s="71" t="s">
        <v>328</v>
      </c>
      <c r="B15" s="32"/>
      <c r="C15" s="72">
        <f t="shared" ref="C15:C25" si="0">K15+S15</f>
        <v>6446.9274560000013</v>
      </c>
      <c r="D15" s="72"/>
      <c r="E15" s="72">
        <f t="shared" ref="E15:E21" si="1">M15+U15</f>
        <v>5720.6071250000014</v>
      </c>
      <c r="F15" s="32"/>
      <c r="G15" s="37">
        <f t="shared" ref="G15:G21" si="2">E15/C15*100-100</f>
        <v>-11.266147105843899</v>
      </c>
      <c r="H15" s="72"/>
      <c r="I15" s="37">
        <f t="shared" ref="I15:I21" si="3">E15/E14*100-100</f>
        <v>3.9535244966730971</v>
      </c>
      <c r="J15" s="32"/>
      <c r="K15" s="72">
        <v>4974.6530380000013</v>
      </c>
      <c r="L15" s="72"/>
      <c r="M15" s="72">
        <v>4346.6860600000018</v>
      </c>
      <c r="N15" s="32"/>
      <c r="O15" s="37">
        <f t="shared" ref="O15:O21" si="4">M15/K15*100-100</f>
        <v>-12.623332184237441</v>
      </c>
      <c r="P15" s="72"/>
      <c r="Q15" s="37">
        <f t="shared" ref="Q15:Q21" si="5">M15/M14*100-100</f>
        <v>3.2918553304582332</v>
      </c>
      <c r="R15" s="32"/>
      <c r="S15" s="72">
        <v>1472.2744179999997</v>
      </c>
      <c r="T15" s="72"/>
      <c r="U15" s="72">
        <v>1373.9210649999998</v>
      </c>
      <c r="V15" s="32"/>
      <c r="W15" s="37">
        <f t="shared" ref="W15:W21" si="6">U15/S15*100-100</f>
        <v>-6.6803682654221035</v>
      </c>
      <c r="X15" s="72"/>
      <c r="Y15" s="37">
        <f t="shared" ref="Y15:Y21" si="7">U15/U14*100-100</f>
        <v>6.103841144428813</v>
      </c>
      <c r="Z15" s="32"/>
      <c r="AA15" s="72">
        <v>4765.9059900000011</v>
      </c>
      <c r="AB15" s="72"/>
      <c r="AC15" s="72">
        <v>4256.5868310000014</v>
      </c>
      <c r="AD15" s="32"/>
      <c r="AE15" s="37">
        <f t="shared" ref="AE15:AE21" si="8">AC15/AA15*100-100</f>
        <v>-10.686722735796124</v>
      </c>
      <c r="AF15" s="72"/>
      <c r="AG15" s="37">
        <f t="shared" ref="AG15:AG21" si="9">AC15/AC14*100-100</f>
        <v>1.8237107867130646</v>
      </c>
      <c r="AH15" s="32"/>
      <c r="AI15" s="72">
        <v>1681.0214659999997</v>
      </c>
      <c r="AJ15" s="72"/>
      <c r="AK15" s="72">
        <v>1464.0202939999997</v>
      </c>
      <c r="AL15" s="32"/>
      <c r="AM15" s="37">
        <f t="shared" ref="AM15:AM21" si="10">AK15/AI15*100-100</f>
        <v>-12.908887625114957</v>
      </c>
      <c r="AN15" s="72"/>
      <c r="AO15" s="37">
        <f t="shared" ref="AO15:AO21" si="11">AK15/AK14*100-100</f>
        <v>10.684762324067876</v>
      </c>
      <c r="AP15" s="32"/>
      <c r="AQ15" s="73" t="s">
        <v>525</v>
      </c>
    </row>
    <row r="16" spans="1:46" ht="13.5" customHeight="1">
      <c r="A16" s="71" t="s">
        <v>329</v>
      </c>
      <c r="B16" s="32"/>
      <c r="C16" s="72">
        <f t="shared" si="0"/>
        <v>6138.7489750000004</v>
      </c>
      <c r="D16" s="72"/>
      <c r="E16" s="72">
        <f t="shared" si="1"/>
        <v>6938.993970999999</v>
      </c>
      <c r="F16" s="32"/>
      <c r="G16" s="37">
        <f t="shared" si="2"/>
        <v>13.035962201076941</v>
      </c>
      <c r="H16" s="72"/>
      <c r="I16" s="37">
        <f t="shared" si="3"/>
        <v>21.298208728151337</v>
      </c>
      <c r="J16" s="32"/>
      <c r="K16" s="72">
        <v>4616.469145</v>
      </c>
      <c r="L16" s="72"/>
      <c r="M16" s="72">
        <v>5315.4022889999987</v>
      </c>
      <c r="N16" s="32"/>
      <c r="O16" s="37">
        <f t="shared" si="4"/>
        <v>15.139993836133357</v>
      </c>
      <c r="P16" s="72"/>
      <c r="Q16" s="37">
        <f t="shared" si="5"/>
        <v>22.286316877460337</v>
      </c>
      <c r="R16" s="32"/>
      <c r="S16" s="72">
        <v>1522.2798300000002</v>
      </c>
      <c r="T16" s="72"/>
      <c r="U16" s="72">
        <v>1623.5916820000002</v>
      </c>
      <c r="V16" s="32"/>
      <c r="W16" s="37">
        <f t="shared" si="6"/>
        <v>6.6552712585044276</v>
      </c>
      <c r="X16" s="72"/>
      <c r="Y16" s="37">
        <f t="shared" si="7"/>
        <v>18.172122355515413</v>
      </c>
      <c r="Z16" s="32"/>
      <c r="AA16" s="72">
        <v>4401.5083409999997</v>
      </c>
      <c r="AB16" s="72"/>
      <c r="AC16" s="72">
        <v>5201.4935909999986</v>
      </c>
      <c r="AD16" s="32"/>
      <c r="AE16" s="37">
        <f t="shared" si="8"/>
        <v>18.175252391280168</v>
      </c>
      <c r="AF16" s="72"/>
      <c r="AG16" s="37">
        <f t="shared" si="9"/>
        <v>22.198695751215539</v>
      </c>
      <c r="AH16" s="32"/>
      <c r="AI16" s="72">
        <v>1737.2406340000002</v>
      </c>
      <c r="AJ16" s="72"/>
      <c r="AK16" s="72">
        <v>1737.5003800000002</v>
      </c>
      <c r="AL16" s="32"/>
      <c r="AM16" s="37">
        <f t="shared" si="10"/>
        <v>1.4951641984211506E-2</v>
      </c>
      <c r="AN16" s="72"/>
      <c r="AO16" s="37">
        <f t="shared" si="11"/>
        <v>18.680074799564267</v>
      </c>
      <c r="AP16" s="32"/>
      <c r="AQ16" s="73" t="s">
        <v>526</v>
      </c>
    </row>
    <row r="17" spans="1:43" ht="13.5" customHeight="1">
      <c r="A17" s="71" t="s">
        <v>330</v>
      </c>
      <c r="B17" s="32"/>
      <c r="C17" s="72">
        <f t="shared" si="0"/>
        <v>4039.5847290000002</v>
      </c>
      <c r="D17" s="72"/>
      <c r="E17" s="72">
        <f t="shared" si="1"/>
        <v>6728.6900830000013</v>
      </c>
      <c r="F17" s="32"/>
      <c r="G17" s="37">
        <f t="shared" si="2"/>
        <v>66.568856315725526</v>
      </c>
      <c r="H17" s="72"/>
      <c r="I17" s="37">
        <f t="shared" si="3"/>
        <v>-3.0307547301369056</v>
      </c>
      <c r="J17" s="32"/>
      <c r="K17" s="72">
        <v>2903.1719880000001</v>
      </c>
      <c r="L17" s="72"/>
      <c r="M17" s="72">
        <v>5062.2843170000006</v>
      </c>
      <c r="N17" s="32"/>
      <c r="O17" s="37">
        <f t="shared" si="4"/>
        <v>74.370803311842934</v>
      </c>
      <c r="P17" s="72"/>
      <c r="Q17" s="37">
        <f t="shared" si="5"/>
        <v>-4.7619720622805062</v>
      </c>
      <c r="R17" s="32"/>
      <c r="S17" s="72">
        <v>1136.4127409999999</v>
      </c>
      <c r="T17" s="72"/>
      <c r="U17" s="72">
        <v>1666.4057660000005</v>
      </c>
      <c r="V17" s="32"/>
      <c r="W17" s="37">
        <f t="shared" si="6"/>
        <v>46.637370902197631</v>
      </c>
      <c r="X17" s="72"/>
      <c r="Y17" s="37">
        <f t="shared" si="7"/>
        <v>2.6369982351264838</v>
      </c>
      <c r="Z17" s="32"/>
      <c r="AA17" s="72">
        <v>2792.1300200000001</v>
      </c>
      <c r="AB17" s="72"/>
      <c r="AC17" s="72">
        <v>4993.3600270000006</v>
      </c>
      <c r="AD17" s="32"/>
      <c r="AE17" s="37">
        <f t="shared" si="8"/>
        <v>78.836944957169294</v>
      </c>
      <c r="AF17" s="72"/>
      <c r="AG17" s="37">
        <f t="shared" si="9"/>
        <v>-4.0014192146679903</v>
      </c>
      <c r="AH17" s="32"/>
      <c r="AI17" s="72">
        <v>1247.4547089999999</v>
      </c>
      <c r="AJ17" s="72"/>
      <c r="AK17" s="72">
        <v>1735.3300560000007</v>
      </c>
      <c r="AL17" s="32"/>
      <c r="AM17" s="37">
        <f t="shared" si="10"/>
        <v>39.109664140920813</v>
      </c>
      <c r="AN17" s="72"/>
      <c r="AO17" s="37">
        <f t="shared" si="11"/>
        <v>-0.1249107064943189</v>
      </c>
      <c r="AP17" s="32"/>
      <c r="AQ17" s="73" t="s">
        <v>527</v>
      </c>
    </row>
    <row r="18" spans="1:43" ht="13.5" customHeight="1">
      <c r="A18" s="71" t="s">
        <v>331</v>
      </c>
      <c r="B18" s="32"/>
      <c r="C18" s="72">
        <f t="shared" si="0"/>
        <v>4333.0105259999991</v>
      </c>
      <c r="D18" s="72"/>
      <c r="E18" s="72">
        <f t="shared" si="1"/>
        <v>6730.3108990000001</v>
      </c>
      <c r="F18" s="32"/>
      <c r="G18" s="37">
        <f t="shared" si="2"/>
        <v>55.326437787656573</v>
      </c>
      <c r="H18" s="72"/>
      <c r="I18" s="37">
        <f t="shared" si="3"/>
        <v>2.4088135729314786E-2</v>
      </c>
      <c r="J18" s="32"/>
      <c r="K18" s="72">
        <v>3382.0096759999992</v>
      </c>
      <c r="L18" s="72"/>
      <c r="M18" s="72">
        <v>5091.7395000000006</v>
      </c>
      <c r="N18" s="32"/>
      <c r="O18" s="37">
        <f t="shared" si="4"/>
        <v>50.553664471538383</v>
      </c>
      <c r="P18" s="72"/>
      <c r="Q18" s="37">
        <f t="shared" si="5"/>
        <v>0.58185556471185862</v>
      </c>
      <c r="R18" s="32"/>
      <c r="S18" s="72">
        <v>951.00085000000001</v>
      </c>
      <c r="T18" s="72"/>
      <c r="U18" s="72">
        <v>1638.571398999999</v>
      </c>
      <c r="V18" s="32"/>
      <c r="W18" s="37">
        <f t="shared" si="6"/>
        <v>72.299677650130292</v>
      </c>
      <c r="X18" s="72"/>
      <c r="Y18" s="37">
        <f t="shared" si="7"/>
        <v>-1.6703234931078299</v>
      </c>
      <c r="Z18" s="32"/>
      <c r="AA18" s="72">
        <v>3276.981334999999</v>
      </c>
      <c r="AB18" s="72"/>
      <c r="AC18" s="72">
        <v>5021.3905510000004</v>
      </c>
      <c r="AD18" s="32"/>
      <c r="AE18" s="37">
        <f t="shared" si="8"/>
        <v>53.232198711928334</v>
      </c>
      <c r="AF18" s="72"/>
      <c r="AG18" s="37">
        <f t="shared" si="9"/>
        <v>0.56135595768047608</v>
      </c>
      <c r="AH18" s="32"/>
      <c r="AI18" s="72">
        <v>1056.0291910000001</v>
      </c>
      <c r="AJ18" s="72"/>
      <c r="AK18" s="72">
        <v>1708.920347999999</v>
      </c>
      <c r="AL18" s="32"/>
      <c r="AM18" s="37">
        <f t="shared" si="10"/>
        <v>61.825105078937071</v>
      </c>
      <c r="AN18" s="72"/>
      <c r="AO18" s="37">
        <f t="shared" si="11"/>
        <v>-1.521883857695471</v>
      </c>
      <c r="AP18" s="32"/>
      <c r="AQ18" s="73" t="s">
        <v>528</v>
      </c>
    </row>
    <row r="19" spans="1:43" ht="13.5" customHeight="1">
      <c r="A19" s="71" t="s">
        <v>332</v>
      </c>
      <c r="B19" s="32"/>
      <c r="C19" s="72">
        <f t="shared" si="0"/>
        <v>5156.8907840000002</v>
      </c>
      <c r="D19" s="72"/>
      <c r="E19" s="72">
        <f t="shared" si="1"/>
        <v>6723.9119849999997</v>
      </c>
      <c r="F19" s="32"/>
      <c r="G19" s="37">
        <f t="shared" si="2"/>
        <v>30.386937917357301</v>
      </c>
      <c r="H19" s="72"/>
      <c r="I19" s="37">
        <f t="shared" si="3"/>
        <v>-9.5076053632993762E-2</v>
      </c>
      <c r="J19" s="32"/>
      <c r="K19" s="72">
        <v>4132.0866969999997</v>
      </c>
      <c r="L19" s="72"/>
      <c r="M19" s="72">
        <v>5143.0961139999999</v>
      </c>
      <c r="N19" s="32"/>
      <c r="O19" s="37">
        <f t="shared" si="4"/>
        <v>24.467284719219933</v>
      </c>
      <c r="P19" s="72"/>
      <c r="Q19" s="37">
        <f t="shared" si="5"/>
        <v>1.0086261090144006</v>
      </c>
      <c r="R19" s="32"/>
      <c r="S19" s="72">
        <v>1024.8040870000002</v>
      </c>
      <c r="T19" s="72"/>
      <c r="U19" s="72">
        <v>1580.815871</v>
      </c>
      <c r="V19" s="32"/>
      <c r="W19" s="37">
        <f t="shared" si="6"/>
        <v>54.255422187831272</v>
      </c>
      <c r="X19" s="72"/>
      <c r="Y19" s="37">
        <f t="shared" si="7"/>
        <v>-3.524748938938302</v>
      </c>
      <c r="Z19" s="32"/>
      <c r="AA19" s="72">
        <v>4013.9400849999997</v>
      </c>
      <c r="AB19" s="72"/>
      <c r="AC19" s="72">
        <v>5059.0102889999998</v>
      </c>
      <c r="AD19" s="32"/>
      <c r="AE19" s="37">
        <f t="shared" si="8"/>
        <v>26.036019020448336</v>
      </c>
      <c r="AF19" s="72"/>
      <c r="AG19" s="37">
        <f t="shared" si="9"/>
        <v>0.74918964414165146</v>
      </c>
      <c r="AH19" s="32"/>
      <c r="AI19" s="72">
        <v>1142.9506990000002</v>
      </c>
      <c r="AJ19" s="72"/>
      <c r="AK19" s="72">
        <v>1664.9016959999999</v>
      </c>
      <c r="AL19" s="32"/>
      <c r="AM19" s="37">
        <f t="shared" si="10"/>
        <v>45.666973864810558</v>
      </c>
      <c r="AN19" s="72"/>
      <c r="AO19" s="37">
        <f t="shared" si="11"/>
        <v>-2.5758164827000485</v>
      </c>
      <c r="AP19" s="32"/>
      <c r="AQ19" s="73" t="s">
        <v>529</v>
      </c>
    </row>
    <row r="20" spans="1:43" ht="13.5" customHeight="1">
      <c r="A20" s="71" t="s">
        <v>333</v>
      </c>
      <c r="B20" s="32"/>
      <c r="C20" s="72">
        <f t="shared" si="0"/>
        <v>5863.5128960000011</v>
      </c>
      <c r="D20" s="72"/>
      <c r="E20" s="72">
        <f t="shared" si="1"/>
        <v>7106.4611490000007</v>
      </c>
      <c r="F20" s="32"/>
      <c r="G20" s="37">
        <f t="shared" si="2"/>
        <v>21.19801346131463</v>
      </c>
      <c r="H20" s="72"/>
      <c r="I20" s="37">
        <f t="shared" si="3"/>
        <v>5.6893838713744032</v>
      </c>
      <c r="J20" s="32"/>
      <c r="K20" s="72">
        <v>4642.1851030000007</v>
      </c>
      <c r="L20" s="72"/>
      <c r="M20" s="72">
        <v>5285.4777750000003</v>
      </c>
      <c r="N20" s="32"/>
      <c r="O20" s="37">
        <f t="shared" si="4"/>
        <v>13.857540311873251</v>
      </c>
      <c r="P20" s="72"/>
      <c r="Q20" s="37">
        <f t="shared" si="5"/>
        <v>2.7684036588860153</v>
      </c>
      <c r="R20" s="32"/>
      <c r="S20" s="72">
        <v>1221.3277930000004</v>
      </c>
      <c r="T20" s="72"/>
      <c r="U20" s="72">
        <v>1820.9833740000001</v>
      </c>
      <c r="V20" s="32"/>
      <c r="W20" s="37">
        <f t="shared" si="6"/>
        <v>49.098660035160577</v>
      </c>
      <c r="X20" s="72"/>
      <c r="Y20" s="37">
        <f t="shared" si="7"/>
        <v>15.192629793631426</v>
      </c>
      <c r="Z20" s="32"/>
      <c r="AA20" s="72">
        <v>4476.1421170000003</v>
      </c>
      <c r="AB20" s="72"/>
      <c r="AC20" s="72">
        <v>5207.8966450000007</v>
      </c>
      <c r="AD20" s="32"/>
      <c r="AE20" s="37">
        <f t="shared" si="8"/>
        <v>16.347884157226829</v>
      </c>
      <c r="AF20" s="72"/>
      <c r="AG20" s="37">
        <f t="shared" si="9"/>
        <v>2.9429937378014444</v>
      </c>
      <c r="AH20" s="32"/>
      <c r="AI20" s="72">
        <v>1387.3707790000003</v>
      </c>
      <c r="AJ20" s="72"/>
      <c r="AK20" s="72">
        <v>1898.5645040000002</v>
      </c>
      <c r="AL20" s="32"/>
      <c r="AM20" s="37">
        <f t="shared" si="10"/>
        <v>36.846222562685227</v>
      </c>
      <c r="AN20" s="72"/>
      <c r="AO20" s="37">
        <f t="shared" si="11"/>
        <v>14.034630907121155</v>
      </c>
      <c r="AP20" s="32"/>
      <c r="AQ20" s="73" t="s">
        <v>530</v>
      </c>
    </row>
    <row r="21" spans="1:43" ht="13.5" customHeight="1">
      <c r="A21" s="71" t="s">
        <v>334</v>
      </c>
      <c r="B21" s="32"/>
      <c r="C21" s="72">
        <f t="shared" si="0"/>
        <v>5017.9059230000003</v>
      </c>
      <c r="D21" s="72"/>
      <c r="E21" s="72">
        <f t="shared" si="1"/>
        <v>6118.654813000001</v>
      </c>
      <c r="F21" s="32"/>
      <c r="G21" s="37">
        <f t="shared" si="2"/>
        <v>21.93641943254903</v>
      </c>
      <c r="H21" s="72"/>
      <c r="I21" s="37">
        <f t="shared" si="3"/>
        <v>-13.900115898600262</v>
      </c>
      <c r="J21" s="32"/>
      <c r="K21" s="72">
        <v>3877.3402540000002</v>
      </c>
      <c r="L21" s="72"/>
      <c r="M21" s="72">
        <v>4418.4943750000002</v>
      </c>
      <c r="N21" s="32"/>
      <c r="O21" s="37">
        <f t="shared" si="4"/>
        <v>13.956838594232906</v>
      </c>
      <c r="P21" s="72"/>
      <c r="Q21" s="37">
        <f t="shared" si="5"/>
        <v>-16.403122610803138</v>
      </c>
      <c r="R21" s="32"/>
      <c r="S21" s="72">
        <v>1140.5656690000005</v>
      </c>
      <c r="T21" s="72"/>
      <c r="U21" s="72">
        <v>1700.1604380000006</v>
      </c>
      <c r="V21" s="32"/>
      <c r="W21" s="37">
        <f t="shared" si="6"/>
        <v>49.06291537694878</v>
      </c>
      <c r="X21" s="72"/>
      <c r="Y21" s="37">
        <f t="shared" si="7"/>
        <v>-6.635037844118159</v>
      </c>
      <c r="Z21" s="32"/>
      <c r="AA21" s="72">
        <v>3737.0363270000003</v>
      </c>
      <c r="AB21" s="72"/>
      <c r="AC21" s="72">
        <v>4300.2234779999999</v>
      </c>
      <c r="AD21" s="32"/>
      <c r="AE21" s="37">
        <f t="shared" si="8"/>
        <v>15.070422166650772</v>
      </c>
      <c r="AF21" s="72"/>
      <c r="AG21" s="37">
        <f t="shared" si="9"/>
        <v>-17.428786108331082</v>
      </c>
      <c r="AH21" s="32"/>
      <c r="AI21" s="72">
        <v>1280.8695960000005</v>
      </c>
      <c r="AJ21" s="72"/>
      <c r="AK21" s="72">
        <v>1818.4313350000007</v>
      </c>
      <c r="AL21" s="32"/>
      <c r="AM21" s="37">
        <f t="shared" si="10"/>
        <v>41.968498641761812</v>
      </c>
      <c r="AN21" s="72"/>
      <c r="AO21" s="37">
        <f t="shared" si="11"/>
        <v>-4.2207240697469359</v>
      </c>
      <c r="AP21" s="32"/>
      <c r="AQ21" s="73" t="s">
        <v>531</v>
      </c>
    </row>
    <row r="22" spans="1:43" ht="13.5" customHeight="1">
      <c r="A22" s="71" t="s">
        <v>335</v>
      </c>
      <c r="B22" s="32"/>
      <c r="C22" s="72">
        <f t="shared" si="0"/>
        <v>6170.2457019999983</v>
      </c>
      <c r="D22" s="72"/>
      <c r="E22" s="72"/>
      <c r="F22" s="32"/>
      <c r="G22" s="37"/>
      <c r="H22" s="72"/>
      <c r="I22" s="37"/>
      <c r="J22" s="32"/>
      <c r="K22" s="72">
        <v>4782.908398999999</v>
      </c>
      <c r="L22" s="72"/>
      <c r="M22" s="72"/>
      <c r="N22" s="32"/>
      <c r="O22" s="37"/>
      <c r="P22" s="72"/>
      <c r="Q22" s="37"/>
      <c r="R22" s="32"/>
      <c r="S22" s="72">
        <v>1387.3373029999998</v>
      </c>
      <c r="T22" s="72"/>
      <c r="U22" s="72"/>
      <c r="V22" s="32"/>
      <c r="W22" s="37"/>
      <c r="X22" s="72"/>
      <c r="Y22" s="37"/>
      <c r="Z22" s="32"/>
      <c r="AA22" s="72">
        <v>4607.2702779999991</v>
      </c>
      <c r="AB22" s="72"/>
      <c r="AC22" s="72"/>
      <c r="AD22" s="32"/>
      <c r="AE22" s="37"/>
      <c r="AF22" s="72"/>
      <c r="AG22" s="37"/>
      <c r="AH22" s="32"/>
      <c r="AI22" s="72">
        <v>1562.9754239999997</v>
      </c>
      <c r="AJ22" s="72"/>
      <c r="AK22" s="72"/>
      <c r="AL22" s="32"/>
      <c r="AM22" s="37"/>
      <c r="AN22" s="72"/>
      <c r="AO22" s="37"/>
      <c r="AP22" s="32"/>
      <c r="AQ22" s="73" t="s">
        <v>532</v>
      </c>
    </row>
    <row r="23" spans="1:43" ht="13.5" customHeight="1">
      <c r="A23" s="71" t="s">
        <v>336</v>
      </c>
      <c r="B23" s="32"/>
      <c r="C23" s="72">
        <f t="shared" si="0"/>
        <v>6463.1713879999988</v>
      </c>
      <c r="D23" s="72"/>
      <c r="E23" s="72"/>
      <c r="F23" s="32"/>
      <c r="G23" s="37"/>
      <c r="H23" s="72"/>
      <c r="I23" s="37"/>
      <c r="J23" s="32"/>
      <c r="K23" s="72">
        <v>5120.3722639999987</v>
      </c>
      <c r="L23" s="72"/>
      <c r="M23" s="72"/>
      <c r="N23" s="32"/>
      <c r="O23" s="37"/>
      <c r="P23" s="72"/>
      <c r="Q23" s="37"/>
      <c r="R23" s="32"/>
      <c r="S23" s="72">
        <v>1342.7991240000003</v>
      </c>
      <c r="T23" s="72"/>
      <c r="U23" s="72"/>
      <c r="V23" s="32"/>
      <c r="W23" s="37"/>
      <c r="X23" s="72"/>
      <c r="Y23" s="37"/>
      <c r="Z23" s="32"/>
      <c r="AA23" s="72">
        <v>4966.4968289999988</v>
      </c>
      <c r="AB23" s="72"/>
      <c r="AC23" s="72"/>
      <c r="AD23" s="32"/>
      <c r="AE23" s="37"/>
      <c r="AF23" s="72"/>
      <c r="AG23" s="37"/>
      <c r="AH23" s="32"/>
      <c r="AI23" s="72">
        <v>1496.6745590000003</v>
      </c>
      <c r="AJ23" s="72"/>
      <c r="AK23" s="72"/>
      <c r="AL23" s="32"/>
      <c r="AM23" s="37"/>
      <c r="AN23" s="72"/>
      <c r="AO23" s="37"/>
      <c r="AP23" s="32"/>
      <c r="AQ23" s="73" t="s">
        <v>533</v>
      </c>
    </row>
    <row r="24" spans="1:43" ht="13.5" customHeight="1">
      <c r="A24" s="71" t="s">
        <v>337</v>
      </c>
      <c r="B24" s="32"/>
      <c r="C24" s="72">
        <f t="shared" si="0"/>
        <v>6129.9979579999999</v>
      </c>
      <c r="D24" s="72"/>
      <c r="E24" s="72"/>
      <c r="F24" s="32"/>
      <c r="G24" s="37"/>
      <c r="H24" s="72"/>
      <c r="I24" s="37"/>
      <c r="J24" s="32"/>
      <c r="K24" s="72">
        <v>5031.6447049999997</v>
      </c>
      <c r="L24" s="72"/>
      <c r="M24" s="72"/>
      <c r="N24" s="32"/>
      <c r="O24" s="37"/>
      <c r="P24" s="72"/>
      <c r="Q24" s="37"/>
      <c r="R24" s="32"/>
      <c r="S24" s="72">
        <v>1098.353253</v>
      </c>
      <c r="T24" s="72"/>
      <c r="U24" s="72"/>
      <c r="V24" s="32"/>
      <c r="W24" s="37"/>
      <c r="X24" s="72"/>
      <c r="Y24" s="37"/>
      <c r="Z24" s="32"/>
      <c r="AA24" s="72">
        <v>4872.2808329999998</v>
      </c>
      <c r="AB24" s="72"/>
      <c r="AC24" s="72"/>
      <c r="AD24" s="32"/>
      <c r="AE24" s="37"/>
      <c r="AF24" s="72"/>
      <c r="AG24" s="37"/>
      <c r="AH24" s="32"/>
      <c r="AI24" s="72">
        <v>1257.7171249999999</v>
      </c>
      <c r="AJ24" s="72"/>
      <c r="AK24" s="72"/>
      <c r="AL24" s="32"/>
      <c r="AM24" s="37"/>
      <c r="AN24" s="72"/>
      <c r="AO24" s="37"/>
      <c r="AP24" s="32"/>
      <c r="AQ24" s="73" t="s">
        <v>534</v>
      </c>
    </row>
    <row r="25" spans="1:43" ht="13.5" customHeight="1">
      <c r="A25" s="71" t="s">
        <v>338</v>
      </c>
      <c r="B25" s="32"/>
      <c r="C25" s="72">
        <f t="shared" si="0"/>
        <v>5703.6121119999998</v>
      </c>
      <c r="D25" s="72"/>
      <c r="E25" s="72"/>
      <c r="F25" s="32"/>
      <c r="G25" s="37"/>
      <c r="H25" s="72"/>
      <c r="I25" s="37"/>
      <c r="J25" s="32"/>
      <c r="K25" s="72">
        <v>4516.3460919999998</v>
      </c>
      <c r="L25" s="72"/>
      <c r="M25" s="72"/>
      <c r="N25" s="32"/>
      <c r="O25" s="37"/>
      <c r="P25" s="72"/>
      <c r="Q25" s="37"/>
      <c r="R25" s="32"/>
      <c r="S25" s="72">
        <v>1187.2660199999998</v>
      </c>
      <c r="T25" s="72"/>
      <c r="U25" s="72"/>
      <c r="V25" s="32"/>
      <c r="W25" s="37"/>
      <c r="X25" s="72"/>
      <c r="Y25" s="37"/>
      <c r="Z25" s="32"/>
      <c r="AA25" s="72">
        <v>4328.4970109999995</v>
      </c>
      <c r="AB25" s="72"/>
      <c r="AC25" s="72"/>
      <c r="AD25" s="32"/>
      <c r="AE25" s="37"/>
      <c r="AF25" s="72"/>
      <c r="AG25" s="37"/>
      <c r="AH25" s="32"/>
      <c r="AI25" s="72">
        <v>1375.1151009999999</v>
      </c>
      <c r="AJ25" s="72"/>
      <c r="AK25" s="72"/>
      <c r="AL25" s="32"/>
      <c r="AM25" s="37"/>
      <c r="AN25" s="72"/>
      <c r="AO25" s="37"/>
      <c r="AP25" s="32"/>
      <c r="AQ25" s="73" t="s">
        <v>535</v>
      </c>
    </row>
    <row r="26" spans="1:43" ht="3.75" customHeight="1" thickBo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74"/>
      <c r="AK26" s="75"/>
      <c r="AL26" s="74"/>
      <c r="AM26" s="74"/>
      <c r="AN26" s="74"/>
      <c r="AO26" s="74"/>
      <c r="AP26" s="74"/>
      <c r="AQ26" s="74"/>
    </row>
    <row r="27" spans="1:43" ht="13.5" thickTop="1"/>
    <row r="38" spans="27:30">
      <c r="AA38" s="76"/>
      <c r="AB38" s="76"/>
      <c r="AC38" s="76"/>
      <c r="AD38" s="76"/>
    </row>
  </sheetData>
  <mergeCells count="24">
    <mergeCell ref="AA5:AG5"/>
    <mergeCell ref="AI5:AO5"/>
    <mergeCell ref="AA7:AC9"/>
    <mergeCell ref="AE7:AG7"/>
    <mergeCell ref="AI7:AK9"/>
    <mergeCell ref="AM7:AO7"/>
    <mergeCell ref="AE9:AG9"/>
    <mergeCell ref="AM9:AO9"/>
    <mergeCell ref="AQ5:AQ11"/>
    <mergeCell ref="A1:AQ1"/>
    <mergeCell ref="A2:AQ2"/>
    <mergeCell ref="A5:A11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40625" defaultRowHeight="12.75"/>
  <cols>
    <col min="1" max="1" width="9.140625" style="9"/>
    <col min="2" max="2" width="0.5703125" style="9" customWidth="1"/>
    <col min="3" max="3" width="11.7109375" style="9" customWidth="1"/>
    <col min="4" max="4" width="0.5703125" style="9" customWidth="1"/>
    <col min="5" max="5" width="10.7109375" style="9" customWidth="1"/>
    <col min="6" max="6" width="0.5703125" style="9" customWidth="1"/>
    <col min="7" max="7" width="11.7109375" style="9" customWidth="1"/>
    <col min="8" max="8" width="0.5703125" style="9" customWidth="1"/>
    <col min="9" max="9" width="11.7109375" style="9" customWidth="1"/>
    <col min="10" max="10" width="0.5703125" style="9" customWidth="1"/>
    <col min="11" max="11" width="10.85546875" style="9" customWidth="1"/>
    <col min="12" max="12" width="0.5703125" style="9" customWidth="1"/>
    <col min="13" max="13" width="11.7109375" style="9" customWidth="1"/>
    <col min="14" max="14" width="0.5703125" style="9" customWidth="1"/>
    <col min="15" max="15" width="11.7109375" style="9" customWidth="1"/>
    <col min="16" max="16" width="0.5703125" style="9" customWidth="1"/>
    <col min="17" max="17" width="31.7109375" style="9" customWidth="1"/>
    <col min="18" max="18" width="0.5703125" style="9" customWidth="1"/>
    <col min="19" max="19" width="11.7109375" style="9" customWidth="1"/>
    <col min="20" max="20" width="0.5703125" style="9" customWidth="1"/>
    <col min="21" max="21" width="9.140625" style="9"/>
    <col min="22" max="22" width="4.7109375" style="9" customWidth="1"/>
    <col min="23" max="16384" width="9.140625" style="9"/>
  </cols>
  <sheetData>
    <row r="1" spans="1:26" ht="26.25" customHeight="1">
      <c r="A1" s="222" t="s">
        <v>659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6" ht="3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>
      <c r="A4" s="215" t="s">
        <v>162</v>
      </c>
      <c r="B4" s="77"/>
      <c r="C4" s="215" t="s">
        <v>163</v>
      </c>
      <c r="D4" s="77"/>
      <c r="E4" s="218" t="s">
        <v>660</v>
      </c>
      <c r="F4" s="219"/>
      <c r="G4" s="219"/>
      <c r="H4" s="219"/>
      <c r="I4" s="219"/>
      <c r="J4" s="77"/>
      <c r="K4" s="218" t="s">
        <v>661</v>
      </c>
      <c r="L4" s="218"/>
      <c r="M4" s="218"/>
      <c r="N4" s="218"/>
      <c r="O4" s="218"/>
      <c r="P4" s="78"/>
      <c r="Q4" s="79" t="s">
        <v>662</v>
      </c>
      <c r="R4" s="77"/>
      <c r="S4" s="215" t="s">
        <v>523</v>
      </c>
      <c r="T4" s="77"/>
      <c r="U4" s="215" t="s">
        <v>536</v>
      </c>
    </row>
    <row r="5" spans="1:26" ht="3" customHeight="1">
      <c r="A5" s="215"/>
      <c r="B5" s="77"/>
      <c r="C5" s="21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5"/>
      <c r="T5" s="77"/>
      <c r="U5" s="215"/>
    </row>
    <row r="6" spans="1:26" ht="26.25" customHeight="1">
      <c r="A6" s="215"/>
      <c r="B6" s="77"/>
      <c r="C6" s="215"/>
      <c r="D6" s="77"/>
      <c r="E6" s="215" t="s">
        <v>648</v>
      </c>
      <c r="F6" s="77"/>
      <c r="G6" s="215" t="s">
        <v>663</v>
      </c>
      <c r="H6" s="216"/>
      <c r="I6" s="216"/>
      <c r="J6" s="77"/>
      <c r="K6" s="215" t="s">
        <v>648</v>
      </c>
      <c r="L6" s="77"/>
      <c r="M6" s="215" t="s">
        <v>663</v>
      </c>
      <c r="N6" s="216"/>
      <c r="O6" s="216"/>
      <c r="P6" s="78"/>
      <c r="Q6" s="30" t="s">
        <v>664</v>
      </c>
      <c r="R6" s="77"/>
      <c r="S6" s="215"/>
      <c r="T6" s="77"/>
      <c r="U6" s="215"/>
      <c r="Y6" s="31"/>
      <c r="Z6" s="31"/>
    </row>
    <row r="7" spans="1:26" ht="3" customHeight="1">
      <c r="A7" s="215"/>
      <c r="B7" s="77"/>
      <c r="C7" s="215"/>
      <c r="D7" s="77"/>
      <c r="E7" s="215"/>
      <c r="F7" s="77"/>
      <c r="G7" s="77"/>
      <c r="H7" s="77"/>
      <c r="I7" s="77"/>
      <c r="J7" s="77"/>
      <c r="K7" s="215"/>
      <c r="L7" s="77"/>
      <c r="M7" s="77"/>
      <c r="N7" s="77"/>
      <c r="O7" s="77"/>
      <c r="P7" s="78"/>
      <c r="Q7" s="77"/>
      <c r="R7" s="77"/>
      <c r="S7" s="215"/>
      <c r="T7" s="77"/>
      <c r="U7" s="215"/>
    </row>
    <row r="8" spans="1:26" ht="37.5" customHeight="1">
      <c r="A8" s="215"/>
      <c r="B8" s="77"/>
      <c r="C8" s="215"/>
      <c r="D8" s="77"/>
      <c r="E8" s="215"/>
      <c r="F8" s="77"/>
      <c r="G8" s="30" t="s">
        <v>657</v>
      </c>
      <c r="H8" s="77"/>
      <c r="I8" s="30" t="s">
        <v>658</v>
      </c>
      <c r="J8" s="77"/>
      <c r="K8" s="215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5"/>
      <c r="T8" s="77"/>
      <c r="U8" s="215"/>
      <c r="Y8" s="31"/>
      <c r="Z8" s="31"/>
    </row>
    <row r="9" spans="1:26" ht="6.7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>
      <c r="A10" s="221">
        <v>2019</v>
      </c>
      <c r="B10" s="32"/>
      <c r="C10" s="81" t="s">
        <v>297</v>
      </c>
      <c r="D10" s="82"/>
      <c r="E10" s="83">
        <f>SUM(E11:E22)</f>
        <v>79977.12834499999</v>
      </c>
      <c r="F10" s="84"/>
      <c r="G10" s="85">
        <v>8.1438763941517323</v>
      </c>
      <c r="H10" s="86"/>
      <c r="I10" s="87"/>
      <c r="J10" s="82"/>
      <c r="K10" s="83">
        <f>SUM(K11:K22)</f>
        <v>71034.236434999999</v>
      </c>
      <c r="L10" s="84"/>
      <c r="M10" s="85">
        <v>7.8293333199741255</v>
      </c>
      <c r="N10" s="86"/>
      <c r="O10" s="87"/>
      <c r="P10" s="88"/>
      <c r="Q10" s="87"/>
      <c r="R10" s="32"/>
      <c r="S10" s="81" t="s">
        <v>297</v>
      </c>
      <c r="T10" s="32"/>
      <c r="U10" s="221">
        <v>2019</v>
      </c>
      <c r="Y10" s="220"/>
      <c r="Z10" s="220"/>
    </row>
    <row r="11" spans="1:26" ht="13.5" customHeight="1">
      <c r="A11" s="221"/>
      <c r="B11" s="32"/>
      <c r="C11" s="71" t="s">
        <v>327</v>
      </c>
      <c r="D11" s="32"/>
      <c r="E11" s="89">
        <v>6741.4133279999987</v>
      </c>
      <c r="F11" s="72"/>
      <c r="G11" s="90">
        <v>11.819022973918081</v>
      </c>
      <c r="H11" s="91"/>
      <c r="I11" s="90">
        <v>13.077928951254108</v>
      </c>
      <c r="J11" s="32"/>
      <c r="K11" s="89">
        <v>5934.3023429999976</v>
      </c>
      <c r="L11" s="72"/>
      <c r="M11" s="90">
        <v>13.476242104512465</v>
      </c>
      <c r="N11" s="91"/>
      <c r="O11" s="90">
        <v>11.739438393130854</v>
      </c>
      <c r="P11" s="80"/>
      <c r="Q11" s="90">
        <v>10.410324352118351</v>
      </c>
      <c r="R11" s="91"/>
      <c r="S11" s="71" t="s">
        <v>524</v>
      </c>
      <c r="T11" s="32"/>
      <c r="U11" s="221"/>
    </row>
    <row r="12" spans="1:26" ht="13.5" customHeight="1">
      <c r="A12" s="221"/>
      <c r="B12" s="32"/>
      <c r="C12" s="71" t="s">
        <v>328</v>
      </c>
      <c r="D12" s="32"/>
      <c r="E12" s="89">
        <v>6193.8520900000003</v>
      </c>
      <c r="F12" s="72"/>
      <c r="G12" s="90">
        <v>9.6430377173644786</v>
      </c>
      <c r="H12" s="91"/>
      <c r="I12" s="90">
        <f>E12/E11*100-100</f>
        <v>-8.1223507795574648</v>
      </c>
      <c r="J12" s="32"/>
      <c r="K12" s="89">
        <v>5479.5894320000007</v>
      </c>
      <c r="L12" s="72"/>
      <c r="M12" s="90">
        <v>10.030089142909262</v>
      </c>
      <c r="N12" s="91"/>
      <c r="O12" s="90">
        <f>K12/K11*100-100</f>
        <v>-7.6624493448057791</v>
      </c>
      <c r="P12" s="80"/>
      <c r="Q12" s="90">
        <v>9.4860875748042019</v>
      </c>
      <c r="R12" s="32"/>
      <c r="S12" s="71" t="s">
        <v>525</v>
      </c>
      <c r="T12" s="32"/>
      <c r="U12" s="221"/>
    </row>
    <row r="13" spans="1:26" ht="13.5" customHeight="1">
      <c r="A13" s="221"/>
      <c r="B13" s="32"/>
      <c r="C13" s="71" t="s">
        <v>329</v>
      </c>
      <c r="D13" s="32"/>
      <c r="E13" s="89">
        <v>6797.7670650000009</v>
      </c>
      <c r="F13" s="72"/>
      <c r="G13" s="90">
        <v>7.6873257624156395</v>
      </c>
      <c r="H13" s="91"/>
      <c r="I13" s="90">
        <f t="shared" ref="I13:I22" si="0">E13/E12*100-100</f>
        <v>9.7502324276523211</v>
      </c>
      <c r="J13" s="32"/>
      <c r="K13" s="89">
        <v>6114.1797440000009</v>
      </c>
      <c r="L13" s="72"/>
      <c r="M13" s="90">
        <v>7.6982463005360131</v>
      </c>
      <c r="N13" s="91"/>
      <c r="O13" s="90">
        <f t="shared" ref="O13:O22" si="1">K13/K12*100-100</f>
        <v>11.5809828432416</v>
      </c>
      <c r="P13" s="80"/>
      <c r="Q13" s="90">
        <v>9.6860200400099785</v>
      </c>
      <c r="R13" s="32"/>
      <c r="S13" s="71" t="s">
        <v>526</v>
      </c>
      <c r="T13" s="32"/>
      <c r="U13" s="221"/>
    </row>
    <row r="14" spans="1:26" ht="13.5" customHeight="1">
      <c r="A14" s="221"/>
      <c r="B14" s="32"/>
      <c r="C14" s="71" t="s">
        <v>330</v>
      </c>
      <c r="D14" s="32"/>
      <c r="E14" s="89">
        <v>6767.7094539999998</v>
      </c>
      <c r="F14" s="72"/>
      <c r="G14" s="90">
        <v>9.2270407748061558</v>
      </c>
      <c r="H14" s="91"/>
      <c r="I14" s="90">
        <f t="shared" si="0"/>
        <v>-0.44216888740952243</v>
      </c>
      <c r="J14" s="32"/>
      <c r="K14" s="89">
        <v>5989.9432479999987</v>
      </c>
      <c r="L14" s="72"/>
      <c r="M14" s="90">
        <v>8.5819419574004314</v>
      </c>
      <c r="N14" s="91"/>
      <c r="O14" s="90">
        <f t="shared" si="1"/>
        <v>-2.0319405251688778</v>
      </c>
      <c r="P14" s="80"/>
      <c r="Q14" s="90">
        <v>8.8211808934931923</v>
      </c>
      <c r="R14" s="32"/>
      <c r="S14" s="71" t="s">
        <v>527</v>
      </c>
      <c r="T14" s="32"/>
      <c r="U14" s="221"/>
    </row>
    <row r="15" spans="1:26" ht="13.5" customHeight="1">
      <c r="A15" s="221"/>
      <c r="B15" s="32"/>
      <c r="C15" s="71" t="s">
        <v>331</v>
      </c>
      <c r="D15" s="32"/>
      <c r="E15" s="89">
        <v>7211.696187999999</v>
      </c>
      <c r="F15" s="72"/>
      <c r="G15" s="90">
        <v>13.646640777230544</v>
      </c>
      <c r="H15" s="91"/>
      <c r="I15" s="90">
        <f t="shared" si="0"/>
        <v>6.5603693098494915</v>
      </c>
      <c r="J15" s="32"/>
      <c r="K15" s="89">
        <v>6369.0722649999989</v>
      </c>
      <c r="L15" s="72"/>
      <c r="M15" s="90">
        <v>10.662090761497623</v>
      </c>
      <c r="N15" s="91"/>
      <c r="O15" s="90">
        <f t="shared" si="1"/>
        <v>6.3294258610311402</v>
      </c>
      <c r="P15" s="80"/>
      <c r="Q15" s="90">
        <v>10.199028807807451</v>
      </c>
      <c r="R15" s="32"/>
      <c r="S15" s="71" t="s">
        <v>528</v>
      </c>
      <c r="T15" s="32"/>
      <c r="U15" s="221"/>
    </row>
    <row r="16" spans="1:26" ht="13.5" customHeight="1">
      <c r="A16" s="221"/>
      <c r="B16" s="32"/>
      <c r="C16" s="71" t="s">
        <v>332</v>
      </c>
      <c r="D16" s="32"/>
      <c r="E16" s="89">
        <v>6613.436184000001</v>
      </c>
      <c r="F16" s="72"/>
      <c r="G16" s="90">
        <v>-4.1603146219698317</v>
      </c>
      <c r="H16" s="91"/>
      <c r="I16" s="90">
        <f t="shared" si="0"/>
        <v>-8.2956906170767581</v>
      </c>
      <c r="J16" s="32"/>
      <c r="K16" s="89">
        <v>5809.6374850000011</v>
      </c>
      <c r="L16" s="72"/>
      <c r="M16" s="90">
        <v>-0.16358212502024116</v>
      </c>
      <c r="N16" s="91"/>
      <c r="O16" s="90">
        <f t="shared" si="1"/>
        <v>-8.7836148927727464</v>
      </c>
      <c r="P16" s="80"/>
      <c r="Q16" s="90">
        <v>5.9180512671058239</v>
      </c>
      <c r="R16" s="32"/>
      <c r="S16" s="71" t="s">
        <v>529</v>
      </c>
      <c r="T16" s="32"/>
      <c r="U16" s="221"/>
    </row>
    <row r="17" spans="1:21" ht="13.5" customHeight="1">
      <c r="A17" s="221"/>
      <c r="B17" s="32"/>
      <c r="C17" s="71" t="s">
        <v>333</v>
      </c>
      <c r="D17" s="32"/>
      <c r="E17" s="89">
        <v>7264.514274000001</v>
      </c>
      <c r="F17" s="72"/>
      <c r="G17" s="90">
        <v>9.9355611201482645</v>
      </c>
      <c r="H17" s="91"/>
      <c r="I17" s="90">
        <f t="shared" si="0"/>
        <v>9.8447776902295345</v>
      </c>
      <c r="J17" s="32"/>
      <c r="K17" s="89">
        <v>6414.3112760000013</v>
      </c>
      <c r="L17" s="72"/>
      <c r="M17" s="90">
        <v>10.233825390603286</v>
      </c>
      <c r="N17" s="91"/>
      <c r="O17" s="90">
        <f t="shared" si="1"/>
        <v>10.40811569674041</v>
      </c>
      <c r="P17" s="80"/>
      <c r="Q17" s="90">
        <v>6.2225256431167111</v>
      </c>
      <c r="R17" s="32"/>
      <c r="S17" s="71" t="s">
        <v>530</v>
      </c>
      <c r="T17" s="32"/>
      <c r="U17" s="221"/>
    </row>
    <row r="18" spans="1:21" ht="13.5" customHeight="1">
      <c r="A18" s="221"/>
      <c r="B18" s="32"/>
      <c r="C18" s="71" t="s">
        <v>334</v>
      </c>
      <c r="D18" s="32"/>
      <c r="E18" s="89">
        <v>5447.6369620000023</v>
      </c>
      <c r="F18" s="72"/>
      <c r="G18" s="90">
        <v>-5.4351456690203861</v>
      </c>
      <c r="H18" s="91"/>
      <c r="I18" s="90">
        <f t="shared" si="0"/>
        <v>-25.010306862534208</v>
      </c>
      <c r="J18" s="32"/>
      <c r="K18" s="89">
        <v>4893.0625430000009</v>
      </c>
      <c r="L18" s="72"/>
      <c r="M18" s="90">
        <v>3.0761552184006717</v>
      </c>
      <c r="N18" s="91"/>
      <c r="O18" s="90">
        <f t="shared" si="1"/>
        <v>-23.716478161762353</v>
      </c>
      <c r="P18" s="80"/>
      <c r="Q18" s="90">
        <v>0.29244211253349306</v>
      </c>
      <c r="R18" s="32"/>
      <c r="S18" s="71" t="s">
        <v>531</v>
      </c>
      <c r="T18" s="32"/>
      <c r="U18" s="221"/>
    </row>
    <row r="19" spans="1:21" ht="13.5" customHeight="1">
      <c r="A19" s="221"/>
      <c r="B19" s="32"/>
      <c r="C19" s="71" t="s">
        <v>335</v>
      </c>
      <c r="D19" s="32"/>
      <c r="E19" s="89">
        <v>6722.9214130000018</v>
      </c>
      <c r="F19" s="72"/>
      <c r="G19" s="90">
        <v>12.472516652082845</v>
      </c>
      <c r="H19" s="91"/>
      <c r="I19" s="90">
        <f t="shared" si="0"/>
        <v>23.409864862430226</v>
      </c>
      <c r="J19" s="32"/>
      <c r="K19" s="89">
        <v>5908.4504210000014</v>
      </c>
      <c r="L19" s="72"/>
      <c r="M19" s="90">
        <v>9.5521313242931569</v>
      </c>
      <c r="N19" s="91"/>
      <c r="O19" s="90">
        <f t="shared" si="1"/>
        <v>20.75158183809873</v>
      </c>
      <c r="P19" s="80"/>
      <c r="Q19" s="90">
        <v>5.9356772463486323</v>
      </c>
      <c r="R19" s="32"/>
      <c r="S19" s="71" t="s">
        <v>532</v>
      </c>
      <c r="T19" s="32"/>
      <c r="U19" s="221"/>
    </row>
    <row r="20" spans="1:21" ht="13.5" customHeight="1">
      <c r="A20" s="221"/>
      <c r="B20" s="32"/>
      <c r="C20" s="71" t="s">
        <v>336</v>
      </c>
      <c r="D20" s="32"/>
      <c r="E20" s="89">
        <v>7272.9260219999987</v>
      </c>
      <c r="F20" s="72"/>
      <c r="G20" s="90">
        <v>6.9871327495229565</v>
      </c>
      <c r="H20" s="91"/>
      <c r="I20" s="90">
        <f t="shared" si="0"/>
        <v>8.1810358207737153</v>
      </c>
      <c r="J20" s="32"/>
      <c r="K20" s="89">
        <v>6523.7294139999985</v>
      </c>
      <c r="L20" s="72"/>
      <c r="M20" s="90">
        <v>6.5836402200317252</v>
      </c>
      <c r="N20" s="91"/>
      <c r="O20" s="90">
        <f t="shared" si="1"/>
        <v>10.413542454602862</v>
      </c>
      <c r="P20" s="80"/>
      <c r="Q20" s="90">
        <v>4.895360232403732</v>
      </c>
      <c r="R20" s="32"/>
      <c r="S20" s="71" t="s">
        <v>533</v>
      </c>
      <c r="T20" s="32"/>
      <c r="U20" s="221"/>
    </row>
    <row r="21" spans="1:21" ht="13.5" customHeight="1">
      <c r="A21" s="221"/>
      <c r="B21" s="32"/>
      <c r="C21" s="71" t="s">
        <v>337</v>
      </c>
      <c r="D21" s="32"/>
      <c r="E21" s="89">
        <v>6927.6414730000006</v>
      </c>
      <c r="F21" s="72"/>
      <c r="G21" s="90">
        <v>0.38980841155516543</v>
      </c>
      <c r="H21" s="91"/>
      <c r="I21" s="90">
        <f t="shared" si="0"/>
        <v>-4.7475328080547143</v>
      </c>
      <c r="J21" s="32"/>
      <c r="K21" s="89">
        <v>6254.3065770000012</v>
      </c>
      <c r="L21" s="72"/>
      <c r="M21" s="90">
        <v>2.0314891536905293</v>
      </c>
      <c r="N21" s="91"/>
      <c r="O21" s="90">
        <f t="shared" si="1"/>
        <v>-4.1298898207183896</v>
      </c>
      <c r="P21" s="80"/>
      <c r="Q21" s="90">
        <v>6.3397399344844274</v>
      </c>
      <c r="R21" s="32"/>
      <c r="S21" s="71" t="s">
        <v>534</v>
      </c>
      <c r="T21" s="32"/>
      <c r="U21" s="221"/>
    </row>
    <row r="22" spans="1:21" ht="13.5" customHeight="1">
      <c r="A22" s="221"/>
      <c r="B22" s="32"/>
      <c r="C22" s="71" t="s">
        <v>338</v>
      </c>
      <c r="D22" s="32"/>
      <c r="E22" s="89">
        <v>6015.6138920000003</v>
      </c>
      <c r="F22" s="72"/>
      <c r="G22" s="90">
        <v>0.9036424828680083</v>
      </c>
      <c r="H22" s="91"/>
      <c r="I22" s="90">
        <f t="shared" si="0"/>
        <v>-13.165051692622427</v>
      </c>
      <c r="J22" s="32"/>
      <c r="K22" s="89">
        <v>5343.6516870000014</v>
      </c>
      <c r="L22" s="72"/>
      <c r="M22" s="90">
        <v>0.61783238567403487</v>
      </c>
      <c r="N22" s="91"/>
      <c r="O22" s="90">
        <f t="shared" si="1"/>
        <v>-14.560445331364178</v>
      </c>
      <c r="P22" s="80"/>
      <c r="Q22" s="90">
        <v>2.8267641264586985</v>
      </c>
      <c r="R22" s="32"/>
      <c r="S22" s="71" t="s">
        <v>535</v>
      </c>
      <c r="T22" s="32"/>
      <c r="U22" s="221"/>
    </row>
    <row r="23" spans="1:21" ht="6.75" customHeight="1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>
      <c r="A24" s="221">
        <v>2020</v>
      </c>
      <c r="B24" s="32"/>
      <c r="C24" s="81" t="s">
        <v>297</v>
      </c>
      <c r="D24" s="82"/>
      <c r="E24" s="83">
        <f>SUM(E25:E36)</f>
        <v>68145.56797199999</v>
      </c>
      <c r="F24" s="84"/>
      <c r="G24" s="85">
        <f t="shared" ref="G24:G36" si="2">E24/E10*100-100</f>
        <v>-14.79367991554011</v>
      </c>
      <c r="H24" s="86"/>
      <c r="I24" s="87"/>
      <c r="J24" s="82"/>
      <c r="K24" s="83">
        <f>SUM(K25:K36)</f>
        <v>62314.227052000002</v>
      </c>
      <c r="L24" s="84"/>
      <c r="M24" s="85">
        <f t="shared" ref="M24:M36" si="3">K24/K10*100-100</f>
        <v>-12.275783932694566</v>
      </c>
      <c r="N24" s="86"/>
      <c r="O24" s="87"/>
      <c r="P24" s="88"/>
      <c r="Q24" s="87"/>
      <c r="R24" s="32"/>
      <c r="S24" s="81" t="s">
        <v>297</v>
      </c>
      <c r="T24" s="32"/>
      <c r="U24" s="221">
        <v>2020</v>
      </c>
    </row>
    <row r="25" spans="1:21" ht="13.5" customHeight="1">
      <c r="A25" s="221"/>
      <c r="B25" s="32"/>
      <c r="C25" s="71" t="s">
        <v>327</v>
      </c>
      <c r="D25" s="32"/>
      <c r="E25" s="72">
        <v>6681.9595229999986</v>
      </c>
      <c r="F25" s="72"/>
      <c r="G25" s="90">
        <f t="shared" si="2"/>
        <v>-0.88191899987889144</v>
      </c>
      <c r="H25" s="91"/>
      <c r="I25" s="90">
        <f>E25/E22*100-100</f>
        <v>11.076934839288015</v>
      </c>
      <c r="J25" s="32"/>
      <c r="K25" s="72">
        <v>5775.3157159999973</v>
      </c>
      <c r="L25" s="72"/>
      <c r="M25" s="90">
        <f t="shared" si="3"/>
        <v>-2.6791123507136092</v>
      </c>
      <c r="N25" s="91"/>
      <c r="O25" s="90">
        <f>K25/K22*100-100</f>
        <v>8.0780719680915212</v>
      </c>
      <c r="P25" s="80"/>
      <c r="Q25" s="90">
        <v>0.10874721936320952</v>
      </c>
      <c r="R25" s="32"/>
      <c r="S25" s="71" t="s">
        <v>524</v>
      </c>
      <c r="T25" s="32"/>
      <c r="U25" s="221"/>
    </row>
    <row r="26" spans="1:21" ht="13.5" customHeight="1">
      <c r="A26" s="221"/>
      <c r="B26" s="32"/>
      <c r="C26" s="71" t="s">
        <v>328</v>
      </c>
      <c r="D26" s="32"/>
      <c r="E26" s="72">
        <v>6446.9274560000013</v>
      </c>
      <c r="F26" s="72"/>
      <c r="G26" s="90">
        <f t="shared" si="2"/>
        <v>4.0859123260077865</v>
      </c>
      <c r="H26" s="91"/>
      <c r="I26" s="90">
        <f>E26/E25*100-100</f>
        <v>-3.5174123128252006</v>
      </c>
      <c r="J26" s="32"/>
      <c r="K26" s="72">
        <v>5738.0027740000023</v>
      </c>
      <c r="L26" s="72"/>
      <c r="M26" s="90">
        <f t="shared" si="3"/>
        <v>4.7159252569344972</v>
      </c>
      <c r="N26" s="91"/>
      <c r="O26" s="90">
        <f>K26/K25*100-100</f>
        <v>-0.64607622915960405</v>
      </c>
      <c r="P26" s="80"/>
      <c r="Q26" s="90">
        <v>1.3097015455673358</v>
      </c>
      <c r="R26" s="32"/>
      <c r="S26" s="71" t="s">
        <v>525</v>
      </c>
      <c r="T26" s="32"/>
      <c r="U26" s="221"/>
    </row>
    <row r="27" spans="1:21" ht="13.5" customHeight="1">
      <c r="A27" s="221"/>
      <c r="B27" s="32"/>
      <c r="C27" s="71" t="s">
        <v>329</v>
      </c>
      <c r="D27" s="32"/>
      <c r="E27" s="72">
        <v>6138.7489750000004</v>
      </c>
      <c r="F27" s="72"/>
      <c r="G27" s="90">
        <f t="shared" si="2"/>
        <v>-9.6946259514115951</v>
      </c>
      <c r="H27" s="91"/>
      <c r="I27" s="90">
        <f t="shared" ref="I27:I36" si="4">E27/E26*100-100</f>
        <v>-4.7802380762511376</v>
      </c>
      <c r="J27" s="32"/>
      <c r="K27" s="72">
        <v>5474.9890779999996</v>
      </c>
      <c r="L27" s="72"/>
      <c r="M27" s="90">
        <f t="shared" si="3"/>
        <v>-10.454234137085265</v>
      </c>
      <c r="N27" s="91"/>
      <c r="O27" s="90">
        <f t="shared" ref="O27:O36" si="5">K27/K26*100-100</f>
        <v>-4.5837150374302524</v>
      </c>
      <c r="P27" s="80"/>
      <c r="Q27" s="90">
        <v>-2.3584643130798071</v>
      </c>
      <c r="R27" s="32"/>
      <c r="S27" s="71" t="s">
        <v>526</v>
      </c>
      <c r="T27" s="32"/>
      <c r="U27" s="221"/>
    </row>
    <row r="28" spans="1:21" ht="13.5" customHeight="1">
      <c r="A28" s="221"/>
      <c r="B28" s="32"/>
      <c r="C28" s="71" t="s">
        <v>330</v>
      </c>
      <c r="D28" s="32"/>
      <c r="E28" s="72">
        <v>4039.5847290000002</v>
      </c>
      <c r="F28" s="72"/>
      <c r="G28" s="90">
        <f t="shared" si="2"/>
        <v>-40.310901990444691</v>
      </c>
      <c r="H28" s="91"/>
      <c r="I28" s="90">
        <f t="shared" si="4"/>
        <v>-34.19531006315502</v>
      </c>
      <c r="J28" s="32"/>
      <c r="K28" s="72">
        <v>3642.7417420000002</v>
      </c>
      <c r="L28" s="72"/>
      <c r="M28" s="90">
        <f t="shared" si="3"/>
        <v>-39.185705253279536</v>
      </c>
      <c r="N28" s="91"/>
      <c r="O28" s="90">
        <f t="shared" si="5"/>
        <v>-33.465771527517191</v>
      </c>
      <c r="P28" s="80"/>
      <c r="Q28" s="90">
        <v>-15.861204148264889</v>
      </c>
      <c r="R28" s="32"/>
      <c r="S28" s="71" t="s">
        <v>527</v>
      </c>
      <c r="T28" s="32"/>
      <c r="U28" s="221"/>
    </row>
    <row r="29" spans="1:21" ht="13.5" customHeight="1">
      <c r="A29" s="221"/>
      <c r="B29" s="32"/>
      <c r="C29" s="71" t="s">
        <v>331</v>
      </c>
      <c r="D29" s="32"/>
      <c r="E29" s="72">
        <v>4333.0105259999991</v>
      </c>
      <c r="F29" s="72"/>
      <c r="G29" s="90">
        <f t="shared" si="2"/>
        <v>-39.91690147444131</v>
      </c>
      <c r="H29" s="91"/>
      <c r="I29" s="90">
        <f t="shared" si="4"/>
        <v>7.2637614181850978</v>
      </c>
      <c r="J29" s="32"/>
      <c r="K29" s="72">
        <v>4150.9056679999994</v>
      </c>
      <c r="L29" s="72"/>
      <c r="M29" s="90">
        <f t="shared" si="3"/>
        <v>-34.827153857077491</v>
      </c>
      <c r="N29" s="91"/>
      <c r="O29" s="90">
        <f t="shared" si="5"/>
        <v>13.950039887290998</v>
      </c>
      <c r="P29" s="80"/>
      <c r="Q29" s="90">
        <v>-30.157271951101379</v>
      </c>
      <c r="R29" s="32"/>
      <c r="S29" s="71" t="s">
        <v>528</v>
      </c>
      <c r="T29" s="32"/>
      <c r="U29" s="221"/>
    </row>
    <row r="30" spans="1:21" ht="13.5" customHeight="1">
      <c r="A30" s="221"/>
      <c r="B30" s="32"/>
      <c r="C30" s="71" t="s">
        <v>332</v>
      </c>
      <c r="D30" s="32"/>
      <c r="E30" s="72">
        <v>5156.8907840000002</v>
      </c>
      <c r="F30" s="72"/>
      <c r="G30" s="90">
        <f t="shared" si="2"/>
        <v>-22.024033489940464</v>
      </c>
      <c r="H30" s="91"/>
      <c r="I30" s="90">
        <f t="shared" si="4"/>
        <v>19.014037770191223</v>
      </c>
      <c r="J30" s="32"/>
      <c r="K30" s="72">
        <v>4863.3470200000011</v>
      </c>
      <c r="L30" s="72"/>
      <c r="M30" s="90">
        <f t="shared" si="3"/>
        <v>-16.288287650361028</v>
      </c>
      <c r="N30" s="91"/>
      <c r="O30" s="90">
        <f t="shared" si="5"/>
        <v>17.163515844080152</v>
      </c>
      <c r="P30" s="80"/>
      <c r="Q30" s="90">
        <v>-34.300053614173763</v>
      </c>
      <c r="R30" s="32"/>
      <c r="S30" s="71" t="s">
        <v>529</v>
      </c>
      <c r="T30" s="32"/>
      <c r="U30" s="221"/>
    </row>
    <row r="31" spans="1:21" ht="13.5" customHeight="1">
      <c r="A31" s="221"/>
      <c r="B31" s="32"/>
      <c r="C31" s="71" t="s">
        <v>333</v>
      </c>
      <c r="D31" s="32"/>
      <c r="E31" s="72">
        <v>5863.5128960000011</v>
      </c>
      <c r="F31" s="72"/>
      <c r="G31" s="90">
        <f t="shared" si="2"/>
        <v>-19.285547872267827</v>
      </c>
      <c r="H31" s="91"/>
      <c r="I31" s="90">
        <f t="shared" si="4"/>
        <v>13.702483562234804</v>
      </c>
      <c r="J31" s="32"/>
      <c r="K31" s="72">
        <v>5449.3647870000013</v>
      </c>
      <c r="L31" s="72"/>
      <c r="M31" s="90">
        <f t="shared" si="3"/>
        <v>-15.043649231843105</v>
      </c>
      <c r="N31" s="91"/>
      <c r="O31" s="90">
        <f t="shared" si="5"/>
        <v>12.049680283764744</v>
      </c>
      <c r="P31" s="80"/>
      <c r="Q31" s="90">
        <v>-27.199281885967352</v>
      </c>
      <c r="R31" s="32"/>
      <c r="S31" s="71" t="s">
        <v>530</v>
      </c>
      <c r="T31" s="32"/>
      <c r="U31" s="221"/>
    </row>
    <row r="32" spans="1:21" ht="13.5" customHeight="1">
      <c r="A32" s="221"/>
      <c r="B32" s="32"/>
      <c r="C32" s="71" t="s">
        <v>334</v>
      </c>
      <c r="D32" s="32"/>
      <c r="E32" s="72">
        <v>5017.9059230000003</v>
      </c>
      <c r="F32" s="72"/>
      <c r="G32" s="90">
        <f t="shared" si="2"/>
        <v>-7.888393481386359</v>
      </c>
      <c r="H32" s="91"/>
      <c r="I32" s="90">
        <f t="shared" si="4"/>
        <v>-14.421507857121981</v>
      </c>
      <c r="J32" s="32"/>
      <c r="K32" s="72">
        <v>4539.7485390000011</v>
      </c>
      <c r="L32" s="72"/>
      <c r="M32" s="90">
        <f t="shared" si="3"/>
        <v>-7.220713017565032</v>
      </c>
      <c r="N32" s="91"/>
      <c r="O32" s="90">
        <f t="shared" si="5"/>
        <v>-16.692151903098491</v>
      </c>
      <c r="P32" s="80"/>
      <c r="Q32" s="90">
        <v>-17.009976181101777</v>
      </c>
      <c r="R32" s="32"/>
      <c r="S32" s="71" t="s">
        <v>531</v>
      </c>
      <c r="T32" s="32"/>
      <c r="U32" s="221"/>
    </row>
    <row r="33" spans="1:21" ht="13.5" customHeight="1">
      <c r="A33" s="221"/>
      <c r="B33" s="32"/>
      <c r="C33" s="71" t="s">
        <v>335</v>
      </c>
      <c r="D33" s="32"/>
      <c r="E33" s="72">
        <v>6170.2457019999983</v>
      </c>
      <c r="F33" s="72"/>
      <c r="G33" s="90">
        <f t="shared" si="2"/>
        <v>-8.220767089903859</v>
      </c>
      <c r="H33" s="91"/>
      <c r="I33" s="90">
        <f t="shared" si="4"/>
        <v>22.964555268327175</v>
      </c>
      <c r="J33" s="32"/>
      <c r="K33" s="72">
        <v>5681.3758489999991</v>
      </c>
      <c r="L33" s="72"/>
      <c r="M33" s="90">
        <f t="shared" si="3"/>
        <v>-3.8432170166466335</v>
      </c>
      <c r="N33" s="91"/>
      <c r="O33" s="90">
        <f t="shared" si="5"/>
        <v>25.147368850774981</v>
      </c>
      <c r="P33" s="80"/>
      <c r="Q33" s="90">
        <v>-12.263438223487384</v>
      </c>
      <c r="R33" s="32"/>
      <c r="S33" s="71" t="s">
        <v>532</v>
      </c>
      <c r="T33" s="32"/>
      <c r="U33" s="221"/>
    </row>
    <row r="34" spans="1:21" ht="13.5" customHeight="1">
      <c r="A34" s="221"/>
      <c r="B34" s="32"/>
      <c r="C34" s="71" t="s">
        <v>336</v>
      </c>
      <c r="D34" s="32"/>
      <c r="E34" s="72">
        <v>6463.1713879999988</v>
      </c>
      <c r="F34" s="72"/>
      <c r="G34" s="90">
        <f t="shared" si="2"/>
        <v>-11.133821952135349</v>
      </c>
      <c r="H34" s="91"/>
      <c r="I34" s="90">
        <f t="shared" si="4"/>
        <v>4.7473909491975803</v>
      </c>
      <c r="J34" s="32"/>
      <c r="K34" s="72">
        <v>5974.0805919999993</v>
      </c>
      <c r="L34" s="72"/>
      <c r="M34" s="90">
        <f t="shared" si="3"/>
        <v>-8.4253773741818065</v>
      </c>
      <c r="N34" s="91"/>
      <c r="O34" s="90">
        <f t="shared" si="5"/>
        <v>5.1520045633228051</v>
      </c>
      <c r="P34" s="80"/>
      <c r="Q34" s="90">
        <v>-9.2172850678787057</v>
      </c>
      <c r="R34" s="32"/>
      <c r="S34" s="71" t="s">
        <v>533</v>
      </c>
      <c r="T34" s="32"/>
      <c r="U34" s="221"/>
    </row>
    <row r="35" spans="1:21" ht="13.5" customHeight="1">
      <c r="A35" s="221"/>
      <c r="B35" s="32"/>
      <c r="C35" s="71" t="s">
        <v>337</v>
      </c>
      <c r="D35" s="32"/>
      <c r="E35" s="72">
        <v>6129.9979579999999</v>
      </c>
      <c r="F35" s="72"/>
      <c r="G35" s="90">
        <f t="shared" si="2"/>
        <v>-11.513926032528687</v>
      </c>
      <c r="H35" s="91"/>
      <c r="I35" s="90">
        <f t="shared" si="4"/>
        <v>-5.1549527313880787</v>
      </c>
      <c r="J35" s="32"/>
      <c r="K35" s="72">
        <v>5764.9708430000001</v>
      </c>
      <c r="L35" s="72"/>
      <c r="M35" s="90">
        <f t="shared" si="3"/>
        <v>-7.8239806120076736</v>
      </c>
      <c r="N35" s="91"/>
      <c r="O35" s="90">
        <f t="shared" si="5"/>
        <v>-3.5002833620962974</v>
      </c>
      <c r="P35" s="80"/>
      <c r="Q35" s="90">
        <v>-10.323679141168995</v>
      </c>
      <c r="R35" s="32"/>
      <c r="S35" s="71" t="s">
        <v>534</v>
      </c>
      <c r="T35" s="32"/>
      <c r="U35" s="221"/>
    </row>
    <row r="36" spans="1:21" ht="13.5" customHeight="1">
      <c r="A36" s="221"/>
      <c r="B36" s="32"/>
      <c r="C36" s="71" t="s">
        <v>338</v>
      </c>
      <c r="D36" s="32"/>
      <c r="E36" s="72">
        <v>5703.6121119999998</v>
      </c>
      <c r="F36" s="72"/>
      <c r="G36" s="90">
        <f t="shared" si="2"/>
        <v>-5.1865326731644643</v>
      </c>
      <c r="H36" s="91"/>
      <c r="I36" s="90">
        <f t="shared" si="4"/>
        <v>-6.9557257428371884</v>
      </c>
      <c r="J36" s="32"/>
      <c r="K36" s="72">
        <v>5259.3844440000003</v>
      </c>
      <c r="L36" s="72"/>
      <c r="M36" s="90">
        <f t="shared" si="3"/>
        <v>-1.5769598756783836</v>
      </c>
      <c r="N36" s="91"/>
      <c r="O36" s="90">
        <f t="shared" si="5"/>
        <v>-8.7699732187526678</v>
      </c>
      <c r="P36" s="80"/>
      <c r="Q36" s="90">
        <v>-9.4943742948125305</v>
      </c>
      <c r="R36" s="32"/>
      <c r="S36" s="71" t="s">
        <v>535</v>
      </c>
      <c r="T36" s="32"/>
      <c r="U36" s="221"/>
    </row>
    <row r="37" spans="1:21" ht="6.75" customHeight="1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>
      <c r="A38" s="221">
        <v>2021</v>
      </c>
      <c r="B38" s="32"/>
      <c r="C38" s="81"/>
      <c r="D38" s="82"/>
      <c r="E38" s="83"/>
      <c r="F38" s="84"/>
      <c r="G38" s="85"/>
      <c r="H38" s="86"/>
      <c r="I38" s="87"/>
      <c r="J38" s="82"/>
      <c r="K38" s="83"/>
      <c r="L38" s="84"/>
      <c r="M38" s="85"/>
      <c r="N38" s="86"/>
      <c r="O38" s="87"/>
      <c r="P38" s="88"/>
      <c r="Q38" s="87"/>
      <c r="R38" s="32"/>
      <c r="S38" s="81" t="s">
        <v>297</v>
      </c>
      <c r="T38" s="32"/>
      <c r="U38" s="221">
        <v>2021</v>
      </c>
    </row>
    <row r="39" spans="1:21" ht="13.5" customHeight="1">
      <c r="A39" s="221"/>
      <c r="B39" s="32"/>
      <c r="C39" s="71" t="s">
        <v>327</v>
      </c>
      <c r="D39" s="32"/>
      <c r="E39" s="72">
        <v>5503.0429729999987</v>
      </c>
      <c r="F39" s="72"/>
      <c r="G39" s="90">
        <f t="shared" ref="G39:G45" si="6">E39/E25*100-100</f>
        <v>-17.643275837604918</v>
      </c>
      <c r="H39" s="91"/>
      <c r="I39" s="90">
        <f>E39/E36*100-100</f>
        <v>-3.5165283869500428</v>
      </c>
      <c r="J39" s="32"/>
      <c r="K39" s="72">
        <v>5014.7188229999992</v>
      </c>
      <c r="L39" s="72"/>
      <c r="M39" s="90">
        <f t="shared" ref="M39:M45" si="7">K39/K25*100-100</f>
        <v>-13.169788984744713</v>
      </c>
      <c r="N39" s="91"/>
      <c r="O39" s="90">
        <f>K39/K36*100-100</f>
        <v>-4.6519820637778224</v>
      </c>
      <c r="P39" s="80"/>
      <c r="Q39" s="90">
        <v>-11.66133394238328</v>
      </c>
      <c r="R39" s="32"/>
      <c r="S39" s="71" t="s">
        <v>524</v>
      </c>
      <c r="T39" s="32"/>
      <c r="U39" s="221"/>
    </row>
    <row r="40" spans="1:21" ht="13.5" customHeight="1">
      <c r="A40" s="221"/>
      <c r="B40" s="32"/>
      <c r="C40" s="71" t="s">
        <v>328</v>
      </c>
      <c r="D40" s="32"/>
      <c r="E40" s="72">
        <v>5720.6071250000014</v>
      </c>
      <c r="F40" s="72"/>
      <c r="G40" s="90">
        <f t="shared" si="6"/>
        <v>-11.266147105843899</v>
      </c>
      <c r="H40" s="91"/>
      <c r="I40" s="90">
        <f t="shared" ref="I40:I45" si="8">E40/E39*100-100</f>
        <v>3.9535244966730971</v>
      </c>
      <c r="J40" s="32"/>
      <c r="K40" s="72">
        <v>5120.0283960000024</v>
      </c>
      <c r="L40" s="72"/>
      <c r="M40" s="90">
        <f t="shared" si="7"/>
        <v>-10.76985150303797</v>
      </c>
      <c r="N40" s="91"/>
      <c r="O40" s="90">
        <f t="shared" ref="O40:O45" si="9">K40/K39*100-100</f>
        <v>2.1000095262969012</v>
      </c>
      <c r="P40" s="80"/>
      <c r="Q40" s="90">
        <v>-11.581595550284945</v>
      </c>
      <c r="R40" s="32"/>
      <c r="S40" s="71" t="s">
        <v>525</v>
      </c>
      <c r="T40" s="32"/>
      <c r="U40" s="221"/>
    </row>
    <row r="41" spans="1:21" ht="13.5" customHeight="1">
      <c r="A41" s="221"/>
      <c r="B41" s="32"/>
      <c r="C41" s="71" t="s">
        <v>329</v>
      </c>
      <c r="D41" s="32"/>
      <c r="E41" s="72">
        <v>6938.993970999999</v>
      </c>
      <c r="F41" s="72"/>
      <c r="G41" s="90">
        <f t="shared" si="6"/>
        <v>13.035962201076941</v>
      </c>
      <c r="H41" s="91"/>
      <c r="I41" s="90">
        <f t="shared" si="8"/>
        <v>21.298208728151337</v>
      </c>
      <c r="J41" s="32"/>
      <c r="K41" s="72">
        <v>6334.2474689999999</v>
      </c>
      <c r="L41" s="72"/>
      <c r="M41" s="90">
        <f t="shared" si="7"/>
        <v>15.694248495448775</v>
      </c>
      <c r="N41" s="91"/>
      <c r="O41" s="90">
        <f t="shared" si="9"/>
        <v>23.715084743447918</v>
      </c>
      <c r="P41" s="80"/>
      <c r="Q41" s="90">
        <v>-5.7349634778136931</v>
      </c>
      <c r="R41" s="32"/>
      <c r="S41" s="71" t="s">
        <v>526</v>
      </c>
      <c r="T41" s="32"/>
      <c r="U41" s="221"/>
    </row>
    <row r="42" spans="1:21" ht="13.5" customHeight="1">
      <c r="A42" s="221"/>
      <c r="B42" s="32"/>
      <c r="C42" s="71" t="s">
        <v>330</v>
      </c>
      <c r="D42" s="32"/>
      <c r="E42" s="72">
        <v>6728.6900830000013</v>
      </c>
      <c r="F42" s="72"/>
      <c r="G42" s="90">
        <f t="shared" si="6"/>
        <v>66.568856315725526</v>
      </c>
      <c r="H42" s="91"/>
      <c r="I42" s="90">
        <f t="shared" si="8"/>
        <v>-3.0307547301369056</v>
      </c>
      <c r="J42" s="32"/>
      <c r="K42" s="72">
        <v>6077.9154280000021</v>
      </c>
      <c r="L42" s="72"/>
      <c r="M42" s="90">
        <f t="shared" si="7"/>
        <v>66.850022825472138</v>
      </c>
      <c r="N42" s="91"/>
      <c r="O42" s="90">
        <f t="shared" si="9"/>
        <v>-4.0467639171739762</v>
      </c>
      <c r="P42" s="80"/>
      <c r="Q42" s="90">
        <v>16.619468364489734</v>
      </c>
      <c r="R42" s="32"/>
      <c r="S42" s="71" t="s">
        <v>527</v>
      </c>
      <c r="T42" s="32"/>
      <c r="U42" s="221"/>
    </row>
    <row r="43" spans="1:21" ht="13.5" customHeight="1">
      <c r="A43" s="221"/>
      <c r="B43" s="32"/>
      <c r="C43" s="71" t="s">
        <v>331</v>
      </c>
      <c r="D43" s="32"/>
      <c r="E43" s="72">
        <v>6730.3108989999992</v>
      </c>
      <c r="F43" s="72"/>
      <c r="G43" s="90">
        <f t="shared" si="6"/>
        <v>55.326437787656545</v>
      </c>
      <c r="H43" s="91"/>
      <c r="I43" s="90">
        <f t="shared" si="8"/>
        <v>2.4088135729314786E-2</v>
      </c>
      <c r="J43" s="32"/>
      <c r="K43" s="72">
        <v>6014.564801999999</v>
      </c>
      <c r="L43" s="72"/>
      <c r="M43" s="90">
        <f t="shared" si="7"/>
        <v>44.897650851650241</v>
      </c>
      <c r="N43" s="91"/>
      <c r="O43" s="90">
        <f t="shared" si="9"/>
        <v>-1.0423084485209699</v>
      </c>
      <c r="P43" s="80"/>
      <c r="Q43" s="90">
        <v>40.565854063541877</v>
      </c>
      <c r="R43" s="32"/>
      <c r="S43" s="71" t="s">
        <v>528</v>
      </c>
      <c r="T43" s="32"/>
      <c r="U43" s="221"/>
    </row>
    <row r="44" spans="1:21" ht="13.5" customHeight="1">
      <c r="A44" s="221"/>
      <c r="B44" s="32"/>
      <c r="C44" s="71" t="s">
        <v>332</v>
      </c>
      <c r="D44" s="32"/>
      <c r="E44" s="72">
        <v>6723.9119850000006</v>
      </c>
      <c r="F44" s="72"/>
      <c r="G44" s="90">
        <f t="shared" si="6"/>
        <v>30.386937917357329</v>
      </c>
      <c r="H44" s="91"/>
      <c r="I44" s="90">
        <f t="shared" si="8"/>
        <v>-9.5076053632965341E-2</v>
      </c>
      <c r="J44" s="32"/>
      <c r="K44" s="72">
        <v>6100.8054690000008</v>
      </c>
      <c r="L44" s="72"/>
      <c r="M44" s="90">
        <f t="shared" si="7"/>
        <v>25.444584643273089</v>
      </c>
      <c r="N44" s="91"/>
      <c r="O44" s="90">
        <f t="shared" si="9"/>
        <v>1.433863792960139</v>
      </c>
      <c r="P44" s="80"/>
      <c r="Q44" s="90">
        <v>49.177233405769329</v>
      </c>
      <c r="R44" s="32"/>
      <c r="S44" s="71" t="s">
        <v>529</v>
      </c>
      <c r="T44" s="32"/>
      <c r="U44" s="221"/>
    </row>
    <row r="45" spans="1:21" ht="13.5" customHeight="1">
      <c r="A45" s="221"/>
      <c r="B45" s="32"/>
      <c r="C45" s="71" t="s">
        <v>333</v>
      </c>
      <c r="D45" s="32"/>
      <c r="E45" s="72">
        <v>7106.4611490000007</v>
      </c>
      <c r="F45" s="72"/>
      <c r="G45" s="90">
        <f t="shared" si="6"/>
        <v>21.19801346131463</v>
      </c>
      <c r="H45" s="91"/>
      <c r="I45" s="90">
        <f t="shared" si="8"/>
        <v>5.6893838713743889</v>
      </c>
      <c r="J45" s="32"/>
      <c r="K45" s="72">
        <v>6266.5406740000008</v>
      </c>
      <c r="L45" s="72"/>
      <c r="M45" s="90">
        <f t="shared" si="7"/>
        <v>14.995800775706059</v>
      </c>
      <c r="N45" s="91"/>
      <c r="O45" s="90">
        <f t="shared" si="9"/>
        <v>2.7166118612066867</v>
      </c>
      <c r="P45" s="80"/>
      <c r="Q45" s="90">
        <v>33.916038199275789</v>
      </c>
      <c r="R45" s="32"/>
      <c r="S45" s="71" t="s">
        <v>530</v>
      </c>
      <c r="T45" s="32"/>
      <c r="U45" s="221"/>
    </row>
    <row r="46" spans="1:21" ht="13.5" customHeight="1">
      <c r="A46" s="221"/>
      <c r="B46" s="32"/>
      <c r="C46" s="71" t="s">
        <v>334</v>
      </c>
      <c r="D46" s="32"/>
      <c r="E46" s="72">
        <v>6118.654813000001</v>
      </c>
      <c r="F46" s="72"/>
      <c r="G46" s="90">
        <f>E46/E32*100-100</f>
        <v>21.93641943254903</v>
      </c>
      <c r="H46" s="91"/>
      <c r="I46" s="90">
        <f>E46/E45*100-100</f>
        <v>-13.900115898600262</v>
      </c>
      <c r="J46" s="32"/>
      <c r="K46" s="72">
        <v>5264.2683330000009</v>
      </c>
      <c r="L46" s="72"/>
      <c r="M46" s="90">
        <f>K46/K32*100-100</f>
        <v>15.959469732206671</v>
      </c>
      <c r="N46" s="91"/>
      <c r="O46" s="90">
        <f>K46/K45*100-100</f>
        <v>-15.99402913250762</v>
      </c>
      <c r="P46" s="80"/>
      <c r="Q46" s="90">
        <v>24.383606756590439</v>
      </c>
      <c r="R46" s="32"/>
      <c r="S46" s="71" t="s">
        <v>531</v>
      </c>
      <c r="T46" s="32"/>
      <c r="U46" s="221"/>
    </row>
    <row r="47" spans="1:21" ht="6.75" customHeight="1" thickBot="1">
      <c r="A47" s="74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4"/>
      <c r="Q47" s="93"/>
      <c r="R47" s="93"/>
      <c r="S47" s="93"/>
      <c r="T47" s="93"/>
      <c r="U47" s="74"/>
    </row>
    <row r="48" spans="1:21" ht="13.5" thickTop="1"/>
  </sheetData>
  <mergeCells count="18">
    <mergeCell ref="U38:U46"/>
    <mergeCell ref="A1:U1"/>
    <mergeCell ref="A38:A46"/>
    <mergeCell ref="A10:A22"/>
    <mergeCell ref="A24:A36"/>
    <mergeCell ref="A4:A8"/>
    <mergeCell ref="C4:C8"/>
    <mergeCell ref="E4:I4"/>
    <mergeCell ref="K4:O4"/>
    <mergeCell ref="E6:E8"/>
    <mergeCell ref="G6:I6"/>
    <mergeCell ref="K6:K8"/>
    <mergeCell ref="M6:O6"/>
    <mergeCell ref="Y10:Z10"/>
    <mergeCell ref="S4:S8"/>
    <mergeCell ref="U4:U8"/>
    <mergeCell ref="U10:U22"/>
    <mergeCell ref="U24:U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7"/>
  <sheetViews>
    <sheetView showGridLines="0" zoomScale="90" zoomScaleNormal="90" workbookViewId="0">
      <selection sqref="A1:AQ1"/>
    </sheetView>
  </sheetViews>
  <sheetFormatPr defaultRowHeight="12.75"/>
  <cols>
    <col min="1" max="1" width="11.7109375" style="9" customWidth="1"/>
    <col min="2" max="2" width="0.5703125" style="9" customWidth="1"/>
    <col min="3" max="3" width="8" style="9" customWidth="1"/>
    <col min="4" max="4" width="0.5703125" style="9" customWidth="1"/>
    <col min="5" max="5" width="8" style="9" customWidth="1"/>
    <col min="6" max="6" width="0.5703125" style="9" customWidth="1"/>
    <col min="7" max="7" width="10.85546875" style="9" customWidth="1"/>
    <col min="8" max="8" width="0.5703125" style="9" customWidth="1"/>
    <col min="9" max="9" width="10.85546875" style="9" customWidth="1"/>
    <col min="10" max="10" width="0.5703125" style="9" customWidth="1"/>
    <col min="11" max="11" width="8" style="9" customWidth="1"/>
    <col min="12" max="12" width="0.5703125" style="9" customWidth="1"/>
    <col min="13" max="13" width="8" style="9" customWidth="1"/>
    <col min="14" max="14" width="0.5703125" style="9" customWidth="1"/>
    <col min="15" max="15" width="10.85546875" style="9" customWidth="1"/>
    <col min="16" max="16" width="0.5703125" style="9" customWidth="1"/>
    <col min="17" max="17" width="10.85546875" style="9" customWidth="1"/>
    <col min="18" max="18" width="0.5703125" style="9" customWidth="1"/>
    <col min="19" max="19" width="8" style="9" customWidth="1"/>
    <col min="20" max="20" width="0.5703125" style="9" customWidth="1"/>
    <col min="21" max="21" width="8" style="9" customWidth="1"/>
    <col min="22" max="22" width="0.5703125" style="9" customWidth="1"/>
    <col min="23" max="23" width="10.85546875" style="9" customWidth="1"/>
    <col min="24" max="24" width="0.5703125" style="9" customWidth="1"/>
    <col min="25" max="25" width="10.85546875" style="9" customWidth="1"/>
    <col min="26" max="26" width="0.5703125" style="9" customWidth="1"/>
    <col min="27" max="27" width="8" style="9" customWidth="1"/>
    <col min="28" max="28" width="0.5703125" style="9" customWidth="1"/>
    <col min="29" max="29" width="8" style="9" customWidth="1"/>
    <col min="30" max="30" width="0.5703125" style="9" customWidth="1"/>
    <col min="31" max="31" width="10.85546875" style="9" customWidth="1"/>
    <col min="32" max="32" width="0.5703125" style="9" customWidth="1"/>
    <col min="33" max="33" width="10.85546875" style="9" customWidth="1"/>
    <col min="34" max="34" width="0.5703125" style="9" customWidth="1"/>
    <col min="35" max="35" width="8" style="9" customWidth="1"/>
    <col min="36" max="36" width="0.5703125" style="9" customWidth="1"/>
    <col min="37" max="37" width="8" style="9" customWidth="1"/>
    <col min="38" max="38" width="0.5703125" style="9" customWidth="1"/>
    <col min="39" max="39" width="10.85546875" style="9" customWidth="1"/>
    <col min="40" max="40" width="0.5703125" style="9" customWidth="1"/>
    <col min="41" max="41" width="10.85546875" style="9" customWidth="1"/>
    <col min="42" max="42" width="0.5703125" style="9" customWidth="1"/>
    <col min="43" max="43" width="11.7109375" style="9" customWidth="1"/>
    <col min="44" max="16384" width="9.140625" style="9"/>
  </cols>
  <sheetData>
    <row r="1" spans="1:46" ht="14.25" customHeight="1">
      <c r="A1" s="217" t="s">
        <v>357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</row>
    <row r="2" spans="1:46" ht="14.25" customHeight="1">
      <c r="A2" s="217" t="s">
        <v>538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</row>
    <row r="3" spans="1:46" ht="3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6" s="52" customFormat="1" ht="3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6" ht="26.25" customHeight="1">
      <c r="A5" s="215" t="s">
        <v>163</v>
      </c>
      <c r="B5" s="63"/>
      <c r="C5" s="218" t="s">
        <v>651</v>
      </c>
      <c r="D5" s="219"/>
      <c r="E5" s="219"/>
      <c r="F5" s="219"/>
      <c r="G5" s="219"/>
      <c r="H5" s="219"/>
      <c r="I5" s="219"/>
      <c r="J5" s="63"/>
      <c r="K5" s="218" t="s">
        <v>652</v>
      </c>
      <c r="L5" s="219"/>
      <c r="M5" s="219"/>
      <c r="N5" s="219"/>
      <c r="O5" s="219"/>
      <c r="P5" s="219"/>
      <c r="Q5" s="219"/>
      <c r="R5" s="63"/>
      <c r="S5" s="218" t="s">
        <v>653</v>
      </c>
      <c r="T5" s="219"/>
      <c r="U5" s="219"/>
      <c r="V5" s="219"/>
      <c r="W5" s="219"/>
      <c r="X5" s="219"/>
      <c r="Y5" s="219"/>
      <c r="Z5" s="63"/>
      <c r="AA5" s="218" t="s">
        <v>654</v>
      </c>
      <c r="AB5" s="219"/>
      <c r="AC5" s="219"/>
      <c r="AD5" s="219"/>
      <c r="AE5" s="219"/>
      <c r="AF5" s="219"/>
      <c r="AG5" s="219"/>
      <c r="AH5" s="63"/>
      <c r="AI5" s="218" t="s">
        <v>655</v>
      </c>
      <c r="AJ5" s="219"/>
      <c r="AK5" s="219"/>
      <c r="AL5" s="219"/>
      <c r="AM5" s="219"/>
      <c r="AN5" s="219"/>
      <c r="AO5" s="219"/>
      <c r="AP5" s="63"/>
      <c r="AQ5" s="215" t="s">
        <v>523</v>
      </c>
      <c r="AS5" s="31"/>
      <c r="AT5" s="31"/>
    </row>
    <row r="6" spans="1:46" ht="2.25" customHeight="1">
      <c r="A6" s="21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215"/>
    </row>
    <row r="7" spans="1:46" ht="27" customHeight="1">
      <c r="A7" s="215"/>
      <c r="B7" s="63"/>
      <c r="C7" s="216" t="s">
        <v>648</v>
      </c>
      <c r="D7" s="216"/>
      <c r="E7" s="216"/>
      <c r="F7" s="63"/>
      <c r="G7" s="215" t="s">
        <v>656</v>
      </c>
      <c r="H7" s="216"/>
      <c r="I7" s="216"/>
      <c r="J7" s="63"/>
      <c r="K7" s="216" t="s">
        <v>648</v>
      </c>
      <c r="L7" s="216"/>
      <c r="M7" s="216"/>
      <c r="N7" s="63"/>
      <c r="O7" s="215" t="s">
        <v>656</v>
      </c>
      <c r="P7" s="216"/>
      <c r="Q7" s="216"/>
      <c r="R7" s="63"/>
      <c r="S7" s="216" t="s">
        <v>648</v>
      </c>
      <c r="T7" s="216"/>
      <c r="U7" s="216"/>
      <c r="V7" s="63"/>
      <c r="W7" s="215" t="s">
        <v>656</v>
      </c>
      <c r="X7" s="216"/>
      <c r="Y7" s="216"/>
      <c r="Z7" s="63"/>
      <c r="AA7" s="216" t="s">
        <v>648</v>
      </c>
      <c r="AB7" s="216"/>
      <c r="AC7" s="216"/>
      <c r="AD7" s="63"/>
      <c r="AE7" s="215" t="s">
        <v>656</v>
      </c>
      <c r="AF7" s="216"/>
      <c r="AG7" s="216"/>
      <c r="AH7" s="63"/>
      <c r="AI7" s="216" t="s">
        <v>648</v>
      </c>
      <c r="AJ7" s="216"/>
      <c r="AK7" s="216"/>
      <c r="AL7" s="63"/>
      <c r="AM7" s="215" t="s">
        <v>656</v>
      </c>
      <c r="AN7" s="216"/>
      <c r="AO7" s="216"/>
      <c r="AP7" s="63"/>
      <c r="AQ7" s="215"/>
    </row>
    <row r="8" spans="1:46" ht="3" customHeight="1">
      <c r="A8" s="215"/>
      <c r="B8" s="63"/>
      <c r="C8" s="216"/>
      <c r="D8" s="216"/>
      <c r="E8" s="216"/>
      <c r="F8" s="63"/>
      <c r="G8" s="63"/>
      <c r="H8" s="63"/>
      <c r="I8" s="63"/>
      <c r="J8" s="63"/>
      <c r="K8" s="216"/>
      <c r="L8" s="216"/>
      <c r="M8" s="216"/>
      <c r="N8" s="63"/>
      <c r="O8" s="63"/>
      <c r="P8" s="63"/>
      <c r="Q8" s="63"/>
      <c r="R8" s="63"/>
      <c r="S8" s="216"/>
      <c r="T8" s="216"/>
      <c r="U8" s="216"/>
      <c r="V8" s="63"/>
      <c r="W8" s="63"/>
      <c r="X8" s="63"/>
      <c r="Y8" s="63"/>
      <c r="Z8" s="63"/>
      <c r="AA8" s="216"/>
      <c r="AB8" s="216"/>
      <c r="AC8" s="216"/>
      <c r="AD8" s="63"/>
      <c r="AE8" s="63"/>
      <c r="AF8" s="63"/>
      <c r="AG8" s="63"/>
      <c r="AH8" s="63"/>
      <c r="AI8" s="216"/>
      <c r="AJ8" s="216"/>
      <c r="AK8" s="216"/>
      <c r="AL8" s="63"/>
      <c r="AM8" s="63"/>
      <c r="AN8" s="63"/>
      <c r="AO8" s="63"/>
      <c r="AP8" s="63"/>
      <c r="AQ8" s="215"/>
    </row>
    <row r="9" spans="1:46">
      <c r="A9" s="215"/>
      <c r="B9" s="63"/>
      <c r="C9" s="216"/>
      <c r="D9" s="216"/>
      <c r="E9" s="216"/>
      <c r="F9" s="63"/>
      <c r="G9" s="216" t="s">
        <v>296</v>
      </c>
      <c r="H9" s="216"/>
      <c r="I9" s="216"/>
      <c r="J9" s="63"/>
      <c r="K9" s="216"/>
      <c r="L9" s="216"/>
      <c r="M9" s="216"/>
      <c r="N9" s="63"/>
      <c r="O9" s="216" t="s">
        <v>296</v>
      </c>
      <c r="P9" s="216"/>
      <c r="Q9" s="216"/>
      <c r="R9" s="63"/>
      <c r="S9" s="216"/>
      <c r="T9" s="216"/>
      <c r="U9" s="216"/>
      <c r="V9" s="63"/>
      <c r="W9" s="216" t="s">
        <v>296</v>
      </c>
      <c r="X9" s="216"/>
      <c r="Y9" s="216"/>
      <c r="Z9" s="63"/>
      <c r="AA9" s="216"/>
      <c r="AB9" s="216"/>
      <c r="AC9" s="216"/>
      <c r="AD9" s="63"/>
      <c r="AE9" s="216" t="s">
        <v>296</v>
      </c>
      <c r="AF9" s="216"/>
      <c r="AG9" s="216"/>
      <c r="AH9" s="63"/>
      <c r="AI9" s="216"/>
      <c r="AJ9" s="216"/>
      <c r="AK9" s="216"/>
      <c r="AL9" s="63"/>
      <c r="AM9" s="216" t="s">
        <v>296</v>
      </c>
      <c r="AN9" s="216"/>
      <c r="AO9" s="216"/>
      <c r="AP9" s="63"/>
      <c r="AQ9" s="215"/>
      <c r="AS9" s="31"/>
      <c r="AT9" s="31"/>
    </row>
    <row r="10" spans="1:46" ht="3" customHeight="1">
      <c r="A10" s="21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15"/>
    </row>
    <row r="11" spans="1:46" ht="55.5" customHeight="1">
      <c r="A11" s="215"/>
      <c r="B11" s="63"/>
      <c r="C11" s="64">
        <v>2020</v>
      </c>
      <c r="D11" s="63"/>
      <c r="E11" s="64">
        <v>2021</v>
      </c>
      <c r="F11" s="63"/>
      <c r="G11" s="30" t="s">
        <v>657</v>
      </c>
      <c r="H11" s="63"/>
      <c r="I11" s="30" t="s">
        <v>658</v>
      </c>
      <c r="J11" s="63"/>
      <c r="K11" s="209">
        <v>2020</v>
      </c>
      <c r="L11" s="63"/>
      <c r="M11" s="209">
        <v>2021</v>
      </c>
      <c r="N11" s="63"/>
      <c r="O11" s="30" t="s">
        <v>657</v>
      </c>
      <c r="P11" s="63"/>
      <c r="Q11" s="30" t="s">
        <v>658</v>
      </c>
      <c r="R11" s="63"/>
      <c r="S11" s="209">
        <v>2020</v>
      </c>
      <c r="T11" s="63"/>
      <c r="U11" s="209">
        <v>2021</v>
      </c>
      <c r="V11" s="63"/>
      <c r="W11" s="30" t="s">
        <v>657</v>
      </c>
      <c r="X11" s="63"/>
      <c r="Y11" s="30" t="s">
        <v>658</v>
      </c>
      <c r="Z11" s="63"/>
      <c r="AA11" s="209">
        <v>2020</v>
      </c>
      <c r="AB11" s="63"/>
      <c r="AC11" s="209">
        <v>2021</v>
      </c>
      <c r="AD11" s="63"/>
      <c r="AE11" s="30" t="s">
        <v>657</v>
      </c>
      <c r="AF11" s="63"/>
      <c r="AG11" s="30" t="s">
        <v>658</v>
      </c>
      <c r="AH11" s="63"/>
      <c r="AI11" s="209">
        <v>2020</v>
      </c>
      <c r="AJ11" s="63"/>
      <c r="AK11" s="209">
        <v>2021</v>
      </c>
      <c r="AL11" s="63"/>
      <c r="AM11" s="30" t="s">
        <v>657</v>
      </c>
      <c r="AN11" s="63"/>
      <c r="AO11" s="30" t="s">
        <v>658</v>
      </c>
      <c r="AP11" s="63"/>
      <c r="AQ11" s="215"/>
    </row>
    <row r="12" spans="1:46" ht="6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6" ht="13.5" customHeight="1">
      <c r="A13" s="65" t="s">
        <v>297</v>
      </c>
      <c r="B13" s="66"/>
      <c r="C13" s="67">
        <f>SUM(C14:C25)</f>
        <v>53757.392564000002</v>
      </c>
      <c r="D13" s="68"/>
      <c r="E13" s="67">
        <f>SUM(E14:E25)</f>
        <v>41133.565669999996</v>
      </c>
      <c r="F13" s="68"/>
      <c r="G13" s="69"/>
      <c r="H13" s="68"/>
      <c r="I13" s="68"/>
      <c r="J13" s="68"/>
      <c r="K13" s="67">
        <f>SUM(K14:K25)</f>
        <v>41432.077847999994</v>
      </c>
      <c r="L13" s="68"/>
      <c r="M13" s="67">
        <f>SUM(M14:M25)</f>
        <v>31371.127781000003</v>
      </c>
      <c r="N13" s="68"/>
      <c r="O13" s="69"/>
      <c r="P13" s="68"/>
      <c r="Q13" s="68"/>
      <c r="R13" s="68"/>
      <c r="S13" s="67">
        <f>SUM(S14:S25)</f>
        <v>12325.314716000001</v>
      </c>
      <c r="T13" s="68"/>
      <c r="U13" s="67">
        <f>SUM(U14:U25)</f>
        <v>9762.4378890000007</v>
      </c>
      <c r="V13" s="68"/>
      <c r="W13" s="69"/>
      <c r="X13" s="68"/>
      <c r="Y13" s="68"/>
      <c r="Z13" s="68"/>
      <c r="AA13" s="67">
        <f>SUM(AA14:AA25)</f>
        <v>38369.912648999998</v>
      </c>
      <c r="AB13" s="68"/>
      <c r="AC13" s="67">
        <f>SUM(AC14:AC25)</f>
        <v>29221.903339000004</v>
      </c>
      <c r="AD13" s="68"/>
      <c r="AE13" s="69"/>
      <c r="AF13" s="68"/>
      <c r="AG13" s="68"/>
      <c r="AH13" s="68"/>
      <c r="AI13" s="67">
        <f>SUM(AI14:AI25)</f>
        <v>15387.479915</v>
      </c>
      <c r="AJ13" s="68"/>
      <c r="AK13" s="67">
        <f>SUM(AK14:AK25)</f>
        <v>11911.662331000001</v>
      </c>
      <c r="AL13" s="68"/>
      <c r="AM13" s="69"/>
      <c r="AN13" s="68"/>
      <c r="AO13" s="68"/>
      <c r="AP13" s="66"/>
      <c r="AQ13" s="65" t="s">
        <v>297</v>
      </c>
      <c r="AT13" s="70"/>
    </row>
    <row r="14" spans="1:46" ht="13.5" customHeight="1">
      <c r="A14" s="71" t="s">
        <v>327</v>
      </c>
      <c r="B14" s="32"/>
      <c r="C14" s="72">
        <f>K14+S14</f>
        <v>5131.7928789999996</v>
      </c>
      <c r="D14" s="72"/>
      <c r="E14" s="72">
        <f>M14+U14</f>
        <v>4604.6227799999997</v>
      </c>
      <c r="F14" s="32"/>
      <c r="G14" s="37">
        <f>E14/C14*100-100</f>
        <v>-10.272630081335748</v>
      </c>
      <c r="H14" s="72"/>
      <c r="I14" s="37">
        <f>E14/C25*100-100</f>
        <v>8.2186337004303169</v>
      </c>
      <c r="J14" s="32"/>
      <c r="K14" s="72">
        <v>3977.2109509999996</v>
      </c>
      <c r="L14" s="72"/>
      <c r="M14" s="72">
        <v>3666.8692689999993</v>
      </c>
      <c r="N14" s="32"/>
      <c r="O14" s="37">
        <f>M14/K14*100-100</f>
        <v>-7.802997774658408</v>
      </c>
      <c r="P14" s="72"/>
      <c r="Q14" s="37">
        <f>M14/K25*100-100</f>
        <v>16.233449320330521</v>
      </c>
      <c r="R14" s="32"/>
      <c r="S14" s="72">
        <v>1154.5819280000003</v>
      </c>
      <c r="T14" s="72"/>
      <c r="U14" s="72">
        <v>937.75351100000023</v>
      </c>
      <c r="V14" s="32"/>
      <c r="W14" s="37">
        <f>U14/S14*100-100</f>
        <v>-18.77982079414636</v>
      </c>
      <c r="X14" s="72"/>
      <c r="Y14" s="37">
        <f>U14/S25*100-100</f>
        <v>-14.76368336279144</v>
      </c>
      <c r="Z14" s="32"/>
      <c r="AA14" s="72">
        <v>3683.5538499999993</v>
      </c>
      <c r="AB14" s="72"/>
      <c r="AC14" s="72">
        <v>3412.5274939999995</v>
      </c>
      <c r="AD14" s="32"/>
      <c r="AE14" s="37">
        <f>AC14/AA14*100-100</f>
        <v>-7.3577411118884442</v>
      </c>
      <c r="AF14" s="72"/>
      <c r="AG14" s="37">
        <f>AC14/AA25*100-100</f>
        <v>17.504260265559466</v>
      </c>
      <c r="AH14" s="32"/>
      <c r="AI14" s="72">
        <v>1448.2390290000003</v>
      </c>
      <c r="AJ14" s="72"/>
      <c r="AK14" s="72">
        <v>1192.0952860000002</v>
      </c>
      <c r="AL14" s="32"/>
      <c r="AM14" s="37">
        <f>AK14/AI14*100-100</f>
        <v>-17.686565399143106</v>
      </c>
      <c r="AN14" s="72"/>
      <c r="AO14" s="37">
        <f>AK14/AI25*100-100</f>
        <v>-11.745844100843186</v>
      </c>
      <c r="AP14" s="32"/>
      <c r="AQ14" s="73" t="s">
        <v>524</v>
      </c>
    </row>
    <row r="15" spans="1:46" ht="13.5" customHeight="1">
      <c r="A15" s="71" t="s">
        <v>328</v>
      </c>
      <c r="B15" s="32"/>
      <c r="C15" s="72">
        <f t="shared" ref="C15:C25" si="0">K15+S15</f>
        <v>4861.6904059999997</v>
      </c>
      <c r="D15" s="72"/>
      <c r="E15" s="72">
        <f t="shared" ref="E15:E21" si="1">M15+U15</f>
        <v>4978.6996230000004</v>
      </c>
      <c r="F15" s="32"/>
      <c r="G15" s="37">
        <f t="shared" ref="G15:G21" si="2">E15/C15*100-100</f>
        <v>2.4067599379753943</v>
      </c>
      <c r="H15" s="72"/>
      <c r="I15" s="37">
        <f t="shared" ref="I15:I21" si="3">E15/E14*100-100</f>
        <v>8.1239411103291417</v>
      </c>
      <c r="J15" s="32"/>
      <c r="K15" s="72">
        <v>3824.0472999999997</v>
      </c>
      <c r="L15" s="72"/>
      <c r="M15" s="72">
        <v>3808.9945740000003</v>
      </c>
      <c r="N15" s="32"/>
      <c r="O15" s="37">
        <f t="shared" ref="O15:O21" si="4">M15/K15*100-100</f>
        <v>-0.39363336326931631</v>
      </c>
      <c r="P15" s="72"/>
      <c r="Q15" s="37">
        <f t="shared" ref="Q15:Q21" si="5">M15/M14*100-100</f>
        <v>3.8759305165727937</v>
      </c>
      <c r="R15" s="32"/>
      <c r="S15" s="72">
        <v>1037.6431060000002</v>
      </c>
      <c r="T15" s="72"/>
      <c r="U15" s="72">
        <v>1169.7050489999997</v>
      </c>
      <c r="V15" s="32"/>
      <c r="W15" s="37">
        <f t="shared" ref="W15:W21" si="6">U15/S15*100-100</f>
        <v>12.727106481638344</v>
      </c>
      <c r="X15" s="72"/>
      <c r="Y15" s="37">
        <f t="shared" ref="Y15:Y21" si="7">U15/U14*100-100</f>
        <v>24.734808804144208</v>
      </c>
      <c r="Z15" s="32"/>
      <c r="AA15" s="72">
        <v>3539.9311179999995</v>
      </c>
      <c r="AB15" s="72"/>
      <c r="AC15" s="72">
        <v>3563.3942650000004</v>
      </c>
      <c r="AD15" s="32"/>
      <c r="AE15" s="37">
        <f t="shared" ref="AE15:AE21" si="8">AC15/AA15*100-100</f>
        <v>0.66281365986739615</v>
      </c>
      <c r="AF15" s="72"/>
      <c r="AG15" s="37">
        <f t="shared" ref="AG15:AG21" si="9">AC15/AC14*100-100</f>
        <v>4.4209686593077606</v>
      </c>
      <c r="AH15" s="32"/>
      <c r="AI15" s="72">
        <v>1321.7592880000002</v>
      </c>
      <c r="AJ15" s="72"/>
      <c r="AK15" s="72">
        <v>1415.3053579999996</v>
      </c>
      <c r="AL15" s="32"/>
      <c r="AM15" s="37">
        <f t="shared" ref="AM15:AM21" si="10">AK15/AI15*100-100</f>
        <v>7.077390781308381</v>
      </c>
      <c r="AN15" s="72"/>
      <c r="AO15" s="37">
        <f t="shared" ref="AO15:AO21" si="11">AK15/AK14*100-100</f>
        <v>18.724180409182452</v>
      </c>
      <c r="AP15" s="32"/>
      <c r="AQ15" s="73" t="s">
        <v>525</v>
      </c>
    </row>
    <row r="16" spans="1:46" ht="13.5" customHeight="1">
      <c r="A16" s="71" t="s">
        <v>329</v>
      </c>
      <c r="B16" s="32"/>
      <c r="C16" s="72">
        <f t="shared" si="0"/>
        <v>4492.6180079999995</v>
      </c>
      <c r="D16" s="72"/>
      <c r="E16" s="72">
        <f t="shared" si="1"/>
        <v>5813.5444889999999</v>
      </c>
      <c r="F16" s="32"/>
      <c r="G16" s="37">
        <f t="shared" si="2"/>
        <v>29.402154348485197</v>
      </c>
      <c r="H16" s="72"/>
      <c r="I16" s="37">
        <f t="shared" si="3"/>
        <v>16.768331677277402</v>
      </c>
      <c r="J16" s="32"/>
      <c r="K16" s="72">
        <v>3368.6153479999994</v>
      </c>
      <c r="L16" s="72"/>
      <c r="M16" s="72">
        <v>4405.2635799999998</v>
      </c>
      <c r="N16" s="32"/>
      <c r="O16" s="37">
        <f t="shared" si="4"/>
        <v>30.773719315132695</v>
      </c>
      <c r="P16" s="72"/>
      <c r="Q16" s="37">
        <f t="shared" si="5"/>
        <v>15.654236161692154</v>
      </c>
      <c r="R16" s="32"/>
      <c r="S16" s="72">
        <v>1124.0026599999997</v>
      </c>
      <c r="T16" s="72"/>
      <c r="U16" s="72">
        <v>1408.2809089999996</v>
      </c>
      <c r="V16" s="32"/>
      <c r="W16" s="37">
        <f t="shared" si="6"/>
        <v>25.291599309916222</v>
      </c>
      <c r="X16" s="72"/>
      <c r="Y16" s="37">
        <f t="shared" si="7"/>
        <v>20.396240933042264</v>
      </c>
      <c r="Z16" s="32"/>
      <c r="AA16" s="72">
        <v>3119.9110029999993</v>
      </c>
      <c r="AB16" s="72"/>
      <c r="AC16" s="72">
        <v>4092.2881740000003</v>
      </c>
      <c r="AD16" s="32"/>
      <c r="AE16" s="37">
        <f t="shared" si="8"/>
        <v>31.16682399161374</v>
      </c>
      <c r="AF16" s="72"/>
      <c r="AG16" s="37">
        <f t="shared" si="9"/>
        <v>14.842419043967325</v>
      </c>
      <c r="AH16" s="32"/>
      <c r="AI16" s="72">
        <v>1372.7070049999998</v>
      </c>
      <c r="AJ16" s="72"/>
      <c r="AK16" s="72">
        <v>1721.2563149999996</v>
      </c>
      <c r="AL16" s="32"/>
      <c r="AM16" s="37">
        <f t="shared" si="10"/>
        <v>25.391384230606434</v>
      </c>
      <c r="AN16" s="72"/>
      <c r="AO16" s="37">
        <f t="shared" si="11"/>
        <v>21.617310728784787</v>
      </c>
      <c r="AP16" s="32"/>
      <c r="AQ16" s="73" t="s">
        <v>526</v>
      </c>
    </row>
    <row r="17" spans="1:43" ht="13.5" customHeight="1">
      <c r="A17" s="71" t="s">
        <v>330</v>
      </c>
      <c r="B17" s="32"/>
      <c r="C17" s="72">
        <f t="shared" si="0"/>
        <v>2919.7189689999996</v>
      </c>
      <c r="D17" s="72"/>
      <c r="E17" s="72">
        <f t="shared" si="1"/>
        <v>5323.1113060000007</v>
      </c>
      <c r="F17" s="32"/>
      <c r="G17" s="37">
        <f t="shared" si="2"/>
        <v>82.31587911432311</v>
      </c>
      <c r="H17" s="72"/>
      <c r="I17" s="37">
        <f t="shared" si="3"/>
        <v>-8.436044205526656</v>
      </c>
      <c r="J17" s="32"/>
      <c r="K17" s="72">
        <v>2104.9611239999999</v>
      </c>
      <c r="L17" s="72"/>
      <c r="M17" s="72">
        <v>4059.1854350000012</v>
      </c>
      <c r="N17" s="32"/>
      <c r="O17" s="37">
        <f t="shared" si="4"/>
        <v>92.838974018030427</v>
      </c>
      <c r="P17" s="72"/>
      <c r="Q17" s="37">
        <f t="shared" si="5"/>
        <v>-7.8560144861978642</v>
      </c>
      <c r="R17" s="32"/>
      <c r="S17" s="72">
        <v>814.75784499999986</v>
      </c>
      <c r="T17" s="72"/>
      <c r="U17" s="72">
        <v>1263.9258709999997</v>
      </c>
      <c r="V17" s="32"/>
      <c r="W17" s="37">
        <f t="shared" si="6"/>
        <v>55.129021310620203</v>
      </c>
      <c r="X17" s="72"/>
      <c r="Y17" s="37">
        <f t="shared" si="7"/>
        <v>-10.250443436210773</v>
      </c>
      <c r="Z17" s="32"/>
      <c r="AA17" s="72">
        <v>1935.9014439999999</v>
      </c>
      <c r="AB17" s="72"/>
      <c r="AC17" s="72">
        <v>3764.7093480000012</v>
      </c>
      <c r="AD17" s="32"/>
      <c r="AE17" s="37">
        <f t="shared" si="8"/>
        <v>94.468027268024571</v>
      </c>
      <c r="AF17" s="72"/>
      <c r="AG17" s="37">
        <f t="shared" si="9"/>
        <v>-8.0047839270274892</v>
      </c>
      <c r="AH17" s="32"/>
      <c r="AI17" s="72">
        <v>983.81752499999982</v>
      </c>
      <c r="AJ17" s="72"/>
      <c r="AK17" s="72">
        <v>1558.4019579999997</v>
      </c>
      <c r="AL17" s="32"/>
      <c r="AM17" s="37">
        <f t="shared" si="10"/>
        <v>58.403557407660514</v>
      </c>
      <c r="AN17" s="72"/>
      <c r="AO17" s="37">
        <f t="shared" si="11"/>
        <v>-9.4613658396367271</v>
      </c>
      <c r="AP17" s="32"/>
      <c r="AQ17" s="73" t="s">
        <v>527</v>
      </c>
    </row>
    <row r="18" spans="1:43" ht="13.5" customHeight="1">
      <c r="A18" s="71" t="s">
        <v>331</v>
      </c>
      <c r="B18" s="32"/>
      <c r="C18" s="72">
        <f t="shared" si="0"/>
        <v>3426.5797159999993</v>
      </c>
      <c r="D18" s="72"/>
      <c r="E18" s="72">
        <f t="shared" si="1"/>
        <v>5295.1070789999994</v>
      </c>
      <c r="F18" s="32"/>
      <c r="G18" s="37">
        <f t="shared" si="2"/>
        <v>54.530392340652043</v>
      </c>
      <c r="H18" s="72"/>
      <c r="I18" s="37">
        <f t="shared" si="3"/>
        <v>-0.52608757153802799</v>
      </c>
      <c r="J18" s="32"/>
      <c r="K18" s="72">
        <v>2661.5586239999998</v>
      </c>
      <c r="L18" s="72"/>
      <c r="M18" s="72">
        <v>4036.1766549999993</v>
      </c>
      <c r="N18" s="32"/>
      <c r="O18" s="37">
        <f t="shared" si="4"/>
        <v>51.647107022355016</v>
      </c>
      <c r="P18" s="72"/>
      <c r="Q18" s="37">
        <f t="shared" si="5"/>
        <v>-0.56683244381029851</v>
      </c>
      <c r="R18" s="32"/>
      <c r="S18" s="72">
        <v>765.02109199999961</v>
      </c>
      <c r="T18" s="72"/>
      <c r="U18" s="72">
        <v>1258.9304239999999</v>
      </c>
      <c r="V18" s="32"/>
      <c r="W18" s="37">
        <f t="shared" si="6"/>
        <v>64.56153133095583</v>
      </c>
      <c r="X18" s="72"/>
      <c r="Y18" s="37">
        <f t="shared" si="7"/>
        <v>-0.39523259351021522</v>
      </c>
      <c r="Z18" s="32"/>
      <c r="AA18" s="72">
        <v>2488.9250649999999</v>
      </c>
      <c r="AB18" s="72"/>
      <c r="AC18" s="72">
        <v>3779.7746199999992</v>
      </c>
      <c r="AD18" s="32"/>
      <c r="AE18" s="37">
        <f t="shared" si="8"/>
        <v>51.863737207371486</v>
      </c>
      <c r="AF18" s="72"/>
      <c r="AG18" s="37">
        <f t="shared" si="9"/>
        <v>0.40017091911761327</v>
      </c>
      <c r="AH18" s="32"/>
      <c r="AI18" s="72">
        <v>937.6546509999996</v>
      </c>
      <c r="AJ18" s="72"/>
      <c r="AK18" s="72">
        <v>1515.332459</v>
      </c>
      <c r="AL18" s="32"/>
      <c r="AM18" s="37">
        <f t="shared" si="10"/>
        <v>61.608803132785908</v>
      </c>
      <c r="AN18" s="72"/>
      <c r="AO18" s="37">
        <f t="shared" si="11"/>
        <v>-2.7636964121421954</v>
      </c>
      <c r="AP18" s="32"/>
      <c r="AQ18" s="73" t="s">
        <v>528</v>
      </c>
    </row>
    <row r="19" spans="1:43" ht="13.5" customHeight="1">
      <c r="A19" s="71" t="s">
        <v>332</v>
      </c>
      <c r="B19" s="32"/>
      <c r="C19" s="72">
        <f t="shared" si="0"/>
        <v>4240.1585869999981</v>
      </c>
      <c r="D19" s="72"/>
      <c r="E19" s="72">
        <f t="shared" si="1"/>
        <v>5148.5717750000003</v>
      </c>
      <c r="F19" s="32"/>
      <c r="G19" s="37">
        <f t="shared" si="2"/>
        <v>21.424038025019328</v>
      </c>
      <c r="H19" s="72"/>
      <c r="I19" s="37">
        <f t="shared" si="3"/>
        <v>-2.7673718739541187</v>
      </c>
      <c r="J19" s="32"/>
      <c r="K19" s="72">
        <v>3348.3552239999985</v>
      </c>
      <c r="L19" s="72"/>
      <c r="M19" s="72">
        <v>3960.8967170000001</v>
      </c>
      <c r="N19" s="32"/>
      <c r="O19" s="37">
        <f t="shared" si="4"/>
        <v>18.2938025395122</v>
      </c>
      <c r="P19" s="72"/>
      <c r="Q19" s="37">
        <f t="shared" si="5"/>
        <v>-1.8651299096817979</v>
      </c>
      <c r="R19" s="32"/>
      <c r="S19" s="72">
        <v>891.80336299999999</v>
      </c>
      <c r="T19" s="72"/>
      <c r="U19" s="72">
        <v>1187.675058</v>
      </c>
      <c r="V19" s="32"/>
      <c r="W19" s="37">
        <f t="shared" si="6"/>
        <v>33.17678619249611</v>
      </c>
      <c r="X19" s="72"/>
      <c r="Y19" s="37">
        <f t="shared" si="7"/>
        <v>-5.6599923746063894</v>
      </c>
      <c r="Z19" s="32"/>
      <c r="AA19" s="72">
        <v>3127.0209459999987</v>
      </c>
      <c r="AB19" s="72"/>
      <c r="AC19" s="72">
        <v>3708.1740330000002</v>
      </c>
      <c r="AD19" s="32"/>
      <c r="AE19" s="37">
        <f t="shared" si="8"/>
        <v>18.584879891623274</v>
      </c>
      <c r="AF19" s="72"/>
      <c r="AG19" s="37">
        <f t="shared" si="9"/>
        <v>-1.8943083701641257</v>
      </c>
      <c r="AH19" s="32"/>
      <c r="AI19" s="72">
        <v>1113.137641</v>
      </c>
      <c r="AJ19" s="72"/>
      <c r="AK19" s="72">
        <v>1440.3977420000001</v>
      </c>
      <c r="AL19" s="32"/>
      <c r="AM19" s="37">
        <f t="shared" si="10"/>
        <v>29.399787496719824</v>
      </c>
      <c r="AN19" s="72"/>
      <c r="AO19" s="37">
        <f t="shared" si="11"/>
        <v>-4.9451007635282167</v>
      </c>
      <c r="AP19" s="32"/>
      <c r="AQ19" s="73" t="s">
        <v>529</v>
      </c>
    </row>
    <row r="20" spans="1:43" ht="13.5" customHeight="1">
      <c r="A20" s="71" t="s">
        <v>333</v>
      </c>
      <c r="B20" s="32"/>
      <c r="C20" s="72">
        <f t="shared" si="0"/>
        <v>5032.5004150000013</v>
      </c>
      <c r="D20" s="72"/>
      <c r="E20" s="72">
        <f t="shared" si="1"/>
        <v>5605.4422780000014</v>
      </c>
      <c r="F20" s="32"/>
      <c r="G20" s="37">
        <f t="shared" si="2"/>
        <v>11.384834888284857</v>
      </c>
      <c r="H20" s="72"/>
      <c r="I20" s="37">
        <f t="shared" si="3"/>
        <v>8.8737328130188189</v>
      </c>
      <c r="J20" s="32"/>
      <c r="K20" s="72">
        <v>3904.5419110000007</v>
      </c>
      <c r="L20" s="72"/>
      <c r="M20" s="72">
        <v>4305.1410680000008</v>
      </c>
      <c r="N20" s="32"/>
      <c r="O20" s="37">
        <f t="shared" si="4"/>
        <v>10.259824740808114</v>
      </c>
      <c r="P20" s="72"/>
      <c r="Q20" s="37">
        <f t="shared" si="5"/>
        <v>8.6910711284775175</v>
      </c>
      <c r="R20" s="32"/>
      <c r="S20" s="72">
        <v>1127.9585040000004</v>
      </c>
      <c r="T20" s="72"/>
      <c r="U20" s="72">
        <v>1300.3012100000003</v>
      </c>
      <c r="V20" s="32"/>
      <c r="W20" s="37">
        <f t="shared" si="6"/>
        <v>15.279170766374222</v>
      </c>
      <c r="X20" s="72"/>
      <c r="Y20" s="37">
        <f t="shared" si="7"/>
        <v>9.4829095922632547</v>
      </c>
      <c r="Z20" s="32"/>
      <c r="AA20" s="72">
        <v>3658.5128460000005</v>
      </c>
      <c r="AB20" s="72"/>
      <c r="AC20" s="72">
        <v>4007.9468390000002</v>
      </c>
      <c r="AD20" s="32"/>
      <c r="AE20" s="37">
        <f t="shared" si="8"/>
        <v>9.5512577844861113</v>
      </c>
      <c r="AF20" s="72"/>
      <c r="AG20" s="37">
        <f t="shared" si="9"/>
        <v>8.0841083328949424</v>
      </c>
      <c r="AH20" s="32"/>
      <c r="AI20" s="72">
        <v>1373.9875690000003</v>
      </c>
      <c r="AJ20" s="72"/>
      <c r="AK20" s="72">
        <v>1597.4954390000003</v>
      </c>
      <c r="AL20" s="32"/>
      <c r="AM20" s="37">
        <f t="shared" si="10"/>
        <v>16.267095499464432</v>
      </c>
      <c r="AN20" s="72"/>
      <c r="AO20" s="37">
        <f t="shared" si="11"/>
        <v>10.906549796576968</v>
      </c>
      <c r="AP20" s="32"/>
      <c r="AQ20" s="73" t="s">
        <v>530</v>
      </c>
    </row>
    <row r="21" spans="1:43" ht="13.5" customHeight="1">
      <c r="A21" s="71" t="s">
        <v>334</v>
      </c>
      <c r="B21" s="32"/>
      <c r="C21" s="72">
        <f t="shared" si="0"/>
        <v>3742.4069159999999</v>
      </c>
      <c r="D21" s="72"/>
      <c r="E21" s="72">
        <f t="shared" si="1"/>
        <v>4364.4663400000009</v>
      </c>
      <c r="F21" s="32"/>
      <c r="G21" s="37">
        <f t="shared" si="2"/>
        <v>16.621907717744321</v>
      </c>
      <c r="H21" s="72"/>
      <c r="I21" s="37">
        <f t="shared" si="3"/>
        <v>-22.138769368307109</v>
      </c>
      <c r="J21" s="32"/>
      <c r="K21" s="72">
        <v>2828.6617770000003</v>
      </c>
      <c r="L21" s="72"/>
      <c r="M21" s="72">
        <v>3128.6004830000006</v>
      </c>
      <c r="N21" s="32"/>
      <c r="O21" s="37">
        <f t="shared" si="4"/>
        <v>10.603554954460009</v>
      </c>
      <c r="P21" s="72"/>
      <c r="Q21" s="37">
        <f t="shared" si="5"/>
        <v>-27.328734794434382</v>
      </c>
      <c r="R21" s="32"/>
      <c r="S21" s="72">
        <v>913.74513899999988</v>
      </c>
      <c r="T21" s="72"/>
      <c r="U21" s="72">
        <v>1235.8658570000005</v>
      </c>
      <c r="V21" s="32"/>
      <c r="W21" s="37">
        <f t="shared" si="6"/>
        <v>35.252796896137653</v>
      </c>
      <c r="X21" s="72"/>
      <c r="Y21" s="37">
        <f t="shared" si="7"/>
        <v>-4.9554174451625528</v>
      </c>
      <c r="Z21" s="32"/>
      <c r="AA21" s="72">
        <v>2628.5555540000005</v>
      </c>
      <c r="AB21" s="72"/>
      <c r="AC21" s="72">
        <v>2893.0885660000004</v>
      </c>
      <c r="AD21" s="32"/>
      <c r="AE21" s="37">
        <f t="shared" si="8"/>
        <v>10.063816669099765</v>
      </c>
      <c r="AF21" s="72"/>
      <c r="AG21" s="37">
        <f t="shared" si="9"/>
        <v>-27.816194120932053</v>
      </c>
      <c r="AH21" s="32"/>
      <c r="AI21" s="72">
        <v>1113.8513619999999</v>
      </c>
      <c r="AJ21" s="72"/>
      <c r="AK21" s="72">
        <v>1471.3777740000005</v>
      </c>
      <c r="AL21" s="32"/>
      <c r="AM21" s="37">
        <f t="shared" si="10"/>
        <v>32.098215632473284</v>
      </c>
      <c r="AN21" s="72"/>
      <c r="AO21" s="37">
        <f t="shared" si="11"/>
        <v>-7.8947120549493945</v>
      </c>
      <c r="AP21" s="32"/>
      <c r="AQ21" s="73" t="s">
        <v>531</v>
      </c>
    </row>
    <row r="22" spans="1:43" ht="13.5" customHeight="1">
      <c r="A22" s="71" t="s">
        <v>335</v>
      </c>
      <c r="B22" s="32"/>
      <c r="C22" s="72">
        <f t="shared" si="0"/>
        <v>5011.1031449999991</v>
      </c>
      <c r="D22" s="72"/>
      <c r="E22" s="72"/>
      <c r="F22" s="32"/>
      <c r="G22" s="37"/>
      <c r="H22" s="72"/>
      <c r="I22" s="37"/>
      <c r="J22" s="32"/>
      <c r="K22" s="72">
        <v>3941.3094799999994</v>
      </c>
      <c r="L22" s="72"/>
      <c r="M22" s="72"/>
      <c r="N22" s="32"/>
      <c r="O22" s="37"/>
      <c r="P22" s="72"/>
      <c r="Q22" s="37"/>
      <c r="R22" s="32"/>
      <c r="S22" s="72">
        <v>1069.7936649999999</v>
      </c>
      <c r="T22" s="72"/>
      <c r="U22" s="72"/>
      <c r="V22" s="32"/>
      <c r="W22" s="37"/>
      <c r="X22" s="72"/>
      <c r="Y22" s="37"/>
      <c r="Z22" s="32"/>
      <c r="AA22" s="72">
        <v>3636.4177759999993</v>
      </c>
      <c r="AB22" s="72"/>
      <c r="AC22" s="72"/>
      <c r="AD22" s="32"/>
      <c r="AE22" s="37"/>
      <c r="AF22" s="72"/>
      <c r="AG22" s="37"/>
      <c r="AH22" s="32"/>
      <c r="AI22" s="72">
        <v>1374.6853689999998</v>
      </c>
      <c r="AJ22" s="72"/>
      <c r="AK22" s="72"/>
      <c r="AL22" s="32"/>
      <c r="AM22" s="37"/>
      <c r="AN22" s="72"/>
      <c r="AO22" s="37"/>
      <c r="AP22" s="32"/>
      <c r="AQ22" s="73" t="s">
        <v>532</v>
      </c>
    </row>
    <row r="23" spans="1:43" ht="13.5" customHeight="1">
      <c r="A23" s="71" t="s">
        <v>336</v>
      </c>
      <c r="B23" s="32"/>
      <c r="C23" s="72">
        <f t="shared" si="0"/>
        <v>5449.2348420000017</v>
      </c>
      <c r="D23" s="72"/>
      <c r="E23" s="72"/>
      <c r="F23" s="32"/>
      <c r="G23" s="37"/>
      <c r="H23" s="72"/>
      <c r="I23" s="37"/>
      <c r="J23" s="32"/>
      <c r="K23" s="72">
        <v>4241.0077020000008</v>
      </c>
      <c r="L23" s="72"/>
      <c r="M23" s="72"/>
      <c r="N23" s="32"/>
      <c r="O23" s="37"/>
      <c r="P23" s="72"/>
      <c r="Q23" s="37"/>
      <c r="R23" s="32"/>
      <c r="S23" s="72">
        <v>1208.2271400000004</v>
      </c>
      <c r="T23" s="72"/>
      <c r="U23" s="72"/>
      <c r="V23" s="32"/>
      <c r="W23" s="37"/>
      <c r="X23" s="72"/>
      <c r="Y23" s="37"/>
      <c r="Z23" s="32"/>
      <c r="AA23" s="72">
        <v>3889.8892950000009</v>
      </c>
      <c r="AB23" s="72"/>
      <c r="AC23" s="72"/>
      <c r="AD23" s="32"/>
      <c r="AE23" s="37"/>
      <c r="AF23" s="72"/>
      <c r="AG23" s="37"/>
      <c r="AH23" s="32"/>
      <c r="AI23" s="72">
        <v>1559.3455470000004</v>
      </c>
      <c r="AJ23" s="72"/>
      <c r="AK23" s="72"/>
      <c r="AL23" s="32"/>
      <c r="AM23" s="37"/>
      <c r="AN23" s="72"/>
      <c r="AO23" s="37"/>
      <c r="AP23" s="32"/>
      <c r="AQ23" s="73" t="s">
        <v>533</v>
      </c>
    </row>
    <row r="24" spans="1:43" ht="13.5" customHeight="1">
      <c r="A24" s="71" t="s">
        <v>337</v>
      </c>
      <c r="B24" s="32"/>
      <c r="C24" s="72">
        <f t="shared" si="0"/>
        <v>5194.6626830000005</v>
      </c>
      <c r="D24" s="72"/>
      <c r="E24" s="72"/>
      <c r="F24" s="32"/>
      <c r="G24" s="37"/>
      <c r="H24" s="72"/>
      <c r="I24" s="37"/>
      <c r="J24" s="32"/>
      <c r="K24" s="72">
        <v>4077.0631160000003</v>
      </c>
      <c r="L24" s="72"/>
      <c r="M24" s="72"/>
      <c r="N24" s="32"/>
      <c r="O24" s="37"/>
      <c r="P24" s="72"/>
      <c r="Q24" s="37"/>
      <c r="R24" s="32"/>
      <c r="S24" s="72">
        <v>1117.5995670000004</v>
      </c>
      <c r="T24" s="72"/>
      <c r="U24" s="72"/>
      <c r="V24" s="32"/>
      <c r="W24" s="37"/>
      <c r="X24" s="72"/>
      <c r="Y24" s="37"/>
      <c r="Z24" s="32"/>
      <c r="AA24" s="72">
        <v>3757.1203320000004</v>
      </c>
      <c r="AB24" s="72"/>
      <c r="AC24" s="72"/>
      <c r="AD24" s="32"/>
      <c r="AE24" s="37"/>
      <c r="AF24" s="72"/>
      <c r="AG24" s="37"/>
      <c r="AH24" s="32"/>
      <c r="AI24" s="72">
        <v>1437.5423510000005</v>
      </c>
      <c r="AJ24" s="72"/>
      <c r="AK24" s="72"/>
      <c r="AL24" s="32"/>
      <c r="AM24" s="37"/>
      <c r="AN24" s="72"/>
      <c r="AO24" s="37"/>
      <c r="AP24" s="32"/>
      <c r="AQ24" s="73" t="s">
        <v>534</v>
      </c>
    </row>
    <row r="25" spans="1:43" ht="13.5" customHeight="1">
      <c r="A25" s="71" t="s">
        <v>338</v>
      </c>
      <c r="B25" s="32"/>
      <c r="C25" s="72">
        <f t="shared" si="0"/>
        <v>4254.9259980000006</v>
      </c>
      <c r="D25" s="72"/>
      <c r="E25" s="72"/>
      <c r="F25" s="32"/>
      <c r="G25" s="37"/>
      <c r="H25" s="72"/>
      <c r="I25" s="37"/>
      <c r="J25" s="32"/>
      <c r="K25" s="72">
        <v>3154.7452910000002</v>
      </c>
      <c r="L25" s="72"/>
      <c r="M25" s="72"/>
      <c r="N25" s="32"/>
      <c r="O25" s="37"/>
      <c r="P25" s="72"/>
      <c r="Q25" s="37"/>
      <c r="R25" s="32"/>
      <c r="S25" s="72">
        <v>1100.1807070000004</v>
      </c>
      <c r="T25" s="72"/>
      <c r="U25" s="72"/>
      <c r="V25" s="32"/>
      <c r="W25" s="37"/>
      <c r="X25" s="72"/>
      <c r="Y25" s="37"/>
      <c r="Z25" s="32"/>
      <c r="AA25" s="72">
        <v>2904.1734200000001</v>
      </c>
      <c r="AB25" s="72"/>
      <c r="AC25" s="72"/>
      <c r="AD25" s="32"/>
      <c r="AE25" s="37"/>
      <c r="AF25" s="72"/>
      <c r="AG25" s="37"/>
      <c r="AH25" s="32"/>
      <c r="AI25" s="72">
        <v>1350.7525780000005</v>
      </c>
      <c r="AJ25" s="72"/>
      <c r="AK25" s="72"/>
      <c r="AL25" s="32"/>
      <c r="AM25" s="37"/>
      <c r="AN25" s="72"/>
      <c r="AO25" s="37"/>
      <c r="AP25" s="32"/>
      <c r="AQ25" s="73" t="s">
        <v>535</v>
      </c>
    </row>
    <row r="26" spans="1:43" ht="3.75" customHeight="1" thickBo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</row>
    <row r="27" spans="1:43" ht="13.5" thickTop="1"/>
  </sheetData>
  <mergeCells count="24">
    <mergeCell ref="AA5:AG5"/>
    <mergeCell ref="AI5:AO5"/>
    <mergeCell ref="AA7:AC9"/>
    <mergeCell ref="AE7:AG7"/>
    <mergeCell ref="AI7:AK9"/>
    <mergeCell ref="AM7:AO7"/>
    <mergeCell ref="AE9:AG9"/>
    <mergeCell ref="AM9:AO9"/>
    <mergeCell ref="A5:A11"/>
    <mergeCell ref="A1:AQ1"/>
    <mergeCell ref="A2:AQ2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Q5:AQ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8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40625" defaultRowHeight="12.75"/>
  <cols>
    <col min="1" max="1" width="9.140625" style="9"/>
    <col min="2" max="2" width="0.5703125" style="9" customWidth="1"/>
    <col min="3" max="3" width="11.7109375" style="9" customWidth="1"/>
    <col min="4" max="4" width="0.5703125" style="9" customWidth="1"/>
    <col min="5" max="5" width="10.7109375" style="9" customWidth="1"/>
    <col min="6" max="6" width="0.5703125" style="9" customWidth="1"/>
    <col min="7" max="7" width="11.7109375" style="9" customWidth="1"/>
    <col min="8" max="8" width="0.5703125" style="9" customWidth="1"/>
    <col min="9" max="9" width="11.7109375" style="9" customWidth="1"/>
    <col min="10" max="10" width="0.5703125" style="9" customWidth="1"/>
    <col min="11" max="11" width="10.85546875" style="9" customWidth="1"/>
    <col min="12" max="12" width="0.5703125" style="9" customWidth="1"/>
    <col min="13" max="13" width="11.7109375" style="9" customWidth="1"/>
    <col min="14" max="14" width="0.5703125" style="9" customWidth="1"/>
    <col min="15" max="15" width="11.7109375" style="9" customWidth="1"/>
    <col min="16" max="16" width="0.5703125" style="9" customWidth="1"/>
    <col min="17" max="17" width="31.7109375" style="9" customWidth="1"/>
    <col min="18" max="18" width="0.5703125" style="9" customWidth="1"/>
    <col min="19" max="19" width="11.7109375" style="9" customWidth="1"/>
    <col min="20" max="20" width="0.5703125" style="9" customWidth="1"/>
    <col min="21" max="21" width="9.140625" style="9"/>
    <col min="22" max="22" width="4.7109375" style="9" customWidth="1"/>
    <col min="23" max="16384" width="9.140625" style="9"/>
  </cols>
  <sheetData>
    <row r="1" spans="1:26" ht="26.25" customHeight="1">
      <c r="A1" s="222" t="s">
        <v>665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6" ht="3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>
      <c r="A4" s="215" t="s">
        <v>162</v>
      </c>
      <c r="B4" s="77"/>
      <c r="C4" s="215" t="s">
        <v>163</v>
      </c>
      <c r="D4" s="77"/>
      <c r="E4" s="218" t="s">
        <v>660</v>
      </c>
      <c r="F4" s="219"/>
      <c r="G4" s="219"/>
      <c r="H4" s="219"/>
      <c r="I4" s="219"/>
      <c r="J4" s="77"/>
      <c r="K4" s="218" t="s">
        <v>661</v>
      </c>
      <c r="L4" s="218"/>
      <c r="M4" s="218"/>
      <c r="N4" s="218"/>
      <c r="O4" s="218"/>
      <c r="P4" s="78"/>
      <c r="Q4" s="79" t="s">
        <v>662</v>
      </c>
      <c r="R4" s="77"/>
      <c r="S4" s="215" t="s">
        <v>523</v>
      </c>
      <c r="T4" s="77"/>
      <c r="U4" s="215" t="s">
        <v>536</v>
      </c>
    </row>
    <row r="5" spans="1:26" ht="3" customHeight="1">
      <c r="A5" s="215"/>
      <c r="B5" s="77"/>
      <c r="C5" s="21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5"/>
      <c r="T5" s="77"/>
      <c r="U5" s="215"/>
    </row>
    <row r="6" spans="1:26" ht="26.25" customHeight="1">
      <c r="A6" s="215"/>
      <c r="B6" s="77"/>
      <c r="C6" s="215"/>
      <c r="D6" s="77"/>
      <c r="E6" s="215" t="s">
        <v>648</v>
      </c>
      <c r="F6" s="77"/>
      <c r="G6" s="215" t="s">
        <v>663</v>
      </c>
      <c r="H6" s="216"/>
      <c r="I6" s="216"/>
      <c r="J6" s="77"/>
      <c r="K6" s="215" t="s">
        <v>648</v>
      </c>
      <c r="L6" s="77"/>
      <c r="M6" s="215" t="s">
        <v>663</v>
      </c>
      <c r="N6" s="216"/>
      <c r="O6" s="216"/>
      <c r="P6" s="78"/>
      <c r="Q6" s="30" t="s">
        <v>664</v>
      </c>
      <c r="R6" s="77"/>
      <c r="S6" s="215"/>
      <c r="T6" s="77"/>
      <c r="U6" s="215"/>
      <c r="Y6" s="31"/>
      <c r="Z6" s="31"/>
    </row>
    <row r="7" spans="1:26" ht="3" customHeight="1">
      <c r="A7" s="215"/>
      <c r="B7" s="77"/>
      <c r="C7" s="215"/>
      <c r="D7" s="77"/>
      <c r="E7" s="215"/>
      <c r="F7" s="77"/>
      <c r="G7" s="77"/>
      <c r="H7" s="77"/>
      <c r="I7" s="77"/>
      <c r="J7" s="77"/>
      <c r="K7" s="215"/>
      <c r="L7" s="77"/>
      <c r="M7" s="77"/>
      <c r="N7" s="77"/>
      <c r="O7" s="77"/>
      <c r="P7" s="78"/>
      <c r="Q7" s="77"/>
      <c r="R7" s="77"/>
      <c r="S7" s="215"/>
      <c r="T7" s="77"/>
      <c r="U7" s="215"/>
    </row>
    <row r="8" spans="1:26" ht="37.5" customHeight="1">
      <c r="A8" s="215"/>
      <c r="B8" s="77"/>
      <c r="C8" s="215"/>
      <c r="D8" s="77"/>
      <c r="E8" s="215"/>
      <c r="F8" s="77"/>
      <c r="G8" s="30" t="s">
        <v>657</v>
      </c>
      <c r="H8" s="77"/>
      <c r="I8" s="30" t="s">
        <v>658</v>
      </c>
      <c r="J8" s="77"/>
      <c r="K8" s="215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5"/>
      <c r="T8" s="77"/>
      <c r="U8" s="215"/>
      <c r="Y8" s="31"/>
      <c r="Z8" s="31"/>
    </row>
    <row r="9" spans="1:26" ht="6.7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>
      <c r="A10" s="221">
        <v>2019</v>
      </c>
      <c r="B10" s="32"/>
      <c r="C10" s="81" t="s">
        <v>297</v>
      </c>
      <c r="D10" s="82"/>
      <c r="E10" s="83">
        <f>SUM(E11:E22)</f>
        <v>59902.809944000001</v>
      </c>
      <c r="F10" s="84"/>
      <c r="G10" s="85">
        <v>8.1438763941517323</v>
      </c>
      <c r="H10" s="86"/>
      <c r="I10" s="87"/>
      <c r="J10" s="82"/>
      <c r="K10" s="83">
        <f>SUM(K11:K22)</f>
        <v>56398.691638000011</v>
      </c>
      <c r="L10" s="84"/>
      <c r="M10" s="85">
        <v>7.8293333199741255</v>
      </c>
      <c r="N10" s="86"/>
      <c r="O10" s="87"/>
      <c r="P10" s="88"/>
      <c r="Q10" s="87"/>
      <c r="R10" s="32"/>
      <c r="S10" s="81" t="s">
        <v>297</v>
      </c>
      <c r="T10" s="32"/>
      <c r="U10" s="221">
        <v>2019</v>
      </c>
      <c r="Y10" s="220"/>
      <c r="Z10" s="220"/>
    </row>
    <row r="11" spans="1:26" ht="13.5" customHeight="1">
      <c r="A11" s="221"/>
      <c r="B11" s="32"/>
      <c r="C11" s="71" t="s">
        <v>327</v>
      </c>
      <c r="D11" s="32"/>
      <c r="E11" s="89">
        <v>4957.5918510000001</v>
      </c>
      <c r="F11" s="72"/>
      <c r="G11" s="90">
        <v>4.2211028979209289</v>
      </c>
      <c r="H11" s="91"/>
      <c r="I11" s="90">
        <v>13.78575577767019</v>
      </c>
      <c r="J11" s="32"/>
      <c r="K11" s="89">
        <v>4679.3293229999999</v>
      </c>
      <c r="L11" s="72"/>
      <c r="M11" s="90">
        <v>4.7550964945794192</v>
      </c>
      <c r="N11" s="91"/>
      <c r="O11" s="90">
        <v>15.944974064850442</v>
      </c>
      <c r="P11" s="80"/>
      <c r="Q11" s="90">
        <v>0.8307776261737132</v>
      </c>
      <c r="R11" s="32"/>
      <c r="S11" s="71" t="s">
        <v>524</v>
      </c>
      <c r="T11" s="32"/>
      <c r="U11" s="221"/>
    </row>
    <row r="12" spans="1:26" ht="13.5" customHeight="1">
      <c r="A12" s="221"/>
      <c r="B12" s="32"/>
      <c r="C12" s="71" t="s">
        <v>328</v>
      </c>
      <c r="D12" s="32"/>
      <c r="E12" s="89">
        <v>4851.5102399999996</v>
      </c>
      <c r="F12" s="72"/>
      <c r="G12" s="90">
        <v>5.7096473651006505</v>
      </c>
      <c r="H12" s="91"/>
      <c r="I12" s="90">
        <f>E12/E11*100-100</f>
        <v>-2.1397810507253183</v>
      </c>
      <c r="J12" s="32"/>
      <c r="K12" s="89">
        <v>4643.544824999999</v>
      </c>
      <c r="L12" s="72"/>
      <c r="M12" s="90">
        <v>8.3236367623896967</v>
      </c>
      <c r="N12" s="91"/>
      <c r="O12" s="90">
        <f>K12/K11*100-100</f>
        <v>-0.7647356176474176</v>
      </c>
      <c r="P12" s="80"/>
      <c r="Q12" s="90">
        <v>5.5952140071045875</v>
      </c>
      <c r="R12" s="32"/>
      <c r="S12" s="71" t="s">
        <v>525</v>
      </c>
      <c r="T12" s="32"/>
      <c r="U12" s="221"/>
    </row>
    <row r="13" spans="1:26" ht="13.5" customHeight="1">
      <c r="A13" s="221"/>
      <c r="B13" s="32"/>
      <c r="C13" s="71" t="s">
        <v>329</v>
      </c>
      <c r="D13" s="32"/>
      <c r="E13" s="89">
        <v>5174.1957240000011</v>
      </c>
      <c r="F13" s="72"/>
      <c r="G13" s="90">
        <v>4.8702414138321615</v>
      </c>
      <c r="H13" s="91"/>
      <c r="I13" s="90">
        <f t="shared" ref="I13:I22" si="0">E13/E12*100-100</f>
        <v>6.6512378215654735</v>
      </c>
      <c r="J13" s="32"/>
      <c r="K13" s="89">
        <v>4928.0378910000009</v>
      </c>
      <c r="L13" s="72"/>
      <c r="M13" s="90">
        <v>6.5794529974260598</v>
      </c>
      <c r="N13" s="91"/>
      <c r="O13" s="90">
        <f t="shared" ref="O13:O22" si="1">K13/K12*100-100</f>
        <v>6.1266355063128231</v>
      </c>
      <c r="P13" s="80"/>
      <c r="Q13" s="90">
        <v>4.9237843922963975</v>
      </c>
      <c r="R13" s="32"/>
      <c r="S13" s="71" t="s">
        <v>526</v>
      </c>
      <c r="T13" s="32"/>
      <c r="U13" s="221"/>
    </row>
    <row r="14" spans="1:26" ht="13.5" customHeight="1">
      <c r="A14" s="221"/>
      <c r="B14" s="32"/>
      <c r="C14" s="71" t="s">
        <v>330</v>
      </c>
      <c r="D14" s="32"/>
      <c r="E14" s="89">
        <v>4987.5420510000004</v>
      </c>
      <c r="F14" s="72"/>
      <c r="G14" s="90">
        <v>3.0186426162823494</v>
      </c>
      <c r="H14" s="91"/>
      <c r="I14" s="90">
        <f t="shared" si="0"/>
        <v>-3.6073949065016251</v>
      </c>
      <c r="J14" s="32"/>
      <c r="K14" s="89">
        <v>4669.0378650000002</v>
      </c>
      <c r="L14" s="72"/>
      <c r="M14" s="90">
        <v>4.4083249008660204</v>
      </c>
      <c r="N14" s="91"/>
      <c r="O14" s="90">
        <f t="shared" si="1"/>
        <v>-5.2556419355664588</v>
      </c>
      <c r="P14" s="80"/>
      <c r="Q14" s="90">
        <v>4.514377729542602</v>
      </c>
      <c r="R14" s="32"/>
      <c r="S14" s="71" t="s">
        <v>527</v>
      </c>
      <c r="T14" s="32"/>
      <c r="U14" s="221"/>
    </row>
    <row r="15" spans="1:26" ht="13.5" customHeight="1">
      <c r="A15" s="221"/>
      <c r="B15" s="32"/>
      <c r="C15" s="71" t="s">
        <v>331</v>
      </c>
      <c r="D15" s="32"/>
      <c r="E15" s="89">
        <v>5591.267388000002</v>
      </c>
      <c r="F15" s="72"/>
      <c r="G15" s="90">
        <v>8.2234637258494985</v>
      </c>
      <c r="H15" s="91"/>
      <c r="I15" s="90">
        <f t="shared" si="0"/>
        <v>12.104666603842574</v>
      </c>
      <c r="J15" s="32"/>
      <c r="K15" s="89">
        <v>5183.8989820000015</v>
      </c>
      <c r="L15" s="72"/>
      <c r="M15" s="90">
        <v>9.2326469167821585</v>
      </c>
      <c r="N15" s="91"/>
      <c r="O15" s="90">
        <f t="shared" si="1"/>
        <v>11.027135180451182</v>
      </c>
      <c r="P15" s="80"/>
      <c r="Q15" s="90">
        <v>5.4297352074253098</v>
      </c>
      <c r="R15" s="32"/>
      <c r="S15" s="71" t="s">
        <v>528</v>
      </c>
      <c r="T15" s="32"/>
      <c r="U15" s="221"/>
    </row>
    <row r="16" spans="1:26" ht="13.5" customHeight="1">
      <c r="A16" s="221"/>
      <c r="B16" s="32"/>
      <c r="C16" s="71" t="s">
        <v>332</v>
      </c>
      <c r="D16" s="32"/>
      <c r="E16" s="89">
        <v>4743.1022189999994</v>
      </c>
      <c r="F16" s="72"/>
      <c r="G16" s="90">
        <v>-8.1771214483798076</v>
      </c>
      <c r="H16" s="91"/>
      <c r="I16" s="90">
        <f t="shared" si="0"/>
        <v>-15.169461772125899</v>
      </c>
      <c r="J16" s="32"/>
      <c r="K16" s="89">
        <v>4492.3881869999996</v>
      </c>
      <c r="L16" s="72"/>
      <c r="M16" s="90">
        <v>-6.1180953681627699</v>
      </c>
      <c r="N16" s="91"/>
      <c r="O16" s="90">
        <f t="shared" si="1"/>
        <v>-13.339588549104207</v>
      </c>
      <c r="P16" s="80"/>
      <c r="Q16" s="90">
        <v>0.97944338797053376</v>
      </c>
      <c r="R16" s="32"/>
      <c r="S16" s="71" t="s">
        <v>529</v>
      </c>
      <c r="T16" s="32"/>
      <c r="U16" s="221"/>
    </row>
    <row r="17" spans="1:21" ht="13.5" customHeight="1">
      <c r="A17" s="221"/>
      <c r="B17" s="32"/>
      <c r="C17" s="71" t="s">
        <v>333</v>
      </c>
      <c r="D17" s="32"/>
      <c r="E17" s="89">
        <v>5400.8772149999986</v>
      </c>
      <c r="F17" s="72"/>
      <c r="G17" s="90">
        <v>1.6684202445791385</v>
      </c>
      <c r="H17" s="91"/>
      <c r="I17" s="90">
        <f t="shared" si="0"/>
        <v>13.868033317204791</v>
      </c>
      <c r="J17" s="32"/>
      <c r="K17" s="89">
        <v>5090.4563479999988</v>
      </c>
      <c r="L17" s="72"/>
      <c r="M17" s="90">
        <v>3.1814608815628844</v>
      </c>
      <c r="N17" s="91"/>
      <c r="O17" s="90">
        <f t="shared" si="1"/>
        <v>13.312922572690383</v>
      </c>
      <c r="P17" s="80"/>
      <c r="Q17" s="90">
        <v>0.58232622629945752</v>
      </c>
      <c r="R17" s="32"/>
      <c r="S17" s="71" t="s">
        <v>530</v>
      </c>
      <c r="T17" s="32"/>
      <c r="U17" s="221"/>
    </row>
    <row r="18" spans="1:21" ht="13.5" customHeight="1">
      <c r="A18" s="221"/>
      <c r="B18" s="32"/>
      <c r="C18" s="71" t="s">
        <v>334</v>
      </c>
      <c r="D18" s="32"/>
      <c r="E18" s="89">
        <v>3824.8826560000002</v>
      </c>
      <c r="F18" s="72"/>
      <c r="G18" s="90">
        <v>-5.2059143187717609</v>
      </c>
      <c r="H18" s="91"/>
      <c r="I18" s="90">
        <f t="shared" si="0"/>
        <v>-29.180344160073616</v>
      </c>
      <c r="J18" s="32"/>
      <c r="K18" s="89">
        <v>3607.4317919999994</v>
      </c>
      <c r="L18" s="72"/>
      <c r="M18" s="90">
        <v>-0.87397566069221</v>
      </c>
      <c r="N18" s="91"/>
      <c r="O18" s="90">
        <f t="shared" si="1"/>
        <v>-29.133430376682597</v>
      </c>
      <c r="P18" s="80"/>
      <c r="Q18" s="90">
        <v>-3.7471606899493821</v>
      </c>
      <c r="R18" s="32"/>
      <c r="S18" s="71" t="s">
        <v>531</v>
      </c>
      <c r="T18" s="32"/>
      <c r="U18" s="221"/>
    </row>
    <row r="19" spans="1:21" ht="13.5" customHeight="1">
      <c r="A19" s="221"/>
      <c r="B19" s="32"/>
      <c r="C19" s="71" t="s">
        <v>335</v>
      </c>
      <c r="D19" s="32"/>
      <c r="E19" s="89">
        <v>4991.6393520000001</v>
      </c>
      <c r="F19" s="72"/>
      <c r="G19" s="90">
        <v>6.3237953538824598</v>
      </c>
      <c r="H19" s="91"/>
      <c r="I19" s="90">
        <f t="shared" si="0"/>
        <v>30.504378851197885</v>
      </c>
      <c r="J19" s="32"/>
      <c r="K19" s="89">
        <v>4770.1534440000014</v>
      </c>
      <c r="L19" s="72"/>
      <c r="M19" s="90">
        <v>7.6071139571914017</v>
      </c>
      <c r="N19" s="91"/>
      <c r="O19" s="90">
        <f t="shared" si="1"/>
        <v>32.231285829949854</v>
      </c>
      <c r="P19" s="80"/>
      <c r="Q19" s="90">
        <v>1.249555043151517</v>
      </c>
      <c r="R19" s="32"/>
      <c r="S19" s="71" t="s">
        <v>532</v>
      </c>
      <c r="T19" s="32"/>
      <c r="U19" s="221"/>
    </row>
    <row r="20" spans="1:21" ht="13.5" customHeight="1">
      <c r="A20" s="221"/>
      <c r="B20" s="32"/>
      <c r="C20" s="71" t="s">
        <v>336</v>
      </c>
      <c r="D20" s="32"/>
      <c r="E20" s="89">
        <v>5574.2449900000001</v>
      </c>
      <c r="F20" s="72"/>
      <c r="G20" s="90">
        <v>7.8720580233802906</v>
      </c>
      <c r="H20" s="91"/>
      <c r="I20" s="90">
        <f t="shared" si="0"/>
        <v>11.671629236726957</v>
      </c>
      <c r="J20" s="32"/>
      <c r="K20" s="89">
        <v>5326.2916270000005</v>
      </c>
      <c r="L20" s="72"/>
      <c r="M20" s="90">
        <v>6.8398728973361216</v>
      </c>
      <c r="N20" s="91"/>
      <c r="O20" s="90">
        <f t="shared" si="1"/>
        <v>11.658706360893305</v>
      </c>
      <c r="P20" s="80"/>
      <c r="Q20" s="90">
        <v>3.5519264043381895</v>
      </c>
      <c r="R20" s="32"/>
      <c r="S20" s="71" t="s">
        <v>533</v>
      </c>
      <c r="T20" s="32"/>
      <c r="U20" s="221"/>
    </row>
    <row r="21" spans="1:21" ht="13.5" customHeight="1">
      <c r="A21" s="221"/>
      <c r="B21" s="32"/>
      <c r="C21" s="71" t="s">
        <v>337</v>
      </c>
      <c r="D21" s="32"/>
      <c r="E21" s="89">
        <v>5219.4429939999991</v>
      </c>
      <c r="F21" s="72"/>
      <c r="G21" s="90">
        <v>8.0591781502207738</v>
      </c>
      <c r="H21" s="91"/>
      <c r="I21" s="90">
        <f t="shared" si="0"/>
        <v>-6.3650233643570289</v>
      </c>
      <c r="J21" s="32"/>
      <c r="K21" s="89">
        <v>4867.7707689999997</v>
      </c>
      <c r="L21" s="72"/>
      <c r="M21" s="90">
        <v>5.5828672267920041</v>
      </c>
      <c r="N21" s="91"/>
      <c r="O21" s="90">
        <f t="shared" si="1"/>
        <v>-8.6086322362761649</v>
      </c>
      <c r="P21" s="80"/>
      <c r="Q21" s="90">
        <v>7.4388479596703121</v>
      </c>
      <c r="R21" s="32"/>
      <c r="S21" s="71" t="s">
        <v>534</v>
      </c>
      <c r="T21" s="32"/>
      <c r="U21" s="221"/>
    </row>
    <row r="22" spans="1:21" ht="13.5" customHeight="1">
      <c r="A22" s="221"/>
      <c r="B22" s="32"/>
      <c r="C22" s="71" t="s">
        <v>338</v>
      </c>
      <c r="D22" s="32"/>
      <c r="E22" s="89">
        <v>4586.5132640000011</v>
      </c>
      <c r="F22" s="72"/>
      <c r="G22" s="90">
        <v>5.2688268444850479</v>
      </c>
      <c r="H22" s="91"/>
      <c r="I22" s="90">
        <f t="shared" si="0"/>
        <v>-12.126384572598667</v>
      </c>
      <c r="J22" s="32"/>
      <c r="K22" s="89">
        <v>4140.3505850000001</v>
      </c>
      <c r="L22" s="72"/>
      <c r="M22" s="90">
        <v>2.5900953022564863</v>
      </c>
      <c r="N22" s="91"/>
      <c r="O22" s="90">
        <f t="shared" si="1"/>
        <v>-14.943599822582357</v>
      </c>
      <c r="P22" s="80"/>
      <c r="Q22" s="90">
        <v>7.1448802806311846</v>
      </c>
      <c r="R22" s="32"/>
      <c r="S22" s="71" t="s">
        <v>535</v>
      </c>
      <c r="T22" s="32"/>
      <c r="U22" s="221"/>
    </row>
    <row r="23" spans="1:21" ht="6.75" customHeight="1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>
      <c r="A24" s="221">
        <v>2020</v>
      </c>
      <c r="B24" s="32"/>
      <c r="C24" s="81" t="s">
        <v>297</v>
      </c>
      <c r="D24" s="82"/>
      <c r="E24" s="83">
        <f>SUM(E25:E36)</f>
        <v>53757.392564000002</v>
      </c>
      <c r="F24" s="84"/>
      <c r="G24" s="85">
        <f t="shared" ref="G24:G36" si="2">E24/E10*100-100</f>
        <v>-10.258980147584111</v>
      </c>
      <c r="H24" s="86"/>
      <c r="I24" s="87"/>
      <c r="J24" s="82"/>
      <c r="K24" s="83">
        <f>SUM(K25:K36)</f>
        <v>51377.995482999992</v>
      </c>
      <c r="L24" s="84"/>
      <c r="M24" s="85">
        <f t="shared" ref="M24:M36" si="3">K24/K10*100-100</f>
        <v>-8.9021500484901281</v>
      </c>
      <c r="N24" s="86"/>
      <c r="O24" s="87"/>
      <c r="P24" s="88"/>
      <c r="Q24" s="87"/>
      <c r="R24" s="32"/>
      <c r="S24" s="81" t="s">
        <v>297</v>
      </c>
      <c r="T24" s="32"/>
      <c r="U24" s="221">
        <v>2020</v>
      </c>
    </row>
    <row r="25" spans="1:21" ht="13.5" customHeight="1">
      <c r="A25" s="221"/>
      <c r="B25" s="32"/>
      <c r="C25" s="71" t="s">
        <v>327</v>
      </c>
      <c r="D25" s="32"/>
      <c r="E25" s="72">
        <v>5131.7928789999996</v>
      </c>
      <c r="F25" s="72"/>
      <c r="G25" s="90">
        <f t="shared" si="2"/>
        <v>3.5138235101960049</v>
      </c>
      <c r="H25" s="91"/>
      <c r="I25" s="90">
        <f>E25/E22*100-100</f>
        <v>11.888761322897551</v>
      </c>
      <c r="J25" s="32"/>
      <c r="K25" s="72">
        <v>4719.081021</v>
      </c>
      <c r="L25" s="72"/>
      <c r="M25" s="90">
        <f t="shared" si="3"/>
        <v>0.84951699818627446</v>
      </c>
      <c r="N25" s="91"/>
      <c r="O25" s="90">
        <f>K25/K22*100-100</f>
        <v>13.977812364408734</v>
      </c>
      <c r="P25" s="80"/>
      <c r="Q25" s="90">
        <v>5.6065701816154956</v>
      </c>
      <c r="R25" s="32"/>
      <c r="S25" s="71" t="s">
        <v>524</v>
      </c>
      <c r="T25" s="32"/>
      <c r="U25" s="221"/>
    </row>
    <row r="26" spans="1:21" ht="13.5" customHeight="1">
      <c r="A26" s="221"/>
      <c r="B26" s="32"/>
      <c r="C26" s="71" t="s">
        <v>328</v>
      </c>
      <c r="D26" s="32"/>
      <c r="E26" s="72">
        <v>4861.6904059999997</v>
      </c>
      <c r="F26" s="72"/>
      <c r="G26" s="90">
        <f t="shared" si="2"/>
        <v>0.20983498944444534</v>
      </c>
      <c r="H26" s="91"/>
      <c r="I26" s="90">
        <f>E26/E25*100-100</f>
        <v>-5.2633159476349221</v>
      </c>
      <c r="J26" s="32"/>
      <c r="K26" s="72">
        <v>4563.9744149999997</v>
      </c>
      <c r="L26" s="72"/>
      <c r="M26" s="90">
        <f t="shared" si="3"/>
        <v>-1.71357040792644</v>
      </c>
      <c r="N26" s="91"/>
      <c r="O26" s="90">
        <f>K26/K25*100-100</f>
        <v>-3.286796842643156</v>
      </c>
      <c r="P26" s="80"/>
      <c r="Q26" s="90">
        <v>2.92206616166186</v>
      </c>
      <c r="R26" s="32"/>
      <c r="S26" s="71" t="s">
        <v>525</v>
      </c>
      <c r="T26" s="32"/>
      <c r="U26" s="221"/>
    </row>
    <row r="27" spans="1:21" ht="13.5" customHeight="1">
      <c r="A27" s="221"/>
      <c r="B27" s="32"/>
      <c r="C27" s="71" t="s">
        <v>329</v>
      </c>
      <c r="D27" s="32"/>
      <c r="E27" s="72">
        <v>4492.6180079999995</v>
      </c>
      <c r="F27" s="72"/>
      <c r="G27" s="90">
        <f t="shared" si="2"/>
        <v>-13.172631117113909</v>
      </c>
      <c r="H27" s="91"/>
      <c r="I27" s="90">
        <f t="shared" ref="I27:I36" si="4">E27/E26*100-100</f>
        <v>-7.5914418068356184</v>
      </c>
      <c r="J27" s="32"/>
      <c r="K27" s="72">
        <v>4260.3437419999991</v>
      </c>
      <c r="L27" s="72"/>
      <c r="M27" s="90">
        <f t="shared" si="3"/>
        <v>-13.548884236856239</v>
      </c>
      <c r="N27" s="91"/>
      <c r="O27" s="90">
        <f t="shared" ref="O27:O36" si="5">K27/K26*100-100</f>
        <v>-6.6527689551038094</v>
      </c>
      <c r="P27" s="80"/>
      <c r="Q27" s="90">
        <v>-3.318338380101153</v>
      </c>
      <c r="R27" s="32"/>
      <c r="S27" s="71" t="s">
        <v>526</v>
      </c>
      <c r="T27" s="32"/>
      <c r="U27" s="221"/>
    </row>
    <row r="28" spans="1:21" ht="13.5" customHeight="1">
      <c r="A28" s="221"/>
      <c r="B28" s="32"/>
      <c r="C28" s="71" t="s">
        <v>330</v>
      </c>
      <c r="D28" s="32"/>
      <c r="E28" s="72">
        <v>2919.7189689999996</v>
      </c>
      <c r="F28" s="72"/>
      <c r="G28" s="90">
        <f t="shared" si="2"/>
        <v>-41.459762361009126</v>
      </c>
      <c r="H28" s="91"/>
      <c r="I28" s="90">
        <f t="shared" si="4"/>
        <v>-35.01074509782805</v>
      </c>
      <c r="J28" s="32"/>
      <c r="K28" s="72">
        <v>2773.122496</v>
      </c>
      <c r="L28" s="72"/>
      <c r="M28" s="90">
        <f t="shared" si="3"/>
        <v>-40.606125369257427</v>
      </c>
      <c r="N28" s="91"/>
      <c r="O28" s="90">
        <f t="shared" si="5"/>
        <v>-34.908480067897756</v>
      </c>
      <c r="P28" s="80"/>
      <c r="Q28" s="90">
        <v>-18.245356562838353</v>
      </c>
      <c r="R28" s="32"/>
      <c r="S28" s="71" t="s">
        <v>527</v>
      </c>
      <c r="T28" s="32"/>
      <c r="U28" s="221"/>
    </row>
    <row r="29" spans="1:21" ht="13.5" customHeight="1">
      <c r="A29" s="221"/>
      <c r="B29" s="32"/>
      <c r="C29" s="71" t="s">
        <v>331</v>
      </c>
      <c r="D29" s="32"/>
      <c r="E29" s="72">
        <v>3426.5797159999993</v>
      </c>
      <c r="F29" s="72"/>
      <c r="G29" s="90">
        <f t="shared" si="2"/>
        <v>-38.715509772361514</v>
      </c>
      <c r="H29" s="91"/>
      <c r="I29" s="90">
        <f t="shared" si="4"/>
        <v>17.359915539186261</v>
      </c>
      <c r="J29" s="32"/>
      <c r="K29" s="72">
        <v>3378.5813059999991</v>
      </c>
      <c r="L29" s="72"/>
      <c r="M29" s="90">
        <f t="shared" si="3"/>
        <v>-34.825479475363778</v>
      </c>
      <c r="N29" s="91"/>
      <c r="O29" s="90">
        <f t="shared" si="5"/>
        <v>21.833107295956935</v>
      </c>
      <c r="P29" s="80"/>
      <c r="Q29" s="90">
        <v>-31.194609657984557</v>
      </c>
      <c r="R29" s="32"/>
      <c r="S29" s="71" t="s">
        <v>528</v>
      </c>
      <c r="T29" s="32"/>
      <c r="U29" s="221"/>
    </row>
    <row r="30" spans="1:21" ht="13.5" customHeight="1">
      <c r="A30" s="221"/>
      <c r="B30" s="32"/>
      <c r="C30" s="71" t="s">
        <v>332</v>
      </c>
      <c r="D30" s="32"/>
      <c r="E30" s="72">
        <v>4240.1585869999981</v>
      </c>
      <c r="F30" s="72"/>
      <c r="G30" s="90">
        <f t="shared" si="2"/>
        <v>-10.603685283975139</v>
      </c>
      <c r="H30" s="91"/>
      <c r="I30" s="90">
        <f t="shared" si="4"/>
        <v>23.743176532595768</v>
      </c>
      <c r="J30" s="32"/>
      <c r="K30" s="72">
        <v>4127.661920999999</v>
      </c>
      <c r="L30" s="72"/>
      <c r="M30" s="90">
        <f t="shared" si="3"/>
        <v>-8.118761131449844</v>
      </c>
      <c r="N30" s="91"/>
      <c r="O30" s="90">
        <f t="shared" si="5"/>
        <v>22.171454440646812</v>
      </c>
      <c r="P30" s="80"/>
      <c r="Q30" s="90">
        <v>-30.906420110623017</v>
      </c>
      <c r="R30" s="32"/>
      <c r="S30" s="71" t="s">
        <v>529</v>
      </c>
      <c r="T30" s="32"/>
      <c r="U30" s="221"/>
    </row>
    <row r="31" spans="1:21" ht="13.5" customHeight="1">
      <c r="A31" s="221"/>
      <c r="B31" s="32"/>
      <c r="C31" s="71" t="s">
        <v>333</v>
      </c>
      <c r="D31" s="32"/>
      <c r="E31" s="72">
        <v>5032.5004150000013</v>
      </c>
      <c r="F31" s="72"/>
      <c r="G31" s="90">
        <f t="shared" si="2"/>
        <v>-6.8206845913270371</v>
      </c>
      <c r="H31" s="91"/>
      <c r="I31" s="90">
        <f t="shared" si="4"/>
        <v>18.686608336519825</v>
      </c>
      <c r="J31" s="32"/>
      <c r="K31" s="72">
        <v>4907.7935020000014</v>
      </c>
      <c r="L31" s="72"/>
      <c r="M31" s="90">
        <f t="shared" si="3"/>
        <v>-3.5883393061952944</v>
      </c>
      <c r="N31" s="91"/>
      <c r="O31" s="90">
        <f t="shared" si="5"/>
        <v>18.900084259105256</v>
      </c>
      <c r="P31" s="80"/>
      <c r="Q31" s="90">
        <v>-19.294315102545781</v>
      </c>
      <c r="R31" s="32"/>
      <c r="S31" s="71" t="s">
        <v>530</v>
      </c>
      <c r="T31" s="32"/>
      <c r="U31" s="221"/>
    </row>
    <row r="32" spans="1:21" ht="13.5" customHeight="1">
      <c r="A32" s="221"/>
      <c r="B32" s="32"/>
      <c r="C32" s="71" t="s">
        <v>334</v>
      </c>
      <c r="D32" s="32"/>
      <c r="E32" s="72">
        <v>3742.4069159999999</v>
      </c>
      <c r="F32" s="72"/>
      <c r="G32" s="90">
        <f t="shared" si="2"/>
        <v>-2.1562946479056819</v>
      </c>
      <c r="H32" s="91"/>
      <c r="I32" s="90">
        <f t="shared" si="4"/>
        <v>-25.635238800074717</v>
      </c>
      <c r="J32" s="32"/>
      <c r="K32" s="72">
        <v>3564.8279840000005</v>
      </c>
      <c r="L32" s="72"/>
      <c r="M32" s="90">
        <f t="shared" si="3"/>
        <v>-1.1810010682524563</v>
      </c>
      <c r="N32" s="91"/>
      <c r="O32" s="90">
        <f t="shared" si="5"/>
        <v>-27.363936918958018</v>
      </c>
      <c r="P32" s="80"/>
      <c r="Q32" s="90">
        <v>-6.8280162396534649</v>
      </c>
      <c r="R32" s="32"/>
      <c r="S32" s="71" t="s">
        <v>531</v>
      </c>
      <c r="T32" s="32"/>
      <c r="U32" s="221"/>
    </row>
    <row r="33" spans="1:21" ht="13.5" customHeight="1">
      <c r="A33" s="221"/>
      <c r="B33" s="32"/>
      <c r="C33" s="71" t="s">
        <v>335</v>
      </c>
      <c r="D33" s="32"/>
      <c r="E33" s="72">
        <v>5011.1031449999991</v>
      </c>
      <c r="F33" s="72"/>
      <c r="G33" s="90">
        <f t="shared" si="2"/>
        <v>0.38992786993317452</v>
      </c>
      <c r="H33" s="91"/>
      <c r="I33" s="90">
        <f t="shared" si="4"/>
        <v>33.900542016847851</v>
      </c>
      <c r="J33" s="32"/>
      <c r="K33" s="72">
        <v>4821.5270199999995</v>
      </c>
      <c r="L33" s="72"/>
      <c r="M33" s="90">
        <f t="shared" si="3"/>
        <v>1.0769795270342257</v>
      </c>
      <c r="N33" s="91"/>
      <c r="O33" s="90">
        <f t="shared" si="5"/>
        <v>35.252725843727518</v>
      </c>
      <c r="P33" s="80"/>
      <c r="Q33" s="90">
        <v>-3.0342310870902764</v>
      </c>
      <c r="R33" s="32"/>
      <c r="S33" s="71" t="s">
        <v>532</v>
      </c>
      <c r="T33" s="32"/>
      <c r="U33" s="221"/>
    </row>
    <row r="34" spans="1:21" ht="13.5" customHeight="1">
      <c r="A34" s="221"/>
      <c r="B34" s="32"/>
      <c r="C34" s="71" t="s">
        <v>336</v>
      </c>
      <c r="D34" s="32"/>
      <c r="E34" s="72">
        <v>5449.2348420000017</v>
      </c>
      <c r="F34" s="72"/>
      <c r="G34" s="90">
        <f t="shared" si="2"/>
        <v>-2.2426382088383718</v>
      </c>
      <c r="H34" s="91"/>
      <c r="I34" s="90">
        <f t="shared" si="4"/>
        <v>8.7432184954557215</v>
      </c>
      <c r="J34" s="32"/>
      <c r="K34" s="72">
        <v>5256.4676770000005</v>
      </c>
      <c r="L34" s="72"/>
      <c r="M34" s="90">
        <f t="shared" si="3"/>
        <v>-1.3109299093960374</v>
      </c>
      <c r="N34" s="91"/>
      <c r="O34" s="90">
        <f t="shared" si="5"/>
        <v>9.0208072089161817</v>
      </c>
      <c r="P34" s="80"/>
      <c r="Q34" s="90">
        <v>-1.3065467255923835</v>
      </c>
      <c r="R34" s="32"/>
      <c r="S34" s="71" t="s">
        <v>533</v>
      </c>
      <c r="T34" s="32"/>
      <c r="U34" s="221"/>
    </row>
    <row r="35" spans="1:21" ht="13.5" customHeight="1">
      <c r="A35" s="221"/>
      <c r="B35" s="32"/>
      <c r="C35" s="71" t="s">
        <v>337</v>
      </c>
      <c r="D35" s="32"/>
      <c r="E35" s="72">
        <v>5194.6626830000005</v>
      </c>
      <c r="F35" s="72"/>
      <c r="G35" s="90">
        <f t="shared" si="2"/>
        <v>-0.4747692623232922</v>
      </c>
      <c r="H35" s="91"/>
      <c r="I35" s="90">
        <f t="shared" si="4"/>
        <v>-4.6717046774693074</v>
      </c>
      <c r="J35" s="32"/>
      <c r="K35" s="72">
        <v>4994.8237410000011</v>
      </c>
      <c r="L35" s="72"/>
      <c r="M35" s="90">
        <f t="shared" si="3"/>
        <v>2.6100853558907744</v>
      </c>
      <c r="N35" s="91"/>
      <c r="O35" s="90">
        <f t="shared" si="5"/>
        <v>-4.9775619689404493</v>
      </c>
      <c r="P35" s="80"/>
      <c r="Q35" s="90">
        <v>-0.82561902725181824</v>
      </c>
      <c r="R35" s="32"/>
      <c r="S35" s="71" t="s">
        <v>534</v>
      </c>
      <c r="T35" s="32"/>
      <c r="U35" s="221"/>
    </row>
    <row r="36" spans="1:21" ht="13.5" customHeight="1">
      <c r="A36" s="221"/>
      <c r="B36" s="32"/>
      <c r="C36" s="71" t="s">
        <v>338</v>
      </c>
      <c r="D36" s="32"/>
      <c r="E36" s="72">
        <v>4254.9259980000006</v>
      </c>
      <c r="F36" s="72"/>
      <c r="G36" s="90">
        <f t="shared" si="2"/>
        <v>-7.2296153289833853</v>
      </c>
      <c r="H36" s="91"/>
      <c r="I36" s="90">
        <f t="shared" si="4"/>
        <v>-18.090427470399035</v>
      </c>
      <c r="J36" s="32"/>
      <c r="K36" s="72">
        <v>4009.7906580000003</v>
      </c>
      <c r="L36" s="72"/>
      <c r="M36" s="90">
        <f t="shared" si="3"/>
        <v>-3.1533543916064275</v>
      </c>
      <c r="N36" s="91"/>
      <c r="O36" s="90">
        <f t="shared" si="5"/>
        <v>-19.721077941436832</v>
      </c>
      <c r="P36" s="80"/>
      <c r="Q36" s="90">
        <v>-3.1298532264822967</v>
      </c>
      <c r="R36" s="32"/>
      <c r="S36" s="71" t="s">
        <v>535</v>
      </c>
      <c r="T36" s="32"/>
      <c r="U36" s="221"/>
    </row>
    <row r="37" spans="1:21" ht="6.75" customHeight="1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>
      <c r="A38" s="221">
        <v>2021</v>
      </c>
      <c r="B38" s="32"/>
      <c r="C38" s="81"/>
      <c r="D38" s="82"/>
      <c r="E38" s="83"/>
      <c r="F38" s="84"/>
      <c r="G38" s="85"/>
      <c r="H38" s="86"/>
      <c r="I38" s="87"/>
      <c r="J38" s="82"/>
      <c r="K38" s="83"/>
      <c r="L38" s="84"/>
      <c r="M38" s="85"/>
      <c r="N38" s="86"/>
      <c r="O38" s="87"/>
      <c r="P38" s="88"/>
      <c r="Q38" s="87"/>
      <c r="R38" s="32"/>
      <c r="S38" s="81" t="s">
        <v>297</v>
      </c>
      <c r="T38" s="32"/>
      <c r="U38" s="221">
        <v>2021</v>
      </c>
    </row>
    <row r="39" spans="1:21" ht="13.5" customHeight="1">
      <c r="A39" s="221"/>
      <c r="B39" s="32"/>
      <c r="C39" s="71" t="s">
        <v>327</v>
      </c>
      <c r="D39" s="32"/>
      <c r="E39" s="72">
        <v>4604.6227799999997</v>
      </c>
      <c r="F39" s="72"/>
      <c r="G39" s="90">
        <f t="shared" ref="G39:G46" si="6">E39/E25*100-100</f>
        <v>-10.272630081335748</v>
      </c>
      <c r="H39" s="91"/>
      <c r="I39" s="90">
        <f>E39/E36*100-100</f>
        <v>8.2186337004303169</v>
      </c>
      <c r="J39" s="32"/>
      <c r="K39" s="72">
        <v>4356.0904959999998</v>
      </c>
      <c r="L39" s="72"/>
      <c r="M39" s="90">
        <f t="shared" ref="M39:M46" si="7">K39/K25*100-100</f>
        <v>-7.6919748439301117</v>
      </c>
      <c r="N39" s="91"/>
      <c r="O39" s="90">
        <f>K39/K36*100-100</f>
        <v>8.6363570454505094</v>
      </c>
      <c r="P39" s="80"/>
      <c r="Q39" s="90">
        <v>-5.9147979250201956</v>
      </c>
      <c r="R39" s="32"/>
      <c r="S39" s="71" t="s">
        <v>524</v>
      </c>
      <c r="T39" s="32"/>
      <c r="U39" s="221"/>
    </row>
    <row r="40" spans="1:21" ht="13.5" customHeight="1">
      <c r="A40" s="221"/>
      <c r="B40" s="32"/>
      <c r="C40" s="71" t="s">
        <v>328</v>
      </c>
      <c r="D40" s="32"/>
      <c r="E40" s="72">
        <v>4978.6996230000004</v>
      </c>
      <c r="F40" s="72"/>
      <c r="G40" s="90">
        <f t="shared" si="6"/>
        <v>2.4067599379753943</v>
      </c>
      <c r="H40" s="91"/>
      <c r="I40" s="90">
        <f t="shared" ref="I40:I46" si="8">E40/E39*100-100</f>
        <v>8.1239411103291417</v>
      </c>
      <c r="J40" s="32"/>
      <c r="K40" s="72">
        <v>4651.7651639999995</v>
      </c>
      <c r="L40" s="72"/>
      <c r="M40" s="90">
        <f t="shared" si="7"/>
        <v>1.9235591836682033</v>
      </c>
      <c r="N40" s="91"/>
      <c r="O40" s="90">
        <f t="shared" ref="O40:O46" si="9">K40/K39*100-100</f>
        <v>6.7876153691367165</v>
      </c>
      <c r="P40" s="80"/>
      <c r="Q40" s="90">
        <v>-5.0874370615051703</v>
      </c>
      <c r="R40" s="32"/>
      <c r="S40" s="71" t="s">
        <v>525</v>
      </c>
      <c r="T40" s="32"/>
      <c r="U40" s="221"/>
    </row>
    <row r="41" spans="1:21" ht="13.5" customHeight="1">
      <c r="A41" s="221"/>
      <c r="B41" s="32"/>
      <c r="C41" s="71" t="s">
        <v>329</v>
      </c>
      <c r="D41" s="32"/>
      <c r="E41" s="72">
        <v>5813.5444889999999</v>
      </c>
      <c r="F41" s="72"/>
      <c r="G41" s="90">
        <f t="shared" si="6"/>
        <v>29.402154348485197</v>
      </c>
      <c r="H41" s="91"/>
      <c r="I41" s="90">
        <f t="shared" si="8"/>
        <v>16.768331677277402</v>
      </c>
      <c r="J41" s="32"/>
      <c r="K41" s="72">
        <v>5486.312758</v>
      </c>
      <c r="L41" s="72"/>
      <c r="M41" s="90">
        <f t="shared" si="7"/>
        <v>28.776293422381826</v>
      </c>
      <c r="N41" s="91"/>
      <c r="O41" s="90">
        <f t="shared" si="9"/>
        <v>17.940449798682081</v>
      </c>
      <c r="P41" s="80"/>
      <c r="Q41" s="90">
        <v>6.2871685112412052</v>
      </c>
      <c r="R41" s="32"/>
      <c r="S41" s="71" t="s">
        <v>526</v>
      </c>
      <c r="T41" s="32"/>
      <c r="U41" s="221"/>
    </row>
    <row r="42" spans="1:21" ht="13.5" customHeight="1">
      <c r="A42" s="221"/>
      <c r="B42" s="32"/>
      <c r="C42" s="71" t="s">
        <v>330</v>
      </c>
      <c r="D42" s="32"/>
      <c r="E42" s="72">
        <v>5323.1113060000007</v>
      </c>
      <c r="F42" s="72"/>
      <c r="G42" s="90">
        <f t="shared" si="6"/>
        <v>82.31587911432311</v>
      </c>
      <c r="H42" s="91"/>
      <c r="I42" s="90">
        <f t="shared" si="8"/>
        <v>-8.436044205526656</v>
      </c>
      <c r="J42" s="32"/>
      <c r="K42" s="72">
        <v>5049.946992000001</v>
      </c>
      <c r="L42" s="72"/>
      <c r="M42" s="90">
        <f t="shared" si="7"/>
        <v>82.103278859269011</v>
      </c>
      <c r="N42" s="91"/>
      <c r="O42" s="90">
        <f t="shared" si="9"/>
        <v>-7.9537165533208309</v>
      </c>
      <c r="P42" s="80"/>
      <c r="Q42" s="90">
        <v>31.296394534041781</v>
      </c>
      <c r="R42" s="32"/>
      <c r="S42" s="71" t="s">
        <v>527</v>
      </c>
      <c r="T42" s="32"/>
      <c r="U42" s="221"/>
    </row>
    <row r="43" spans="1:21" ht="13.5" customHeight="1">
      <c r="A43" s="221"/>
      <c r="B43" s="32"/>
      <c r="C43" s="71" t="s">
        <v>331</v>
      </c>
      <c r="D43" s="32"/>
      <c r="E43" s="72">
        <v>5295.1070789999994</v>
      </c>
      <c r="F43" s="72"/>
      <c r="G43" s="90">
        <f t="shared" si="6"/>
        <v>54.530392340652043</v>
      </c>
      <c r="H43" s="91"/>
      <c r="I43" s="90">
        <f t="shared" si="8"/>
        <v>-0.52608757153802799</v>
      </c>
      <c r="J43" s="32"/>
      <c r="K43" s="72">
        <v>5022.0494249999992</v>
      </c>
      <c r="L43" s="72"/>
      <c r="M43" s="90">
        <f t="shared" si="7"/>
        <v>48.643734459827158</v>
      </c>
      <c r="N43" s="91"/>
      <c r="O43" s="90">
        <f t="shared" si="9"/>
        <v>-0.55243286799240821</v>
      </c>
      <c r="P43" s="80"/>
      <c r="Q43" s="90">
        <v>51.599678634046342</v>
      </c>
      <c r="R43" s="32"/>
      <c r="S43" s="71" t="s">
        <v>528</v>
      </c>
      <c r="T43" s="32"/>
      <c r="U43" s="221"/>
    </row>
    <row r="44" spans="1:21" ht="13.5" customHeight="1">
      <c r="A44" s="221"/>
      <c r="B44" s="32"/>
      <c r="C44" s="71" t="s">
        <v>332</v>
      </c>
      <c r="D44" s="32"/>
      <c r="E44" s="72">
        <v>5148.5717750000003</v>
      </c>
      <c r="F44" s="72"/>
      <c r="G44" s="90">
        <f t="shared" si="6"/>
        <v>21.424038025019328</v>
      </c>
      <c r="H44" s="91"/>
      <c r="I44" s="90">
        <f t="shared" si="8"/>
        <v>-2.7673718739541187</v>
      </c>
      <c r="J44" s="32"/>
      <c r="K44" s="72">
        <v>4859.0667740000008</v>
      </c>
      <c r="L44" s="72"/>
      <c r="M44" s="90">
        <f t="shared" si="7"/>
        <v>17.719592035357536</v>
      </c>
      <c r="N44" s="91"/>
      <c r="O44" s="90">
        <f t="shared" si="9"/>
        <v>-3.2453414374749627</v>
      </c>
      <c r="P44" s="80"/>
      <c r="Q44" s="90">
        <v>48.933583302710815</v>
      </c>
      <c r="R44" s="32"/>
      <c r="S44" s="71" t="s">
        <v>529</v>
      </c>
      <c r="T44" s="32"/>
      <c r="U44" s="221"/>
    </row>
    <row r="45" spans="1:21" ht="13.5" customHeight="1">
      <c r="A45" s="221"/>
      <c r="B45" s="32"/>
      <c r="C45" s="71" t="s">
        <v>333</v>
      </c>
      <c r="D45" s="32"/>
      <c r="E45" s="72">
        <v>5605.4422780000004</v>
      </c>
      <c r="F45" s="72"/>
      <c r="G45" s="90">
        <f t="shared" si="6"/>
        <v>11.384834888284828</v>
      </c>
      <c r="H45" s="91"/>
      <c r="I45" s="90">
        <f t="shared" si="8"/>
        <v>8.8737328130188189</v>
      </c>
      <c r="J45" s="32"/>
      <c r="K45" s="72">
        <v>5315.5760400000008</v>
      </c>
      <c r="L45" s="72"/>
      <c r="M45" s="90">
        <f t="shared" si="7"/>
        <v>8.3088772547953056</v>
      </c>
      <c r="N45" s="91"/>
      <c r="O45" s="90">
        <f t="shared" si="9"/>
        <v>9.394998818347176</v>
      </c>
      <c r="P45" s="80"/>
      <c r="Q45" s="90">
        <v>26.378608107050169</v>
      </c>
      <c r="R45" s="32"/>
      <c r="S45" s="71" t="s">
        <v>530</v>
      </c>
      <c r="T45" s="32"/>
      <c r="U45" s="221"/>
    </row>
    <row r="46" spans="1:21" ht="13.5" customHeight="1">
      <c r="A46" s="221"/>
      <c r="B46" s="32"/>
      <c r="C46" s="71" t="s">
        <v>334</v>
      </c>
      <c r="D46" s="32"/>
      <c r="E46" s="72">
        <v>4364.4663400000009</v>
      </c>
      <c r="F46" s="72"/>
      <c r="G46" s="90">
        <f t="shared" si="6"/>
        <v>16.621907717744321</v>
      </c>
      <c r="H46" s="91"/>
      <c r="I46" s="90">
        <f t="shared" si="8"/>
        <v>-22.138769368307095</v>
      </c>
      <c r="J46" s="32"/>
      <c r="K46" s="72">
        <v>4022.1534010000005</v>
      </c>
      <c r="L46" s="72"/>
      <c r="M46" s="90">
        <f t="shared" si="7"/>
        <v>12.828821448120678</v>
      </c>
      <c r="N46" s="91"/>
      <c r="O46" s="90">
        <f t="shared" si="9"/>
        <v>-24.332689990076787</v>
      </c>
      <c r="P46" s="80"/>
      <c r="Q46" s="90">
        <v>16.16138164994581</v>
      </c>
      <c r="R46" s="32"/>
      <c r="S46" s="71" t="s">
        <v>531</v>
      </c>
      <c r="T46" s="32"/>
      <c r="U46" s="221"/>
    </row>
    <row r="47" spans="1:21" ht="6.75" customHeight="1" thickBot="1">
      <c r="A47" s="74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4"/>
      <c r="Q47" s="93"/>
      <c r="R47" s="93"/>
      <c r="S47" s="93"/>
      <c r="T47" s="93"/>
      <c r="U47" s="74"/>
    </row>
    <row r="48" spans="1:21" ht="13.5" thickTop="1"/>
  </sheetData>
  <mergeCells count="18">
    <mergeCell ref="U24:U36"/>
    <mergeCell ref="U38:U46"/>
    <mergeCell ref="A38:A46"/>
    <mergeCell ref="A10:A22"/>
    <mergeCell ref="A24:A36"/>
    <mergeCell ref="U10:U22"/>
    <mergeCell ref="A4:A8"/>
    <mergeCell ref="C4:C8"/>
    <mergeCell ref="A1:U1"/>
    <mergeCell ref="S4:S8"/>
    <mergeCell ref="U4:U8"/>
    <mergeCell ref="Y10:Z10"/>
    <mergeCell ref="E4:I4"/>
    <mergeCell ref="K4:O4"/>
    <mergeCell ref="E6:E8"/>
    <mergeCell ref="G6:I6"/>
    <mergeCell ref="K6:K8"/>
    <mergeCell ref="M6:O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8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40625" defaultRowHeight="12.75"/>
  <cols>
    <col min="1" max="1" width="9.140625" style="9"/>
    <col min="2" max="2" width="0.5703125" style="9" customWidth="1"/>
    <col min="3" max="3" width="11.7109375" style="9" customWidth="1"/>
    <col min="4" max="4" width="0.5703125" style="9" customWidth="1"/>
    <col min="5" max="5" width="10.7109375" style="9" customWidth="1"/>
    <col min="6" max="6" width="0.5703125" style="9" customWidth="1"/>
    <col min="7" max="7" width="11.7109375" style="9" customWidth="1"/>
    <col min="8" max="8" width="0.5703125" style="9" customWidth="1"/>
    <col min="9" max="9" width="11.7109375" style="9" customWidth="1"/>
    <col min="10" max="10" width="0.5703125" style="9" customWidth="1"/>
    <col min="11" max="11" width="10.85546875" style="9" customWidth="1"/>
    <col min="12" max="12" width="0.5703125" style="9" customWidth="1"/>
    <col min="13" max="13" width="11.7109375" style="9" customWidth="1"/>
    <col min="14" max="14" width="0.5703125" style="9" customWidth="1"/>
    <col min="15" max="15" width="11.7109375" style="9" customWidth="1"/>
    <col min="16" max="16" width="0.5703125" style="9" customWidth="1"/>
    <col min="17" max="17" width="31.7109375" style="9" customWidth="1"/>
    <col min="18" max="18" width="0.5703125" style="9" customWidth="1"/>
    <col min="19" max="19" width="11.7109375" style="9" customWidth="1"/>
    <col min="20" max="20" width="0.5703125" style="9" customWidth="1"/>
    <col min="21" max="21" width="9.140625" style="9"/>
    <col min="22" max="22" width="4.7109375" style="9" customWidth="1"/>
    <col min="23" max="16384" width="9.140625" style="9"/>
  </cols>
  <sheetData>
    <row r="1" spans="1:26" ht="26.25" customHeight="1">
      <c r="A1" s="224" t="s">
        <v>666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6" ht="3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>
      <c r="A4" s="215" t="s">
        <v>162</v>
      </c>
      <c r="B4" s="77"/>
      <c r="C4" s="215" t="s">
        <v>163</v>
      </c>
      <c r="D4" s="77"/>
      <c r="E4" s="218" t="s">
        <v>660</v>
      </c>
      <c r="F4" s="219"/>
      <c r="G4" s="219"/>
      <c r="H4" s="219"/>
      <c r="I4" s="219"/>
      <c r="J4" s="77"/>
      <c r="K4" s="218" t="s">
        <v>661</v>
      </c>
      <c r="L4" s="218"/>
      <c r="M4" s="218"/>
      <c r="N4" s="218"/>
      <c r="O4" s="218"/>
      <c r="P4" s="78"/>
      <c r="Q4" s="79" t="s">
        <v>662</v>
      </c>
      <c r="R4" s="77"/>
      <c r="S4" s="215" t="s">
        <v>523</v>
      </c>
      <c r="T4" s="77"/>
      <c r="U4" s="215" t="s">
        <v>536</v>
      </c>
    </row>
    <row r="5" spans="1:26" ht="3" customHeight="1">
      <c r="A5" s="215"/>
      <c r="B5" s="77"/>
      <c r="C5" s="21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5"/>
      <c r="T5" s="77"/>
      <c r="U5" s="215"/>
    </row>
    <row r="6" spans="1:26" ht="26.25" customHeight="1">
      <c r="A6" s="215"/>
      <c r="B6" s="77"/>
      <c r="C6" s="215"/>
      <c r="D6" s="77"/>
      <c r="E6" s="215" t="s">
        <v>648</v>
      </c>
      <c r="F6" s="77"/>
      <c r="G6" s="215" t="s">
        <v>663</v>
      </c>
      <c r="H6" s="216"/>
      <c r="I6" s="216"/>
      <c r="J6" s="77"/>
      <c r="K6" s="215" t="s">
        <v>648</v>
      </c>
      <c r="L6" s="77"/>
      <c r="M6" s="215" t="s">
        <v>663</v>
      </c>
      <c r="N6" s="216"/>
      <c r="O6" s="216"/>
      <c r="P6" s="78"/>
      <c r="Q6" s="30" t="s">
        <v>664</v>
      </c>
      <c r="R6" s="77"/>
      <c r="S6" s="215"/>
      <c r="T6" s="77"/>
      <c r="U6" s="215"/>
      <c r="Y6" s="31"/>
      <c r="Z6" s="31"/>
    </row>
    <row r="7" spans="1:26" ht="3" customHeight="1">
      <c r="A7" s="215"/>
      <c r="B7" s="77"/>
      <c r="C7" s="215"/>
      <c r="D7" s="77"/>
      <c r="E7" s="215"/>
      <c r="F7" s="77"/>
      <c r="G7" s="77"/>
      <c r="H7" s="77"/>
      <c r="I7" s="77"/>
      <c r="J7" s="77"/>
      <c r="K7" s="215"/>
      <c r="L7" s="77"/>
      <c r="M7" s="77"/>
      <c r="N7" s="77"/>
      <c r="O7" s="77"/>
      <c r="P7" s="78"/>
      <c r="Q7" s="77"/>
      <c r="R7" s="77"/>
      <c r="S7" s="215"/>
      <c r="T7" s="77"/>
      <c r="U7" s="215"/>
    </row>
    <row r="8" spans="1:26" ht="37.5" customHeight="1">
      <c r="A8" s="215"/>
      <c r="B8" s="77"/>
      <c r="C8" s="215"/>
      <c r="D8" s="77"/>
      <c r="E8" s="215"/>
      <c r="F8" s="77"/>
      <c r="G8" s="30" t="s">
        <v>657</v>
      </c>
      <c r="H8" s="77"/>
      <c r="I8" s="30" t="s">
        <v>658</v>
      </c>
      <c r="J8" s="77"/>
      <c r="K8" s="215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5"/>
      <c r="T8" s="77"/>
      <c r="U8" s="215"/>
      <c r="Y8" s="31"/>
      <c r="Z8" s="31"/>
    </row>
    <row r="9" spans="1:26" ht="6.7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>
      <c r="A10" s="221">
        <v>2019</v>
      </c>
      <c r="B10" s="32"/>
      <c r="C10" s="81" t="s">
        <v>297</v>
      </c>
      <c r="D10" s="82"/>
      <c r="E10" s="83">
        <f>SUM(E11:E22)</f>
        <v>-20074.318401000004</v>
      </c>
      <c r="F10" s="84"/>
      <c r="G10" s="95">
        <f>SUM(G11:G22)</f>
        <v>-2485.0637190000039</v>
      </c>
      <c r="H10" s="86"/>
      <c r="I10" s="87"/>
      <c r="J10" s="82"/>
      <c r="K10" s="83">
        <f>SUM(K11:K22)</f>
        <v>-14635.544796999999</v>
      </c>
      <c r="L10" s="84"/>
      <c r="M10" s="95">
        <f>SUM(M11:M22)</f>
        <v>-2154.5873790000028</v>
      </c>
      <c r="N10" s="86"/>
      <c r="O10" s="87"/>
      <c r="P10" s="88"/>
      <c r="Q10" s="87"/>
      <c r="R10" s="32"/>
      <c r="S10" s="81" t="s">
        <v>297</v>
      </c>
      <c r="T10" s="32"/>
      <c r="U10" s="221">
        <v>2019</v>
      </c>
      <c r="Y10" s="220"/>
      <c r="Z10" s="220"/>
    </row>
    <row r="11" spans="1:26" ht="13.5" customHeight="1">
      <c r="A11" s="221"/>
      <c r="B11" s="32"/>
      <c r="C11" s="71" t="s">
        <v>327</v>
      </c>
      <c r="D11" s="32"/>
      <c r="E11" s="89">
        <v>-1783.8214769999986</v>
      </c>
      <c r="F11" s="72"/>
      <c r="G11" s="91">
        <v>-511.7629309999993</v>
      </c>
      <c r="H11" s="91"/>
      <c r="I11" s="91">
        <v>-179.03336699999909</v>
      </c>
      <c r="J11" s="32"/>
      <c r="K11" s="89">
        <v>-1254.9730199999976</v>
      </c>
      <c r="L11" s="72"/>
      <c r="M11" s="91">
        <v>-492.34098399999766</v>
      </c>
      <c r="N11" s="91"/>
      <c r="O11" s="91">
        <v>20.047554000002492</v>
      </c>
      <c r="P11" s="80"/>
      <c r="Q11" s="91">
        <v>-1731.8613759999971</v>
      </c>
      <c r="R11" s="32"/>
      <c r="S11" s="71" t="s">
        <v>524</v>
      </c>
      <c r="T11" s="32"/>
      <c r="U11" s="221"/>
    </row>
    <row r="12" spans="1:26" ht="13.5" customHeight="1">
      <c r="A12" s="221"/>
      <c r="B12" s="32"/>
      <c r="C12" s="71" t="s">
        <v>328</v>
      </c>
      <c r="D12" s="32"/>
      <c r="E12" s="89">
        <v>-1342.3418500000007</v>
      </c>
      <c r="F12" s="72"/>
      <c r="G12" s="91">
        <v>-282.70305300000018</v>
      </c>
      <c r="H12" s="91"/>
      <c r="I12" s="91">
        <v>441.47962699999789</v>
      </c>
      <c r="J12" s="32"/>
      <c r="K12" s="89">
        <v>-836.04460700000163</v>
      </c>
      <c r="L12" s="72"/>
      <c r="M12" s="91">
        <v>-142.69467000000168</v>
      </c>
      <c r="N12" s="91"/>
      <c r="O12" s="91">
        <v>418.928412999996</v>
      </c>
      <c r="P12" s="80"/>
      <c r="Q12" s="91">
        <v>-886.65121699999872</v>
      </c>
      <c r="R12" s="32"/>
      <c r="S12" s="71" t="s">
        <v>525</v>
      </c>
      <c r="T12" s="32"/>
      <c r="U12" s="221"/>
    </row>
    <row r="13" spans="1:26" ht="13.5" customHeight="1">
      <c r="A13" s="221"/>
      <c r="B13" s="32"/>
      <c r="C13" s="71" t="s">
        <v>329</v>
      </c>
      <c r="D13" s="32"/>
      <c r="E13" s="89">
        <v>-1623.5713409999998</v>
      </c>
      <c r="F13" s="72"/>
      <c r="G13" s="91">
        <v>-244.96979400000055</v>
      </c>
      <c r="H13" s="91"/>
      <c r="I13" s="91">
        <v>-281.22949099999914</v>
      </c>
      <c r="J13" s="32"/>
      <c r="K13" s="89">
        <v>-1186.1418530000001</v>
      </c>
      <c r="L13" s="72"/>
      <c r="M13" s="91">
        <v>-132.81838000000153</v>
      </c>
      <c r="N13" s="91"/>
      <c r="O13" s="91">
        <v>-350.09724599999845</v>
      </c>
      <c r="P13" s="80"/>
      <c r="Q13" s="91">
        <v>-1039.435778</v>
      </c>
      <c r="R13" s="32"/>
      <c r="S13" s="71" t="s">
        <v>526</v>
      </c>
      <c r="T13" s="32"/>
      <c r="U13" s="221"/>
    </row>
    <row r="14" spans="1:26" ht="13.5" customHeight="1">
      <c r="A14" s="221"/>
      <c r="B14" s="32"/>
      <c r="C14" s="71" t="s">
        <v>330</v>
      </c>
      <c r="D14" s="32"/>
      <c r="E14" s="89">
        <v>-1780.1674029999995</v>
      </c>
      <c r="F14" s="72"/>
      <c r="G14" s="91">
        <v>-425.5631259999991</v>
      </c>
      <c r="H14" s="91"/>
      <c r="I14" s="91">
        <v>-156.59606199999962</v>
      </c>
      <c r="J14" s="32"/>
      <c r="K14" s="89">
        <v>-1320.9053829999984</v>
      </c>
      <c r="L14" s="72"/>
      <c r="M14" s="91">
        <v>-276.28847699999824</v>
      </c>
      <c r="N14" s="91"/>
      <c r="O14" s="91">
        <v>-134.76352999999835</v>
      </c>
      <c r="P14" s="80"/>
      <c r="Q14" s="91">
        <v>-953.23597299999983</v>
      </c>
      <c r="R14" s="32"/>
      <c r="S14" s="71" t="s">
        <v>527</v>
      </c>
      <c r="T14" s="32"/>
      <c r="U14" s="221"/>
    </row>
    <row r="15" spans="1:26" ht="13.5" customHeight="1">
      <c r="A15" s="221"/>
      <c r="B15" s="32"/>
      <c r="C15" s="71" t="s">
        <v>331</v>
      </c>
      <c r="D15" s="32"/>
      <c r="E15" s="89">
        <v>-1620.428799999997</v>
      </c>
      <c r="F15" s="72"/>
      <c r="G15" s="91">
        <v>-441.11962499999754</v>
      </c>
      <c r="H15" s="91"/>
      <c r="I15" s="91">
        <v>159.73860300000251</v>
      </c>
      <c r="J15" s="32"/>
      <c r="K15" s="89">
        <v>-1185.1732829999974</v>
      </c>
      <c r="L15" s="72"/>
      <c r="M15" s="91">
        <v>-175.49095499999748</v>
      </c>
      <c r="N15" s="91"/>
      <c r="O15" s="91">
        <v>135.73210000000108</v>
      </c>
      <c r="P15" s="80"/>
      <c r="Q15" s="91">
        <v>-1111.6525449999972</v>
      </c>
      <c r="R15" s="32"/>
      <c r="S15" s="71" t="s">
        <v>528</v>
      </c>
      <c r="T15" s="32"/>
      <c r="U15" s="221"/>
    </row>
    <row r="16" spans="1:26" ht="13.5" customHeight="1">
      <c r="A16" s="221"/>
      <c r="B16" s="32"/>
      <c r="C16" s="71" t="s">
        <v>332</v>
      </c>
      <c r="D16" s="32"/>
      <c r="E16" s="89">
        <v>-1870.3339650000016</v>
      </c>
      <c r="F16" s="72"/>
      <c r="G16" s="91">
        <v>-135.30512300000191</v>
      </c>
      <c r="H16" s="91"/>
      <c r="I16" s="91">
        <v>-249.90516500000467</v>
      </c>
      <c r="J16" s="32"/>
      <c r="K16" s="89">
        <v>-1317.2492980000015</v>
      </c>
      <c r="L16" s="72"/>
      <c r="M16" s="91">
        <v>-283.24082500000168</v>
      </c>
      <c r="N16" s="91"/>
      <c r="O16" s="91">
        <v>-132.07601500000419</v>
      </c>
      <c r="P16" s="80"/>
      <c r="Q16" s="91">
        <v>-1001.9878739999986</v>
      </c>
      <c r="R16" s="32"/>
      <c r="S16" s="71" t="s">
        <v>529</v>
      </c>
      <c r="T16" s="32"/>
      <c r="U16" s="221"/>
    </row>
    <row r="17" spans="1:21" ht="13.5" customHeight="1">
      <c r="A17" s="221"/>
      <c r="B17" s="32"/>
      <c r="C17" s="71" t="s">
        <v>333</v>
      </c>
      <c r="D17" s="32"/>
      <c r="E17" s="89">
        <v>-1863.6370590000024</v>
      </c>
      <c r="F17" s="72"/>
      <c r="G17" s="91">
        <v>-567.90878600000178</v>
      </c>
      <c r="H17" s="91"/>
      <c r="I17" s="91">
        <v>6.6969059999992169</v>
      </c>
      <c r="J17" s="32"/>
      <c r="K17" s="89">
        <v>-1323.8549280000025</v>
      </c>
      <c r="L17" s="72"/>
      <c r="M17" s="91">
        <v>-438.53085300000294</v>
      </c>
      <c r="N17" s="91"/>
      <c r="O17" s="91">
        <v>-6.6056300000009287</v>
      </c>
      <c r="P17" s="80"/>
      <c r="Q17" s="91">
        <v>-1144.3335340000012</v>
      </c>
      <c r="R17" s="32"/>
      <c r="S17" s="71" t="s">
        <v>530</v>
      </c>
      <c r="T17" s="32"/>
      <c r="U17" s="221"/>
    </row>
    <row r="18" spans="1:21" ht="13.5" customHeight="1">
      <c r="A18" s="221"/>
      <c r="B18" s="32"/>
      <c r="C18" s="71" t="s">
        <v>334</v>
      </c>
      <c r="D18" s="32"/>
      <c r="E18" s="89">
        <v>-1622.7543060000021</v>
      </c>
      <c r="F18" s="72"/>
      <c r="G18" s="91">
        <v>103.04928199999858</v>
      </c>
      <c r="H18" s="91"/>
      <c r="I18" s="91">
        <v>240.88275300000032</v>
      </c>
      <c r="J18" s="32"/>
      <c r="K18" s="89">
        <v>-1285.6307510000015</v>
      </c>
      <c r="L18" s="72"/>
      <c r="M18" s="91">
        <v>-177.83225900000116</v>
      </c>
      <c r="N18" s="91"/>
      <c r="O18" s="91">
        <v>38.224177000000964</v>
      </c>
      <c r="P18" s="80"/>
      <c r="Q18" s="91">
        <v>-600.16462700000557</v>
      </c>
      <c r="R18" s="32"/>
      <c r="S18" s="71" t="s">
        <v>531</v>
      </c>
      <c r="T18" s="32"/>
      <c r="U18" s="221"/>
    </row>
    <row r="19" spans="1:21" ht="13.5" customHeight="1">
      <c r="A19" s="221"/>
      <c r="B19" s="32"/>
      <c r="C19" s="71" t="s">
        <v>335</v>
      </c>
      <c r="D19" s="32"/>
      <c r="E19" s="89">
        <v>-1731.2820610000017</v>
      </c>
      <c r="F19" s="72"/>
      <c r="G19" s="91">
        <v>-448.64445400000113</v>
      </c>
      <c r="H19" s="91"/>
      <c r="I19" s="91">
        <v>-108.52775499999962</v>
      </c>
      <c r="J19" s="32"/>
      <c r="K19" s="89">
        <v>-1138.296977</v>
      </c>
      <c r="L19" s="72"/>
      <c r="M19" s="91">
        <v>-177.9545279999993</v>
      </c>
      <c r="N19" s="91"/>
      <c r="O19" s="91">
        <v>147.33377400000154</v>
      </c>
      <c r="P19" s="80"/>
      <c r="Q19" s="91">
        <v>-913.50395800000479</v>
      </c>
      <c r="R19" s="32"/>
      <c r="S19" s="71" t="s">
        <v>532</v>
      </c>
      <c r="T19" s="32"/>
      <c r="U19" s="221"/>
    </row>
    <row r="20" spans="1:21" ht="13.5" customHeight="1">
      <c r="A20" s="221"/>
      <c r="B20" s="32"/>
      <c r="C20" s="71" t="s">
        <v>336</v>
      </c>
      <c r="D20" s="32"/>
      <c r="E20" s="89">
        <v>-1698.6810319999986</v>
      </c>
      <c r="F20" s="72"/>
      <c r="G20" s="91">
        <v>-68.195997999999236</v>
      </c>
      <c r="H20" s="91"/>
      <c r="I20" s="91">
        <v>32.601029000003109</v>
      </c>
      <c r="J20" s="32"/>
      <c r="K20" s="89">
        <v>-1197.437786999998</v>
      </c>
      <c r="L20" s="72"/>
      <c r="M20" s="91">
        <v>-61.9804499999982</v>
      </c>
      <c r="N20" s="91"/>
      <c r="O20" s="91">
        <v>-59.140809999998055</v>
      </c>
      <c r="P20" s="80"/>
      <c r="Q20" s="91">
        <v>-413.79117000000224</v>
      </c>
      <c r="R20" s="32"/>
      <c r="S20" s="71" t="s">
        <v>533</v>
      </c>
      <c r="T20" s="32"/>
      <c r="U20" s="221"/>
    </row>
    <row r="21" spans="1:21" ht="13.5" customHeight="1">
      <c r="A21" s="221"/>
      <c r="B21" s="32"/>
      <c r="C21" s="71" t="s">
        <v>337</v>
      </c>
      <c r="D21" s="32"/>
      <c r="E21" s="89">
        <v>-1708.1984790000015</v>
      </c>
      <c r="F21" s="72"/>
      <c r="G21" s="91">
        <v>362.37240699999802</v>
      </c>
      <c r="H21" s="91"/>
      <c r="I21" s="91">
        <v>-9.5174470000029032</v>
      </c>
      <c r="J21" s="32"/>
      <c r="K21" s="89">
        <v>-1386.5358080000015</v>
      </c>
      <c r="L21" s="72"/>
      <c r="M21" s="91">
        <v>132.86552999999822</v>
      </c>
      <c r="N21" s="91"/>
      <c r="O21" s="91">
        <v>-189.09802100000343</v>
      </c>
      <c r="P21" s="80"/>
      <c r="Q21" s="91">
        <v>-154.46804500000235</v>
      </c>
      <c r="R21" s="32"/>
      <c r="S21" s="71" t="s">
        <v>534</v>
      </c>
      <c r="T21" s="32"/>
      <c r="U21" s="221"/>
    </row>
    <row r="22" spans="1:21" ht="13.5" customHeight="1">
      <c r="A22" s="221"/>
      <c r="B22" s="32"/>
      <c r="C22" s="71" t="s">
        <v>338</v>
      </c>
      <c r="D22" s="32"/>
      <c r="E22" s="89">
        <v>-1429.1006279999992</v>
      </c>
      <c r="F22" s="72"/>
      <c r="G22" s="91">
        <v>175.68748200000027</v>
      </c>
      <c r="H22" s="91"/>
      <c r="I22" s="91">
        <v>279.09785100000227</v>
      </c>
      <c r="J22" s="32"/>
      <c r="K22" s="89">
        <v>-1203.3011020000013</v>
      </c>
      <c r="L22" s="72"/>
      <c r="M22" s="91">
        <v>71.719471999998859</v>
      </c>
      <c r="N22" s="91"/>
      <c r="O22" s="91">
        <v>183.23470600000019</v>
      </c>
      <c r="P22" s="80"/>
      <c r="Q22" s="91">
        <v>469.86389099999906</v>
      </c>
      <c r="R22" s="32"/>
      <c r="S22" s="71" t="s">
        <v>535</v>
      </c>
      <c r="T22" s="32"/>
      <c r="U22" s="221"/>
    </row>
    <row r="23" spans="1:21" ht="6.75" customHeight="1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>
      <c r="A24" s="221">
        <v>2020</v>
      </c>
      <c r="B24" s="32"/>
      <c r="C24" s="81" t="s">
        <v>297</v>
      </c>
      <c r="D24" s="82"/>
      <c r="E24" s="83">
        <f>SUM(E25:E36)</f>
        <v>-14388.175407999999</v>
      </c>
      <c r="F24" s="84"/>
      <c r="G24" s="95">
        <f>SUM(G25:G36)</f>
        <v>5686.142993000004</v>
      </c>
      <c r="H24" s="86"/>
      <c r="I24" s="87"/>
      <c r="J24" s="82"/>
      <c r="K24" s="83">
        <f>SUM(K25:K36)</f>
        <v>-10936.231569000001</v>
      </c>
      <c r="L24" s="84"/>
      <c r="M24" s="95">
        <f>SUM(M25:M36)</f>
        <v>3699.3132280000004</v>
      </c>
      <c r="N24" s="86"/>
      <c r="O24" s="87"/>
      <c r="P24" s="88"/>
      <c r="Q24" s="87"/>
      <c r="R24" s="32"/>
      <c r="S24" s="81" t="s">
        <v>297</v>
      </c>
      <c r="T24" s="32"/>
      <c r="U24" s="221">
        <v>2020</v>
      </c>
    </row>
    <row r="25" spans="1:21" ht="13.5" customHeight="1">
      <c r="A25" s="221"/>
      <c r="B25" s="32"/>
      <c r="C25" s="71" t="s">
        <v>327</v>
      </c>
      <c r="D25" s="32"/>
      <c r="E25" s="89">
        <v>-1550.166643999999</v>
      </c>
      <c r="F25" s="72"/>
      <c r="G25" s="91">
        <v>233.6548329999996</v>
      </c>
      <c r="H25" s="91"/>
      <c r="I25" s="91">
        <v>-121.06601599999976</v>
      </c>
      <c r="J25" s="32"/>
      <c r="K25" s="89">
        <v>-1056.2346949999974</v>
      </c>
      <c r="L25" s="72"/>
      <c r="M25" s="91">
        <v>198.73832500000026</v>
      </c>
      <c r="N25" s="91"/>
      <c r="O25" s="91">
        <v>147.06640700000389</v>
      </c>
      <c r="P25" s="80"/>
      <c r="Q25" s="91">
        <v>771.71472199999789</v>
      </c>
      <c r="R25" s="32"/>
      <c r="S25" s="71" t="s">
        <v>524</v>
      </c>
      <c r="T25" s="32"/>
      <c r="U25" s="221"/>
    </row>
    <row r="26" spans="1:21" ht="13.5" customHeight="1">
      <c r="A26" s="221"/>
      <c r="B26" s="32"/>
      <c r="C26" s="71" t="s">
        <v>328</v>
      </c>
      <c r="D26" s="32"/>
      <c r="E26" s="89">
        <v>-1585.2370500000015</v>
      </c>
      <c r="F26" s="72"/>
      <c r="G26" s="91">
        <v>-242.89520000000084</v>
      </c>
      <c r="H26" s="91"/>
      <c r="I26" s="91">
        <v>-35.070406000002549</v>
      </c>
      <c r="J26" s="32"/>
      <c r="K26" s="89">
        <v>-1174.0283590000026</v>
      </c>
      <c r="L26" s="72"/>
      <c r="M26" s="91">
        <v>-337.983752000001</v>
      </c>
      <c r="N26" s="91"/>
      <c r="O26" s="91">
        <v>-117.79366400000526</v>
      </c>
      <c r="P26" s="80"/>
      <c r="Q26" s="91">
        <v>166.44711499999903</v>
      </c>
      <c r="R26" s="32"/>
      <c r="S26" s="71" t="s">
        <v>525</v>
      </c>
      <c r="T26" s="32"/>
      <c r="U26" s="221"/>
    </row>
    <row r="27" spans="1:21" ht="13.5" customHeight="1">
      <c r="A27" s="221"/>
      <c r="B27" s="32"/>
      <c r="C27" s="71" t="s">
        <v>329</v>
      </c>
      <c r="D27" s="32"/>
      <c r="E27" s="89">
        <v>-1646.130967000001</v>
      </c>
      <c r="F27" s="72"/>
      <c r="G27" s="91">
        <v>-22.559626000001117</v>
      </c>
      <c r="H27" s="91"/>
      <c r="I27" s="91">
        <v>-60.893916999999419</v>
      </c>
      <c r="J27" s="32"/>
      <c r="K27" s="89">
        <v>-1214.6453360000005</v>
      </c>
      <c r="L27" s="72"/>
      <c r="M27" s="91">
        <v>-28.503483000000415</v>
      </c>
      <c r="N27" s="91"/>
      <c r="O27" s="91">
        <v>-40.61697699999786</v>
      </c>
      <c r="P27" s="80"/>
      <c r="Q27" s="91">
        <v>-31.79999300000236</v>
      </c>
      <c r="R27" s="32"/>
      <c r="S27" s="71" t="s">
        <v>526</v>
      </c>
      <c r="T27" s="32"/>
      <c r="U27" s="221"/>
    </row>
    <row r="28" spans="1:21" ht="13.5" customHeight="1">
      <c r="A28" s="221"/>
      <c r="B28" s="32"/>
      <c r="C28" s="71" t="s">
        <v>330</v>
      </c>
      <c r="D28" s="32"/>
      <c r="E28" s="89">
        <v>-1119.8657600000006</v>
      </c>
      <c r="F28" s="72"/>
      <c r="G28" s="91">
        <v>660.30164299999888</v>
      </c>
      <c r="H28" s="91"/>
      <c r="I28" s="91">
        <v>526.26520700000037</v>
      </c>
      <c r="J28" s="32"/>
      <c r="K28" s="89">
        <v>-869.6192460000002</v>
      </c>
      <c r="L28" s="72"/>
      <c r="M28" s="91">
        <v>451.28613699999823</v>
      </c>
      <c r="N28" s="91"/>
      <c r="O28" s="91">
        <v>345.02609000000029</v>
      </c>
      <c r="P28" s="80"/>
      <c r="Q28" s="91">
        <v>394.84681699999692</v>
      </c>
      <c r="R28" s="32"/>
      <c r="S28" s="71" t="s">
        <v>527</v>
      </c>
      <c r="T28" s="32"/>
      <c r="U28" s="221"/>
    </row>
    <row r="29" spans="1:21" ht="13.5" customHeight="1">
      <c r="A29" s="221"/>
      <c r="B29" s="32"/>
      <c r="C29" s="71" t="s">
        <v>331</v>
      </c>
      <c r="D29" s="32"/>
      <c r="E29" s="89">
        <v>-906.43080999999984</v>
      </c>
      <c r="F29" s="72"/>
      <c r="G29" s="91">
        <v>713.99798999999712</v>
      </c>
      <c r="H29" s="91"/>
      <c r="I29" s="91">
        <v>213.43495000000075</v>
      </c>
      <c r="J29" s="32"/>
      <c r="K29" s="89">
        <v>-772.32436200000029</v>
      </c>
      <c r="L29" s="72"/>
      <c r="M29" s="91">
        <v>412.84892099999706</v>
      </c>
      <c r="N29" s="91"/>
      <c r="O29" s="91">
        <v>97.294883999999911</v>
      </c>
      <c r="P29" s="80"/>
      <c r="Q29" s="91">
        <v>1351.7400069999949</v>
      </c>
      <c r="R29" s="32"/>
      <c r="S29" s="71" t="s">
        <v>528</v>
      </c>
      <c r="T29" s="32"/>
      <c r="U29" s="221"/>
    </row>
    <row r="30" spans="1:21" ht="13.5" customHeight="1">
      <c r="A30" s="221"/>
      <c r="B30" s="32"/>
      <c r="C30" s="71" t="s">
        <v>332</v>
      </c>
      <c r="D30" s="32"/>
      <c r="E30" s="89">
        <v>-916.73219700000209</v>
      </c>
      <c r="F30" s="72"/>
      <c r="G30" s="91">
        <v>953.60176799999954</v>
      </c>
      <c r="H30" s="91"/>
      <c r="I30" s="91">
        <v>-10.301387000002251</v>
      </c>
      <c r="J30" s="32"/>
      <c r="K30" s="89">
        <v>-735.68509900000208</v>
      </c>
      <c r="L30" s="72"/>
      <c r="M30" s="91">
        <v>581.56419899999946</v>
      </c>
      <c r="N30" s="91"/>
      <c r="O30" s="91">
        <v>36.639262999998209</v>
      </c>
      <c r="P30" s="80"/>
      <c r="Q30" s="91">
        <v>2327.9014009999955</v>
      </c>
      <c r="R30" s="32"/>
      <c r="S30" s="71" t="s">
        <v>529</v>
      </c>
      <c r="T30" s="32"/>
      <c r="U30" s="221"/>
    </row>
    <row r="31" spans="1:21" ht="13.5" customHeight="1">
      <c r="A31" s="221"/>
      <c r="B31" s="32"/>
      <c r="C31" s="71" t="s">
        <v>333</v>
      </c>
      <c r="D31" s="32"/>
      <c r="E31" s="89">
        <v>-831.01248099999975</v>
      </c>
      <c r="F31" s="72"/>
      <c r="G31" s="91">
        <v>1032.6245780000027</v>
      </c>
      <c r="H31" s="91"/>
      <c r="I31" s="91">
        <v>85.719716000002336</v>
      </c>
      <c r="J31" s="32"/>
      <c r="K31" s="89">
        <v>-541.57128499999999</v>
      </c>
      <c r="L31" s="72"/>
      <c r="M31" s="91">
        <v>782.28364300000248</v>
      </c>
      <c r="N31" s="91"/>
      <c r="O31" s="91">
        <v>194.11381400000209</v>
      </c>
      <c r="P31" s="80"/>
      <c r="Q31" s="91">
        <v>2700.2243359999993</v>
      </c>
      <c r="R31" s="32"/>
      <c r="S31" s="71" t="s">
        <v>530</v>
      </c>
      <c r="T31" s="32"/>
      <c r="U31" s="221"/>
    </row>
    <row r="32" spans="1:21" ht="13.5" customHeight="1">
      <c r="A32" s="221"/>
      <c r="B32" s="32"/>
      <c r="C32" s="71" t="s">
        <v>334</v>
      </c>
      <c r="D32" s="32"/>
      <c r="E32" s="89">
        <v>-1275.4990070000003</v>
      </c>
      <c r="F32" s="72"/>
      <c r="G32" s="91">
        <v>347.25529900000174</v>
      </c>
      <c r="H32" s="91"/>
      <c r="I32" s="91">
        <v>-444.48652600000059</v>
      </c>
      <c r="J32" s="32"/>
      <c r="K32" s="89">
        <v>-974.9205550000006</v>
      </c>
      <c r="L32" s="72"/>
      <c r="M32" s="91">
        <v>310.71019600000091</v>
      </c>
      <c r="N32" s="91"/>
      <c r="O32" s="91">
        <v>-433.34927000000062</v>
      </c>
      <c r="P32" s="80"/>
      <c r="Q32" s="91">
        <v>2333.4816450000044</v>
      </c>
      <c r="R32" s="32"/>
      <c r="S32" s="71" t="s">
        <v>531</v>
      </c>
      <c r="T32" s="32"/>
      <c r="U32" s="221"/>
    </row>
    <row r="33" spans="1:21" ht="13.5" customHeight="1">
      <c r="A33" s="221"/>
      <c r="B33" s="32"/>
      <c r="C33" s="71" t="s">
        <v>335</v>
      </c>
      <c r="D33" s="32"/>
      <c r="E33" s="89">
        <v>-1159.1425569999992</v>
      </c>
      <c r="F33" s="72"/>
      <c r="G33" s="91">
        <v>572.13950400000249</v>
      </c>
      <c r="H33" s="91"/>
      <c r="I33" s="91">
        <v>116.35645000000113</v>
      </c>
      <c r="J33" s="32"/>
      <c r="K33" s="89">
        <v>-859.84882899999957</v>
      </c>
      <c r="L33" s="72"/>
      <c r="M33" s="91">
        <v>278.4481480000004</v>
      </c>
      <c r="N33" s="91"/>
      <c r="O33" s="91">
        <v>115.07172600000104</v>
      </c>
      <c r="P33" s="80"/>
      <c r="Q33" s="91">
        <v>1952.0193810000073</v>
      </c>
      <c r="R33" s="32"/>
      <c r="S33" s="71" t="s">
        <v>532</v>
      </c>
      <c r="T33" s="32"/>
      <c r="U33" s="221"/>
    </row>
    <row r="34" spans="1:21" ht="13.5" customHeight="1">
      <c r="A34" s="221"/>
      <c r="B34" s="32"/>
      <c r="C34" s="71" t="s">
        <v>336</v>
      </c>
      <c r="D34" s="32"/>
      <c r="E34" s="89">
        <v>-1013.9365459999972</v>
      </c>
      <c r="F34" s="72"/>
      <c r="G34" s="91">
        <v>684.74448600000142</v>
      </c>
      <c r="H34" s="91"/>
      <c r="I34" s="91">
        <v>145.20601100000204</v>
      </c>
      <c r="J34" s="32"/>
      <c r="K34" s="89">
        <v>-717.61291499999879</v>
      </c>
      <c r="L34" s="72"/>
      <c r="M34" s="91">
        <v>479.82487199999923</v>
      </c>
      <c r="N34" s="91"/>
      <c r="O34" s="91">
        <v>142.23591400000078</v>
      </c>
      <c r="P34" s="80"/>
      <c r="Q34" s="91">
        <v>1604.1392890000061</v>
      </c>
      <c r="R34" s="32"/>
      <c r="S34" s="71" t="s">
        <v>533</v>
      </c>
      <c r="T34" s="32"/>
      <c r="U34" s="221"/>
    </row>
    <row r="35" spans="1:21" ht="13.5" customHeight="1">
      <c r="A35" s="221"/>
      <c r="B35" s="32"/>
      <c r="C35" s="71" t="s">
        <v>337</v>
      </c>
      <c r="D35" s="32"/>
      <c r="E35" s="89">
        <v>-935.33527499999946</v>
      </c>
      <c r="F35" s="72"/>
      <c r="G35" s="91">
        <v>772.86320400000204</v>
      </c>
      <c r="H35" s="91"/>
      <c r="I35" s="91">
        <v>78.601270999997723</v>
      </c>
      <c r="J35" s="32"/>
      <c r="K35" s="89">
        <v>-770.14710199999899</v>
      </c>
      <c r="L35" s="72"/>
      <c r="M35" s="91">
        <v>616.38870600000246</v>
      </c>
      <c r="N35" s="91"/>
      <c r="O35" s="91">
        <v>-52.534187000000202</v>
      </c>
      <c r="P35" s="80"/>
      <c r="Q35" s="91">
        <v>2029.7471940000059</v>
      </c>
      <c r="R35" s="32"/>
      <c r="S35" s="71" t="s">
        <v>534</v>
      </c>
      <c r="T35" s="32"/>
      <c r="U35" s="221"/>
    </row>
    <row r="36" spans="1:21" ht="13.5" customHeight="1">
      <c r="A36" s="221"/>
      <c r="B36" s="32"/>
      <c r="C36" s="71" t="s">
        <v>338</v>
      </c>
      <c r="D36" s="32"/>
      <c r="E36" s="89">
        <v>-1448.6861139999992</v>
      </c>
      <c r="F36" s="72"/>
      <c r="G36" s="91">
        <v>-19.585485999999946</v>
      </c>
      <c r="H36" s="91"/>
      <c r="I36" s="91">
        <v>-513.35083899999972</v>
      </c>
      <c r="J36" s="32"/>
      <c r="K36" s="89">
        <v>-1249.5937859999999</v>
      </c>
      <c r="L36" s="72"/>
      <c r="M36" s="91">
        <v>-46.292683999998644</v>
      </c>
      <c r="N36" s="91"/>
      <c r="O36" s="91">
        <v>-479.44668400000091</v>
      </c>
      <c r="P36" s="80"/>
      <c r="Q36" s="91">
        <v>1438.0222040000035</v>
      </c>
      <c r="R36" s="32"/>
      <c r="S36" s="71" t="s">
        <v>535</v>
      </c>
      <c r="T36" s="32"/>
      <c r="U36" s="221"/>
    </row>
    <row r="37" spans="1:21" ht="6.75" customHeight="1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>
      <c r="A38" s="221">
        <v>2021</v>
      </c>
      <c r="B38" s="32"/>
      <c r="C38" s="81"/>
      <c r="D38" s="82"/>
      <c r="E38" s="83"/>
      <c r="F38" s="84"/>
      <c r="G38" s="95"/>
      <c r="H38" s="86"/>
      <c r="I38" s="87"/>
      <c r="J38" s="82"/>
      <c r="K38" s="83"/>
      <c r="L38" s="84"/>
      <c r="M38" s="95"/>
      <c r="N38" s="86"/>
      <c r="O38" s="87"/>
      <c r="P38" s="88"/>
      <c r="Q38" s="87"/>
      <c r="R38" s="32"/>
      <c r="S38" s="81" t="s">
        <v>297</v>
      </c>
      <c r="T38" s="32"/>
      <c r="U38" s="221">
        <v>2021</v>
      </c>
    </row>
    <row r="39" spans="1:21" ht="13.5" customHeight="1">
      <c r="A39" s="221"/>
      <c r="B39" s="32"/>
      <c r="C39" s="71" t="s">
        <v>327</v>
      </c>
      <c r="D39" s="32"/>
      <c r="E39" s="89">
        <v>-898.42019299999902</v>
      </c>
      <c r="F39" s="72"/>
      <c r="G39" s="91">
        <v>651.74645099999998</v>
      </c>
      <c r="H39" s="91"/>
      <c r="I39" s="91">
        <v>550.26592100000016</v>
      </c>
      <c r="J39" s="32"/>
      <c r="K39" s="89">
        <v>-658.62832699999944</v>
      </c>
      <c r="L39" s="72"/>
      <c r="M39" s="91">
        <v>397.60636799999793</v>
      </c>
      <c r="N39" s="91"/>
      <c r="O39" s="91">
        <v>590.96545900000046</v>
      </c>
      <c r="P39" s="80"/>
      <c r="Q39" s="91">
        <v>1405.0241690000021</v>
      </c>
      <c r="R39" s="32"/>
      <c r="S39" s="71" t="s">
        <v>524</v>
      </c>
      <c r="T39" s="32"/>
      <c r="U39" s="221"/>
    </row>
    <row r="40" spans="1:21" ht="13.5" customHeight="1">
      <c r="A40" s="221"/>
      <c r="B40" s="32"/>
      <c r="C40" s="71" t="s">
        <v>328</v>
      </c>
      <c r="D40" s="32"/>
      <c r="E40" s="89">
        <v>-741.90750200000093</v>
      </c>
      <c r="F40" s="72"/>
      <c r="G40" s="91">
        <v>843.32954800000061</v>
      </c>
      <c r="H40" s="91"/>
      <c r="I40" s="91">
        <v>156.51269099999809</v>
      </c>
      <c r="J40" s="32"/>
      <c r="K40" s="89">
        <v>-468.26323200000297</v>
      </c>
      <c r="L40" s="72"/>
      <c r="M40" s="91">
        <v>705.76512699999967</v>
      </c>
      <c r="N40" s="91"/>
      <c r="O40" s="91">
        <v>190.36509499999647</v>
      </c>
      <c r="P40" s="80"/>
      <c r="Q40" s="91">
        <v>1475.4905130000006</v>
      </c>
      <c r="R40" s="32"/>
      <c r="S40" s="71" t="s">
        <v>525</v>
      </c>
      <c r="T40" s="32"/>
      <c r="U40" s="221"/>
    </row>
    <row r="41" spans="1:21" ht="13.5" customHeight="1">
      <c r="A41" s="221"/>
      <c r="B41" s="32"/>
      <c r="C41" s="71" t="s">
        <v>329</v>
      </c>
      <c r="D41" s="32"/>
      <c r="E41" s="89">
        <v>-1125.4494819999991</v>
      </c>
      <c r="F41" s="72"/>
      <c r="G41" s="91">
        <v>520.68148500000189</v>
      </c>
      <c r="H41" s="91"/>
      <c r="I41" s="91">
        <v>-383.54197999999815</v>
      </c>
      <c r="J41" s="32"/>
      <c r="K41" s="89">
        <v>-847.93471099999988</v>
      </c>
      <c r="L41" s="72"/>
      <c r="M41" s="91">
        <v>366.71062500000062</v>
      </c>
      <c r="N41" s="91"/>
      <c r="O41" s="91">
        <v>-379.67147899999691</v>
      </c>
      <c r="P41" s="80"/>
      <c r="Q41" s="91">
        <v>2015.7574840000025</v>
      </c>
      <c r="R41" s="32"/>
      <c r="S41" s="71" t="s">
        <v>526</v>
      </c>
      <c r="T41" s="32"/>
      <c r="U41" s="221"/>
    </row>
    <row r="42" spans="1:21" ht="13.5" customHeight="1">
      <c r="A42" s="221"/>
      <c r="B42" s="32"/>
      <c r="C42" s="71" t="s">
        <v>330</v>
      </c>
      <c r="D42" s="32"/>
      <c r="E42" s="89">
        <v>-1405.5787770000006</v>
      </c>
      <c r="F42" s="72"/>
      <c r="G42" s="91">
        <v>-285.71301700000004</v>
      </c>
      <c r="H42" s="91"/>
      <c r="I42" s="91">
        <v>-280.12929500000155</v>
      </c>
      <c r="J42" s="32"/>
      <c r="K42" s="89">
        <v>-1027.968436000001</v>
      </c>
      <c r="L42" s="72"/>
      <c r="M42" s="91">
        <v>-158.34919000000082</v>
      </c>
      <c r="N42" s="91"/>
      <c r="O42" s="91">
        <v>-180.03372500000114</v>
      </c>
      <c r="P42" s="80"/>
      <c r="Q42" s="91">
        <v>1078.2980160000025</v>
      </c>
      <c r="R42" s="32"/>
      <c r="S42" s="71" t="s">
        <v>527</v>
      </c>
      <c r="T42" s="32"/>
      <c r="U42" s="221"/>
    </row>
    <row r="43" spans="1:21" ht="13.5" customHeight="1">
      <c r="A43" s="221"/>
      <c r="B43" s="32"/>
      <c r="C43" s="71" t="s">
        <v>331</v>
      </c>
      <c r="D43" s="32"/>
      <c r="E43" s="89">
        <v>-1435.2038199999997</v>
      </c>
      <c r="F43" s="72"/>
      <c r="G43" s="91">
        <v>-528.77300999999989</v>
      </c>
      <c r="H43" s="91"/>
      <c r="I43" s="91">
        <v>-29.625042999999096</v>
      </c>
      <c r="J43" s="32"/>
      <c r="K43" s="89">
        <v>-992.51537699999972</v>
      </c>
      <c r="L43" s="72"/>
      <c r="M43" s="91">
        <v>-220.19101499999942</v>
      </c>
      <c r="N43" s="91"/>
      <c r="O43" s="91">
        <v>35.453059000001304</v>
      </c>
      <c r="P43" s="80"/>
      <c r="Q43" s="91">
        <v>-293.80454199999804</v>
      </c>
      <c r="R43" s="32"/>
      <c r="S43" s="71" t="s">
        <v>528</v>
      </c>
      <c r="T43" s="32"/>
      <c r="U43" s="221"/>
    </row>
    <row r="44" spans="1:21" ht="13.5" customHeight="1">
      <c r="A44" s="221"/>
      <c r="B44" s="32"/>
      <c r="C44" s="71" t="s">
        <v>332</v>
      </c>
      <c r="D44" s="32"/>
      <c r="E44" s="89">
        <v>-1575.3402100000003</v>
      </c>
      <c r="F44" s="72"/>
      <c r="G44" s="91">
        <v>-658.60801299999821</v>
      </c>
      <c r="H44" s="91"/>
      <c r="I44" s="91">
        <v>-140.13639000000057</v>
      </c>
      <c r="J44" s="32"/>
      <c r="K44" s="89">
        <v>-1241.738695</v>
      </c>
      <c r="L44" s="72"/>
      <c r="M44" s="91">
        <v>-506.05359599999792</v>
      </c>
      <c r="N44" s="91"/>
      <c r="O44" s="91">
        <v>-249.22331800000029</v>
      </c>
      <c r="P44" s="80"/>
      <c r="Q44" s="91">
        <v>-1473.0940399999981</v>
      </c>
      <c r="R44" s="32"/>
      <c r="S44" s="71" t="s">
        <v>529</v>
      </c>
      <c r="T44" s="32"/>
      <c r="U44" s="221"/>
    </row>
    <row r="45" spans="1:21" ht="13.5" customHeight="1">
      <c r="A45" s="221"/>
      <c r="B45" s="32"/>
      <c r="C45" s="71" t="s">
        <v>333</v>
      </c>
      <c r="D45" s="32"/>
      <c r="E45" s="89">
        <v>-1501.0188710000002</v>
      </c>
      <c r="F45" s="72"/>
      <c r="G45" s="91">
        <v>-670.00639000000047</v>
      </c>
      <c r="H45" s="91"/>
      <c r="I45" s="91">
        <v>74.32133900000008</v>
      </c>
      <c r="J45" s="32"/>
      <c r="K45" s="89">
        <v>-950.96463399999993</v>
      </c>
      <c r="L45" s="72"/>
      <c r="M45" s="91">
        <v>-409.39334899999994</v>
      </c>
      <c r="N45" s="91"/>
      <c r="O45" s="91">
        <v>290.77406100000007</v>
      </c>
      <c r="P45" s="80"/>
      <c r="Q45" s="91">
        <v>-1857.3874129999986</v>
      </c>
      <c r="R45" s="32"/>
      <c r="S45" s="71" t="s">
        <v>530</v>
      </c>
      <c r="T45" s="32"/>
      <c r="U45" s="221"/>
    </row>
    <row r="46" spans="1:21" ht="13.5" customHeight="1">
      <c r="A46" s="221"/>
      <c r="B46" s="32"/>
      <c r="C46" s="71" t="s">
        <v>334</v>
      </c>
      <c r="D46" s="32"/>
      <c r="E46" s="89">
        <v>-1754.1884730000002</v>
      </c>
      <c r="F46" s="72"/>
      <c r="G46" s="91">
        <v>-478.68946599999981</v>
      </c>
      <c r="H46" s="91"/>
      <c r="I46" s="91">
        <v>-253.16960199999994</v>
      </c>
      <c r="J46" s="32"/>
      <c r="K46" s="89">
        <v>-1242.1149320000004</v>
      </c>
      <c r="L46" s="72"/>
      <c r="M46" s="91">
        <v>-267.1943769999998</v>
      </c>
      <c r="N46" s="91"/>
      <c r="O46" s="91">
        <v>-291.15029800000048</v>
      </c>
      <c r="P46" s="80"/>
      <c r="Q46" s="91">
        <v>-1807.3038689999985</v>
      </c>
      <c r="R46" s="32"/>
      <c r="S46" s="71" t="s">
        <v>531</v>
      </c>
      <c r="T46" s="32"/>
      <c r="U46" s="221"/>
    </row>
    <row r="47" spans="1:21" ht="6.75" customHeight="1" thickBot="1">
      <c r="A47" s="74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4"/>
      <c r="Q47" s="93"/>
      <c r="R47" s="93"/>
      <c r="S47" s="93"/>
      <c r="T47" s="93"/>
      <c r="U47" s="74"/>
    </row>
    <row r="48" spans="1:21" ht="13.5" thickTop="1"/>
  </sheetData>
  <mergeCells count="18">
    <mergeCell ref="U24:U36"/>
    <mergeCell ref="U38:U46"/>
    <mergeCell ref="U4:U8"/>
    <mergeCell ref="U10:U22"/>
    <mergeCell ref="Y10:Z10"/>
    <mergeCell ref="A38:A46"/>
    <mergeCell ref="A10:A22"/>
    <mergeCell ref="A24:A36"/>
    <mergeCell ref="A4:A8"/>
    <mergeCell ref="C4:C8"/>
    <mergeCell ref="A1:U1"/>
    <mergeCell ref="S4:S8"/>
    <mergeCell ref="E4:I4"/>
    <mergeCell ref="K4:O4"/>
    <mergeCell ref="E6:E8"/>
    <mergeCell ref="G6:I6"/>
    <mergeCell ref="K6:K8"/>
    <mergeCell ref="M6:O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showGridLines="0" topLeftCell="A2" zoomScale="90" zoomScaleNormal="90" workbookViewId="0">
      <selection activeCell="A2" sqref="A2:S2"/>
    </sheetView>
  </sheetViews>
  <sheetFormatPr defaultRowHeight="9"/>
  <cols>
    <col min="1" max="1" width="6.5703125" style="96" customWidth="1"/>
    <col min="2" max="2" width="9.28515625" style="97" customWidth="1"/>
    <col min="3" max="17" width="10.140625" style="97" customWidth="1"/>
    <col min="18" max="18" width="6.5703125" style="97" customWidth="1"/>
    <col min="19" max="19" width="9.140625" style="97"/>
    <col min="20" max="20" width="2.85546875" style="97" customWidth="1"/>
    <col min="21" max="16384" width="9.140625" style="97"/>
  </cols>
  <sheetData>
    <row r="1" spans="1:21" hidden="1"/>
    <row r="2" spans="1:21" ht="24" customHeight="1">
      <c r="A2" s="235" t="s">
        <v>667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31"/>
    </row>
    <row r="3" spans="1:21" s="98" customFormat="1" ht="6.75" customHeight="1" thickBo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</row>
    <row r="4" spans="1:21" ht="12" customHeight="1" thickBot="1">
      <c r="A4" s="229" t="s">
        <v>162</v>
      </c>
      <c r="B4" s="229" t="s">
        <v>163</v>
      </c>
      <c r="C4" s="237" t="s">
        <v>668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9"/>
      <c r="R4" s="229" t="s">
        <v>536</v>
      </c>
      <c r="S4" s="229" t="s">
        <v>523</v>
      </c>
      <c r="U4" s="31"/>
    </row>
    <row r="5" spans="1:21" ht="21.75" customHeight="1" thickBot="1">
      <c r="A5" s="230"/>
      <c r="B5" s="230"/>
      <c r="C5" s="99" t="s">
        <v>164</v>
      </c>
      <c r="D5" s="99" t="s">
        <v>165</v>
      </c>
      <c r="E5" s="99" t="s">
        <v>166</v>
      </c>
      <c r="F5" s="99" t="s">
        <v>167</v>
      </c>
      <c r="G5" s="99" t="s">
        <v>168</v>
      </c>
      <c r="H5" s="99" t="s">
        <v>353</v>
      </c>
      <c r="I5" s="99" t="s">
        <v>169</v>
      </c>
      <c r="J5" s="99" t="s">
        <v>170</v>
      </c>
      <c r="K5" s="99" t="s">
        <v>171</v>
      </c>
      <c r="L5" s="99" t="s">
        <v>172</v>
      </c>
      <c r="M5" s="99" t="s">
        <v>173</v>
      </c>
      <c r="N5" s="99" t="s">
        <v>174</v>
      </c>
      <c r="O5" s="99" t="s">
        <v>175</v>
      </c>
      <c r="P5" s="99" t="s">
        <v>176</v>
      </c>
      <c r="Q5" s="99" t="s">
        <v>177</v>
      </c>
      <c r="R5" s="230"/>
      <c r="S5" s="230"/>
    </row>
    <row r="6" spans="1:21" ht="12.75">
      <c r="A6" s="100">
        <v>2020</v>
      </c>
      <c r="B6" s="97" t="s">
        <v>339</v>
      </c>
      <c r="C6" s="101">
        <v>891.35810400000003</v>
      </c>
      <c r="D6" s="101">
        <v>40.374485999999997</v>
      </c>
      <c r="E6" s="101">
        <v>176.460342</v>
      </c>
      <c r="F6" s="101">
        <v>7.0499980000000004</v>
      </c>
      <c r="G6" s="101">
        <v>0.61233400000000004</v>
      </c>
      <c r="H6" s="101">
        <v>3.0814490000000001</v>
      </c>
      <c r="I6" s="101">
        <v>46.306111000000001</v>
      </c>
      <c r="J6" s="101">
        <v>28.672246000000001</v>
      </c>
      <c r="K6" s="101">
        <v>8.7661770000000008</v>
      </c>
      <c r="L6" s="101">
        <v>1970.909386</v>
      </c>
      <c r="M6" s="101">
        <v>1.179049</v>
      </c>
      <c r="N6" s="101">
        <v>10.765993</v>
      </c>
      <c r="O6" s="101">
        <v>448.36233399999998</v>
      </c>
      <c r="P6" s="101">
        <v>9.6375480000000007</v>
      </c>
      <c r="Q6" s="101">
        <v>45.189628999999996</v>
      </c>
      <c r="R6" s="100">
        <v>2020</v>
      </c>
      <c r="S6" s="97" t="s">
        <v>539</v>
      </c>
      <c r="U6" s="31"/>
    </row>
    <row r="7" spans="1:21">
      <c r="B7" s="97" t="s">
        <v>340</v>
      </c>
      <c r="C7" s="101">
        <v>849.70049100000006</v>
      </c>
      <c r="D7" s="101">
        <v>39.235097000000003</v>
      </c>
      <c r="E7" s="101">
        <v>192.60614899999999</v>
      </c>
      <c r="F7" s="101">
        <v>7.1458159999999999</v>
      </c>
      <c r="G7" s="101">
        <v>0.666404</v>
      </c>
      <c r="H7" s="101">
        <v>3.261879</v>
      </c>
      <c r="I7" s="101">
        <v>37.017713000000001</v>
      </c>
      <c r="J7" s="101">
        <v>29.672599000000002</v>
      </c>
      <c r="K7" s="101">
        <v>8.984788</v>
      </c>
      <c r="L7" s="101">
        <v>1924.8061760000001</v>
      </c>
      <c r="M7" s="101">
        <v>2.188539</v>
      </c>
      <c r="N7" s="101">
        <v>15.187290000000001</v>
      </c>
      <c r="O7" s="101">
        <v>684.33399499999996</v>
      </c>
      <c r="P7" s="101">
        <v>8.7438079999999996</v>
      </c>
      <c r="Q7" s="101">
        <v>46.761515000000003</v>
      </c>
      <c r="R7" s="96"/>
      <c r="S7" s="97" t="s">
        <v>540</v>
      </c>
    </row>
    <row r="8" spans="1:21">
      <c r="B8" s="97" t="s">
        <v>341</v>
      </c>
      <c r="C8" s="101">
        <v>828.65110800000002</v>
      </c>
      <c r="D8" s="101">
        <v>37.827689999999997</v>
      </c>
      <c r="E8" s="101">
        <v>183.92981700000001</v>
      </c>
      <c r="F8" s="101">
        <v>11.866405</v>
      </c>
      <c r="G8" s="101">
        <v>0.70691700000000002</v>
      </c>
      <c r="H8" s="101">
        <v>3.3614389999999998</v>
      </c>
      <c r="I8" s="101">
        <v>69.439031</v>
      </c>
      <c r="J8" s="101">
        <v>19.595309</v>
      </c>
      <c r="K8" s="101">
        <v>7.8278730000000003</v>
      </c>
      <c r="L8" s="101">
        <v>1818.1731649999999</v>
      </c>
      <c r="M8" s="101">
        <v>2.0132629999999998</v>
      </c>
      <c r="N8" s="101">
        <v>16.950962000000001</v>
      </c>
      <c r="O8" s="101">
        <v>408.937029</v>
      </c>
      <c r="P8" s="101">
        <v>8.9136749999999996</v>
      </c>
      <c r="Q8" s="101">
        <v>36.013736000000002</v>
      </c>
      <c r="R8" s="96"/>
      <c r="S8" s="97" t="s">
        <v>541</v>
      </c>
    </row>
    <row r="9" spans="1:21">
      <c r="B9" s="97" t="s">
        <v>342</v>
      </c>
      <c r="C9" s="101">
        <v>461.68933099999998</v>
      </c>
      <c r="D9" s="101">
        <v>23.680489999999999</v>
      </c>
      <c r="E9" s="101">
        <v>116.836578</v>
      </c>
      <c r="F9" s="101">
        <v>7.8064010000000001</v>
      </c>
      <c r="G9" s="101">
        <v>1.209171</v>
      </c>
      <c r="H9" s="101">
        <v>1.4587650000000001</v>
      </c>
      <c r="I9" s="101">
        <v>35.728909000000002</v>
      </c>
      <c r="J9" s="101">
        <v>7.704288</v>
      </c>
      <c r="K9" s="101">
        <v>6.2481949999999999</v>
      </c>
      <c r="L9" s="101">
        <v>1214.7430959999999</v>
      </c>
      <c r="M9" s="101">
        <v>1.7012370000000001</v>
      </c>
      <c r="N9" s="101">
        <v>14.367251</v>
      </c>
      <c r="O9" s="101">
        <v>241.03761900000001</v>
      </c>
      <c r="P9" s="101">
        <v>7.3995410000000001</v>
      </c>
      <c r="Q9" s="101">
        <v>16.388325999999999</v>
      </c>
      <c r="R9" s="96"/>
      <c r="S9" s="97" t="s">
        <v>542</v>
      </c>
    </row>
    <row r="10" spans="1:21">
      <c r="B10" s="97" t="s">
        <v>343</v>
      </c>
      <c r="C10" s="101">
        <v>551.12967400000002</v>
      </c>
      <c r="D10" s="101">
        <v>23.457961999999998</v>
      </c>
      <c r="E10" s="101">
        <v>135.147693</v>
      </c>
      <c r="F10" s="101">
        <v>5.1397170000000001</v>
      </c>
      <c r="G10" s="101">
        <v>0.411356</v>
      </c>
      <c r="H10" s="101">
        <v>2.2569490000000001</v>
      </c>
      <c r="I10" s="101">
        <v>23.169643000000001</v>
      </c>
      <c r="J10" s="101">
        <v>10.615799000000001</v>
      </c>
      <c r="K10" s="101">
        <v>8.7781099999999999</v>
      </c>
      <c r="L10" s="101">
        <v>1474.9147310000001</v>
      </c>
      <c r="M10" s="101">
        <v>1.6229340000000001</v>
      </c>
      <c r="N10" s="101">
        <v>14.598470000000001</v>
      </c>
      <c r="O10" s="101">
        <v>276.03427900000003</v>
      </c>
      <c r="P10" s="101">
        <v>8.0386620000000004</v>
      </c>
      <c r="Q10" s="101">
        <v>33.175826000000001</v>
      </c>
      <c r="R10" s="96"/>
      <c r="S10" s="97" t="s">
        <v>543</v>
      </c>
    </row>
    <row r="11" spans="1:21">
      <c r="B11" s="97" t="s">
        <v>344</v>
      </c>
      <c r="C11" s="101">
        <v>732.51373699999999</v>
      </c>
      <c r="D11" s="101">
        <v>25.765975999999998</v>
      </c>
      <c r="E11" s="101">
        <v>141.40764999999999</v>
      </c>
      <c r="F11" s="101">
        <v>16.855764000000001</v>
      </c>
      <c r="G11" s="101">
        <v>0.75164600000000004</v>
      </c>
      <c r="H11" s="101">
        <v>4.3992719999999998</v>
      </c>
      <c r="I11" s="101">
        <v>28.169003</v>
      </c>
      <c r="J11" s="101">
        <v>14.548995</v>
      </c>
      <c r="K11" s="101">
        <v>7.9560209999999998</v>
      </c>
      <c r="L11" s="101">
        <v>1785.9917129999999</v>
      </c>
      <c r="M11" s="101">
        <v>1.9405760000000001</v>
      </c>
      <c r="N11" s="101">
        <v>14.265872999999999</v>
      </c>
      <c r="O11" s="101">
        <v>349.34413599999999</v>
      </c>
      <c r="P11" s="101">
        <v>14.296176000000001</v>
      </c>
      <c r="Q11" s="101">
        <v>38.184472999999997</v>
      </c>
      <c r="R11" s="96"/>
      <c r="S11" s="97" t="s">
        <v>544</v>
      </c>
    </row>
    <row r="12" spans="1:21">
      <c r="B12" s="97" t="s">
        <v>345</v>
      </c>
      <c r="C12" s="101">
        <v>788.54503199999999</v>
      </c>
      <c r="D12" s="101">
        <v>35.835248999999997</v>
      </c>
      <c r="E12" s="101">
        <v>172.18050299999999</v>
      </c>
      <c r="F12" s="101">
        <v>22.916985</v>
      </c>
      <c r="G12" s="101">
        <v>0.34404400000000002</v>
      </c>
      <c r="H12" s="101">
        <v>6.0437900000000004</v>
      </c>
      <c r="I12" s="101">
        <v>36.739137999999997</v>
      </c>
      <c r="J12" s="101">
        <v>15.512657000000001</v>
      </c>
      <c r="K12" s="101">
        <v>8.6027629999999995</v>
      </c>
      <c r="L12" s="101">
        <v>2041.0660559999999</v>
      </c>
      <c r="M12" s="101">
        <v>1.5502880000000001</v>
      </c>
      <c r="N12" s="101">
        <v>14.773066</v>
      </c>
      <c r="O12" s="101">
        <v>414.91815800000001</v>
      </c>
      <c r="P12" s="101">
        <v>10.60153</v>
      </c>
      <c r="Q12" s="101">
        <v>39.713718</v>
      </c>
      <c r="R12" s="96"/>
      <c r="S12" s="97" t="s">
        <v>545</v>
      </c>
    </row>
    <row r="13" spans="1:21">
      <c r="B13" s="97" t="s">
        <v>346</v>
      </c>
      <c r="C13" s="101">
        <v>622.31087600000001</v>
      </c>
      <c r="D13" s="101">
        <v>33.939901999999996</v>
      </c>
      <c r="E13" s="101">
        <v>140.58347000000001</v>
      </c>
      <c r="F13" s="101">
        <v>5.8547099999999999</v>
      </c>
      <c r="G13" s="101">
        <v>0.45705000000000001</v>
      </c>
      <c r="H13" s="101">
        <v>2.5108329999999999</v>
      </c>
      <c r="I13" s="101">
        <v>53.408582000000003</v>
      </c>
      <c r="J13" s="101">
        <v>14.047001</v>
      </c>
      <c r="K13" s="101">
        <v>4.6054029999999999</v>
      </c>
      <c r="L13" s="101">
        <v>1622.5205779999999</v>
      </c>
      <c r="M13" s="101">
        <v>1.896452</v>
      </c>
      <c r="N13" s="101">
        <v>12.864371999999999</v>
      </c>
      <c r="O13" s="101">
        <v>439.04069099999998</v>
      </c>
      <c r="P13" s="101">
        <v>10.407539999999999</v>
      </c>
      <c r="Q13" s="101">
        <v>38.581356</v>
      </c>
      <c r="R13" s="96"/>
      <c r="S13" s="97" t="s">
        <v>546</v>
      </c>
    </row>
    <row r="14" spans="1:21">
      <c r="B14" s="97" t="s">
        <v>347</v>
      </c>
      <c r="C14" s="101">
        <v>888.249683</v>
      </c>
      <c r="D14" s="101">
        <v>39.125459999999997</v>
      </c>
      <c r="E14" s="101">
        <v>159.043575</v>
      </c>
      <c r="F14" s="101">
        <v>6.7698960000000001</v>
      </c>
      <c r="G14" s="101">
        <v>0.377608</v>
      </c>
      <c r="H14" s="101">
        <v>2.6037080000000001</v>
      </c>
      <c r="I14" s="101">
        <v>36.496676999999998</v>
      </c>
      <c r="J14" s="101">
        <v>29.344833000000001</v>
      </c>
      <c r="K14" s="101">
        <v>6.7394400000000001</v>
      </c>
      <c r="L14" s="101">
        <v>1980.8202220000001</v>
      </c>
      <c r="M14" s="101">
        <v>3.268119</v>
      </c>
      <c r="N14" s="101">
        <v>13.226419</v>
      </c>
      <c r="O14" s="101">
        <v>441.98939899999999</v>
      </c>
      <c r="P14" s="101">
        <v>9.0184479999999994</v>
      </c>
      <c r="Q14" s="101">
        <v>47.564070999999998</v>
      </c>
      <c r="R14" s="96"/>
      <c r="S14" s="97" t="s">
        <v>547</v>
      </c>
    </row>
    <row r="15" spans="1:21">
      <c r="B15" s="97" t="s">
        <v>348</v>
      </c>
      <c r="C15" s="101">
        <v>941.10422300000005</v>
      </c>
      <c r="D15" s="101">
        <v>35.452692999999996</v>
      </c>
      <c r="E15" s="101">
        <v>193.015052</v>
      </c>
      <c r="F15" s="101">
        <v>8.0669470000000008</v>
      </c>
      <c r="G15" s="101">
        <v>0.59883799999999998</v>
      </c>
      <c r="H15" s="101">
        <v>4.9740320000000002</v>
      </c>
      <c r="I15" s="101">
        <v>38.339143</v>
      </c>
      <c r="J15" s="101">
        <v>22.553709000000001</v>
      </c>
      <c r="K15" s="101">
        <v>6.8289419999999996</v>
      </c>
      <c r="L15" s="101">
        <v>2152.2656449999999</v>
      </c>
      <c r="M15" s="101">
        <v>2.2733080000000001</v>
      </c>
      <c r="N15" s="101">
        <v>16.25582</v>
      </c>
      <c r="O15" s="101">
        <v>461.52192600000001</v>
      </c>
      <c r="P15" s="101">
        <v>9.5059129999999996</v>
      </c>
      <c r="Q15" s="101">
        <v>38.981960999999998</v>
      </c>
      <c r="R15" s="96"/>
      <c r="S15" s="97" t="s">
        <v>548</v>
      </c>
    </row>
    <row r="16" spans="1:21">
      <c r="B16" s="97" t="s">
        <v>349</v>
      </c>
      <c r="C16" s="101">
        <v>858.59646199999997</v>
      </c>
      <c r="D16" s="101">
        <v>34.992986999999999</v>
      </c>
      <c r="E16" s="101">
        <v>169.963652</v>
      </c>
      <c r="F16" s="101">
        <v>10.895182999999999</v>
      </c>
      <c r="G16" s="101">
        <v>0.42778100000000002</v>
      </c>
      <c r="H16" s="101">
        <v>3.7972410000000001</v>
      </c>
      <c r="I16" s="101">
        <v>30.833168000000001</v>
      </c>
      <c r="J16" s="101">
        <v>20.306331</v>
      </c>
      <c r="K16" s="101">
        <v>7.4886499999999998</v>
      </c>
      <c r="L16" s="101">
        <v>2097.2851540000001</v>
      </c>
      <c r="M16" s="101">
        <v>1.876905</v>
      </c>
      <c r="N16" s="101">
        <v>14.227709000000001</v>
      </c>
      <c r="O16" s="101">
        <v>524.30344600000001</v>
      </c>
      <c r="P16" s="101">
        <v>9.4483639999999998</v>
      </c>
      <c r="Q16" s="101">
        <v>51.097405000000002</v>
      </c>
      <c r="R16" s="96"/>
      <c r="S16" s="97" t="s">
        <v>549</v>
      </c>
    </row>
    <row r="17" spans="1:19">
      <c r="B17" s="97" t="s">
        <v>350</v>
      </c>
      <c r="C17" s="101">
        <v>674.15055199999995</v>
      </c>
      <c r="D17" s="101">
        <v>30.799393999999999</v>
      </c>
      <c r="E17" s="101">
        <v>175.109545</v>
      </c>
      <c r="F17" s="101">
        <v>5.8529460000000002</v>
      </c>
      <c r="G17" s="101">
        <v>1.0984700000000001</v>
      </c>
      <c r="H17" s="101">
        <v>3.719411</v>
      </c>
      <c r="I17" s="101">
        <v>28.796109000000001</v>
      </c>
      <c r="J17" s="101">
        <v>13.810663999999999</v>
      </c>
      <c r="K17" s="101">
        <v>5.1220270000000001</v>
      </c>
      <c r="L17" s="101">
        <v>2005.8503490000001</v>
      </c>
      <c r="M17" s="101">
        <v>1.9019239999999999</v>
      </c>
      <c r="N17" s="101">
        <v>17.677955999999998</v>
      </c>
      <c r="O17" s="101">
        <v>396.31954200000001</v>
      </c>
      <c r="P17" s="101">
        <v>12.826046</v>
      </c>
      <c r="Q17" s="101">
        <v>36.524307</v>
      </c>
      <c r="R17" s="96"/>
      <c r="S17" s="97" t="s">
        <v>550</v>
      </c>
    </row>
    <row r="18" spans="1:19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6"/>
    </row>
    <row r="19" spans="1:19">
      <c r="A19" s="100">
        <v>2021</v>
      </c>
      <c r="B19" s="97" t="s">
        <v>339</v>
      </c>
      <c r="C19" s="101">
        <v>754.56401400000004</v>
      </c>
      <c r="D19" s="101">
        <v>27.973049</v>
      </c>
      <c r="E19" s="101">
        <v>159.36412000000001</v>
      </c>
      <c r="F19" s="101">
        <v>15.220495</v>
      </c>
      <c r="G19" s="101">
        <v>0.24671100000000001</v>
      </c>
      <c r="H19" s="101">
        <v>3.2249119999999998</v>
      </c>
      <c r="I19" s="101">
        <v>50.295760000000001</v>
      </c>
      <c r="J19" s="101">
        <v>20.683661000000001</v>
      </c>
      <c r="K19" s="101">
        <v>6.9455790000000004</v>
      </c>
      <c r="L19" s="101">
        <v>1812.3449250000001</v>
      </c>
      <c r="M19" s="101">
        <v>1.0876380000000001</v>
      </c>
      <c r="N19" s="101">
        <v>11.479728</v>
      </c>
      <c r="O19" s="101">
        <v>390.86338699999999</v>
      </c>
      <c r="P19" s="101">
        <v>9.0583969999999994</v>
      </c>
      <c r="Q19" s="101">
        <v>43.739344000000003</v>
      </c>
      <c r="R19" s="100">
        <v>2021</v>
      </c>
      <c r="S19" s="97" t="s">
        <v>539</v>
      </c>
    </row>
    <row r="20" spans="1:19">
      <c r="B20" s="97" t="s">
        <v>340</v>
      </c>
      <c r="C20" s="101">
        <v>802.23217899999997</v>
      </c>
      <c r="D20" s="101">
        <v>34.011398</v>
      </c>
      <c r="E20" s="101">
        <v>169.43452600000001</v>
      </c>
      <c r="F20" s="101">
        <v>8.3104779999999998</v>
      </c>
      <c r="G20" s="101">
        <v>0.19475899999999999</v>
      </c>
      <c r="H20" s="101">
        <v>1.794038</v>
      </c>
      <c r="I20" s="101">
        <v>27.851396999999999</v>
      </c>
      <c r="J20" s="101">
        <v>19.987092000000001</v>
      </c>
      <c r="K20" s="101">
        <v>7.811712</v>
      </c>
      <c r="L20" s="101">
        <v>1811.722088</v>
      </c>
      <c r="M20" s="101">
        <v>2.1843059999999999</v>
      </c>
      <c r="N20" s="101">
        <v>13.99559</v>
      </c>
      <c r="O20" s="101">
        <v>394.15827899999999</v>
      </c>
      <c r="P20" s="101">
        <v>11.665463000000001</v>
      </c>
      <c r="Q20" s="101">
        <v>53.166916000000001</v>
      </c>
      <c r="R20" s="96"/>
      <c r="S20" s="97" t="s">
        <v>540</v>
      </c>
    </row>
    <row r="21" spans="1:19">
      <c r="B21" s="97" t="s">
        <v>341</v>
      </c>
      <c r="C21" s="101">
        <v>999.87327300000004</v>
      </c>
      <c r="D21" s="101">
        <v>39.692946999999997</v>
      </c>
      <c r="E21" s="101">
        <v>214.49544499999999</v>
      </c>
      <c r="F21" s="101">
        <v>8.3702950000000005</v>
      </c>
      <c r="G21" s="101">
        <v>0.32745000000000002</v>
      </c>
      <c r="H21" s="101">
        <v>3.778152</v>
      </c>
      <c r="I21" s="101">
        <v>32.348745000000001</v>
      </c>
      <c r="J21" s="101">
        <v>18.042197000000002</v>
      </c>
      <c r="K21" s="101">
        <v>9.1708010000000009</v>
      </c>
      <c r="L21" s="101">
        <v>2210.9948639999998</v>
      </c>
      <c r="M21" s="101">
        <v>2.197759</v>
      </c>
      <c r="N21" s="101">
        <v>31.092578</v>
      </c>
      <c r="O21" s="101">
        <v>459.76216499999998</v>
      </c>
      <c r="P21" s="101">
        <v>16.378367999999998</v>
      </c>
      <c r="Q21" s="101">
        <v>59.689978000000004</v>
      </c>
      <c r="R21" s="96"/>
      <c r="S21" s="97" t="s">
        <v>541</v>
      </c>
    </row>
    <row r="22" spans="1:19">
      <c r="B22" s="97" t="s">
        <v>342</v>
      </c>
      <c r="C22" s="101">
        <v>854.22703000000001</v>
      </c>
      <c r="D22" s="101">
        <v>40.865191000000003</v>
      </c>
      <c r="E22" s="101">
        <v>199.22242600000001</v>
      </c>
      <c r="F22" s="101">
        <v>7.6586850000000002</v>
      </c>
      <c r="G22" s="101">
        <v>1.1566350000000001</v>
      </c>
      <c r="H22" s="101">
        <v>4.6767089999999998</v>
      </c>
      <c r="I22" s="101">
        <v>35.042599000000003</v>
      </c>
      <c r="J22" s="101">
        <v>18.778877000000001</v>
      </c>
      <c r="K22" s="101">
        <v>8.5741180000000004</v>
      </c>
      <c r="L22" s="101">
        <v>2138.604801</v>
      </c>
      <c r="M22" s="101">
        <v>2.304935</v>
      </c>
      <c r="N22" s="101">
        <v>14.652241999999999</v>
      </c>
      <c r="O22" s="101">
        <v>571.89533900000004</v>
      </c>
      <c r="P22" s="101">
        <v>9.5299720000000008</v>
      </c>
      <c r="Q22" s="101">
        <v>52.285384000000001</v>
      </c>
      <c r="R22" s="96"/>
      <c r="S22" s="97" t="s">
        <v>542</v>
      </c>
    </row>
    <row r="23" spans="1:19">
      <c r="B23" s="97" t="s">
        <v>343</v>
      </c>
      <c r="C23" s="101">
        <v>844.80815700000005</v>
      </c>
      <c r="D23" s="101">
        <v>37.020937000000004</v>
      </c>
      <c r="E23" s="101">
        <v>221.33518100000001</v>
      </c>
      <c r="F23" s="101">
        <v>13.498595999999999</v>
      </c>
      <c r="G23" s="101">
        <v>1.4872019999999999</v>
      </c>
      <c r="H23" s="101">
        <v>4.6583600000000001</v>
      </c>
      <c r="I23" s="101">
        <v>29.130744</v>
      </c>
      <c r="J23" s="101">
        <v>19.742875999999999</v>
      </c>
      <c r="K23" s="101">
        <v>8.6118749999999995</v>
      </c>
      <c r="L23" s="101">
        <v>2245.866509</v>
      </c>
      <c r="M23" s="101">
        <v>2.0919029999999998</v>
      </c>
      <c r="N23" s="101">
        <v>14.498405999999999</v>
      </c>
      <c r="O23" s="101">
        <v>434.44178799999997</v>
      </c>
      <c r="P23" s="101">
        <v>12.533472</v>
      </c>
      <c r="Q23" s="101">
        <v>52.012185000000002</v>
      </c>
      <c r="R23" s="96"/>
      <c r="S23" s="97" t="s">
        <v>543</v>
      </c>
    </row>
    <row r="24" spans="1:19">
      <c r="B24" s="97" t="s">
        <v>344</v>
      </c>
      <c r="C24" s="101">
        <v>862.59402299999999</v>
      </c>
      <c r="D24" s="101">
        <v>42.814551000000002</v>
      </c>
      <c r="E24" s="101">
        <v>213.91667699999999</v>
      </c>
      <c r="F24" s="101">
        <v>7.449058</v>
      </c>
      <c r="G24" s="101">
        <v>0.37720100000000001</v>
      </c>
      <c r="H24" s="101">
        <v>6.2679330000000002</v>
      </c>
      <c r="I24" s="101">
        <v>33.322701000000002</v>
      </c>
      <c r="J24" s="101">
        <v>14.257173</v>
      </c>
      <c r="K24" s="101">
        <v>7.649864</v>
      </c>
      <c r="L24" s="101">
        <v>2269.783066</v>
      </c>
      <c r="M24" s="101">
        <v>1.9418040000000001</v>
      </c>
      <c r="N24" s="101">
        <v>18.400331000000001</v>
      </c>
      <c r="O24" s="101">
        <v>416.00946900000002</v>
      </c>
      <c r="P24" s="101">
        <v>13.560176999999999</v>
      </c>
      <c r="Q24" s="101">
        <v>47.212573999999996</v>
      </c>
      <c r="R24" s="96"/>
      <c r="S24" s="97" t="s">
        <v>544</v>
      </c>
    </row>
    <row r="25" spans="1:19">
      <c r="B25" s="97" t="s">
        <v>345</v>
      </c>
      <c r="C25" s="101">
        <v>932.09629399999994</v>
      </c>
      <c r="D25" s="101">
        <v>41.391539999999999</v>
      </c>
      <c r="E25" s="101">
        <v>220.600708</v>
      </c>
      <c r="F25" s="101">
        <v>20.050986000000002</v>
      </c>
      <c r="G25" s="101">
        <v>0.78593199999999996</v>
      </c>
      <c r="H25" s="101">
        <v>3.1198999999999999</v>
      </c>
      <c r="I25" s="101">
        <v>36.461469000000001</v>
      </c>
      <c r="J25" s="101">
        <v>14.265833000000001</v>
      </c>
      <c r="K25" s="101">
        <v>7.7376680000000002</v>
      </c>
      <c r="L25" s="101">
        <v>2330.2579620000001</v>
      </c>
      <c r="M25" s="101">
        <v>2.3300269999999998</v>
      </c>
      <c r="N25" s="101">
        <v>18.483027</v>
      </c>
      <c r="O25" s="101">
        <v>426.91933799999998</v>
      </c>
      <c r="P25" s="101">
        <v>13.584913</v>
      </c>
      <c r="Q25" s="101">
        <v>48.053480999999998</v>
      </c>
      <c r="R25" s="96"/>
      <c r="S25" s="97" t="s">
        <v>545</v>
      </c>
    </row>
    <row r="26" spans="1:19">
      <c r="B26" s="97" t="s">
        <v>346</v>
      </c>
      <c r="C26" s="101">
        <v>705.73482999999999</v>
      </c>
      <c r="D26" s="101">
        <v>33.330658999999997</v>
      </c>
      <c r="E26" s="101">
        <v>208.017371</v>
      </c>
      <c r="F26" s="101">
        <v>5.6861319999999997</v>
      </c>
      <c r="G26" s="101">
        <v>0.74371900000000002</v>
      </c>
      <c r="H26" s="101">
        <v>6.7500650000000002</v>
      </c>
      <c r="I26" s="101">
        <v>36.927517000000002</v>
      </c>
      <c r="J26" s="101">
        <v>11.175291</v>
      </c>
      <c r="K26" s="101">
        <v>6.0967330000000004</v>
      </c>
      <c r="L26" s="101">
        <v>1981.3023390000001</v>
      </c>
      <c r="M26" s="101">
        <v>1.8135110000000001</v>
      </c>
      <c r="N26" s="101">
        <v>13.151119</v>
      </c>
      <c r="O26" s="101">
        <v>438.55426699999998</v>
      </c>
      <c r="P26" s="101">
        <v>10.56945</v>
      </c>
      <c r="Q26" s="101">
        <v>27.004936000000001</v>
      </c>
      <c r="R26" s="96"/>
      <c r="S26" s="97" t="s">
        <v>546</v>
      </c>
    </row>
    <row r="27" spans="1:19">
      <c r="B27" s="97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96"/>
      <c r="S27" s="97" t="s">
        <v>547</v>
      </c>
    </row>
    <row r="28" spans="1:19">
      <c r="B28" s="97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96"/>
      <c r="S28" s="97" t="s">
        <v>548</v>
      </c>
    </row>
    <row r="29" spans="1:19">
      <c r="B29" s="97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96"/>
      <c r="S29" s="97" t="s">
        <v>549</v>
      </c>
    </row>
    <row r="30" spans="1:19" ht="9.75" thickBot="1">
      <c r="B30" s="97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6"/>
      <c r="S30" s="97" t="s">
        <v>550</v>
      </c>
    </row>
    <row r="31" spans="1:19" ht="21.75" customHeight="1" thickBot="1">
      <c r="A31" s="229" t="s">
        <v>162</v>
      </c>
      <c r="B31" s="229" t="s">
        <v>163</v>
      </c>
      <c r="C31" s="99" t="s">
        <v>562</v>
      </c>
      <c r="D31" s="99" t="s">
        <v>165</v>
      </c>
      <c r="E31" s="99" t="s">
        <v>563</v>
      </c>
      <c r="F31" s="99" t="s">
        <v>167</v>
      </c>
      <c r="G31" s="99" t="s">
        <v>564</v>
      </c>
      <c r="H31" s="99" t="s">
        <v>565</v>
      </c>
      <c r="I31" s="99" t="s">
        <v>566</v>
      </c>
      <c r="J31" s="99" t="s">
        <v>567</v>
      </c>
      <c r="K31" s="99" t="s">
        <v>568</v>
      </c>
      <c r="L31" s="99" t="s">
        <v>569</v>
      </c>
      <c r="M31" s="99" t="s">
        <v>173</v>
      </c>
      <c r="N31" s="99" t="s">
        <v>570</v>
      </c>
      <c r="O31" s="99" t="s">
        <v>571</v>
      </c>
      <c r="P31" s="99" t="s">
        <v>572</v>
      </c>
      <c r="Q31" s="99" t="s">
        <v>573</v>
      </c>
      <c r="R31" s="229" t="s">
        <v>536</v>
      </c>
      <c r="S31" s="229" t="s">
        <v>523</v>
      </c>
    </row>
    <row r="32" spans="1:19" ht="12" customHeight="1" thickBot="1">
      <c r="A32" s="230"/>
      <c r="B32" s="230"/>
      <c r="C32" s="231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3"/>
      <c r="R32" s="230"/>
      <c r="S32" s="230"/>
    </row>
    <row r="33" spans="1:19" ht="19.5" customHeight="1"/>
    <row r="34" spans="1:19" ht="6.75" customHeight="1" thickBot="1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</row>
    <row r="35" spans="1:19" ht="12" customHeight="1" thickBot="1">
      <c r="A35" s="229" t="s">
        <v>162</v>
      </c>
      <c r="B35" s="229" t="s">
        <v>163</v>
      </c>
      <c r="C35" s="237" t="s">
        <v>668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  <c r="R35" s="229" t="s">
        <v>536</v>
      </c>
      <c r="S35" s="229" t="s">
        <v>523</v>
      </c>
    </row>
    <row r="36" spans="1:19" ht="21.75" customHeight="1" thickBot="1">
      <c r="A36" s="230"/>
      <c r="B36" s="230"/>
      <c r="C36" s="99" t="s">
        <v>178</v>
      </c>
      <c r="D36" s="99" t="s">
        <v>179</v>
      </c>
      <c r="E36" s="99" t="s">
        <v>180</v>
      </c>
      <c r="F36" s="99" t="s">
        <v>181</v>
      </c>
      <c r="G36" s="99" t="s">
        <v>182</v>
      </c>
      <c r="H36" s="99" t="s">
        <v>183</v>
      </c>
      <c r="I36" s="99" t="s">
        <v>184</v>
      </c>
      <c r="J36" s="99" t="s">
        <v>185</v>
      </c>
      <c r="K36" s="99" t="s">
        <v>706</v>
      </c>
      <c r="L36" s="99" t="s">
        <v>186</v>
      </c>
      <c r="M36" s="99" t="s">
        <v>187</v>
      </c>
      <c r="N36" s="99" t="s">
        <v>188</v>
      </c>
      <c r="O36" s="99" t="s">
        <v>189</v>
      </c>
      <c r="P36" s="99" t="s">
        <v>628</v>
      </c>
      <c r="Q36" s="99" t="s">
        <v>629</v>
      </c>
      <c r="R36" s="230"/>
      <c r="S36" s="230"/>
    </row>
    <row r="37" spans="1:19">
      <c r="A37" s="100">
        <v>2020</v>
      </c>
      <c r="B37" s="97" t="s">
        <v>339</v>
      </c>
      <c r="C37" s="101">
        <v>35.273220000000002</v>
      </c>
      <c r="D37" s="101">
        <v>294.656679</v>
      </c>
      <c r="E37" s="101">
        <v>3.0776789999999998</v>
      </c>
      <c r="F37" s="101">
        <v>5.6678949999999997</v>
      </c>
      <c r="G37" s="101">
        <v>4.6942729999999999</v>
      </c>
      <c r="H37" s="101">
        <v>2.2650519999999998</v>
      </c>
      <c r="I37" s="101">
        <v>344.32917800000001</v>
      </c>
      <c r="J37" s="101">
        <v>106.68131200000001</v>
      </c>
      <c r="K37" s="101">
        <v>188.90595099999999</v>
      </c>
      <c r="L37" s="101">
        <v>53.959806</v>
      </c>
      <c r="M37" s="101">
        <v>23.758524999999999</v>
      </c>
      <c r="N37" s="101">
        <v>86.623219000000006</v>
      </c>
      <c r="O37" s="101">
        <v>6.613E-3</v>
      </c>
      <c r="P37" s="102">
        <f t="shared" ref="P37:P48" si="0">Q37+K37</f>
        <v>2032.2408859999987</v>
      </c>
      <c r="Q37" s="102">
        <v>1843.3349349999987</v>
      </c>
      <c r="R37" s="100">
        <v>2020</v>
      </c>
      <c r="S37" s="97" t="s">
        <v>539</v>
      </c>
    </row>
    <row r="38" spans="1:19">
      <c r="B38" s="97" t="s">
        <v>340</v>
      </c>
      <c r="C38" s="101">
        <v>31.431038999999998</v>
      </c>
      <c r="D38" s="101">
        <v>330.30111299999999</v>
      </c>
      <c r="E38" s="101">
        <v>2.3811360000000001</v>
      </c>
      <c r="F38" s="101">
        <v>3.6888740000000002</v>
      </c>
      <c r="G38" s="101">
        <v>5.5367059999999997</v>
      </c>
      <c r="H38" s="101">
        <v>2.307855</v>
      </c>
      <c r="I38" s="101">
        <v>309.413635</v>
      </c>
      <c r="J38" s="101">
        <v>100.39618299999999</v>
      </c>
      <c r="K38" s="101">
        <v>208.74704800000001</v>
      </c>
      <c r="L38" s="101">
        <v>49.950890999999999</v>
      </c>
      <c r="M38" s="101">
        <v>20.121694999999999</v>
      </c>
      <c r="N38" s="101">
        <v>60.064604000000003</v>
      </c>
      <c r="O38" s="101">
        <v>0</v>
      </c>
      <c r="P38" s="102">
        <f t="shared" si="0"/>
        <v>1681.0214659999997</v>
      </c>
      <c r="Q38" s="102">
        <v>1472.2744179999997</v>
      </c>
      <c r="R38" s="96"/>
      <c r="S38" s="97" t="s">
        <v>540</v>
      </c>
    </row>
    <row r="39" spans="1:19">
      <c r="B39" s="97" t="s">
        <v>341</v>
      </c>
      <c r="C39" s="101">
        <v>65.729763000000005</v>
      </c>
      <c r="D39" s="101">
        <v>315.44729899999999</v>
      </c>
      <c r="E39" s="101">
        <v>2.539466</v>
      </c>
      <c r="F39" s="101">
        <v>5.9472759999999996</v>
      </c>
      <c r="G39" s="101">
        <v>8.9922079999999998</v>
      </c>
      <c r="H39" s="101">
        <v>1.7897289999999999</v>
      </c>
      <c r="I39" s="101">
        <v>321.322247</v>
      </c>
      <c r="J39" s="101">
        <v>93.239528000000007</v>
      </c>
      <c r="K39" s="101">
        <v>214.960804</v>
      </c>
      <c r="L39" s="101">
        <v>40.500340999999999</v>
      </c>
      <c r="M39" s="101">
        <v>18.679728000000001</v>
      </c>
      <c r="N39" s="101">
        <v>73.112618999999995</v>
      </c>
      <c r="O39" s="101">
        <v>7.18E-4</v>
      </c>
      <c r="P39" s="102">
        <f t="shared" si="0"/>
        <v>1737.2406340000002</v>
      </c>
      <c r="Q39" s="102">
        <v>1522.2798300000002</v>
      </c>
      <c r="R39" s="96"/>
      <c r="S39" s="97" t="s">
        <v>541</v>
      </c>
    </row>
    <row r="40" spans="1:19">
      <c r="B40" s="97" t="s">
        <v>342</v>
      </c>
      <c r="C40" s="101">
        <v>31.982899</v>
      </c>
      <c r="D40" s="101">
        <v>179.15757300000001</v>
      </c>
      <c r="E40" s="101">
        <v>1.106123</v>
      </c>
      <c r="F40" s="101">
        <v>3.7819790000000002</v>
      </c>
      <c r="G40" s="101">
        <v>5.0435449999999999</v>
      </c>
      <c r="H40" s="101">
        <v>1.309021</v>
      </c>
      <c r="I40" s="101">
        <v>264.73616800000002</v>
      </c>
      <c r="J40" s="101">
        <v>52.441288999999998</v>
      </c>
      <c r="K40" s="101">
        <v>111.041968</v>
      </c>
      <c r="L40" s="101">
        <v>23.501543999999999</v>
      </c>
      <c r="M40" s="101">
        <v>11.18824</v>
      </c>
      <c r="N40" s="101">
        <v>59.882441</v>
      </c>
      <c r="O40" s="101">
        <v>0</v>
      </c>
      <c r="P40" s="102">
        <f t="shared" si="0"/>
        <v>1247.4547089999999</v>
      </c>
      <c r="Q40" s="102">
        <v>1136.4127409999999</v>
      </c>
      <c r="R40" s="96"/>
      <c r="S40" s="97" t="s">
        <v>542</v>
      </c>
    </row>
    <row r="41" spans="1:19" s="103" customFormat="1" ht="9" customHeight="1">
      <c r="A41" s="96"/>
      <c r="B41" s="97" t="s">
        <v>343</v>
      </c>
      <c r="C41" s="101">
        <v>26.561684</v>
      </c>
      <c r="D41" s="101">
        <v>243.22382999999999</v>
      </c>
      <c r="E41" s="101">
        <v>0.71851900000000002</v>
      </c>
      <c r="F41" s="101">
        <v>6.7856649999999998</v>
      </c>
      <c r="G41" s="101">
        <v>4.7463090000000001</v>
      </c>
      <c r="H41" s="101">
        <v>2.4610729999999998</v>
      </c>
      <c r="I41" s="101">
        <v>267.87717500000002</v>
      </c>
      <c r="J41" s="101">
        <v>63.829906000000001</v>
      </c>
      <c r="K41" s="101">
        <v>105.028341</v>
      </c>
      <c r="L41" s="101">
        <v>28.199415999999999</v>
      </c>
      <c r="M41" s="101">
        <v>15.222003000000001</v>
      </c>
      <c r="N41" s="101">
        <v>48.858365999999997</v>
      </c>
      <c r="O41" s="101">
        <v>5.5840000000000004E-3</v>
      </c>
      <c r="P41" s="102">
        <f t="shared" si="0"/>
        <v>1056.0291910000001</v>
      </c>
      <c r="Q41" s="102">
        <v>951.00085000000001</v>
      </c>
      <c r="R41" s="96"/>
      <c r="S41" s="97" t="s">
        <v>543</v>
      </c>
    </row>
    <row r="42" spans="1:19" ht="9" customHeight="1">
      <c r="B42" s="97" t="s">
        <v>344</v>
      </c>
      <c r="C42" s="101">
        <v>39.560386999999999</v>
      </c>
      <c r="D42" s="101">
        <v>288.40146499999997</v>
      </c>
      <c r="E42" s="101">
        <v>0.93348900000000001</v>
      </c>
      <c r="F42" s="101">
        <v>3.5959720000000002</v>
      </c>
      <c r="G42" s="101">
        <v>5.6659839999999999</v>
      </c>
      <c r="H42" s="101">
        <v>3.0165060000000001</v>
      </c>
      <c r="I42" s="101">
        <v>308.866513</v>
      </c>
      <c r="J42" s="101">
        <v>74.429383999999999</v>
      </c>
      <c r="K42" s="101">
        <v>118.146612</v>
      </c>
      <c r="L42" s="101">
        <v>37.599736999999998</v>
      </c>
      <c r="M42" s="101">
        <v>20.610841000000001</v>
      </c>
      <c r="N42" s="101">
        <v>54.855956999999997</v>
      </c>
      <c r="O42" s="101">
        <v>1.2839E-2</v>
      </c>
      <c r="P42" s="102">
        <f t="shared" si="0"/>
        <v>1142.9506990000002</v>
      </c>
      <c r="Q42" s="102">
        <v>1024.8040870000002</v>
      </c>
      <c r="R42" s="96"/>
      <c r="S42" s="97" t="s">
        <v>544</v>
      </c>
    </row>
    <row r="43" spans="1:19" ht="9" customHeight="1">
      <c r="B43" s="97" t="s">
        <v>345</v>
      </c>
      <c r="C43" s="101">
        <v>34.638069000000002</v>
      </c>
      <c r="D43" s="101">
        <v>323.88618600000001</v>
      </c>
      <c r="E43" s="101">
        <v>3.762067</v>
      </c>
      <c r="F43" s="101">
        <v>3.489967</v>
      </c>
      <c r="G43" s="101">
        <v>6.2280309999999997</v>
      </c>
      <c r="H43" s="101">
        <v>2.039536</v>
      </c>
      <c r="I43" s="101">
        <v>308.593976</v>
      </c>
      <c r="J43" s="101">
        <v>84.424553000000003</v>
      </c>
      <c r="K43" s="101">
        <v>166.04298600000001</v>
      </c>
      <c r="L43" s="101">
        <v>35.076332999999998</v>
      </c>
      <c r="M43" s="101">
        <v>12.860427</v>
      </c>
      <c r="N43" s="101">
        <v>51.799351999999999</v>
      </c>
      <c r="O43" s="101">
        <v>6.4300000000000002E-4</v>
      </c>
      <c r="P43" s="102">
        <f t="shared" si="0"/>
        <v>1387.3707790000003</v>
      </c>
      <c r="Q43" s="102">
        <v>1221.3277930000004</v>
      </c>
      <c r="R43" s="96"/>
      <c r="S43" s="97" t="s">
        <v>545</v>
      </c>
    </row>
    <row r="44" spans="1:19" ht="9" customHeight="1">
      <c r="B44" s="97" t="s">
        <v>346</v>
      </c>
      <c r="C44" s="101">
        <v>28.176465</v>
      </c>
      <c r="D44" s="101">
        <v>227.79804200000001</v>
      </c>
      <c r="E44" s="101">
        <v>1.0112859999999999</v>
      </c>
      <c r="F44" s="101">
        <v>4.2802619999999996</v>
      </c>
      <c r="G44" s="101">
        <v>4.9085010000000002</v>
      </c>
      <c r="H44" s="101">
        <v>2.3438490000000001</v>
      </c>
      <c r="I44" s="101">
        <v>300.01048100000003</v>
      </c>
      <c r="J44" s="101">
        <v>81.131322999999995</v>
      </c>
      <c r="K44" s="101">
        <v>140.30392699999999</v>
      </c>
      <c r="L44" s="101">
        <v>30.955938</v>
      </c>
      <c r="M44" s="101">
        <v>11.529838</v>
      </c>
      <c r="N44" s="101">
        <v>41.859245999999999</v>
      </c>
      <c r="O44" s="101">
        <v>2.2799999999999999E-3</v>
      </c>
      <c r="P44" s="102">
        <f t="shared" si="0"/>
        <v>1280.8695960000005</v>
      </c>
      <c r="Q44" s="102">
        <v>1140.5656690000005</v>
      </c>
      <c r="R44" s="96"/>
      <c r="S44" s="97" t="s">
        <v>546</v>
      </c>
    </row>
    <row r="45" spans="1:19">
      <c r="B45" s="97" t="s">
        <v>347</v>
      </c>
      <c r="C45" s="101">
        <v>31.682172000000001</v>
      </c>
      <c r="D45" s="101">
        <v>337.944344</v>
      </c>
      <c r="E45" s="101">
        <v>5.6337489999999999</v>
      </c>
      <c r="F45" s="101">
        <v>4.8766980000000002</v>
      </c>
      <c r="G45" s="101">
        <v>7.0257880000000004</v>
      </c>
      <c r="H45" s="101">
        <v>3.3276469999999998</v>
      </c>
      <c r="I45" s="101">
        <v>323.30563899999999</v>
      </c>
      <c r="J45" s="101">
        <v>105.90051200000001</v>
      </c>
      <c r="K45" s="101">
        <v>175.63812100000001</v>
      </c>
      <c r="L45" s="101">
        <v>43.530909000000001</v>
      </c>
      <c r="M45" s="101">
        <v>32.741895999999997</v>
      </c>
      <c r="N45" s="101">
        <v>46.659357999999997</v>
      </c>
      <c r="O45" s="101">
        <v>4.0080000000000003E-3</v>
      </c>
      <c r="P45" s="102">
        <f t="shared" si="0"/>
        <v>1562.9754239999997</v>
      </c>
      <c r="Q45" s="102">
        <v>1387.3373029999998</v>
      </c>
      <c r="R45" s="96"/>
      <c r="S45" s="97" t="s">
        <v>547</v>
      </c>
    </row>
    <row r="46" spans="1:19">
      <c r="B46" s="97" t="s">
        <v>348</v>
      </c>
      <c r="C46" s="101">
        <v>33.752960000000002</v>
      </c>
      <c r="D46" s="101">
        <v>357.51051799999999</v>
      </c>
      <c r="E46" s="101">
        <v>1.0236890000000001</v>
      </c>
      <c r="F46" s="101">
        <v>3.9288759999999998</v>
      </c>
      <c r="G46" s="101">
        <v>7.7814069999999997</v>
      </c>
      <c r="H46" s="101">
        <v>6.7866600000000004</v>
      </c>
      <c r="I46" s="101">
        <v>350.30022200000002</v>
      </c>
      <c r="J46" s="101">
        <v>135.98649599999999</v>
      </c>
      <c r="K46" s="101">
        <v>153.87543500000001</v>
      </c>
      <c r="L46" s="101">
        <v>50.787962</v>
      </c>
      <c r="M46" s="101">
        <v>26.823778999999998</v>
      </c>
      <c r="N46" s="101">
        <v>60.076107999999998</v>
      </c>
      <c r="O46" s="101">
        <v>0</v>
      </c>
      <c r="P46" s="102">
        <f t="shared" si="0"/>
        <v>1496.6745590000003</v>
      </c>
      <c r="Q46" s="102">
        <v>1342.7991240000003</v>
      </c>
      <c r="R46" s="96"/>
      <c r="S46" s="97" t="s">
        <v>548</v>
      </c>
    </row>
    <row r="47" spans="1:19">
      <c r="B47" s="97" t="s">
        <v>349</v>
      </c>
      <c r="C47" s="101">
        <v>64.546843999999993</v>
      </c>
      <c r="D47" s="101">
        <v>330.33918999999997</v>
      </c>
      <c r="E47" s="101">
        <v>0.95110099999999997</v>
      </c>
      <c r="F47" s="101">
        <v>3.65333</v>
      </c>
      <c r="G47" s="101">
        <v>5.749244</v>
      </c>
      <c r="H47" s="101">
        <v>3.5806960000000001</v>
      </c>
      <c r="I47" s="101">
        <v>343.99106399999999</v>
      </c>
      <c r="J47" s="101">
        <v>125.966182</v>
      </c>
      <c r="K47" s="101">
        <v>159.36387199999999</v>
      </c>
      <c r="L47" s="101">
        <v>50.609164</v>
      </c>
      <c r="M47" s="101">
        <v>32.278875999999997</v>
      </c>
      <c r="N47" s="101">
        <v>75.073530000000005</v>
      </c>
      <c r="O47" s="101">
        <v>1.1739999999999999E-3</v>
      </c>
      <c r="P47" s="102">
        <f t="shared" si="0"/>
        <v>1257.7171249999999</v>
      </c>
      <c r="Q47" s="102">
        <v>1098.353253</v>
      </c>
      <c r="R47" s="96"/>
      <c r="S47" s="97" t="s">
        <v>549</v>
      </c>
    </row>
    <row r="48" spans="1:19">
      <c r="B48" s="97" t="s">
        <v>350</v>
      </c>
      <c r="C48" s="101">
        <v>44.297564000000001</v>
      </c>
      <c r="D48" s="101">
        <v>322.69576899999998</v>
      </c>
      <c r="E48" s="101">
        <v>0.44659199999999999</v>
      </c>
      <c r="F48" s="101">
        <v>3.2798539999999998</v>
      </c>
      <c r="G48" s="101">
        <v>5.533817</v>
      </c>
      <c r="H48" s="101">
        <v>4.2670690000000002</v>
      </c>
      <c r="I48" s="101">
        <v>323.81914799999998</v>
      </c>
      <c r="J48" s="101">
        <v>95.355907999999999</v>
      </c>
      <c r="K48" s="101">
        <v>187.84908100000001</v>
      </c>
      <c r="L48" s="101">
        <v>40.879790999999997</v>
      </c>
      <c r="M48" s="101">
        <v>15.099765</v>
      </c>
      <c r="N48" s="101">
        <v>63.262492000000002</v>
      </c>
      <c r="O48" s="101">
        <v>0</v>
      </c>
      <c r="P48" s="102">
        <f t="shared" si="0"/>
        <v>1375.1151009999999</v>
      </c>
      <c r="Q48" s="102">
        <v>1187.2660199999998</v>
      </c>
      <c r="R48" s="96"/>
      <c r="S48" s="97" t="s">
        <v>550</v>
      </c>
    </row>
    <row r="49" spans="1:2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R49" s="96"/>
    </row>
    <row r="50" spans="1:21">
      <c r="A50" s="100">
        <v>2021</v>
      </c>
      <c r="B50" s="97" t="s">
        <v>339</v>
      </c>
      <c r="C50" s="101">
        <v>38.216444000000003</v>
      </c>
      <c r="D50" s="101">
        <v>263.69024899999999</v>
      </c>
      <c r="E50" s="101">
        <v>0.97219299999999997</v>
      </c>
      <c r="F50" s="101">
        <v>4.441141</v>
      </c>
      <c r="G50" s="101">
        <v>4.776027</v>
      </c>
      <c r="H50" s="101">
        <v>4.6803999999999997</v>
      </c>
      <c r="I50" s="101">
        <v>297.33589599999999</v>
      </c>
      <c r="J50" s="101">
        <v>133.288783</v>
      </c>
      <c r="K50" s="101">
        <v>27.810186999999999</v>
      </c>
      <c r="L50" s="101">
        <v>49.399481000000002</v>
      </c>
      <c r="M50" s="101">
        <v>24.412179999999999</v>
      </c>
      <c r="N50" s="101">
        <v>52.044834999999999</v>
      </c>
      <c r="O50" s="101">
        <v>0</v>
      </c>
      <c r="P50" s="102">
        <v>1322.6936239999998</v>
      </c>
      <c r="Q50" s="102">
        <v>1294.8834369999997</v>
      </c>
      <c r="R50" s="100">
        <v>2021</v>
      </c>
      <c r="S50" s="97" t="s">
        <v>539</v>
      </c>
      <c r="U50" s="102"/>
    </row>
    <row r="51" spans="1:21">
      <c r="B51" s="97" t="s">
        <v>340</v>
      </c>
      <c r="C51" s="101">
        <v>36.101419</v>
      </c>
      <c r="D51" s="101">
        <v>286.96394400000003</v>
      </c>
      <c r="E51" s="101">
        <v>0.92275200000000002</v>
      </c>
      <c r="F51" s="101">
        <v>4.486955</v>
      </c>
      <c r="G51" s="101">
        <v>5.7226109999999997</v>
      </c>
      <c r="H51" s="101">
        <v>2.9496020000000001</v>
      </c>
      <c r="I51" s="101">
        <v>318.74353300000001</v>
      </c>
      <c r="J51" s="101">
        <v>135.45770200000001</v>
      </c>
      <c r="K51" s="101">
        <v>90.099228999999994</v>
      </c>
      <c r="L51" s="101">
        <v>45.298884999999999</v>
      </c>
      <c r="M51" s="101">
        <v>15.848262</v>
      </c>
      <c r="N51" s="101">
        <v>45.555027000000003</v>
      </c>
      <c r="O51" s="101">
        <v>1.5918000000000002E-2</v>
      </c>
      <c r="P51" s="102">
        <v>1464.0202939999997</v>
      </c>
      <c r="Q51" s="102">
        <v>1373.9210649999998</v>
      </c>
      <c r="R51" s="96"/>
      <c r="S51" s="97" t="s">
        <v>540</v>
      </c>
    </row>
    <row r="52" spans="1:21">
      <c r="B52" s="97" t="s">
        <v>341</v>
      </c>
      <c r="C52" s="101">
        <v>40.314734999999999</v>
      </c>
      <c r="D52" s="101">
        <v>371.69044000000002</v>
      </c>
      <c r="E52" s="101">
        <v>1.050103</v>
      </c>
      <c r="F52" s="101">
        <v>5.4389289999999999</v>
      </c>
      <c r="G52" s="101">
        <v>5.5855439999999996</v>
      </c>
      <c r="H52" s="101">
        <v>2.2363469999999999</v>
      </c>
      <c r="I52" s="101">
        <v>382.640918</v>
      </c>
      <c r="J52" s="101">
        <v>130.194097</v>
      </c>
      <c r="K52" s="101">
        <v>113.908698</v>
      </c>
      <c r="L52" s="101">
        <v>52.643616999999999</v>
      </c>
      <c r="M52" s="101">
        <v>39.409002999999998</v>
      </c>
      <c r="N52" s="101">
        <v>64.074841000000006</v>
      </c>
      <c r="O52" s="101">
        <v>0</v>
      </c>
      <c r="P52" s="102">
        <v>1737.5003800000002</v>
      </c>
      <c r="Q52" s="102">
        <v>1623.5916820000002</v>
      </c>
      <c r="R52" s="96"/>
      <c r="S52" s="97" t="s">
        <v>541</v>
      </c>
    </row>
    <row r="53" spans="1:21">
      <c r="B53" s="97" t="s">
        <v>342</v>
      </c>
      <c r="C53" s="101">
        <v>42.381588000000001</v>
      </c>
      <c r="D53" s="101">
        <v>339.86212399999999</v>
      </c>
      <c r="E53" s="101">
        <v>2.6208900000000002</v>
      </c>
      <c r="F53" s="101">
        <v>5.7971339999999998</v>
      </c>
      <c r="G53" s="101">
        <v>5.830756</v>
      </c>
      <c r="H53" s="101">
        <v>2.7724289999999998</v>
      </c>
      <c r="I53" s="101">
        <v>363.13481100000001</v>
      </c>
      <c r="J53" s="101">
        <v>141.67990499999999</v>
      </c>
      <c r="K53" s="101">
        <v>68.924289999999999</v>
      </c>
      <c r="L53" s="101">
        <v>51.323776000000002</v>
      </c>
      <c r="M53" s="101">
        <v>14.350152</v>
      </c>
      <c r="N53" s="101">
        <v>63.740664000000002</v>
      </c>
      <c r="O53" s="101">
        <v>0.39085500000000001</v>
      </c>
      <c r="P53" s="102">
        <v>1735.3300560000005</v>
      </c>
      <c r="Q53" s="102">
        <v>1666.4057660000005</v>
      </c>
      <c r="R53" s="96"/>
      <c r="S53" s="97" t="s">
        <v>542</v>
      </c>
    </row>
    <row r="54" spans="1:21">
      <c r="B54" s="97" t="s">
        <v>343</v>
      </c>
      <c r="C54" s="101">
        <v>44.174045999999997</v>
      </c>
      <c r="D54" s="101">
        <v>353.23274300000003</v>
      </c>
      <c r="E54" s="101">
        <v>1.3875770000000001</v>
      </c>
      <c r="F54" s="101">
        <v>5.7210619999999999</v>
      </c>
      <c r="G54" s="101">
        <v>5.929157</v>
      </c>
      <c r="H54" s="101">
        <v>4.6737310000000001</v>
      </c>
      <c r="I54" s="101">
        <v>370.81848400000001</v>
      </c>
      <c r="J54" s="101">
        <v>126.261939</v>
      </c>
      <c r="K54" s="101">
        <v>70.348949000000005</v>
      </c>
      <c r="L54" s="101">
        <v>52.377758999999998</v>
      </c>
      <c r="M54" s="101">
        <v>35.857469000000002</v>
      </c>
      <c r="N54" s="101">
        <v>79.218393000000006</v>
      </c>
      <c r="O54" s="101">
        <v>0</v>
      </c>
      <c r="P54" s="102">
        <v>1708.920347999999</v>
      </c>
      <c r="Q54" s="102">
        <v>1638.571398999999</v>
      </c>
      <c r="R54" s="96"/>
      <c r="S54" s="97" t="s">
        <v>543</v>
      </c>
    </row>
    <row r="55" spans="1:21">
      <c r="B55" s="97" t="s">
        <v>344</v>
      </c>
      <c r="C55" s="101">
        <v>41.972382000000003</v>
      </c>
      <c r="D55" s="101">
        <v>387.62512800000002</v>
      </c>
      <c r="E55" s="101">
        <v>2.8795269999999999</v>
      </c>
      <c r="F55" s="101">
        <v>9.1953239999999994</v>
      </c>
      <c r="G55" s="101">
        <v>7.7766310000000001</v>
      </c>
      <c r="H55" s="101">
        <v>4.368125</v>
      </c>
      <c r="I55" s="101">
        <v>379.469041</v>
      </c>
      <c r="J55" s="101">
        <v>136.812299</v>
      </c>
      <c r="K55" s="101">
        <v>84.085825</v>
      </c>
      <c r="L55" s="101">
        <v>50.027991999999998</v>
      </c>
      <c r="M55" s="101">
        <v>17.121946999999999</v>
      </c>
      <c r="N55" s="101">
        <v>66.205291000000003</v>
      </c>
      <c r="O55" s="101">
        <v>0</v>
      </c>
      <c r="P55" s="102">
        <v>1664.9016959999999</v>
      </c>
      <c r="Q55" s="102">
        <v>1580.815871</v>
      </c>
      <c r="R55" s="96"/>
      <c r="S55" s="97" t="s">
        <v>544</v>
      </c>
    </row>
    <row r="56" spans="1:21">
      <c r="B56" s="97" t="s">
        <v>345</v>
      </c>
      <c r="C56" s="101">
        <v>47.778700999999998</v>
      </c>
      <c r="D56" s="101">
        <v>355.33952699999998</v>
      </c>
      <c r="E56" s="101">
        <v>2.761317</v>
      </c>
      <c r="F56" s="101">
        <v>4.8500300000000003</v>
      </c>
      <c r="G56" s="101">
        <v>6.3175939999999997</v>
      </c>
      <c r="H56" s="101">
        <v>5.4717979999999997</v>
      </c>
      <c r="I56" s="101">
        <v>369.757743</v>
      </c>
      <c r="J56" s="101">
        <v>127.77735199999999</v>
      </c>
      <c r="K56" s="101">
        <v>77.581130000000002</v>
      </c>
      <c r="L56" s="101">
        <v>51.949393000000001</v>
      </c>
      <c r="M56" s="101">
        <v>28.060138999999999</v>
      </c>
      <c r="N56" s="101">
        <v>91.693973</v>
      </c>
      <c r="O56" s="101">
        <v>0</v>
      </c>
      <c r="P56" s="102">
        <v>1898.5645040000002</v>
      </c>
      <c r="Q56" s="102">
        <v>1820.9833740000001</v>
      </c>
      <c r="R56" s="96"/>
      <c r="S56" s="97" t="s">
        <v>545</v>
      </c>
    </row>
    <row r="57" spans="1:21">
      <c r="B57" s="97" t="s">
        <v>346</v>
      </c>
      <c r="C57" s="101">
        <v>38.944007999999997</v>
      </c>
      <c r="D57" s="101">
        <v>251.038569</v>
      </c>
      <c r="E57" s="101">
        <v>0.79659599999999997</v>
      </c>
      <c r="F57" s="101">
        <v>7.109972</v>
      </c>
      <c r="G57" s="101">
        <v>5.8317180000000004</v>
      </c>
      <c r="H57" s="101">
        <v>4.7014750000000003</v>
      </c>
      <c r="I57" s="101">
        <v>331.18008200000003</v>
      </c>
      <c r="J57" s="101">
        <v>86.685950000000005</v>
      </c>
      <c r="K57" s="101">
        <v>118.27089700000001</v>
      </c>
      <c r="L57" s="101">
        <v>26.769031999999999</v>
      </c>
      <c r="M57" s="101">
        <v>9.6452349999999996</v>
      </c>
      <c r="N57" s="101">
        <v>50.658380999999999</v>
      </c>
      <c r="O57" s="101">
        <v>4.5209999999999998E-3</v>
      </c>
      <c r="P57" s="102">
        <v>1818.4313350000007</v>
      </c>
      <c r="Q57" s="102">
        <v>1700.1604380000008</v>
      </c>
      <c r="R57" s="96"/>
      <c r="S57" s="97" t="s">
        <v>546</v>
      </c>
    </row>
    <row r="58" spans="1:21">
      <c r="B58" s="97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Q58" s="102"/>
      <c r="R58" s="96"/>
      <c r="S58" s="97" t="s">
        <v>547</v>
      </c>
    </row>
    <row r="59" spans="1:21">
      <c r="B59" s="97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2"/>
      <c r="Q59" s="102"/>
      <c r="R59" s="96"/>
      <c r="S59" s="97" t="s">
        <v>548</v>
      </c>
    </row>
    <row r="60" spans="1:21">
      <c r="B60" s="97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Q60" s="102"/>
      <c r="R60" s="96"/>
      <c r="S60" s="97" t="s">
        <v>549</v>
      </c>
    </row>
    <row r="61" spans="1:21" ht="9.75" thickBot="1">
      <c r="B61" s="97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Q61" s="102"/>
      <c r="R61" s="96"/>
      <c r="S61" s="97" t="s">
        <v>550</v>
      </c>
    </row>
    <row r="62" spans="1:21" ht="21" customHeight="1" thickBot="1">
      <c r="A62" s="229" t="s">
        <v>162</v>
      </c>
      <c r="B62" s="229" t="s">
        <v>163</v>
      </c>
      <c r="C62" s="99" t="s">
        <v>551</v>
      </c>
      <c r="D62" s="99" t="s">
        <v>552</v>
      </c>
      <c r="E62" s="99" t="s">
        <v>553</v>
      </c>
      <c r="F62" s="99" t="s">
        <v>554</v>
      </c>
      <c r="G62" s="99" t="s">
        <v>555</v>
      </c>
      <c r="H62" s="99" t="s">
        <v>183</v>
      </c>
      <c r="I62" s="99" t="s">
        <v>556</v>
      </c>
      <c r="J62" s="99" t="s">
        <v>557</v>
      </c>
      <c r="K62" s="99" t="s">
        <v>707</v>
      </c>
      <c r="L62" s="99" t="s">
        <v>558</v>
      </c>
      <c r="M62" s="99" t="s">
        <v>559</v>
      </c>
      <c r="N62" s="99" t="s">
        <v>560</v>
      </c>
      <c r="O62" s="99" t="s">
        <v>561</v>
      </c>
      <c r="P62" s="99" t="s">
        <v>630</v>
      </c>
      <c r="Q62" s="99" t="s">
        <v>631</v>
      </c>
      <c r="R62" s="229" t="s">
        <v>536</v>
      </c>
      <c r="S62" s="229" t="s">
        <v>523</v>
      </c>
    </row>
    <row r="63" spans="1:21" ht="12" customHeight="1" thickBot="1">
      <c r="A63" s="230"/>
      <c r="B63" s="230"/>
      <c r="C63" s="231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3"/>
      <c r="R63" s="230"/>
      <c r="S63" s="230"/>
    </row>
    <row r="67" spans="1:9" ht="21" customHeight="1">
      <c r="A67" s="225" t="s">
        <v>640</v>
      </c>
      <c r="B67" s="226"/>
      <c r="C67" s="227" t="s">
        <v>641</v>
      </c>
      <c r="D67" s="227"/>
      <c r="G67" s="234" t="s">
        <v>708</v>
      </c>
      <c r="H67" s="234"/>
      <c r="I67" s="234"/>
    </row>
    <row r="68" spans="1:9" ht="21" customHeight="1">
      <c r="A68" s="225" t="s">
        <v>642</v>
      </c>
      <c r="B68" s="226"/>
      <c r="C68" s="227" t="s">
        <v>643</v>
      </c>
      <c r="D68" s="227"/>
    </row>
  </sheetData>
  <mergeCells count="28">
    <mergeCell ref="A2:S2"/>
    <mergeCell ref="R35:R36"/>
    <mergeCell ref="S35:S36"/>
    <mergeCell ref="C4:Q4"/>
    <mergeCell ref="C32:Q32"/>
    <mergeCell ref="C35:Q35"/>
    <mergeCell ref="A35:A36"/>
    <mergeCell ref="B35:B36"/>
    <mergeCell ref="A4:A5"/>
    <mergeCell ref="B4:B5"/>
    <mergeCell ref="A34:Q34"/>
    <mergeCell ref="A31:A32"/>
    <mergeCell ref="B31:B32"/>
    <mergeCell ref="R4:R5"/>
    <mergeCell ref="S4:S5"/>
    <mergeCell ref="R31:R32"/>
    <mergeCell ref="A67:B67"/>
    <mergeCell ref="C67:D67"/>
    <mergeCell ref="A68:B68"/>
    <mergeCell ref="C68:D68"/>
    <mergeCell ref="A3:S3"/>
    <mergeCell ref="R62:R63"/>
    <mergeCell ref="S62:S63"/>
    <mergeCell ref="A62:A63"/>
    <mergeCell ref="B62:B63"/>
    <mergeCell ref="C63:Q63"/>
    <mergeCell ref="S31:S32"/>
    <mergeCell ref="G67:I67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Indice</vt:lpstr>
      <vt:lpstr>Contents</vt:lpstr>
      <vt:lpstr>Q001</vt:lpstr>
      <vt:lpstr>Q002</vt:lpstr>
      <vt:lpstr>Q003</vt:lpstr>
      <vt:lpstr>Q004</vt:lpstr>
      <vt:lpstr>Q005</vt:lpstr>
      <vt:lpstr>Q006</vt:lpstr>
      <vt:lpstr>Q007</vt:lpstr>
      <vt:lpstr>Q008</vt:lpstr>
      <vt:lpstr>Q009</vt:lpstr>
      <vt:lpstr>Q010</vt:lpstr>
      <vt:lpstr>Q011</vt:lpstr>
      <vt:lpstr>Q012</vt:lpstr>
      <vt:lpstr>Q013</vt:lpstr>
      <vt:lpstr>Q014</vt:lpstr>
      <vt:lpstr>Q015</vt:lpstr>
      <vt:lpstr>Q016</vt:lpstr>
      <vt:lpstr>Nomenclatura Combinada</vt:lpstr>
      <vt:lpstr>Combined Nomenclature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Baião</dc:creator>
  <cp:lastModifiedBy>joao.baiao</cp:lastModifiedBy>
  <dcterms:created xsi:type="dcterms:W3CDTF">2007-07-18T08:17:35Z</dcterms:created>
  <dcterms:modified xsi:type="dcterms:W3CDTF">2021-10-07T15:16:37Z</dcterms:modified>
</cp:coreProperties>
</file>