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60" windowWidth="25260" windowHeight="6120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E57" l="1"/>
  <c r="C97"/>
  <c r="C73"/>
  <c r="C57"/>
  <c r="C45"/>
  <c r="E46"/>
  <c r="E64"/>
  <c r="E80"/>
  <c r="C28"/>
  <c r="C50"/>
  <c r="I57"/>
  <c r="C58"/>
  <c r="C60"/>
  <c r="G60"/>
  <c r="E63"/>
  <c r="G64"/>
  <c r="C66"/>
  <c r="C84"/>
  <c r="C86"/>
  <c r="E95"/>
  <c r="I103"/>
  <c r="C106"/>
  <c r="E111"/>
  <c r="E119"/>
  <c r="E121"/>
  <c r="C122"/>
  <c r="C124"/>
  <c r="G233"/>
  <c r="E233"/>
  <c r="C233"/>
  <c r="I232"/>
  <c r="E232"/>
  <c r="I231"/>
  <c r="G231"/>
  <c r="E231"/>
  <c r="C231"/>
  <c r="I230"/>
  <c r="I229"/>
  <c r="G229"/>
  <c r="I228"/>
  <c r="G227"/>
  <c r="E227"/>
  <c r="E226"/>
  <c r="I225"/>
  <c r="G225"/>
  <c r="E225"/>
  <c r="C225"/>
  <c r="I224"/>
  <c r="E224"/>
  <c r="G223"/>
  <c r="E223"/>
  <c r="C223"/>
  <c r="E221"/>
  <c r="I219"/>
  <c r="E218"/>
  <c r="I217"/>
  <c r="G217"/>
  <c r="E216"/>
  <c r="E214"/>
  <c r="E212"/>
  <c r="G211"/>
  <c r="E210"/>
  <c r="I209"/>
  <c r="G207"/>
  <c r="E200"/>
  <c r="E198"/>
  <c r="E194"/>
  <c r="I177"/>
  <c r="E177"/>
  <c r="E166"/>
  <c r="E158"/>
  <c r="I157"/>
  <c r="G157"/>
  <c r="E152"/>
  <c r="E148"/>
  <c r="I143"/>
  <c r="G143"/>
  <c r="E143"/>
  <c r="C143"/>
  <c r="E142"/>
  <c r="C141"/>
  <c r="E105"/>
  <c r="E81"/>
  <c r="E65"/>
  <c r="C119"/>
  <c r="C100"/>
  <c r="C92"/>
  <c r="C49"/>
  <c r="E84"/>
  <c r="E126"/>
  <c r="E58"/>
  <c r="C63"/>
  <c r="E66"/>
  <c r="I68"/>
  <c r="C79"/>
  <c r="G117"/>
  <c r="C121"/>
  <c r="G230"/>
  <c r="C224"/>
  <c r="C218"/>
  <c r="C216"/>
  <c r="C214"/>
  <c r="C212"/>
  <c r="G210"/>
  <c r="C210"/>
  <c r="G194"/>
  <c r="C194"/>
  <c r="G190"/>
  <c r="G182"/>
  <c r="E114" l="1"/>
  <c r="E112"/>
  <c r="C111"/>
  <c r="C107"/>
  <c r="E106"/>
  <c r="C126"/>
  <c r="E100"/>
  <c r="E86"/>
  <c r="C166"/>
  <c r="C152"/>
  <c r="C148"/>
  <c r="C103"/>
  <c r="C95"/>
  <c r="G57"/>
  <c r="C133"/>
  <c r="C177"/>
  <c r="E28"/>
  <c r="E24"/>
  <c r="C219"/>
  <c r="C217"/>
  <c r="C215"/>
  <c r="C211"/>
  <c r="C209"/>
  <c r="C207"/>
  <c r="E163"/>
  <c r="E161"/>
  <c r="E157"/>
  <c r="C99"/>
  <c r="I158"/>
  <c r="C157"/>
  <c r="C221"/>
  <c r="I218"/>
  <c r="I216"/>
  <c r="G234"/>
  <c r="G232"/>
  <c r="G235"/>
  <c r="C235"/>
  <c r="E234"/>
  <c r="E209"/>
  <c r="E215"/>
  <c r="I227"/>
  <c r="I211"/>
  <c r="G216"/>
  <c r="G148"/>
  <c r="G112"/>
  <c r="G100"/>
  <c r="E229"/>
  <c r="E123"/>
  <c r="C112"/>
  <c r="E45"/>
  <c r="E103"/>
  <c r="C228"/>
  <c r="G218"/>
  <c r="C120"/>
  <c r="C80"/>
  <c r="C64"/>
  <c r="I226"/>
  <c r="E228"/>
  <c r="C227"/>
  <c r="C229"/>
  <c r="E230"/>
  <c r="C234"/>
  <c r="C232"/>
  <c r="I235"/>
  <c r="E235"/>
  <c r="I234"/>
  <c r="I233"/>
  <c r="I223"/>
  <c r="I215"/>
  <c r="I207"/>
  <c r="I127"/>
  <c r="G228"/>
  <c r="G226"/>
  <c r="G224"/>
  <c r="C230"/>
  <c r="E205"/>
  <c r="E217"/>
  <c r="C186"/>
  <c r="C136"/>
  <c r="C226"/>
  <c r="E219"/>
  <c r="E99"/>
  <c r="P47" i="2" l="1"/>
  <c r="P43"/>
  <c r="P39"/>
  <c r="P37" i="4"/>
  <c r="P39"/>
  <c r="P43"/>
  <c r="P47"/>
  <c r="P48" i="2"/>
  <c r="P46"/>
  <c r="P44"/>
  <c r="P42"/>
  <c r="P40"/>
  <c r="P38"/>
  <c r="P38" i="4"/>
  <c r="P40"/>
  <c r="P42"/>
  <c r="P44"/>
  <c r="P46"/>
  <c r="P48"/>
  <c r="P37" i="2"/>
  <c r="P45"/>
  <c r="P41"/>
  <c r="P41" i="4"/>
  <c r="P45"/>
  <c r="I12" i="26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10" l="1"/>
  <c r="J12"/>
  <c r="J14"/>
  <c r="J16"/>
  <c r="J18"/>
  <c r="J20"/>
  <c r="J22"/>
  <c r="J24"/>
  <c r="J19"/>
  <c r="J23"/>
  <c r="J25"/>
  <c r="J9"/>
  <c r="J11"/>
  <c r="J13"/>
  <c r="J15"/>
  <c r="J17"/>
  <c r="J21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E25" s="1"/>
  <c r="B7"/>
  <c r="L23" i="30"/>
  <c r="J23"/>
  <c r="T21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E10" i="17" l="1"/>
  <c r="E12"/>
  <c r="E14"/>
  <c r="E16"/>
  <c r="E18"/>
  <c r="E20"/>
  <c r="E22"/>
  <c r="E24"/>
  <c r="E9"/>
  <c r="E11"/>
  <c r="E13"/>
  <c r="E15"/>
  <c r="E17"/>
  <c r="E19"/>
  <c r="E21"/>
  <c r="E23"/>
  <c r="H7"/>
  <c r="C25"/>
  <c r="C24"/>
  <c r="C15"/>
  <c r="C14"/>
  <c r="C13"/>
  <c r="C23"/>
  <c r="C22"/>
  <c r="C21"/>
  <c r="C20"/>
  <c r="C19"/>
  <c r="C18"/>
  <c r="C17"/>
  <c r="C16"/>
  <c r="C11"/>
  <c r="C10"/>
  <c r="C9"/>
  <c r="C12"/>
  <c r="F7"/>
  <c r="L23" i="29"/>
  <c r="J23"/>
  <c r="T21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O22" i="26" l="1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K10" i="27" l="1"/>
  <c r="E10"/>
  <c r="R23" i="30" l="1"/>
  <c r="T23"/>
  <c r="R23" i="29"/>
  <c r="T23"/>
  <c r="G10" i="16" l="1"/>
  <c r="I10"/>
  <c r="K16"/>
  <c r="K28"/>
  <c r="K22"/>
  <c r="G17"/>
  <c r="G18"/>
  <c r="I9"/>
  <c r="K15"/>
  <c r="I17"/>
  <c r="I18"/>
  <c r="K27"/>
  <c r="I30"/>
  <c r="I29"/>
  <c r="I24"/>
  <c r="K21"/>
  <c r="I23"/>
  <c r="G29"/>
  <c r="G30"/>
  <c r="G24"/>
  <c r="G23"/>
  <c r="G9"/>
  <c r="K10" l="1"/>
  <c r="G11"/>
  <c r="G12"/>
  <c r="I12"/>
  <c r="K9"/>
  <c r="I11"/>
  <c r="G34"/>
  <c r="G35"/>
  <c r="E10" i="28" l="1"/>
  <c r="K10"/>
  <c r="M10" l="1"/>
  <c r="G10"/>
  <c r="K32" i="16" l="1"/>
  <c r="K33" l="1"/>
  <c r="I34"/>
  <c r="I35"/>
  <c r="K11" i="18" l="1"/>
  <c r="K12" l="1"/>
  <c r="I48"/>
  <c r="I70"/>
  <c r="I133"/>
  <c r="I189"/>
  <c r="I221"/>
  <c r="I89"/>
  <c r="I77"/>
  <c r="I51"/>
  <c r="I58"/>
  <c r="I18"/>
  <c r="I20"/>
  <c r="I130"/>
  <c r="I149"/>
  <c r="I161"/>
  <c r="I171"/>
  <c r="I181"/>
  <c r="I201"/>
  <c r="I91"/>
  <c r="I31"/>
  <c r="I15"/>
  <c r="I112"/>
  <c r="I32"/>
  <c r="I26"/>
  <c r="I167"/>
  <c r="I197"/>
  <c r="I107"/>
  <c r="I85"/>
  <c r="I41"/>
  <c r="I122"/>
  <c r="I117"/>
  <c r="I37"/>
  <c r="I132"/>
  <c r="I137"/>
  <c r="I144"/>
  <c r="I165"/>
  <c r="I193"/>
  <c r="I123"/>
  <c r="I109"/>
  <c r="I61"/>
  <c r="I45"/>
  <c r="I17"/>
  <c r="I22"/>
  <c r="I99"/>
  <c r="I71"/>
  <c r="I159"/>
  <c r="I222"/>
  <c r="I203"/>
  <c r="I83"/>
  <c r="I82"/>
  <c r="I110"/>
  <c r="I148"/>
  <c r="I174"/>
  <c r="I198"/>
  <c r="I214"/>
  <c r="I95"/>
  <c r="I36"/>
  <c r="I81"/>
  <c r="I84"/>
  <c r="I114"/>
  <c r="I152"/>
  <c r="I176"/>
  <c r="I200"/>
  <c r="I220"/>
  <c r="I108"/>
  <c r="I29"/>
  <c r="I98"/>
  <c r="I35"/>
  <c r="I170"/>
  <c r="I140"/>
  <c r="I195"/>
  <c r="I135"/>
  <c r="I74"/>
  <c r="I75"/>
  <c r="I131"/>
  <c r="I86"/>
  <c r="I118"/>
  <c r="I156"/>
  <c r="I180"/>
  <c r="I202"/>
  <c r="I30"/>
  <c r="I111"/>
  <c r="I34"/>
  <c r="I69"/>
  <c r="I213"/>
  <c r="I92"/>
  <c r="I120"/>
  <c r="I160"/>
  <c r="I182"/>
  <c r="I204"/>
  <c r="I56"/>
  <c r="I150"/>
  <c r="I16"/>
  <c r="I116"/>
  <c r="I50"/>
  <c r="I138"/>
  <c r="I52"/>
  <c r="I162"/>
  <c r="I90"/>
  <c r="I46"/>
  <c r="I128"/>
  <c r="I187"/>
  <c r="I191"/>
  <c r="I105"/>
  <c r="I79"/>
  <c r="I65"/>
  <c r="I101"/>
  <c r="I40"/>
  <c r="I62"/>
  <c r="I14"/>
  <c r="I141"/>
  <c r="I155"/>
  <c r="I169"/>
  <c r="I173"/>
  <c r="I185"/>
  <c r="I121"/>
  <c r="I43"/>
  <c r="I23"/>
  <c r="I66"/>
  <c r="I64"/>
  <c r="I38"/>
  <c r="I153"/>
  <c r="I188"/>
  <c r="I125"/>
  <c r="I97"/>
  <c r="I47"/>
  <c r="I54"/>
  <c r="I104"/>
  <c r="I59"/>
  <c r="I129"/>
  <c r="I136"/>
  <c r="I139"/>
  <c r="I145"/>
  <c r="I178"/>
  <c r="I13"/>
  <c r="I113"/>
  <c r="I93"/>
  <c r="I55"/>
  <c r="I39"/>
  <c r="I124"/>
  <c r="I63"/>
  <c r="I115"/>
  <c r="I119"/>
  <c r="I199"/>
  <c r="I25"/>
  <c r="I53"/>
  <c r="I163"/>
  <c r="I94"/>
  <c r="I126"/>
  <c r="I164"/>
  <c r="I190"/>
  <c r="I206"/>
  <c r="I49"/>
  <c r="I151"/>
  <c r="I27"/>
  <c r="I179"/>
  <c r="I100"/>
  <c r="I134"/>
  <c r="I166"/>
  <c r="I192"/>
  <c r="I208"/>
  <c r="I80"/>
  <c r="I184"/>
  <c r="I42"/>
  <c r="I154"/>
  <c r="I19"/>
  <c r="I72"/>
  <c r="I33"/>
  <c r="I87"/>
  <c r="I183"/>
  <c r="I44"/>
  <c r="I73"/>
  <c r="I60"/>
  <c r="I102"/>
  <c r="I142"/>
  <c r="I168"/>
  <c r="I194"/>
  <c r="I210"/>
  <c r="I67"/>
  <c r="I175"/>
  <c r="I205"/>
  <c r="I147"/>
  <c r="I76"/>
  <c r="I106"/>
  <c r="I146"/>
  <c r="I172"/>
  <c r="I196"/>
  <c r="I212"/>
  <c r="I96"/>
  <c r="I24"/>
  <c r="I88"/>
  <c r="I186"/>
  <c r="I21"/>
  <c r="I28"/>
  <c r="I78"/>
  <c r="E120"/>
  <c r="E74"/>
  <c r="E50"/>
  <c r="E73"/>
  <c r="E132"/>
  <c r="E146"/>
  <c r="E167"/>
  <c r="E172"/>
  <c r="E182"/>
  <c r="E202"/>
  <c r="E127"/>
  <c r="E61"/>
  <c r="E35"/>
  <c r="E72"/>
  <c r="E78"/>
  <c r="E48"/>
  <c r="E34"/>
  <c r="E16"/>
  <c r="E42"/>
  <c r="E129"/>
  <c r="E137"/>
  <c r="E145"/>
  <c r="E168"/>
  <c r="E180"/>
  <c r="E188"/>
  <c r="E192"/>
  <c r="E125"/>
  <c r="E53"/>
  <c r="E47"/>
  <c r="E27"/>
  <c r="E38"/>
  <c r="E68"/>
  <c r="E97"/>
  <c r="E133"/>
  <c r="E144"/>
  <c r="E178"/>
  <c r="E191"/>
  <c r="E117"/>
  <c r="E37"/>
  <c r="E19"/>
  <c r="E122"/>
  <c r="E89"/>
  <c r="E49"/>
  <c r="E40"/>
  <c r="E134"/>
  <c r="E154"/>
  <c r="E160"/>
  <c r="E175"/>
  <c r="E183"/>
  <c r="E207"/>
  <c r="E220"/>
  <c r="E85"/>
  <c r="E77"/>
  <c r="E25"/>
  <c r="E22"/>
  <c r="E213"/>
  <c r="E83"/>
  <c r="E39"/>
  <c r="E131"/>
  <c r="E91"/>
  <c r="E155"/>
  <c r="E98"/>
  <c r="E104"/>
  <c r="E149"/>
  <c r="E94"/>
  <c r="E92"/>
  <c r="E118"/>
  <c r="E67"/>
  <c r="E203"/>
  <c r="E139"/>
  <c r="E75"/>
  <c r="E187"/>
  <c r="E71"/>
  <c r="E151"/>
  <c r="E90"/>
  <c r="E173"/>
  <c r="E102"/>
  <c r="E13"/>
  <c r="E116"/>
  <c r="E115"/>
  <c r="E159"/>
  <c r="E153"/>
  <c r="E108"/>
  <c r="E124"/>
  <c r="E82"/>
  <c r="E62"/>
  <c r="E14"/>
  <c r="E130"/>
  <c r="E138"/>
  <c r="E162"/>
  <c r="E170"/>
  <c r="E174"/>
  <c r="E196"/>
  <c r="E206"/>
  <c r="E109"/>
  <c r="E43"/>
  <c r="E31"/>
  <c r="E36"/>
  <c r="E54"/>
  <c r="E44"/>
  <c r="E26"/>
  <c r="E76"/>
  <c r="E113"/>
  <c r="E135"/>
  <c r="E140"/>
  <c r="E164"/>
  <c r="E176"/>
  <c r="E184"/>
  <c r="E190"/>
  <c r="E208"/>
  <c r="E69"/>
  <c r="E51"/>
  <c r="E41"/>
  <c r="E70"/>
  <c r="E18"/>
  <c r="E30"/>
  <c r="E20"/>
  <c r="E136"/>
  <c r="E150"/>
  <c r="E186"/>
  <c r="E204"/>
  <c r="E93"/>
  <c r="E23"/>
  <c r="E15"/>
  <c r="E56"/>
  <c r="E60"/>
  <c r="E33"/>
  <c r="E128"/>
  <c r="E141"/>
  <c r="E156"/>
  <c r="E169"/>
  <c r="E181"/>
  <c r="E185"/>
  <c r="E211"/>
  <c r="E101"/>
  <c r="E79"/>
  <c r="E29"/>
  <c r="E21"/>
  <c r="E87"/>
  <c r="E195"/>
  <c r="E197"/>
  <c r="E55"/>
  <c r="E179"/>
  <c r="E201"/>
  <c r="E32"/>
  <c r="E88"/>
  <c r="E147"/>
  <c r="E165"/>
  <c r="E222"/>
  <c r="E110"/>
  <c r="E107"/>
  <c r="E199"/>
  <c r="E59"/>
  <c r="E17"/>
  <c r="E193"/>
  <c r="E189"/>
  <c r="E96"/>
  <c r="E52"/>
  <c r="E171"/>
  <c r="P24" i="30" l="1"/>
  <c r="P24" i="29"/>
  <c r="R25" l="1"/>
  <c r="N24"/>
  <c r="T25"/>
  <c r="K8" i="18" l="1"/>
  <c r="K9"/>
  <c r="J8"/>
  <c r="J9"/>
  <c r="R25" i="30"/>
  <c r="N24"/>
  <c r="T25"/>
  <c r="T24" i="29"/>
  <c r="R24"/>
  <c r="P26"/>
  <c r="P26" i="30"/>
  <c r="I39" i="27" l="1"/>
  <c r="G36"/>
  <c r="I36"/>
  <c r="I29" i="26"/>
  <c r="G29"/>
  <c r="I27" i="27"/>
  <c r="G27"/>
  <c r="I28"/>
  <c r="G28"/>
  <c r="I32"/>
  <c r="G32"/>
  <c r="G26" i="26"/>
  <c r="I26"/>
  <c r="G26" i="27"/>
  <c r="I26"/>
  <c r="G32" i="26"/>
  <c r="I32"/>
  <c r="G35"/>
  <c r="I35"/>
  <c r="G27"/>
  <c r="I27"/>
  <c r="G31" i="27"/>
  <c r="I31"/>
  <c r="M35"/>
  <c r="N26" i="30"/>
  <c r="R27"/>
  <c r="T27"/>
  <c r="G39" i="26"/>
  <c r="I39"/>
  <c r="G31"/>
  <c r="I31"/>
  <c r="G40"/>
  <c r="I40"/>
  <c r="I40" i="27"/>
  <c r="G40"/>
  <c r="G28" i="26"/>
  <c r="I28"/>
  <c r="G30"/>
  <c r="I30"/>
  <c r="I41" i="27"/>
  <c r="G41"/>
  <c r="G34"/>
  <c r="I34"/>
  <c r="G34" i="26"/>
  <c r="I34"/>
  <c r="G35" i="27"/>
  <c r="I35"/>
  <c r="G41" i="26"/>
  <c r="I41"/>
  <c r="G33"/>
  <c r="I33"/>
  <c r="G30" i="27"/>
  <c r="I30"/>
  <c r="G29"/>
  <c r="I29"/>
  <c r="G33"/>
  <c r="I33"/>
  <c r="G36" i="26"/>
  <c r="I36"/>
  <c r="N26" i="29"/>
  <c r="R27"/>
  <c r="T27"/>
  <c r="R24" i="30"/>
  <c r="T24"/>
  <c r="M39" i="27"/>
  <c r="O39" i="26"/>
  <c r="M40" i="27" l="1"/>
  <c r="O40"/>
  <c r="M36"/>
  <c r="O36"/>
  <c r="M41" i="26"/>
  <c r="O41"/>
  <c r="M26" i="27"/>
  <c r="O26"/>
  <c r="M27"/>
  <c r="O27"/>
  <c r="M28"/>
  <c r="O28"/>
  <c r="M29"/>
  <c r="O29"/>
  <c r="M30"/>
  <c r="O30"/>
  <c r="M31"/>
  <c r="O31"/>
  <c r="M32"/>
  <c r="O32"/>
  <c r="M33"/>
  <c r="O33"/>
  <c r="M34"/>
  <c r="O34"/>
  <c r="M35" i="26"/>
  <c r="O35"/>
  <c r="L25" i="29"/>
  <c r="J25"/>
  <c r="J24" i="30"/>
  <c r="L24"/>
  <c r="C180" i="18"/>
  <c r="C200"/>
  <c r="C69"/>
  <c r="C41"/>
  <c r="C21"/>
  <c r="C174"/>
  <c r="C192"/>
  <c r="C222"/>
  <c r="C55"/>
  <c r="C35"/>
  <c r="C23"/>
  <c r="C59"/>
  <c r="C137"/>
  <c r="C169"/>
  <c r="C54"/>
  <c r="C24"/>
  <c r="C33"/>
  <c r="C184"/>
  <c r="C220"/>
  <c r="C71"/>
  <c r="C94"/>
  <c r="C51"/>
  <c r="C147"/>
  <c r="C13"/>
  <c r="C98"/>
  <c r="C78"/>
  <c r="C36"/>
  <c r="C27"/>
  <c r="C67"/>
  <c r="C170"/>
  <c r="C190"/>
  <c r="C204"/>
  <c r="C85"/>
  <c r="C61"/>
  <c r="C39"/>
  <c r="C135"/>
  <c r="C102"/>
  <c r="C44"/>
  <c r="C19"/>
  <c r="C182"/>
  <c r="C202"/>
  <c r="C47"/>
  <c r="C25"/>
  <c r="C81"/>
  <c r="C151"/>
  <c r="C173"/>
  <c r="C74"/>
  <c r="C52"/>
  <c r="C93"/>
  <c r="C140"/>
  <c r="C48"/>
  <c r="C37"/>
  <c r="C165"/>
  <c r="C130"/>
  <c r="C18"/>
  <c r="C88"/>
  <c r="C161"/>
  <c r="C189"/>
  <c r="C205"/>
  <c r="C89"/>
  <c r="C164"/>
  <c r="C115"/>
  <c r="C203"/>
  <c r="C181"/>
  <c r="C129"/>
  <c r="C158"/>
  <c r="C132"/>
  <c r="C96"/>
  <c r="C38"/>
  <c r="C131"/>
  <c r="C134"/>
  <c r="C72"/>
  <c r="C175"/>
  <c r="C153"/>
  <c r="C201"/>
  <c r="C146"/>
  <c r="C160"/>
  <c r="C105"/>
  <c r="C117"/>
  <c r="C144"/>
  <c r="C199"/>
  <c r="C155"/>
  <c r="C162"/>
  <c r="C17"/>
  <c r="C65"/>
  <c r="C83"/>
  <c r="C145"/>
  <c r="C114"/>
  <c r="C46"/>
  <c r="C16"/>
  <c r="C123"/>
  <c r="C206"/>
  <c r="C125"/>
  <c r="C29"/>
  <c r="C75"/>
  <c r="C139"/>
  <c r="C167"/>
  <c r="C108"/>
  <c r="C82"/>
  <c r="C76"/>
  <c r="C20"/>
  <c r="C116"/>
  <c r="C128"/>
  <c r="C176"/>
  <c r="C198"/>
  <c r="C101"/>
  <c r="C77"/>
  <c r="C53"/>
  <c r="C43"/>
  <c r="C110"/>
  <c r="C62"/>
  <c r="C32"/>
  <c r="C87"/>
  <c r="C196"/>
  <c r="C208"/>
  <c r="C31"/>
  <c r="C15"/>
  <c r="C149"/>
  <c r="C171"/>
  <c r="C118"/>
  <c r="C68"/>
  <c r="C42"/>
  <c r="C40"/>
  <c r="C70"/>
  <c r="C22"/>
  <c r="C187"/>
  <c r="C138"/>
  <c r="C90"/>
  <c r="C56"/>
  <c r="C14"/>
  <c r="C127"/>
  <c r="C197"/>
  <c r="C159"/>
  <c r="C156"/>
  <c r="C109"/>
  <c r="C195"/>
  <c r="C142"/>
  <c r="C163"/>
  <c r="C150"/>
  <c r="C188"/>
  <c r="C26"/>
  <c r="C178"/>
  <c r="C179"/>
  <c r="C104"/>
  <c r="C34"/>
  <c r="C30"/>
  <c r="C183"/>
  <c r="C193"/>
  <c r="C213"/>
  <c r="C185"/>
  <c r="C168"/>
  <c r="C113"/>
  <c r="C91"/>
  <c r="C191"/>
  <c r="C172"/>
  <c r="C154"/>
  <c r="T26" i="29"/>
  <c r="R26"/>
  <c r="G136" i="18"/>
  <c r="G206"/>
  <c r="G29"/>
  <c r="G77"/>
  <c r="G135"/>
  <c r="G149"/>
  <c r="G155"/>
  <c r="G179"/>
  <c r="G199"/>
  <c r="G118"/>
  <c r="G94"/>
  <c r="G74"/>
  <c r="G40"/>
  <c r="G123"/>
  <c r="G45"/>
  <c r="G142"/>
  <c r="G170"/>
  <c r="G198"/>
  <c r="G97"/>
  <c r="G65"/>
  <c r="G67"/>
  <c r="G133"/>
  <c r="G159"/>
  <c r="G205"/>
  <c r="G221"/>
  <c r="G110"/>
  <c r="G58"/>
  <c r="G71"/>
  <c r="G146"/>
  <c r="G125"/>
  <c r="G47"/>
  <c r="G25"/>
  <c r="G105"/>
  <c r="G33"/>
  <c r="G131"/>
  <c r="G139"/>
  <c r="G147"/>
  <c r="G165"/>
  <c r="G171"/>
  <c r="G175"/>
  <c r="G183"/>
  <c r="G201"/>
  <c r="G215"/>
  <c r="G82"/>
  <c r="G76"/>
  <c r="G66"/>
  <c r="G52"/>
  <c r="G109"/>
  <c r="G138"/>
  <c r="G166"/>
  <c r="G222"/>
  <c r="G79"/>
  <c r="G69"/>
  <c r="G55"/>
  <c r="G41"/>
  <c r="G17"/>
  <c r="G85"/>
  <c r="G16"/>
  <c r="G167"/>
  <c r="G189"/>
  <c r="G197"/>
  <c r="G126"/>
  <c r="G34"/>
  <c r="G53"/>
  <c r="G158"/>
  <c r="G18"/>
  <c r="G88"/>
  <c r="G120"/>
  <c r="G168"/>
  <c r="G200"/>
  <c r="G38"/>
  <c r="G90"/>
  <c r="G86"/>
  <c r="G156"/>
  <c r="G188"/>
  <c r="G220"/>
  <c r="G103"/>
  <c r="G39"/>
  <c r="G99"/>
  <c r="G28"/>
  <c r="G89"/>
  <c r="G186"/>
  <c r="G72"/>
  <c r="G108"/>
  <c r="G160"/>
  <c r="G192"/>
  <c r="G116"/>
  <c r="G106"/>
  <c r="G46"/>
  <c r="G54"/>
  <c r="G124"/>
  <c r="G180"/>
  <c r="G212"/>
  <c r="G21"/>
  <c r="G134"/>
  <c r="G101"/>
  <c r="J12"/>
  <c r="G154"/>
  <c r="G107"/>
  <c r="G119"/>
  <c r="G37"/>
  <c r="G141"/>
  <c r="G151"/>
  <c r="G177"/>
  <c r="G185"/>
  <c r="G213"/>
  <c r="G98"/>
  <c r="G84"/>
  <c r="G68"/>
  <c r="G20"/>
  <c r="G81"/>
  <c r="G130"/>
  <c r="G162"/>
  <c r="G178"/>
  <c r="G111"/>
  <c r="G83"/>
  <c r="G113"/>
  <c r="G14"/>
  <c r="G153"/>
  <c r="G195"/>
  <c r="G219"/>
  <c r="G114"/>
  <c r="G62"/>
  <c r="G115"/>
  <c r="G19"/>
  <c r="G214"/>
  <c r="G121"/>
  <c r="G43"/>
  <c r="G15"/>
  <c r="G59"/>
  <c r="G129"/>
  <c r="G137"/>
  <c r="G145"/>
  <c r="G161"/>
  <c r="G169"/>
  <c r="G173"/>
  <c r="G181"/>
  <c r="G193"/>
  <c r="G209"/>
  <c r="G13"/>
  <c r="G78"/>
  <c r="G70"/>
  <c r="G56"/>
  <c r="G26"/>
  <c r="G63"/>
  <c r="G150"/>
  <c r="G174"/>
  <c r="G87"/>
  <c r="G75"/>
  <c r="G61"/>
  <c r="G51"/>
  <c r="G35"/>
  <c r="G127"/>
  <c r="G49"/>
  <c r="G163"/>
  <c r="G187"/>
  <c r="G191"/>
  <c r="G203"/>
  <c r="G48"/>
  <c r="G93"/>
  <c r="G80"/>
  <c r="G50"/>
  <c r="G42"/>
  <c r="G102"/>
  <c r="G152"/>
  <c r="G184"/>
  <c r="G95"/>
  <c r="G202"/>
  <c r="G36"/>
  <c r="G104"/>
  <c r="G172"/>
  <c r="G204"/>
  <c r="G91"/>
  <c r="G27"/>
  <c r="G73"/>
  <c r="G122"/>
  <c r="G31"/>
  <c r="G44"/>
  <c r="G30"/>
  <c r="G96"/>
  <c r="G132"/>
  <c r="G176"/>
  <c r="G208"/>
  <c r="G23"/>
  <c r="G140"/>
  <c r="G22"/>
  <c r="G92"/>
  <c r="G164"/>
  <c r="G196"/>
  <c r="G144"/>
  <c r="G128"/>
  <c r="G32"/>
  <c r="G24"/>
  <c r="G25" i="26"/>
  <c r="I25"/>
  <c r="E24"/>
  <c r="G24" s="1"/>
  <c r="G25" i="27"/>
  <c r="I25"/>
  <c r="E24"/>
  <c r="G24" s="1"/>
  <c r="O35"/>
  <c r="O36" i="26"/>
  <c r="M36"/>
  <c r="O25" i="27"/>
  <c r="M25"/>
  <c r="K24"/>
  <c r="M24" s="1"/>
  <c r="M40" i="26"/>
  <c r="O40"/>
  <c r="O41" i="27"/>
  <c r="M41"/>
  <c r="M25" i="26"/>
  <c r="K24"/>
  <c r="M24" s="1"/>
  <c r="O25"/>
  <c r="O26"/>
  <c r="M26"/>
  <c r="O27"/>
  <c r="M27"/>
  <c r="O28"/>
  <c r="M28"/>
  <c r="O29"/>
  <c r="M29"/>
  <c r="O30"/>
  <c r="M30"/>
  <c r="O31"/>
  <c r="M31"/>
  <c r="O32"/>
  <c r="M32"/>
  <c r="O33"/>
  <c r="M33"/>
  <c r="O34"/>
  <c r="M34"/>
  <c r="J27" i="30"/>
  <c r="L27"/>
  <c r="L26"/>
  <c r="J26"/>
  <c r="J24" i="29"/>
  <c r="L24"/>
  <c r="J27"/>
  <c r="L27"/>
  <c r="L26"/>
  <c r="J26"/>
  <c r="L25" i="30"/>
  <c r="J25"/>
  <c r="T26"/>
  <c r="R26"/>
  <c r="O39" i="27"/>
  <c r="J11" i="18"/>
  <c r="M39" i="26"/>
  <c r="G39" i="27"/>
  <c r="M13" i="25" l="1"/>
  <c r="Q16"/>
  <c r="Q15"/>
  <c r="M13" i="24" l="1"/>
  <c r="Q16"/>
  <c r="Q15"/>
  <c r="Y16"/>
  <c r="E16" l="1"/>
  <c r="U13" i="25"/>
  <c r="E14"/>
  <c r="Y16"/>
  <c r="E16"/>
  <c r="U13" i="24"/>
  <c r="Y15" i="25"/>
  <c r="E15"/>
  <c r="Y15" i="24"/>
  <c r="E15"/>
  <c r="E14"/>
  <c r="I16" i="25" l="1"/>
  <c r="E13"/>
  <c r="I16" i="24"/>
  <c r="E13"/>
  <c r="I15" i="25"/>
  <c r="I15" i="24"/>
  <c r="W16"/>
  <c r="W15"/>
  <c r="AI13"/>
  <c r="AA13"/>
  <c r="W16" i="25"/>
  <c r="W15"/>
  <c r="AI13"/>
  <c r="AA13"/>
  <c r="S13" l="1"/>
  <c r="W14"/>
  <c r="AE14"/>
  <c r="AC13"/>
  <c r="AG14"/>
  <c r="AK13"/>
  <c r="AO14"/>
  <c r="AM14"/>
  <c r="AE15"/>
  <c r="AG15"/>
  <c r="AM15"/>
  <c r="AO15"/>
  <c r="AE16"/>
  <c r="AG16"/>
  <c r="AM16"/>
  <c r="AO16"/>
  <c r="Y14"/>
  <c r="S13" i="24"/>
  <c r="W14"/>
  <c r="AG14"/>
  <c r="AC13"/>
  <c r="AE14"/>
  <c r="AK13"/>
  <c r="AM14"/>
  <c r="AO14"/>
  <c r="AG15"/>
  <c r="AE15"/>
  <c r="AM15"/>
  <c r="AO15"/>
  <c r="AE16"/>
  <c r="AG16"/>
  <c r="AM16"/>
  <c r="AO16"/>
  <c r="Y14"/>
  <c r="C14" i="25"/>
  <c r="K13"/>
  <c r="O14"/>
  <c r="C15"/>
  <c r="G15" s="1"/>
  <c r="O15"/>
  <c r="C16"/>
  <c r="G16" s="1"/>
  <c r="O16"/>
  <c r="C17"/>
  <c r="C18"/>
  <c r="C19"/>
  <c r="C20"/>
  <c r="C21"/>
  <c r="C22"/>
  <c r="C23"/>
  <c r="C24"/>
  <c r="C25"/>
  <c r="Q14"/>
  <c r="K13" i="24"/>
  <c r="C14"/>
  <c r="O14"/>
  <c r="C15"/>
  <c r="G15" s="1"/>
  <c r="O15"/>
  <c r="C16"/>
  <c r="O16"/>
  <c r="C17"/>
  <c r="C18"/>
  <c r="C19"/>
  <c r="C20"/>
  <c r="C21"/>
  <c r="C22"/>
  <c r="C23"/>
  <c r="C24"/>
  <c r="C25"/>
  <c r="Q14"/>
  <c r="G16"/>
  <c r="C13" i="25" l="1"/>
  <c r="G14"/>
  <c r="I14" i="24"/>
  <c r="C13"/>
  <c r="G14"/>
  <c r="I14" i="25"/>
  <c r="E24" i="28" l="1"/>
  <c r="G24" l="1"/>
  <c r="K24" l="1"/>
  <c r="M24" l="1"/>
</calcChain>
</file>

<file path=xl/sharedStrings.xml><?xml version="1.0" encoding="utf-8"?>
<sst xmlns="http://schemas.openxmlformats.org/spreadsheetml/2006/main" count="2877" uniqueCount="1115">
  <si>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</si>
  <si>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</si>
  <si>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</si>
  <si>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</si>
  <si>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</si>
  <si>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</si>
  <si>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</si>
  <si>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</si>
  <si>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</si>
  <si>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</si>
  <si>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</si>
  <si>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</si>
  <si>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</si>
  <si>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</si>
  <si>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</si>
  <si>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</si>
  <si>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</si>
  <si>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</si>
  <si>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</si>
  <si>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</si>
  <si>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</si>
  <si>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</si>
  <si>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</si>
  <si>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</si>
  <si>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</si>
  <si>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</si>
  <si>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</si>
  <si>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</si>
  <si>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</si>
  <si>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</si>
  <si>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</si>
  <si>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</si>
  <si>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</si>
  <si>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</si>
  <si>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</si>
  <si>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</si>
  <si>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</si>
  <si>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</si>
  <si>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</si>
  <si>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</si>
  <si>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</si>
  <si>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</si>
  <si>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</si>
  <si>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</si>
  <si>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</si>
  <si>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</si>
  <si>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</si>
  <si>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</si>
  <si>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</si>
  <si>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</si>
  <si>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</si>
  <si>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</si>
  <si>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</si>
  <si>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</si>
  <si>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</si>
  <si>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</si>
  <si>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</si>
  <si>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</si>
  <si>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</si>
  <si>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</si>
  <si>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</si>
  <si>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</si>
  <si>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</si>
  <si>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</si>
  <si>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</si>
  <si>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</si>
  <si>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</si>
  <si>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</si>
  <si>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</si>
  <si>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</si>
  <si>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</si>
  <si>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</si>
  <si>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</si>
  <si>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</si>
  <si>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</si>
  <si>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</si>
  <si>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</si>
  <si>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</si>
  <si>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</si>
  <si>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</si>
  <si>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</si>
  <si>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</si>
  <si>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</si>
  <si>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</si>
  <si>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</si>
  <si>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</si>
  <si>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</si>
  <si>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</si>
  <si>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</si>
  <si>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</si>
  <si>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</si>
  <si>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</si>
  <si>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</si>
  <si>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</si>
  <si>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</si>
  <si>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</si>
  <si>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</si>
  <si>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</si>
  <si>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</si>
  <si>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</si>
  <si>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</si>
  <si>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</si>
  <si>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</si>
  <si>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</si>
  <si>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</si>
  <si>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</si>
  <si>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</si>
  <si>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</si>
  <si>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</si>
  <si>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</si>
  <si>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</si>
  <si>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</si>
  <si>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</si>
  <si>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</si>
  <si>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</si>
  <si>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</si>
  <si>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</si>
  <si>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</si>
  <si>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</si>
  <si>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</si>
  <si>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</si>
  <si>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</si>
  <si>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</si>
  <si>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</si>
  <si>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</si>
  <si>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</si>
  <si>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</si>
  <si>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</si>
  <si>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</si>
  <si>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</si>
  <si>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</si>
  <si>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</si>
  <si>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</si>
  <si>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</si>
  <si>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</si>
  <si>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</si>
  <si>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</si>
  <si>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</si>
  <si>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</si>
  <si>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</si>
  <si>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</si>
  <si>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</si>
  <si>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</si>
  <si>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</si>
  <si>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</si>
  <si>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</si>
  <si>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</si>
  <si>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</si>
  <si>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</si>
  <si>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</si>
  <si>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</si>
  <si>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</si>
  <si>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</si>
  <si>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</si>
  <si>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</si>
  <si>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</si>
  <si>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</si>
  <si>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</si>
  <si>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</si>
  <si>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</si>
  <si>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</si>
  <si>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</si>
  <si>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</si>
  <si>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</si>
  <si>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</si>
  <si>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</si>
  <si>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</si>
  <si>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</si>
  <si>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</si>
  <si>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</si>
  <si>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</si>
  <si>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</si>
  <si>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</si>
  <si>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</si>
  <si>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</si>
  <si>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</si>
  <si>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</si>
  <si>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</si>
  <si>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</si>
  <si>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</si>
  <si>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</si>
  <si>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</si>
  <si>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</si>
  <si>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</si>
  <si>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</si>
  <si>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</si>
  <si>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</si>
  <si>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</si>
  <si>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</si>
  <si>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</si>
  <si>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</si>
  <si>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</si>
  <si>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</si>
  <si>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</si>
  <si>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</si>
  <si>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</si>
  <si>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</si>
  <si>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</si>
  <si>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</si>
  <si>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</si>
  <si>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</si>
  <si>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</si>
  <si>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</si>
  <si>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</si>
  <si>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</si>
  <si>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</si>
  <si>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</si>
  <si>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</si>
  <si>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</si>
  <si>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</si>
  <si>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</si>
  <si>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</si>
  <si>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</si>
  <si>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</si>
  <si>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</si>
  <si>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</si>
  <si>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</si>
  <si>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</si>
  <si>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</si>
  <si>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</si>
  <si>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</si>
  <si>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</si>
  <si>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</si>
  <si>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</si>
  <si>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</si>
  <si>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</si>
  <si>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</si>
  <si>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</si>
  <si>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</si>
  <si>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</si>
  <si>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</si>
  <si>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</si>
  <si>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</si>
  <si>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</si>
  <si>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</si>
  <si>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</si>
  <si>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</si>
  <si>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</si>
  <si>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</si>
  <si>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</si>
  <si>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</si>
  <si>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</si>
  <si>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</si>
  <si>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</si>
  <si>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</si>
  <si>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</si>
  <si>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</si>
  <si>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</si>
  <si>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</si>
  <si>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</si>
  <si>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</si>
  <si>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</si>
  <si>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</si>
  <si>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</si>
  <si>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</si>
  <si>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</si>
  <si>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</si>
  <si>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</si>
  <si>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</si>
  <si>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</si>
  <si>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</si>
  <si>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</si>
  <si>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</si>
  <si>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</si>
  <si>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</si>
  <si>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</si>
  <si>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</si>
  <si>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</si>
  <si>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</si>
  <si>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</si>
  <si>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</si>
  <si>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</si>
  <si>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</si>
  <si>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</si>
  <si>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</si>
  <si>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</si>
  <si>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</si>
  <si>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</si>
  <si>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</si>
  <si>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</si>
  <si>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</si>
  <si>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</si>
  <si>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</si>
  <si>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</si>
  <si>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</si>
  <si>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</si>
  <si>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</si>
  <si>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</si>
  <si>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</si>
  <si>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</si>
  <si>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</si>
  <si>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</si>
  <si>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</si>
  <si>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</si>
  <si>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</si>
  <si>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</si>
  <si>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</si>
  <si>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</si>
  <si>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</si>
  <si>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</si>
  <si>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</si>
  <si>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</si>
  <si>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</si>
  <si>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</si>
  <si>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</si>
  <si>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</si>
  <si>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</si>
  <si>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</si>
  <si>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</si>
  <si>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</si>
  <si>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</si>
  <si>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</si>
  <si>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</si>
  <si>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</si>
  <si>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</si>
  <si>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</si>
  <si>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</si>
  <si>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</si>
  <si>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</si>
  <si>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</si>
  <si>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</si>
  <si>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</si>
  <si>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</si>
  <si>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</si>
  <si>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</si>
  <si>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</si>
  <si>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</si>
  <si>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</si>
  <si>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</si>
  <si>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</si>
  <si>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</si>
  <si>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</si>
  <si>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</si>
  <si>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</si>
  <si>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</si>
  <si>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</si>
  <si>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</si>
  <si>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</si>
  <si>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</si>
  <si>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</si>
  <si>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</si>
  <si>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</si>
  <si>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</si>
  <si>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</si>
  <si>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</si>
  <si>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</si>
  <si>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</si>
  <si>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</si>
  <si>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</si>
  <si>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</si>
  <si>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</si>
  <si>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</si>
  <si>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</si>
  <si>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</si>
  <si>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</si>
  <si>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</si>
  <si>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</si>
  <si>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</si>
  <si>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</si>
  <si>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</si>
  <si>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</si>
  <si>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</si>
  <si>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</si>
  <si>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</si>
  <si>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</si>
  <si>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</si>
  <si>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</si>
  <si>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</si>
  <si>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</si>
  <si>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</si>
  <si>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</si>
  <si>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</si>
  <si>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</si>
  <si>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</si>
  <si>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</si>
  <si>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</si>
  <si>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</si>
  <si>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</si>
  <si>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</si>
  <si>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</si>
  <si>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</si>
  <si>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</si>
  <si>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</si>
  <si>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</si>
  <si>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</si>
  <si>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</si>
  <si>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</si>
  <si>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</si>
  <si>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</si>
  <si>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</si>
  <si>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</si>
  <si>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</si>
  <si>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</si>
  <si>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</si>
  <si>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</si>
  <si>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</si>
  <si>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</si>
  <si>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</si>
  <si>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</si>
  <si>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</si>
  <si>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</si>
  <si>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</si>
  <si>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</si>
  <si>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</si>
  <si>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</si>
  <si>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</si>
  <si>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</si>
  <si>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</si>
  <si>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</si>
  <si>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</si>
  <si>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</si>
  <si>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</si>
  <si>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</si>
  <si>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</si>
  <si>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</si>
  <si>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</si>
  <si>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</si>
  <si>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</si>
  <si>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</si>
  <si>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</si>
  <si>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</si>
  <si>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</si>
  <si>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</si>
  <si>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</si>
  <si>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</si>
  <si>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</si>
  <si>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</si>
  <si>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</si>
  <si>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</si>
  <si>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</si>
  <si>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</si>
  <si>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</si>
  <si>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</si>
  <si>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</si>
  <si>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</si>
  <si>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</si>
  <si>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</si>
  <si>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</si>
  <si>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</si>
  <si>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</si>
  <si>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</si>
  <si>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</si>
  <si>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</si>
  <si>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</si>
  <si>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</si>
  <si>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</si>
  <si>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</si>
  <si>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</si>
  <si>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</si>
  <si>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</si>
  <si>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</si>
  <si>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</si>
  <si>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</si>
  <si>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</si>
  <si>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</si>
  <si>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</si>
  <si>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</si>
  <si>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</si>
  <si>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</si>
  <si>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</si>
  <si>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</si>
  <si>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</si>
  <si>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</si>
  <si>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</si>
  <si>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</si>
  <si>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</si>
  <si>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</si>
  <si>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</si>
  <si>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</si>
  <si>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</si>
  <si>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</si>
  <si>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</si>
  <si>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</si>
  <si>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</si>
  <si>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</si>
  <si>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</si>
  <si>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</si>
  <si>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</si>
  <si>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</si>
  <si>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</si>
  <si>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</si>
  <si>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</si>
  <si>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</si>
  <si>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</si>
  <si>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</si>
  <si>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</si>
  <si>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</si>
  <si>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</si>
  <si>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</si>
  <si>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</si>
  <si>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</si>
  <si>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</si>
  <si>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</si>
  <si>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</si>
  <si>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</si>
  <si>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</si>
  <si>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</si>
  <si>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</si>
  <si>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</si>
  <si>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</si>
  <si>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</si>
  <si>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</si>
  <si>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</si>
  <si>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</si>
  <si>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</si>
  <si>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</si>
  <si>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</si>
  <si>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</si>
  <si>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</si>
  <si>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</si>
  <si>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</si>
  <si>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</si>
  <si>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</si>
  <si>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</si>
  <si>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</si>
  <si>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</si>
  <si>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</si>
  <si>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</si>
  <si>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</si>
  <si>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</si>
  <si>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</si>
  <si>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</si>
  <si>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</si>
  <si>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</si>
  <si>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</si>
  <si>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</si>
  <si>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</si>
  <si>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</si>
  <si>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</si>
  <si>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</si>
  <si>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</si>
  <si>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</si>
  <si>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</si>
  <si>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</si>
  <si>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</si>
  <si>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</si>
  <si>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</si>
  <si>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</si>
  <si>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</si>
  <si>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</si>
  <si>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</si>
  <si>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</si>
  <si>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</si>
  <si>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</si>
  <si>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</si>
  <si>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</si>
  <si>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</si>
  <si>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</si>
  <si>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</si>
  <si>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</si>
  <si>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</si>
  <si>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</si>
  <si>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</si>
  <si>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</si>
  <si>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</si>
  <si>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</si>
  <si>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</si>
  <si>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</si>
  <si>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</si>
  <si>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</si>
  <si>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</si>
  <si>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</si>
  <si>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</si>
  <si>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</si>
  <si>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</si>
  <si>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</si>
  <si>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</si>
  <si>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</si>
  <si>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</si>
  <si>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</si>
  <si>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</si>
  <si>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</si>
  <si>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</si>
  <si>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</si>
  <si>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</si>
  <si>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</si>
  <si>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</si>
  <si>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</si>
  <si>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</si>
  <si>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</si>
  <si>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</si>
  <si>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</si>
  <si>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</si>
  <si>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</si>
  <si>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</si>
  <si>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</si>
  <si>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</si>
  <si>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</si>
  <si>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</si>
  <si>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</si>
  <si>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</si>
  <si>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</si>
  <si>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</si>
  <si>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</si>
  <si>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</si>
  <si>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</si>
  <si>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</si>
  <si>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</si>
  <si>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</si>
  <si>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</si>
  <si>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</si>
  <si>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</si>
  <si>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</si>
  <si>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</si>
  <si>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</si>
  <si>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</si>
  <si>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</si>
  <si>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</si>
  <si>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</si>
  <si>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</si>
  <si>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</si>
  <si>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</si>
  <si>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</si>
  <si>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</si>
  <si>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</si>
  <si>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</si>
  <si>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</si>
  <si>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</si>
  <si>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</si>
  <si>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</si>
  <si>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</si>
  <si>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</si>
  <si>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</si>
  <si>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</si>
  <si>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</si>
  <si>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</si>
  <si>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</si>
  <si>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</si>
  <si>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</si>
  <si>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</si>
  <si>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</si>
  <si>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</si>
  <si>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</si>
  <si>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</si>
  <si>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</si>
  <si>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</si>
  <si>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</si>
  <si>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</si>
  <si>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</si>
  <si>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</si>
  <si>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</si>
  <si>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</si>
  <si>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</si>
  <si>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</si>
  <si>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</si>
  <si>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</si>
  <si>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</si>
  <si>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</si>
  <si>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</si>
  <si>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</si>
  <si>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</si>
  <si>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</si>
  <si>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</si>
  <si>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</si>
  <si>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</si>
  <si>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</si>
  <si>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</si>
  <si>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</si>
  <si>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</si>
  <si>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</si>
  <si>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</si>
  <si>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</si>
  <si>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</si>
  <si>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</si>
  <si>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</si>
  <si>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</si>
  <si>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</si>
  <si>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</si>
  <si>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</si>
  <si>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</si>
  <si>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</si>
  <si>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</si>
  <si>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</si>
  <si>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</si>
  <si>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</si>
  <si>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</si>
  <si>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</si>
  <si>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</si>
  <si>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</si>
  <si>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</si>
  <si>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</si>
  <si>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</si>
  <si>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</si>
  <si>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</si>
  <si>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</si>
  <si>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</si>
  <si>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</si>
  <si>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</si>
  <si>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</si>
  <si>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</si>
  <si>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</si>
  <si>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</si>
  <si>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</si>
  <si>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</si>
  <si>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</si>
  <si>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</si>
  <si>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</si>
  <si>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</si>
  <si>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</si>
  <si>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</si>
  <si>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r>
      <rPr>
        <b/>
        <sz val="10"/>
        <rFont val="Calibri"/>
        <family val="2"/>
        <scheme val="minor"/>
      </rPr>
      <t>PRINCIPAIS PAÍSES CLIENTES EM 2020:</t>
    </r>
    <r>
      <rPr>
        <sz val="10"/>
        <rFont val="Calibri"/>
        <family val="2"/>
        <scheme val="minor"/>
      </rPr>
      <t xml:space="preserve">
MAIN PARTNER COUNTRIES IN 2020:</t>
    </r>
  </si>
  <si>
    <r>
      <rPr>
        <b/>
        <sz val="10"/>
        <color rgb="FF234371"/>
        <rFont val="Calibri"/>
        <family val="2"/>
        <scheme val="minor"/>
      </rPr>
      <t>PRINCIPAIS PAÍSES FORNECEDORES EM 2020:</t>
    </r>
    <r>
      <rPr>
        <sz val="10"/>
        <color rgb="FF234371"/>
        <rFont val="Calibri"/>
        <family val="2"/>
        <scheme val="minor"/>
      </rPr>
      <t xml:space="preserve">
MAIN PARTNER COUNTRIES IN 2020:</t>
    </r>
  </si>
  <si>
    <t>REINO UNIDO (*)</t>
  </si>
  <si>
    <t>UNITED KINGDOM (*)</t>
  </si>
  <si>
    <t xml:space="preserve">(*) - INCLUI IRLANDA DO NORTE
(*) - INCLUDES NORTHERN IRELAND
</t>
  </si>
  <si>
    <t>Período: JANEIRO A MARÇO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</si>
  <si>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</si>
  <si>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</si>
  <si>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</si>
  <si>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</si>
  <si>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</si>
  <si>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</si>
  <si>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</si>
  <si>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</si>
  <si>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</si>
  <si>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</si>
  <si>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</si>
  <si>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</si>
  <si>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</si>
  <si>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</si>
  <si>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</si>
  <si>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</si>
  <si>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</si>
  <si>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>x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</si>
  <si>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</si>
  <si>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</si>
  <si>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</si>
  <si>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</si>
  <si>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</si>
  <si>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</si>
  <si>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</si>
  <si>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</si>
  <si>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</si>
  <si>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</si>
  <si>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</si>
  <si>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</si>
  <si>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</si>
  <si>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</si>
  <si>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</si>
  <si>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</si>
  <si>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</si>
  <si>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</si>
  <si>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</si>
  <si>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</si>
  <si>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</si>
  <si>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</si>
  <si>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</si>
  <si>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</si>
  <si>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</si>
  <si>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</si>
  <si>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 xml:space="preserve">      REINO UNIDO (SEM IRLANDA DO NORTE)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</si>
  <si>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</si>
  <si>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</si>
  <si>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</si>
  <si>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</si>
  <si>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</si>
  <si>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</si>
  <si>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</si>
  <si>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</si>
  <si>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</si>
  <si>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</si>
  <si>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</si>
  <si>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</si>
  <si>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</si>
  <si>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</si>
  <si>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</si>
  <si>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</si>
  <si>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</si>
  <si>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</si>
  <si>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</si>
  <si>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</si>
  <si>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</si>
  <si>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</si>
  <si>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</si>
  <si>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</si>
  <si>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</si>
  <si>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</si>
  <si>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</si>
  <si>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</si>
  <si>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</si>
  <si>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</si>
  <si>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</si>
  <si>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</si>
  <si>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</si>
  <si>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</si>
  <si>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</si>
  <si>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</si>
  <si>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</si>
  <si>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</si>
  <si>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</si>
  <si>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</si>
  <si>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</si>
  <si>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</si>
  <si>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</si>
  <si>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</si>
  <si>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</si>
  <si>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</si>
  <si>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</si>
  <si>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</si>
  <si>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</si>
  <si>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</si>
  <si>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</si>
  <si>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</si>
  <si>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</si>
  <si>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</si>
  <si>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</si>
  <si>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</si>
  <si>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</si>
  <si>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</si>
  <si>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</si>
  <si>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</si>
  <si>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</si>
  <si>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</si>
  <si>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</si>
  <si>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</si>
  <si>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</si>
  <si>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</si>
  <si>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</si>
  <si>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</si>
  <si>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</si>
  <si>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</si>
  <si>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</si>
  <si>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</si>
  <si>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</si>
  <si>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</si>
  <si>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</si>
  <si>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</si>
  <si>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</si>
  <si>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</si>
  <si>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</si>
  <si>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</si>
  <si>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</si>
  <si>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</si>
  <si>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</si>
  <si>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</si>
  <si>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</si>
  <si>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</si>
  <si>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</si>
  <si>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</si>
  <si>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</si>
  <si>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</si>
  <si>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</si>
  <si>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</si>
  <si>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</si>
  <si>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</si>
  <si>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</si>
  <si>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</si>
  <si>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</si>
  <si>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</si>
  <si>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</si>
  <si>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</si>
  <si>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</si>
  <si>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</si>
  <si>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</si>
  <si>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</si>
  <si>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</si>
  <si>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</si>
  <si>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</si>
  <si>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</si>
  <si>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</si>
  <si>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</si>
  <si>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</si>
  <si>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</si>
  <si>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</si>
  <si>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</si>
  <si>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</si>
  <si>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</si>
  <si>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</si>
  <si>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</si>
  <si>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</si>
  <si>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</si>
  <si>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</si>
  <si>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</si>
  <si>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</si>
  <si>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</si>
  <si>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</si>
  <si>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</si>
  <si>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</si>
  <si>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</si>
  <si>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</si>
  <si>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</si>
  <si>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</si>
  <si>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</si>
  <si>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</si>
  <si>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</si>
  <si>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</si>
  <si>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</si>
  <si>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</si>
  <si>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</si>
  <si>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</si>
  <si>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</si>
  <si>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</si>
  <si>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FIJI</t>
  </si>
  <si>
    <t xml:space="preserve">      GUAME</t>
  </si>
  <si>
    <t xml:space="preserve">      QUIRIBATI</t>
  </si>
  <si>
    <t xml:space="preserve">      ILHAS MARSHALL</t>
  </si>
  <si>
    <t xml:space="preserve">      NOVA CALEDONIA</t>
  </si>
  <si>
    <t xml:space="preserve">      NOVA ZELANDIA</t>
  </si>
  <si>
    <t xml:space="preserve">      POLINESIA FRANCESA</t>
  </si>
  <si>
    <t xml:space="preserve">      PAPUA-NOVA GUINE</t>
  </si>
  <si>
    <t xml:space="preserve">      ILHAS SALOMAO</t>
  </si>
  <si>
    <t xml:space="preserve">      TERRAS AUSTRAIS E ANTARTICAS FRANCE</t>
  </si>
  <si>
    <t xml:space="preserve">      ILHAS MENORES AFASTADAS ESTADOS UNI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</si>
  <si>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</si>
  <si>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</si>
  <si>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</si>
  <si>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</si>
  <si>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</si>
  <si>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</si>
  <si>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MARCH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</si>
  <si>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</si>
  <si>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</si>
  <si>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</si>
  <si>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</si>
  <si>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</si>
  <si>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</si>
  <si>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</si>
  <si>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</si>
  <si>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</si>
  <si>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</si>
  <si>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</si>
  <si>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</si>
  <si>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</si>
  <si>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</si>
  <si>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</si>
  <si>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</si>
  <si>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</si>
  <si>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</si>
  <si>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</si>
  <si>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</si>
  <si>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</si>
  <si>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</si>
  <si>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</si>
  <si>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</si>
  <si>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</si>
  <si>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</si>
  <si>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</si>
  <si>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</si>
  <si>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</si>
  <si>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</si>
  <si>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</si>
  <si>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</si>
  <si>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</si>
  <si>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</si>
  <si>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</si>
  <si>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</si>
  <si>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</si>
  <si>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</si>
  <si>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</si>
  <si>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</si>
  <si>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UNITED KINGDOM(WITHOUT NORTHERN IRE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</si>
  <si>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</si>
  <si>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</si>
  <si>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</si>
  <si>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</si>
  <si>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</si>
  <si>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</si>
  <si>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</si>
  <si>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</si>
  <si>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</si>
  <si>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</si>
  <si>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</si>
  <si>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</si>
  <si>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</si>
  <si>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</si>
  <si>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</si>
  <si>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</si>
  <si>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</si>
  <si>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</si>
  <si>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</si>
  <si>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</si>
  <si>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</si>
  <si>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</si>
  <si>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</si>
  <si>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</si>
  <si>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</si>
  <si>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</si>
  <si>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</si>
  <si>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</si>
  <si>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</si>
  <si>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</si>
  <si>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</si>
  <si>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</si>
  <si>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</si>
  <si>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</si>
  <si>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</si>
  <si>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</si>
  <si>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</si>
  <si>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</si>
  <si>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</si>
  <si>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</si>
  <si>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</si>
  <si>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</si>
  <si>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</si>
  <si>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</si>
  <si>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</si>
  <si>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</si>
  <si>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</si>
  <si>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</si>
  <si>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</si>
  <si>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</si>
  <si>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</si>
  <si>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</si>
  <si>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</si>
  <si>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</si>
  <si>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</si>
  <si>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</si>
  <si>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</si>
  <si>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</si>
  <si>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</si>
  <si>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</si>
  <si>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</si>
  <si>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</si>
  <si>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</si>
  <si>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</si>
  <si>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</si>
  <si>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</si>
  <si>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</si>
  <si>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</si>
  <si>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</si>
  <si>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</si>
  <si>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</si>
  <si>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</si>
  <si>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</si>
  <si>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</si>
  <si>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</si>
  <si>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</si>
  <si>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</si>
  <si>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</si>
  <si>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</si>
  <si>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</si>
  <si>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</si>
  <si>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</si>
  <si>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</si>
  <si>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</si>
  <si>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</si>
  <si>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</si>
  <si>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</si>
  <si>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</si>
  <si>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</si>
  <si>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</si>
  <si>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</si>
  <si>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</si>
  <si>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</si>
  <si>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</si>
  <si>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</si>
  <si>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</si>
  <si>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</si>
  <si>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</si>
  <si>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</si>
  <si>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</si>
  <si>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</si>
  <si>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</si>
  <si>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</si>
  <si>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</si>
  <si>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</si>
  <si>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</si>
  <si>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</si>
  <si>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</si>
  <si>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</si>
  <si>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</si>
  <si>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</si>
  <si>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</si>
  <si>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</si>
  <si>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</si>
  <si>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</si>
  <si>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</si>
  <si>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</si>
  <si>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</si>
  <si>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</si>
  <si>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</si>
  <si>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</si>
  <si>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</si>
  <si>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</si>
  <si>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</si>
  <si>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</si>
  <si>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</si>
  <si>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</si>
  <si>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</si>
  <si>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</si>
  <si>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</si>
  <si>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</si>
  <si>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</si>
  <si>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</si>
  <si>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</si>
  <si>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</si>
  <si>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</si>
  <si>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</si>
  <si>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</si>
  <si>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</si>
  <si>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FIJI</t>
  </si>
  <si>
    <t xml:space="preserve">     GUAM</t>
  </si>
  <si>
    <t xml:space="preserve">     KIRIBATI</t>
  </si>
  <si>
    <t xml:space="preserve">     MARSHALL ISLANDS</t>
  </si>
  <si>
    <t xml:space="preserve">     NEW CALEDONIA</t>
  </si>
  <si>
    <t xml:space="preserve">     NEW ZEALAND</t>
  </si>
  <si>
    <t xml:space="preserve">     FRENCH POLYNESIA</t>
  </si>
  <si>
    <t xml:space="preserve">     PAPUA NEW GUINEA</t>
  </si>
  <si>
    <t xml:space="preserve">     SOLOMON ISLANDS</t>
  </si>
  <si>
    <t xml:space="preserve">     FRENCH SOUTHERN TERRITORIES</t>
  </si>
  <si>
    <t xml:space="preserve">     UNITED STATES MINOR OUTLYING ISLAND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</si>
  <si>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</si>
  <si>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</si>
  <si>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</si>
  <si>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</si>
  <si>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</si>
  <si>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</si>
  <si>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JAN 2020 a MAR 2020
JAN 2020 to MAR 2020</t>
  </si>
  <si>
    <t>JAN 2021 a MAR 2021
JAN 2021 to MAR 2021</t>
  </si>
  <si>
    <t>MAR 2021
MAR 2021</t>
  </si>
  <si>
    <t>MAR 2020
MAR 2020</t>
  </si>
  <si>
    <t>Q011_ENT_CGCE - IMPORTAÇÕES - COMÉRCIO INTERNACIONAL POR CGCE - Retificado a 11/05/2021</t>
  </si>
  <si>
    <t>Q012_SAI_CGCE - EXPORTAÇÕES - COMÉRCIO INTERNACIONAL POR CGCE -Retificado a 11/05/2021</t>
  </si>
  <si>
    <t>Q011_IMP_BEC - IMPORTS - INTERNATIONAL TRADE BY BEC - Rectified on 11/05/2021</t>
  </si>
  <si>
    <t>Q012_EXP_BEC - EXPORTS - INTERNATIONAL TRADE BY BEC - Rectified on 11/05/2021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</si>
</sst>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4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0" fontId="18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horizontal="left" vertical="top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175488"/>
        <c:axId val="64181376"/>
      </c:barChart>
      <c:catAx>
        <c:axId val="64175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81376"/>
        <c:crosses val="autoZero"/>
        <c:auto val="1"/>
        <c:lblAlgn val="ctr"/>
        <c:lblOffset val="100"/>
        <c:tickLblSkip val="1"/>
        <c:tickMarkSkip val="1"/>
      </c:catAx>
      <c:valAx>
        <c:axId val="641813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754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77630464"/>
        <c:axId val="77640448"/>
      </c:barChart>
      <c:catAx>
        <c:axId val="77630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640448"/>
        <c:crosses val="autoZero"/>
        <c:auto val="1"/>
        <c:lblAlgn val="ctr"/>
        <c:lblOffset val="100"/>
        <c:tickLblSkip val="1"/>
        <c:tickMarkSkip val="1"/>
      </c:catAx>
      <c:valAx>
        <c:axId val="776404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6304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77661696"/>
        <c:axId val="77663232"/>
      </c:barChart>
      <c:catAx>
        <c:axId val="77661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663232"/>
        <c:crosses val="autoZero"/>
        <c:auto val="1"/>
        <c:lblAlgn val="ctr"/>
        <c:lblOffset val="100"/>
        <c:tickLblSkip val="1"/>
        <c:tickMarkSkip val="1"/>
      </c:catAx>
      <c:valAx>
        <c:axId val="776632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66169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77712768"/>
        <c:axId val="77935744"/>
      </c:barChart>
      <c:catAx>
        <c:axId val="77712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35744"/>
        <c:crosses val="autoZero"/>
        <c:auto val="1"/>
        <c:lblAlgn val="ctr"/>
        <c:lblOffset val="100"/>
        <c:tickLblSkip val="1"/>
        <c:tickMarkSkip val="1"/>
      </c:catAx>
      <c:valAx>
        <c:axId val="779357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712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77956992"/>
        <c:axId val="77958528"/>
      </c:barChart>
      <c:catAx>
        <c:axId val="77956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58528"/>
        <c:crosses val="autoZero"/>
        <c:auto val="1"/>
        <c:lblAlgn val="ctr"/>
        <c:lblOffset val="100"/>
        <c:tickLblSkip val="1"/>
        <c:tickMarkSkip val="1"/>
      </c:catAx>
      <c:valAx>
        <c:axId val="779585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5699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78381056"/>
        <c:axId val="78382592"/>
      </c:barChart>
      <c:catAx>
        <c:axId val="78381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382592"/>
        <c:crosses val="autoZero"/>
        <c:auto val="1"/>
        <c:lblAlgn val="ctr"/>
        <c:lblOffset val="100"/>
        <c:tickLblSkip val="1"/>
        <c:tickMarkSkip val="1"/>
      </c:catAx>
      <c:valAx>
        <c:axId val="783825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381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671296"/>
        <c:axId val="83677184"/>
      </c:barChart>
      <c:catAx>
        <c:axId val="83671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677184"/>
        <c:crosses val="autoZero"/>
        <c:auto val="1"/>
        <c:lblAlgn val="ctr"/>
        <c:lblOffset val="100"/>
        <c:tickLblSkip val="1"/>
        <c:tickMarkSkip val="1"/>
      </c:catAx>
      <c:valAx>
        <c:axId val="836771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67129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714432"/>
        <c:axId val="83715968"/>
      </c:barChart>
      <c:catAx>
        <c:axId val="8371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15968"/>
        <c:crosses val="autoZero"/>
        <c:auto val="1"/>
        <c:lblAlgn val="ctr"/>
        <c:lblOffset val="100"/>
        <c:tickLblSkip val="1"/>
        <c:tickMarkSkip val="1"/>
      </c:catAx>
      <c:valAx>
        <c:axId val="837159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144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741312"/>
        <c:axId val="83747200"/>
      </c:barChart>
      <c:catAx>
        <c:axId val="83741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47200"/>
        <c:crosses val="autoZero"/>
        <c:auto val="1"/>
        <c:lblAlgn val="ctr"/>
        <c:lblOffset val="100"/>
        <c:tickLblSkip val="1"/>
        <c:tickMarkSkip val="1"/>
      </c:catAx>
      <c:valAx>
        <c:axId val="837472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413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3776256"/>
        <c:axId val="83777792"/>
      </c:barChart>
      <c:catAx>
        <c:axId val="83776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7792"/>
        <c:crosses val="autoZero"/>
        <c:auto val="1"/>
        <c:lblAlgn val="ctr"/>
        <c:lblOffset val="100"/>
        <c:tickLblSkip val="1"/>
        <c:tickMarkSkip val="1"/>
      </c:catAx>
      <c:valAx>
        <c:axId val="837777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6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3807232"/>
        <c:axId val="83845888"/>
      </c:barChart>
      <c:catAx>
        <c:axId val="83807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45888"/>
        <c:crosses val="autoZero"/>
        <c:auto val="1"/>
        <c:lblAlgn val="ctr"/>
        <c:lblOffset val="100"/>
        <c:tickLblSkip val="1"/>
        <c:tickMarkSkip val="1"/>
      </c:catAx>
      <c:valAx>
        <c:axId val="838458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072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189952"/>
        <c:axId val="64191488"/>
      </c:barChart>
      <c:catAx>
        <c:axId val="64189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91488"/>
        <c:crosses val="autoZero"/>
        <c:auto val="1"/>
        <c:lblAlgn val="ctr"/>
        <c:lblOffset val="100"/>
        <c:tickLblSkip val="1"/>
        <c:tickMarkSkip val="1"/>
      </c:catAx>
      <c:valAx>
        <c:axId val="641914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899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3879040"/>
        <c:axId val="83880576"/>
      </c:barChart>
      <c:catAx>
        <c:axId val="83879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80576"/>
        <c:crosses val="autoZero"/>
        <c:auto val="1"/>
        <c:lblAlgn val="ctr"/>
        <c:lblOffset val="100"/>
        <c:tickLblSkip val="1"/>
        <c:tickMarkSkip val="1"/>
      </c:catAx>
      <c:valAx>
        <c:axId val="838805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87904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888384"/>
        <c:axId val="91231360"/>
      </c:barChart>
      <c:catAx>
        <c:axId val="85888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1231360"/>
        <c:crosses val="autoZero"/>
        <c:auto val="1"/>
        <c:lblAlgn val="ctr"/>
        <c:lblOffset val="100"/>
        <c:tickLblSkip val="1"/>
        <c:tickMarkSkip val="1"/>
      </c:catAx>
      <c:valAx>
        <c:axId val="912313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8883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5825024"/>
        <c:axId val="85826560"/>
      </c:barChart>
      <c:catAx>
        <c:axId val="85825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826560"/>
        <c:crosses val="autoZero"/>
        <c:auto val="1"/>
        <c:lblAlgn val="ctr"/>
        <c:lblOffset val="100"/>
        <c:tickLblSkip val="1"/>
        <c:tickMarkSkip val="1"/>
      </c:catAx>
      <c:valAx>
        <c:axId val="8582656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58250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2958720"/>
        <c:axId val="92960256"/>
      </c:barChart>
      <c:catAx>
        <c:axId val="9295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960256"/>
        <c:crosses val="autoZero"/>
        <c:auto val="1"/>
        <c:lblAlgn val="ctr"/>
        <c:lblOffset val="100"/>
        <c:tickLblSkip val="1"/>
        <c:tickMarkSkip val="1"/>
      </c:catAx>
      <c:valAx>
        <c:axId val="929602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95872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3026176"/>
        <c:axId val="93027712"/>
      </c:barChart>
      <c:catAx>
        <c:axId val="93026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027712"/>
        <c:crosses val="autoZero"/>
        <c:auto val="1"/>
        <c:lblAlgn val="ctr"/>
        <c:lblOffset val="100"/>
        <c:tickLblSkip val="1"/>
        <c:tickMarkSkip val="1"/>
      </c:catAx>
      <c:valAx>
        <c:axId val="930277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0261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3073792"/>
        <c:axId val="93075328"/>
      </c:barChart>
      <c:catAx>
        <c:axId val="93073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075328"/>
        <c:crosses val="autoZero"/>
        <c:auto val="1"/>
        <c:lblAlgn val="ctr"/>
        <c:lblOffset val="100"/>
        <c:tickLblSkip val="1"/>
        <c:tickMarkSkip val="1"/>
      </c:catAx>
      <c:valAx>
        <c:axId val="930753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07379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94251264"/>
        <c:axId val="94257152"/>
      </c:barChart>
      <c:catAx>
        <c:axId val="94251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257152"/>
        <c:crosses val="autoZero"/>
        <c:auto val="1"/>
        <c:lblAlgn val="ctr"/>
        <c:lblOffset val="100"/>
        <c:tickLblSkip val="1"/>
        <c:tickMarkSkip val="1"/>
      </c:catAx>
      <c:valAx>
        <c:axId val="942571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2512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245760"/>
        <c:axId val="64247296"/>
      </c:barChart>
      <c:catAx>
        <c:axId val="64245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247296"/>
        <c:crosses val="autoZero"/>
        <c:auto val="1"/>
        <c:lblAlgn val="ctr"/>
        <c:lblOffset val="100"/>
        <c:tickLblSkip val="1"/>
        <c:tickMarkSkip val="1"/>
      </c:catAx>
      <c:valAx>
        <c:axId val="642472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2457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620416"/>
        <c:axId val="64621952"/>
      </c:barChart>
      <c:catAx>
        <c:axId val="64620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21952"/>
        <c:crosses val="autoZero"/>
        <c:auto val="1"/>
        <c:lblAlgn val="ctr"/>
        <c:lblOffset val="100"/>
        <c:tickLblSkip val="1"/>
        <c:tickMarkSkip val="1"/>
      </c:catAx>
      <c:valAx>
        <c:axId val="646219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204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684416"/>
        <c:axId val="64685952"/>
      </c:barChart>
      <c:catAx>
        <c:axId val="64684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85952"/>
        <c:crosses val="autoZero"/>
        <c:auto val="1"/>
        <c:lblAlgn val="ctr"/>
        <c:lblOffset val="100"/>
        <c:tickLblSkip val="1"/>
        <c:tickMarkSkip val="1"/>
      </c:catAx>
      <c:valAx>
        <c:axId val="646859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844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694912"/>
        <c:axId val="64704896"/>
      </c:barChart>
      <c:catAx>
        <c:axId val="64694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04896"/>
        <c:crosses val="autoZero"/>
        <c:auto val="1"/>
        <c:lblAlgn val="ctr"/>
        <c:lblOffset val="100"/>
        <c:tickLblSkip val="1"/>
        <c:tickMarkSkip val="1"/>
      </c:catAx>
      <c:valAx>
        <c:axId val="647048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94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738432"/>
        <c:axId val="64739968"/>
      </c:barChart>
      <c:catAx>
        <c:axId val="64738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39968"/>
        <c:crosses val="autoZero"/>
        <c:auto val="1"/>
        <c:lblAlgn val="ctr"/>
        <c:lblOffset val="100"/>
        <c:tickLblSkip val="1"/>
        <c:tickMarkSkip val="1"/>
      </c:catAx>
      <c:valAx>
        <c:axId val="647399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384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5575936"/>
        <c:axId val="77058816"/>
      </c:barChart>
      <c:catAx>
        <c:axId val="65575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058816"/>
        <c:crosses val="autoZero"/>
        <c:auto val="1"/>
        <c:lblAlgn val="ctr"/>
        <c:lblOffset val="100"/>
        <c:tickLblSkip val="1"/>
        <c:tickMarkSkip val="1"/>
      </c:catAx>
      <c:valAx>
        <c:axId val="7705881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5759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77595776"/>
        <c:axId val="77597312"/>
      </c:barChart>
      <c:catAx>
        <c:axId val="77595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597312"/>
        <c:crosses val="autoZero"/>
        <c:auto val="1"/>
        <c:lblAlgn val="ctr"/>
        <c:lblOffset val="100"/>
        <c:tickLblSkip val="1"/>
        <c:tickMarkSkip val="1"/>
      </c:catAx>
      <c:valAx>
        <c:axId val="775973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59577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385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386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387</v>
      </c>
    </row>
    <row r="8" spans="2:2" s="16" customFormat="1" ht="18" customHeight="1">
      <c r="B8" s="19" t="s">
        <v>388</v>
      </c>
    </row>
    <row r="9" spans="2:2" s="16" customFormat="1" ht="18" customHeight="1">
      <c r="B9" s="19" t="s">
        <v>389</v>
      </c>
    </row>
    <row r="10" spans="2:2" s="16" customFormat="1" ht="18" customHeight="1">
      <c r="B10" s="19" t="s">
        <v>384</v>
      </c>
    </row>
    <row r="11" spans="2:2" s="16" customFormat="1" ht="18" customHeight="1">
      <c r="B11" s="19" t="s">
        <v>381</v>
      </c>
    </row>
    <row r="12" spans="2:2" s="16" customFormat="1" ht="18" customHeight="1">
      <c r="B12" s="19" t="s">
        <v>380</v>
      </c>
    </row>
    <row r="13" spans="2:2" s="16" customFormat="1" ht="18" customHeight="1">
      <c r="B13" s="19" t="s">
        <v>379</v>
      </c>
    </row>
    <row r="14" spans="2:2" s="16" customFormat="1" ht="18" customHeight="1">
      <c r="B14" s="19" t="s">
        <v>382</v>
      </c>
    </row>
    <row r="15" spans="2:2" s="16" customFormat="1" ht="18" customHeight="1">
      <c r="B15" s="19" t="s">
        <v>378</v>
      </c>
    </row>
    <row r="16" spans="2:2" s="16" customFormat="1" ht="18" customHeight="1">
      <c r="B16" s="19" t="s">
        <v>383</v>
      </c>
    </row>
    <row r="17" spans="2:2" s="16" customFormat="1" ht="18" customHeight="1">
      <c r="B17" s="19" t="s">
        <v>1111</v>
      </c>
    </row>
    <row r="18" spans="2:2" s="16" customFormat="1" ht="18" customHeight="1">
      <c r="B18" s="19" t="s">
        <v>1112</v>
      </c>
    </row>
    <row r="19" spans="2:2" ht="18" customHeight="1">
      <c r="B19" s="19" t="s">
        <v>377</v>
      </c>
    </row>
    <row r="20" spans="2:2" ht="18" customHeight="1">
      <c r="B20" s="19" t="s">
        <v>376</v>
      </c>
    </row>
    <row r="21" spans="2:2" ht="18" customHeight="1">
      <c r="B21" s="19" t="s">
        <v>390</v>
      </c>
    </row>
    <row r="22" spans="2:2" ht="18" customHeight="1">
      <c r="B22" s="19" t="s">
        <v>391</v>
      </c>
    </row>
    <row r="23" spans="2:2" ht="18" customHeight="1"/>
    <row r="24" spans="2:2" ht="18" customHeight="1">
      <c r="B24" s="19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</row>
    <row r="2" spans="1:24" ht="29.25" customHeight="1">
      <c r="A2" s="244" t="s">
        <v>665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666</v>
      </c>
      <c r="B5" s="215"/>
      <c r="C5" s="215"/>
      <c r="D5" s="215"/>
      <c r="E5" s="63"/>
      <c r="F5" s="246" t="s">
        <v>667</v>
      </c>
      <c r="G5" s="217"/>
      <c r="H5" s="217"/>
      <c r="I5" s="217"/>
      <c r="J5" s="217"/>
      <c r="K5" s="217"/>
      <c r="L5" s="217"/>
      <c r="M5" s="105"/>
      <c r="N5" s="215" t="s">
        <v>668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644</v>
      </c>
      <c r="G7" s="216"/>
      <c r="H7" s="216"/>
      <c r="I7" s="216"/>
      <c r="J7" s="216"/>
      <c r="K7" s="109"/>
      <c r="L7" s="30" t="s">
        <v>652</v>
      </c>
      <c r="M7" s="110"/>
      <c r="N7" s="216" t="s">
        <v>644</v>
      </c>
      <c r="O7" s="216"/>
      <c r="P7" s="216"/>
      <c r="Q7" s="216"/>
      <c r="R7" s="216"/>
      <c r="S7" s="109"/>
      <c r="T7" s="30" t="s">
        <v>652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1109</v>
      </c>
      <c r="G9" s="106"/>
      <c r="H9" s="112" t="s">
        <v>1110</v>
      </c>
      <c r="I9" s="106"/>
      <c r="J9" s="30" t="s">
        <v>669</v>
      </c>
      <c r="K9" s="106"/>
      <c r="L9" s="30" t="s">
        <v>296</v>
      </c>
      <c r="M9" s="105"/>
      <c r="N9" s="112" t="s">
        <v>1109</v>
      </c>
      <c r="O9" s="106"/>
      <c r="P9" s="112" t="s">
        <v>1110</v>
      </c>
      <c r="Q9" s="106"/>
      <c r="R9" s="30" t="s">
        <v>669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42" t="s">
        <v>701</v>
      </c>
      <c r="B11" s="242"/>
      <c r="C11" s="242"/>
      <c r="D11" s="242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614</v>
      </c>
      <c r="D12" s="72"/>
      <c r="E12" s="72"/>
      <c r="F12" s="72">
        <v>2150.8765450000001</v>
      </c>
      <c r="G12" s="72"/>
      <c r="H12" s="72">
        <v>1832.609978</v>
      </c>
      <c r="I12" s="72"/>
      <c r="J12" s="119">
        <f t="shared" ref="J12:J21" si="0">F12-H12</f>
        <v>318.26656700000012</v>
      </c>
      <c r="K12" s="72"/>
      <c r="L12" s="120">
        <f t="shared" ref="L12:L21" si="1">F12/H12*100-100</f>
        <v>17.366846782496353</v>
      </c>
      <c r="M12" s="113"/>
      <c r="N12" s="72">
        <v>5811.1467210000001</v>
      </c>
      <c r="O12" s="72"/>
      <c r="P12" s="72">
        <v>5723.1701990000001</v>
      </c>
      <c r="Q12" s="72"/>
      <c r="R12" s="119">
        <f>N12-P12</f>
        <v>87.976521999999932</v>
      </c>
      <c r="S12" s="72"/>
      <c r="T12" s="120">
        <f t="shared" ref="T12:T21" si="2">N12/P12*100-100</f>
        <v>1.5371991211334546</v>
      </c>
      <c r="U12" s="20"/>
    </row>
    <row r="13" spans="1:24" ht="12.75" customHeight="1">
      <c r="A13" s="20"/>
      <c r="B13" s="72" t="s">
        <v>367</v>
      </c>
      <c r="C13" s="72" t="s">
        <v>615</v>
      </c>
      <c r="D13" s="121"/>
      <c r="E13" s="20"/>
      <c r="F13" s="72">
        <v>996.51681799999994</v>
      </c>
      <c r="G13" s="72"/>
      <c r="H13" s="72">
        <v>820.48771699999998</v>
      </c>
      <c r="I13" s="72"/>
      <c r="J13" s="119">
        <f t="shared" si="0"/>
        <v>176.02910099999997</v>
      </c>
      <c r="K13" s="72"/>
      <c r="L13" s="120">
        <f t="shared" si="1"/>
        <v>21.454203073706708</v>
      </c>
      <c r="M13" s="113"/>
      <c r="N13" s="72">
        <v>2561.4059569999999</v>
      </c>
      <c r="O13" s="72"/>
      <c r="P13" s="72">
        <v>2542.6042630000002</v>
      </c>
      <c r="Q13" s="72"/>
      <c r="R13" s="119">
        <f>N13-P13</f>
        <v>18.80169399999977</v>
      </c>
      <c r="S13" s="72"/>
      <c r="T13" s="120">
        <f t="shared" si="2"/>
        <v>0.73946599844900618</v>
      </c>
      <c r="U13" s="20"/>
    </row>
    <row r="14" spans="1:24" ht="12.75" customHeight="1">
      <c r="A14" s="72"/>
      <c r="B14" s="72" t="s">
        <v>368</v>
      </c>
      <c r="C14" s="72" t="s">
        <v>616</v>
      </c>
      <c r="D14" s="72"/>
      <c r="E14" s="72"/>
      <c r="F14" s="72">
        <v>454.17601000000002</v>
      </c>
      <c r="G14" s="72"/>
      <c r="H14" s="72">
        <v>403.43828300000001</v>
      </c>
      <c r="I14" s="72"/>
      <c r="J14" s="119">
        <f t="shared" si="0"/>
        <v>50.737727000000007</v>
      </c>
      <c r="K14" s="72"/>
      <c r="L14" s="120">
        <f t="shared" si="1"/>
        <v>12.576329301897204</v>
      </c>
      <c r="M14" s="113"/>
      <c r="N14" s="72">
        <v>1244.664025</v>
      </c>
      <c r="O14" s="72"/>
      <c r="P14" s="72">
        <v>1510.1191369999999</v>
      </c>
      <c r="Q14" s="72"/>
      <c r="R14" s="119">
        <f t="shared" ref="R14:R21" si="3">N14-P14</f>
        <v>-265.45511199999987</v>
      </c>
      <c r="S14" s="72"/>
      <c r="T14" s="120">
        <f t="shared" si="2"/>
        <v>-17.578421827522334</v>
      </c>
      <c r="U14" s="20"/>
      <c r="V14" s="122"/>
      <c r="W14" s="122"/>
    </row>
    <row r="15" spans="1:24" ht="12.75" customHeight="1">
      <c r="A15" s="20"/>
      <c r="B15" s="72" t="s">
        <v>370</v>
      </c>
      <c r="C15" s="72" t="s">
        <v>618</v>
      </c>
      <c r="D15" s="121"/>
      <c r="E15" s="20"/>
      <c r="F15" s="72">
        <v>378.26837</v>
      </c>
      <c r="G15" s="72"/>
      <c r="H15" s="72">
        <v>322.675276</v>
      </c>
      <c r="I15" s="72"/>
      <c r="J15" s="119">
        <f t="shared" si="0"/>
        <v>55.593094000000008</v>
      </c>
      <c r="K15" s="72"/>
      <c r="L15" s="120">
        <f t="shared" si="1"/>
        <v>17.228804973579699</v>
      </c>
      <c r="M15" s="113"/>
      <c r="N15" s="72">
        <v>992.04174499999999</v>
      </c>
      <c r="O15" s="72"/>
      <c r="P15" s="72">
        <v>960.48172799999998</v>
      </c>
      <c r="Q15" s="72"/>
      <c r="R15" s="119">
        <f t="shared" si="3"/>
        <v>31.560017000000016</v>
      </c>
      <c r="S15" s="72"/>
      <c r="T15" s="120">
        <f t="shared" si="2"/>
        <v>3.2858529298331405</v>
      </c>
      <c r="U15" s="20"/>
      <c r="V15" s="122"/>
      <c r="W15" s="122"/>
    </row>
    <row r="16" spans="1:24" ht="12.75" customHeight="1">
      <c r="A16" s="20"/>
      <c r="B16" s="72" t="s">
        <v>369</v>
      </c>
      <c r="C16" s="72" t="s">
        <v>617</v>
      </c>
      <c r="D16" s="121"/>
      <c r="E16" s="20"/>
      <c r="F16" s="72">
        <v>349.62049000000002</v>
      </c>
      <c r="G16" s="72"/>
      <c r="H16" s="72">
        <v>314.886731</v>
      </c>
      <c r="I16" s="72"/>
      <c r="J16" s="119">
        <f t="shared" si="0"/>
        <v>34.73375900000002</v>
      </c>
      <c r="K16" s="72"/>
      <c r="L16" s="120">
        <f t="shared" si="1"/>
        <v>11.030556571785183</v>
      </c>
      <c r="M16" s="113"/>
      <c r="N16" s="72">
        <v>902.53429000000006</v>
      </c>
      <c r="O16" s="72"/>
      <c r="P16" s="72">
        <v>930.55522100000007</v>
      </c>
      <c r="Q16" s="72"/>
      <c r="R16" s="119">
        <f t="shared" si="3"/>
        <v>-28.020931000000019</v>
      </c>
      <c r="S16" s="72"/>
      <c r="T16" s="120">
        <f t="shared" si="2"/>
        <v>-3.0112056079689751</v>
      </c>
      <c r="U16" s="20"/>
      <c r="V16" s="122"/>
      <c r="W16" s="122"/>
    </row>
    <row r="17" spans="1:23" ht="12.75" customHeight="1">
      <c r="A17" s="20"/>
      <c r="B17" s="72" t="s">
        <v>371</v>
      </c>
      <c r="C17" s="72" t="s">
        <v>619</v>
      </c>
      <c r="D17" s="121"/>
      <c r="E17" s="20"/>
      <c r="F17" s="72">
        <v>285.24489299999999</v>
      </c>
      <c r="G17" s="72"/>
      <c r="H17" s="72">
        <v>189.06011100000001</v>
      </c>
      <c r="I17" s="72"/>
      <c r="J17" s="119">
        <f t="shared" si="0"/>
        <v>96.184781999999984</v>
      </c>
      <c r="K17" s="72"/>
      <c r="L17" s="120">
        <f t="shared" si="1"/>
        <v>50.875238299209514</v>
      </c>
      <c r="M17" s="113"/>
      <c r="N17" s="72">
        <v>799.08470599999987</v>
      </c>
      <c r="O17" s="72"/>
      <c r="P17" s="72">
        <v>722.57333900000003</v>
      </c>
      <c r="Q17" s="72"/>
      <c r="R17" s="119">
        <f t="shared" si="3"/>
        <v>76.511366999999836</v>
      </c>
      <c r="S17" s="72"/>
      <c r="T17" s="120">
        <f t="shared" si="2"/>
        <v>10.588733747897081</v>
      </c>
      <c r="U17" s="20"/>
      <c r="V17" s="122"/>
      <c r="W17" s="122"/>
    </row>
    <row r="18" spans="1:23" ht="12.75" customHeight="1">
      <c r="A18" s="20"/>
      <c r="B18" s="72" t="s">
        <v>372</v>
      </c>
      <c r="C18" s="72" t="s">
        <v>620</v>
      </c>
      <c r="D18" s="121"/>
      <c r="E18" s="20"/>
      <c r="F18" s="72">
        <v>199.79489599999999</v>
      </c>
      <c r="G18" s="72"/>
      <c r="H18" s="72">
        <v>185.255214</v>
      </c>
      <c r="I18" s="72"/>
      <c r="J18" s="119">
        <f t="shared" si="0"/>
        <v>14.539681999999999</v>
      </c>
      <c r="K18" s="72"/>
      <c r="L18" s="120">
        <f t="shared" si="1"/>
        <v>7.8484603407707567</v>
      </c>
      <c r="M18" s="113"/>
      <c r="N18" s="72">
        <v>530.38362200000006</v>
      </c>
      <c r="O18" s="72"/>
      <c r="P18" s="72">
        <v>563.34506399999998</v>
      </c>
      <c r="Q18" s="72"/>
      <c r="R18" s="119">
        <f t="shared" si="3"/>
        <v>-32.96144199999992</v>
      </c>
      <c r="S18" s="72"/>
      <c r="T18" s="120">
        <f t="shared" si="2"/>
        <v>-5.8510217105585411</v>
      </c>
      <c r="U18" s="20"/>
      <c r="V18" s="122"/>
      <c r="W18" s="122"/>
    </row>
    <row r="19" spans="1:23" ht="12.75" customHeight="1">
      <c r="A19" s="20"/>
      <c r="B19" s="72" t="s">
        <v>373</v>
      </c>
      <c r="C19" s="72" t="s">
        <v>621</v>
      </c>
      <c r="D19" s="121"/>
      <c r="E19" s="20"/>
      <c r="F19" s="72">
        <v>112.764951</v>
      </c>
      <c r="G19" s="72"/>
      <c r="H19" s="72">
        <v>160.77095499999999</v>
      </c>
      <c r="I19" s="72"/>
      <c r="J19" s="119">
        <f t="shared" si="0"/>
        <v>-48.00600399999999</v>
      </c>
      <c r="K19" s="72"/>
      <c r="L19" s="120">
        <f t="shared" si="1"/>
        <v>-29.859873632025142</v>
      </c>
      <c r="M19" s="113"/>
      <c r="N19" s="72">
        <v>229.58499699999999</v>
      </c>
      <c r="O19" s="72"/>
      <c r="P19" s="72">
        <v>555.02544499999999</v>
      </c>
      <c r="Q19" s="72"/>
      <c r="R19" s="119">
        <f t="shared" si="3"/>
        <v>-325.440448</v>
      </c>
      <c r="S19" s="72"/>
      <c r="T19" s="120">
        <f t="shared" si="2"/>
        <v>-58.635230318134333</v>
      </c>
      <c r="U19" s="20"/>
      <c r="V19" s="122"/>
      <c r="W19" s="122"/>
    </row>
    <row r="20" spans="1:23" ht="12.75" customHeight="1">
      <c r="A20" s="20"/>
      <c r="B20" s="72" t="s">
        <v>698</v>
      </c>
      <c r="C20" s="72" t="s">
        <v>699</v>
      </c>
      <c r="D20" s="121"/>
      <c r="E20" s="20"/>
      <c r="F20" s="72">
        <v>183.293081</v>
      </c>
      <c r="G20" s="72"/>
      <c r="H20" s="72">
        <v>247.655101</v>
      </c>
      <c r="I20" s="72"/>
      <c r="J20" s="119">
        <f t="shared" si="0"/>
        <v>-64.362020000000001</v>
      </c>
      <c r="K20" s="72"/>
      <c r="L20" s="120">
        <f t="shared" si="1"/>
        <v>-25.988570289937215</v>
      </c>
      <c r="M20" s="113"/>
      <c r="N20" s="72">
        <v>407.80823300000003</v>
      </c>
      <c r="O20" s="72"/>
      <c r="P20" s="72">
        <v>623.42507799999998</v>
      </c>
      <c r="Q20" s="72"/>
      <c r="R20" s="119">
        <f t="shared" si="3"/>
        <v>-215.61684499999996</v>
      </c>
      <c r="S20" s="72"/>
      <c r="T20" s="120">
        <f t="shared" si="2"/>
        <v>-34.58584721867733</v>
      </c>
      <c r="U20" s="20"/>
      <c r="V20" s="122"/>
      <c r="W20" s="122"/>
    </row>
    <row r="21" spans="1:23" ht="12.75" customHeight="1">
      <c r="A21" s="20"/>
      <c r="B21" s="72" t="s">
        <v>374</v>
      </c>
      <c r="C21" s="72" t="s">
        <v>622</v>
      </c>
      <c r="D21" s="121"/>
      <c r="E21" s="20"/>
      <c r="F21" s="72">
        <v>110.266852</v>
      </c>
      <c r="G21" s="72"/>
      <c r="H21" s="72">
        <v>104.217905</v>
      </c>
      <c r="I21" s="72"/>
      <c r="J21" s="119">
        <f t="shared" si="0"/>
        <v>6.0489469999999983</v>
      </c>
      <c r="K21" s="72"/>
      <c r="L21" s="120">
        <f t="shared" si="1"/>
        <v>5.804134136068086</v>
      </c>
      <c r="M21" s="113"/>
      <c r="N21" s="72">
        <v>405.18687899999998</v>
      </c>
      <c r="O21" s="72"/>
      <c r="P21" s="72">
        <v>403.00714199999999</v>
      </c>
      <c r="Q21" s="72"/>
      <c r="R21" s="119">
        <f t="shared" si="3"/>
        <v>2.1797369999999887</v>
      </c>
      <c r="S21" s="72"/>
      <c r="T21" s="120">
        <f t="shared" si="2"/>
        <v>0.54086808218400506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42" t="s">
        <v>670</v>
      </c>
      <c r="B23" s="242"/>
      <c r="C23" s="242"/>
      <c r="D23" s="242"/>
      <c r="E23" s="123"/>
      <c r="F23" s="115">
        <v>4698.7749389999999</v>
      </c>
      <c r="G23" s="115"/>
      <c r="H23" s="115">
        <v>4054.8503010000004</v>
      </c>
      <c r="I23" s="115"/>
      <c r="J23" s="116">
        <f>F23-H23</f>
        <v>643.9246379999995</v>
      </c>
      <c r="K23" s="124"/>
      <c r="L23" s="117">
        <f>F23/H23*100-100</f>
        <v>15.880355381829901</v>
      </c>
      <c r="M23" s="118"/>
      <c r="N23" s="115">
        <v>12483.548022000001</v>
      </c>
      <c r="O23" s="115"/>
      <c r="P23" s="115">
        <v>12700.846318999998</v>
      </c>
      <c r="Q23" s="115"/>
      <c r="R23" s="116">
        <f>N23-P23</f>
        <v>-217.29829699999755</v>
      </c>
      <c r="S23" s="124"/>
      <c r="T23" s="117">
        <f>N23/P23*100-100</f>
        <v>-1.7108961996881078</v>
      </c>
      <c r="U23" s="20"/>
      <c r="V23" s="122"/>
      <c r="W23" s="122"/>
    </row>
    <row r="24" spans="1:23" s="10" customFormat="1" ht="30" customHeight="1">
      <c r="A24" s="240" t="s">
        <v>671</v>
      </c>
      <c r="B24" s="240"/>
      <c r="C24" s="240"/>
      <c r="D24" s="240"/>
      <c r="E24" s="125"/>
      <c r="F24" s="125">
        <v>5074.8027160000001</v>
      </c>
      <c r="G24" s="125"/>
      <c r="H24" s="125">
        <v>4382.1127320000005</v>
      </c>
      <c r="I24" s="125"/>
      <c r="J24" s="126">
        <f>F24-H24</f>
        <v>692.68998399999964</v>
      </c>
      <c r="K24" s="126"/>
      <c r="L24" s="127">
        <f>F24/H24*100-100</f>
        <v>15.807215066415139</v>
      </c>
      <c r="M24" s="128"/>
      <c r="N24" s="125">
        <f>N25-N19</f>
        <v>13337.914212000001</v>
      </c>
      <c r="O24" s="125"/>
      <c r="P24" s="125">
        <f>P25-P19</f>
        <v>13701.843967000001</v>
      </c>
      <c r="Q24" s="125"/>
      <c r="R24" s="126">
        <f>N24-P24</f>
        <v>-363.9297549999992</v>
      </c>
      <c r="S24" s="126"/>
      <c r="T24" s="127">
        <f>N24/P24*100-100</f>
        <v>-2.656064073394063</v>
      </c>
      <c r="U24" s="129"/>
      <c r="V24" s="130"/>
      <c r="W24" s="130"/>
    </row>
    <row r="25" spans="1:23" ht="30" customHeight="1">
      <c r="A25" s="242" t="s">
        <v>672</v>
      </c>
      <c r="B25" s="242"/>
      <c r="C25" s="242"/>
      <c r="D25" s="242"/>
      <c r="E25" s="211"/>
      <c r="F25" s="115">
        <v>5187.5676670000003</v>
      </c>
      <c r="G25" s="115"/>
      <c r="H25" s="115">
        <v>4542.8836870000014</v>
      </c>
      <c r="I25" s="115"/>
      <c r="J25" s="116">
        <f>F25-H25</f>
        <v>644.68397999999888</v>
      </c>
      <c r="K25" s="124"/>
      <c r="L25" s="117">
        <f>F25/H25*100-100</f>
        <v>14.191073873294144</v>
      </c>
      <c r="M25" s="118"/>
      <c r="N25" s="115">
        <v>13567.499209000001</v>
      </c>
      <c r="O25" s="115"/>
      <c r="P25" s="115">
        <v>14256.869412</v>
      </c>
      <c r="Q25" s="115"/>
      <c r="R25" s="116">
        <f>N25-P25</f>
        <v>-689.37020299999858</v>
      </c>
      <c r="S25" s="124"/>
      <c r="T25" s="117">
        <f>N25/P25*100-100</f>
        <v>-4.8353546846670099</v>
      </c>
      <c r="U25" s="20"/>
      <c r="V25" s="122"/>
      <c r="W25" s="122"/>
    </row>
    <row r="26" spans="1:23" ht="30" customHeight="1">
      <c r="A26" s="240" t="s">
        <v>673</v>
      </c>
      <c r="B26" s="240"/>
      <c r="C26" s="240"/>
      <c r="D26" s="240"/>
      <c r="E26" s="125"/>
      <c r="F26" s="125">
        <v>1732.817329</v>
      </c>
      <c r="G26" s="125"/>
      <c r="H26" s="125">
        <v>1683.1447970000002</v>
      </c>
      <c r="I26" s="72"/>
      <c r="J26" s="126">
        <f>F26-H26</f>
        <v>49.672531999999819</v>
      </c>
      <c r="K26" s="91"/>
      <c r="L26" s="127">
        <f>F26/H26*100-100</f>
        <v>2.9511740218984812</v>
      </c>
      <c r="M26" s="131"/>
      <c r="N26" s="125">
        <f>N27+N19</f>
        <v>4744.1557329999996</v>
      </c>
      <c r="O26" s="125"/>
      <c r="P26" s="125">
        <f>P27+P19</f>
        <v>5394.2259099999992</v>
      </c>
      <c r="Q26" s="72"/>
      <c r="R26" s="126">
        <f>N26-P26</f>
        <v>-650.0701769999996</v>
      </c>
      <c r="S26" s="126"/>
      <c r="T26" s="127">
        <f>N26/P26*100-100</f>
        <v>-12.051222693415141</v>
      </c>
      <c r="U26" s="20"/>
      <c r="V26" s="122"/>
      <c r="W26" s="122"/>
    </row>
    <row r="27" spans="1:23" ht="30" customHeight="1">
      <c r="A27" s="241" t="s">
        <v>674</v>
      </c>
      <c r="B27" s="241"/>
      <c r="C27" s="241"/>
      <c r="D27" s="241"/>
      <c r="E27" s="123"/>
      <c r="F27" s="115">
        <v>1620.0523780000001</v>
      </c>
      <c r="G27" s="115"/>
      <c r="H27" s="115">
        <v>1522.3738420000002</v>
      </c>
      <c r="I27" s="115"/>
      <c r="J27" s="116">
        <f>F27-H27</f>
        <v>97.678535999999895</v>
      </c>
      <c r="K27" s="124"/>
      <c r="L27" s="117">
        <f>F27/H27*100-100</f>
        <v>6.4161990507979283</v>
      </c>
      <c r="M27" s="118"/>
      <c r="N27" s="115">
        <v>4514.5707359999997</v>
      </c>
      <c r="O27" s="115"/>
      <c r="P27" s="115">
        <v>4839.200464999999</v>
      </c>
      <c r="Q27" s="115"/>
      <c r="R27" s="116">
        <f>N27-P27</f>
        <v>-324.62972899999932</v>
      </c>
      <c r="S27" s="124"/>
      <c r="T27" s="117">
        <f>N27/P27*100-100</f>
        <v>-6.7083339768194321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9" t="s">
        <v>630</v>
      </c>
      <c r="B34" s="249"/>
      <c r="C34" s="249"/>
      <c r="D34" s="249"/>
      <c r="E34" s="135"/>
      <c r="F34" s="250" t="s">
        <v>631</v>
      </c>
      <c r="G34" s="250"/>
      <c r="H34" s="250"/>
      <c r="I34" s="250"/>
      <c r="J34" s="250"/>
      <c r="K34" s="250"/>
      <c r="L34" s="250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51" t="s">
        <v>632</v>
      </c>
      <c r="B35" s="251"/>
      <c r="C35" s="251"/>
      <c r="D35" s="251"/>
      <c r="E35" s="135"/>
      <c r="F35" s="248" t="s">
        <v>633</v>
      </c>
      <c r="G35" s="248"/>
      <c r="H35" s="248"/>
      <c r="I35" s="248"/>
      <c r="J35" s="248"/>
      <c r="K35" s="248"/>
      <c r="L35" s="248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9" t="s">
        <v>634</v>
      </c>
      <c r="B36" s="249"/>
      <c r="C36" s="249"/>
      <c r="D36" s="249"/>
      <c r="E36" s="135"/>
      <c r="F36" s="250" t="s">
        <v>633</v>
      </c>
      <c r="G36" s="250"/>
      <c r="H36" s="250"/>
      <c r="I36" s="250"/>
      <c r="J36" s="250"/>
      <c r="K36" s="250"/>
      <c r="L36" s="25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7" t="s">
        <v>635</v>
      </c>
      <c r="B37" s="247"/>
      <c r="C37" s="247"/>
      <c r="D37" s="247"/>
      <c r="E37" s="135"/>
      <c r="F37" s="248" t="s">
        <v>631</v>
      </c>
      <c r="G37" s="248"/>
      <c r="H37" s="248"/>
      <c r="I37" s="248"/>
      <c r="J37" s="248"/>
      <c r="K37" s="248"/>
      <c r="L37" s="248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25" t="s">
        <v>675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31"/>
    </row>
    <row r="3" spans="1:21" s="98" customFormat="1" ht="6.75" customHeight="1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21" ht="12" customHeight="1" thickBot="1">
      <c r="A4" s="227" t="s">
        <v>162</v>
      </c>
      <c r="B4" s="227" t="s">
        <v>163</v>
      </c>
      <c r="C4" s="229" t="s">
        <v>664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27" t="s">
        <v>532</v>
      </c>
      <c r="S4" s="227" t="s">
        <v>519</v>
      </c>
      <c r="U4" s="31"/>
    </row>
    <row r="5" spans="1:21" ht="21.75" customHeight="1" thickBot="1">
      <c r="A5" s="228"/>
      <c r="B5" s="228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8"/>
      <c r="S5" s="228"/>
    </row>
    <row r="6" spans="1:21" ht="12.75">
      <c r="A6" s="100">
        <v>2020</v>
      </c>
      <c r="B6" s="97" t="s">
        <v>339</v>
      </c>
      <c r="C6" s="101">
        <v>593.82361000000003</v>
      </c>
      <c r="D6" s="101">
        <v>42.321958000000002</v>
      </c>
      <c r="E6" s="101">
        <v>132.92008899999999</v>
      </c>
      <c r="F6" s="101">
        <v>7.2951649999999999</v>
      </c>
      <c r="G6" s="101">
        <v>2.4989590000000002</v>
      </c>
      <c r="H6" s="101">
        <v>2.898603</v>
      </c>
      <c r="I6" s="101">
        <v>42.174867999999996</v>
      </c>
      <c r="J6" s="101">
        <v>31.300391999999999</v>
      </c>
      <c r="K6" s="101">
        <v>13.684500999999999</v>
      </c>
      <c r="L6" s="101">
        <v>1334.9810279999999</v>
      </c>
      <c r="M6" s="101">
        <v>2.8260149999999999</v>
      </c>
      <c r="N6" s="101">
        <v>17.176787000000001</v>
      </c>
      <c r="O6" s="101">
        <v>688.49148400000001</v>
      </c>
      <c r="P6" s="101">
        <v>10.332954000000001</v>
      </c>
      <c r="Q6" s="101">
        <v>29.678315000000001</v>
      </c>
      <c r="R6" s="100">
        <v>2020</v>
      </c>
      <c r="S6" s="97" t="s">
        <v>535</v>
      </c>
      <c r="U6" s="31"/>
    </row>
    <row r="7" spans="1:21">
      <c r="B7" s="97" t="s">
        <v>340</v>
      </c>
      <c r="C7" s="101">
        <v>582.72618</v>
      </c>
      <c r="D7" s="101">
        <v>37.342574999999997</v>
      </c>
      <c r="E7" s="101">
        <v>134.691485</v>
      </c>
      <c r="F7" s="101">
        <v>5.3126559999999996</v>
      </c>
      <c r="G7" s="101">
        <v>2.6271420000000001</v>
      </c>
      <c r="H7" s="101">
        <v>4.2444689999999996</v>
      </c>
      <c r="I7" s="101">
        <v>32.422449999999998</v>
      </c>
      <c r="J7" s="101">
        <v>32.920603</v>
      </c>
      <c r="K7" s="101">
        <v>9.4507879999999993</v>
      </c>
      <c r="L7" s="101">
        <v>1275.63716</v>
      </c>
      <c r="M7" s="101">
        <v>2.4502060000000001</v>
      </c>
      <c r="N7" s="101">
        <v>19.894636999999999</v>
      </c>
      <c r="O7" s="101">
        <v>669.90445199999999</v>
      </c>
      <c r="P7" s="101">
        <v>13.230117</v>
      </c>
      <c r="Q7" s="101">
        <v>30.667296</v>
      </c>
      <c r="R7" s="96"/>
      <c r="S7" s="97" t="s">
        <v>536</v>
      </c>
    </row>
    <row r="8" spans="1:21">
      <c r="B8" s="97" t="s">
        <v>341</v>
      </c>
      <c r="C8" s="101">
        <v>526.55646000000002</v>
      </c>
      <c r="D8" s="101">
        <v>30.062132999999999</v>
      </c>
      <c r="E8" s="101">
        <v>92.413711000000006</v>
      </c>
      <c r="F8" s="101">
        <v>6.8455950000000003</v>
      </c>
      <c r="G8" s="101">
        <v>2.50278</v>
      </c>
      <c r="H8" s="101">
        <v>3.6111909999999998</v>
      </c>
      <c r="I8" s="101">
        <v>37.600577000000001</v>
      </c>
      <c r="J8" s="101">
        <v>28.070550000000001</v>
      </c>
      <c r="K8" s="101">
        <v>5.5721080000000001</v>
      </c>
      <c r="L8" s="101">
        <v>1083.8364340000001</v>
      </c>
      <c r="M8" s="101">
        <v>2.5430799999999998</v>
      </c>
      <c r="N8" s="101">
        <v>29.580496</v>
      </c>
      <c r="O8" s="101">
        <v>561.02221699999996</v>
      </c>
      <c r="P8" s="101">
        <v>14.881447</v>
      </c>
      <c r="Q8" s="101">
        <v>20.421522</v>
      </c>
      <c r="R8" s="96"/>
      <c r="S8" s="97" t="s">
        <v>537</v>
      </c>
    </row>
    <row r="9" spans="1:21">
      <c r="B9" s="97" t="s">
        <v>342</v>
      </c>
      <c r="C9" s="101">
        <v>320.08371199999999</v>
      </c>
      <c r="D9" s="101">
        <v>16.937244</v>
      </c>
      <c r="E9" s="101">
        <v>67.091255000000004</v>
      </c>
      <c r="F9" s="101">
        <v>5.0805579999999999</v>
      </c>
      <c r="G9" s="101">
        <v>1.807142</v>
      </c>
      <c r="H9" s="101">
        <v>1.4412290000000001</v>
      </c>
      <c r="I9" s="101">
        <v>36.384680000000003</v>
      </c>
      <c r="J9" s="101">
        <v>5.5652220000000003</v>
      </c>
      <c r="K9" s="101">
        <v>1.7099070000000001</v>
      </c>
      <c r="L9" s="101">
        <v>670.13266899999996</v>
      </c>
      <c r="M9" s="101">
        <v>1.938731</v>
      </c>
      <c r="N9" s="101">
        <v>20.885895999999999</v>
      </c>
      <c r="O9" s="101">
        <v>341.08508499999999</v>
      </c>
      <c r="P9" s="101">
        <v>8.8862839999999998</v>
      </c>
      <c r="Q9" s="101">
        <v>9.8208169999999999</v>
      </c>
      <c r="R9" s="96"/>
      <c r="S9" s="97" t="s">
        <v>538</v>
      </c>
    </row>
    <row r="10" spans="1:21">
      <c r="B10" s="97" t="s">
        <v>343</v>
      </c>
      <c r="C10" s="101">
        <v>445.16407800000002</v>
      </c>
      <c r="D10" s="101">
        <v>28.694649999999999</v>
      </c>
      <c r="E10" s="101">
        <v>87.450197000000003</v>
      </c>
      <c r="F10" s="101">
        <v>3.8379979999999998</v>
      </c>
      <c r="G10" s="101">
        <v>7.7313929999999997</v>
      </c>
      <c r="H10" s="101">
        <v>3.261809</v>
      </c>
      <c r="I10" s="101">
        <v>35.280579000000003</v>
      </c>
      <c r="J10" s="101">
        <v>19.148347999999999</v>
      </c>
      <c r="K10" s="101">
        <v>4.0713059999999999</v>
      </c>
      <c r="L10" s="101">
        <v>778.83896900000002</v>
      </c>
      <c r="M10" s="101">
        <v>2.1411850000000001</v>
      </c>
      <c r="N10" s="101">
        <v>20.838331</v>
      </c>
      <c r="O10" s="101">
        <v>522.54024900000002</v>
      </c>
      <c r="P10" s="101">
        <v>12.657901000000001</v>
      </c>
      <c r="Q10" s="101">
        <v>16.352239000000001</v>
      </c>
      <c r="R10" s="96"/>
      <c r="S10" s="97" t="s">
        <v>539</v>
      </c>
    </row>
    <row r="11" spans="1:21">
      <c r="B11" s="97" t="s">
        <v>344</v>
      </c>
      <c r="C11" s="101">
        <v>534.80415900000003</v>
      </c>
      <c r="D11" s="101">
        <v>32.917121999999999</v>
      </c>
      <c r="E11" s="101">
        <v>95.255790000000005</v>
      </c>
      <c r="F11" s="101">
        <v>6.6848099999999997</v>
      </c>
      <c r="G11" s="101">
        <v>3.3969749999999999</v>
      </c>
      <c r="H11" s="101">
        <v>3.1855190000000002</v>
      </c>
      <c r="I11" s="101">
        <v>38.536571000000002</v>
      </c>
      <c r="J11" s="101">
        <v>32.643002000000003</v>
      </c>
      <c r="K11" s="101">
        <v>6.480594</v>
      </c>
      <c r="L11" s="101">
        <v>1105.3062649999999</v>
      </c>
      <c r="M11" s="101">
        <v>2.2999499999999999</v>
      </c>
      <c r="N11" s="101">
        <v>35.229934</v>
      </c>
      <c r="O11" s="101">
        <v>623.399767</v>
      </c>
      <c r="P11" s="101">
        <v>10.938822999999999</v>
      </c>
      <c r="Q11" s="101">
        <v>25.825113999999999</v>
      </c>
      <c r="R11" s="96"/>
      <c r="S11" s="97" t="s">
        <v>540</v>
      </c>
    </row>
    <row r="12" spans="1:21">
      <c r="B12" s="97" t="s">
        <v>345</v>
      </c>
      <c r="C12" s="101">
        <v>583.45673699999998</v>
      </c>
      <c r="D12" s="101">
        <v>32.762748000000002</v>
      </c>
      <c r="E12" s="101">
        <v>114.466426</v>
      </c>
      <c r="F12" s="101">
        <v>7.7199790000000004</v>
      </c>
      <c r="G12" s="101">
        <v>2.745876</v>
      </c>
      <c r="H12" s="101">
        <v>3.8646539999999998</v>
      </c>
      <c r="I12" s="101">
        <v>62.559446000000001</v>
      </c>
      <c r="J12" s="101">
        <v>31.024736000000001</v>
      </c>
      <c r="K12" s="101">
        <v>4.8022450000000001</v>
      </c>
      <c r="L12" s="101">
        <v>1333.8983029999999</v>
      </c>
      <c r="M12" s="101">
        <v>3.5426899999999999</v>
      </c>
      <c r="N12" s="101">
        <v>22.473058000000002</v>
      </c>
      <c r="O12" s="101">
        <v>729.92005900000004</v>
      </c>
      <c r="P12" s="101">
        <v>11.531323</v>
      </c>
      <c r="Q12" s="101">
        <v>26.896321</v>
      </c>
      <c r="R12" s="96"/>
      <c r="S12" s="97" t="s">
        <v>541</v>
      </c>
    </row>
    <row r="13" spans="1:21">
      <c r="B13" s="97" t="s">
        <v>346</v>
      </c>
      <c r="C13" s="101">
        <v>462.87318399999998</v>
      </c>
      <c r="D13" s="101">
        <v>28.530777</v>
      </c>
      <c r="E13" s="101">
        <v>94.726626999999993</v>
      </c>
      <c r="F13" s="101">
        <v>5.3301150000000002</v>
      </c>
      <c r="G13" s="101">
        <v>2.1642779999999999</v>
      </c>
      <c r="H13" s="101">
        <v>2.654064</v>
      </c>
      <c r="I13" s="101">
        <v>23.994561000000001</v>
      </c>
      <c r="J13" s="101">
        <v>33.747915999999996</v>
      </c>
      <c r="K13" s="101">
        <v>2.978526</v>
      </c>
      <c r="L13" s="101">
        <v>925.60025599999994</v>
      </c>
      <c r="M13" s="101">
        <v>1.960585</v>
      </c>
      <c r="N13" s="101">
        <v>20.629370999999999</v>
      </c>
      <c r="O13" s="101">
        <v>495.16654699999998</v>
      </c>
      <c r="P13" s="101">
        <v>8.6312870000000004</v>
      </c>
      <c r="Q13" s="101">
        <v>19.136634000000001</v>
      </c>
      <c r="R13" s="96"/>
      <c r="S13" s="97" t="s">
        <v>542</v>
      </c>
    </row>
    <row r="14" spans="1:21">
      <c r="B14" s="97" t="s">
        <v>347</v>
      </c>
      <c r="C14" s="101">
        <v>636.98945100000003</v>
      </c>
      <c r="D14" s="101">
        <v>47.705942</v>
      </c>
      <c r="E14" s="101">
        <v>106.697266</v>
      </c>
      <c r="F14" s="101">
        <v>5.8292140000000003</v>
      </c>
      <c r="G14" s="101">
        <v>2.8536000000000001</v>
      </c>
      <c r="H14" s="101">
        <v>3.292192</v>
      </c>
      <c r="I14" s="101">
        <v>39.000616000000001</v>
      </c>
      <c r="J14" s="101">
        <v>42.123610999999997</v>
      </c>
      <c r="K14" s="101">
        <v>5.4091560000000003</v>
      </c>
      <c r="L14" s="101">
        <v>1312.5397499999999</v>
      </c>
      <c r="M14" s="101">
        <v>3.0844459999999998</v>
      </c>
      <c r="N14" s="101">
        <v>19.427330999999999</v>
      </c>
      <c r="O14" s="101">
        <v>684.00358600000004</v>
      </c>
      <c r="P14" s="101">
        <v>23.835321</v>
      </c>
      <c r="Q14" s="101">
        <v>29.888024999999999</v>
      </c>
      <c r="R14" s="96"/>
      <c r="S14" s="97" t="s">
        <v>543</v>
      </c>
    </row>
    <row r="15" spans="1:21">
      <c r="B15" s="97" t="s">
        <v>348</v>
      </c>
      <c r="C15" s="101">
        <v>644.72842000000003</v>
      </c>
      <c r="D15" s="101">
        <v>35.095708999999999</v>
      </c>
      <c r="E15" s="101">
        <v>119.632164</v>
      </c>
      <c r="F15" s="101">
        <v>9.4388509999999997</v>
      </c>
      <c r="G15" s="101">
        <v>3.359712</v>
      </c>
      <c r="H15" s="101">
        <v>3.7434690000000002</v>
      </c>
      <c r="I15" s="101">
        <v>42.564548000000002</v>
      </c>
      <c r="J15" s="101">
        <v>40.189855999999999</v>
      </c>
      <c r="K15" s="101">
        <v>7.3367769999999997</v>
      </c>
      <c r="L15" s="101">
        <v>1381.542021</v>
      </c>
      <c r="M15" s="101">
        <v>2.6951360000000002</v>
      </c>
      <c r="N15" s="101">
        <v>17.932442000000002</v>
      </c>
      <c r="O15" s="101">
        <v>770.99762599999997</v>
      </c>
      <c r="P15" s="101">
        <v>13.786137</v>
      </c>
      <c r="Q15" s="101">
        <v>29.497385999999999</v>
      </c>
      <c r="R15" s="96"/>
      <c r="S15" s="97" t="s">
        <v>544</v>
      </c>
    </row>
    <row r="16" spans="1:21">
      <c r="B16" s="97" t="s">
        <v>349</v>
      </c>
      <c r="C16" s="101">
        <v>584.32339200000001</v>
      </c>
      <c r="D16" s="101">
        <v>39.308953000000002</v>
      </c>
      <c r="E16" s="101">
        <v>112.035511</v>
      </c>
      <c r="F16" s="101">
        <v>9.4207859999999997</v>
      </c>
      <c r="G16" s="101">
        <v>3.9550640000000001</v>
      </c>
      <c r="H16" s="101">
        <v>6.7330420000000002</v>
      </c>
      <c r="I16" s="101">
        <v>48.869188000000001</v>
      </c>
      <c r="J16" s="101">
        <v>40.038122000000001</v>
      </c>
      <c r="K16" s="101">
        <v>9.4054540000000006</v>
      </c>
      <c r="L16" s="101">
        <v>1347.1142259999999</v>
      </c>
      <c r="M16" s="101">
        <v>2.745568</v>
      </c>
      <c r="N16" s="101">
        <v>24.838470999999998</v>
      </c>
      <c r="O16" s="101">
        <v>669.80640300000005</v>
      </c>
      <c r="P16" s="101">
        <v>17.307041999999999</v>
      </c>
      <c r="Q16" s="101">
        <v>38.738278000000001</v>
      </c>
      <c r="R16" s="96"/>
      <c r="S16" s="97" t="s">
        <v>545</v>
      </c>
    </row>
    <row r="17" spans="1:19">
      <c r="B17" s="97" t="s">
        <v>350</v>
      </c>
      <c r="C17" s="101">
        <v>457.25428899999997</v>
      </c>
      <c r="D17" s="101">
        <v>22.731081</v>
      </c>
      <c r="E17" s="101">
        <v>97.592384999999993</v>
      </c>
      <c r="F17" s="101">
        <v>6.737412</v>
      </c>
      <c r="G17" s="101">
        <v>2.1307969999999998</v>
      </c>
      <c r="H17" s="101">
        <v>2.8398490000000001</v>
      </c>
      <c r="I17" s="101">
        <v>41.392643999999997</v>
      </c>
      <c r="J17" s="101">
        <v>23.913133999999999</v>
      </c>
      <c r="K17" s="101">
        <v>5.8976470000000001</v>
      </c>
      <c r="L17" s="101">
        <v>1113.3378029999999</v>
      </c>
      <c r="M17" s="101">
        <v>2.5036610000000001</v>
      </c>
      <c r="N17" s="101">
        <v>24.240651</v>
      </c>
      <c r="O17" s="101">
        <v>513.98937699999999</v>
      </c>
      <c r="P17" s="101">
        <v>9.5709129999999991</v>
      </c>
      <c r="Q17" s="101">
        <v>20.025908999999999</v>
      </c>
      <c r="R17" s="96"/>
      <c r="S17" s="97" t="s">
        <v>546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520.77705300000002</v>
      </c>
      <c r="D19" s="101">
        <v>32.206432999999997</v>
      </c>
      <c r="E19" s="101">
        <v>124.97891</v>
      </c>
      <c r="F19" s="101">
        <v>8.2751079999999995</v>
      </c>
      <c r="G19" s="101">
        <v>2.7665489999999999</v>
      </c>
      <c r="H19" s="101">
        <v>3.850708</v>
      </c>
      <c r="I19" s="101">
        <v>43.460037999999997</v>
      </c>
      <c r="J19" s="101">
        <v>34.849499999999999</v>
      </c>
      <c r="K19" s="101">
        <v>5.8044900000000004</v>
      </c>
      <c r="L19" s="101">
        <v>1262.9545639999999</v>
      </c>
      <c r="M19" s="101">
        <v>3.4272010000000002</v>
      </c>
      <c r="N19" s="101">
        <v>25.128837000000001</v>
      </c>
      <c r="O19" s="101">
        <v>651.99113499999999</v>
      </c>
      <c r="P19" s="101">
        <v>14.995884999999999</v>
      </c>
      <c r="Q19" s="101">
        <v>26.371846000000001</v>
      </c>
      <c r="R19" s="100">
        <v>2021</v>
      </c>
      <c r="S19" s="97" t="s">
        <v>535</v>
      </c>
    </row>
    <row r="20" spans="1:19">
      <c r="B20" s="97" t="s">
        <v>340</v>
      </c>
      <c r="C20" s="101">
        <v>551.43860199999995</v>
      </c>
      <c r="D20" s="101">
        <v>28.784894000000001</v>
      </c>
      <c r="E20" s="101">
        <v>108.60754900000001</v>
      </c>
      <c r="F20" s="101">
        <v>6.6739100000000002</v>
      </c>
      <c r="G20" s="101">
        <v>4.0271249999999998</v>
      </c>
      <c r="H20" s="101">
        <v>4.2220250000000004</v>
      </c>
      <c r="I20" s="101">
        <v>47.828816000000003</v>
      </c>
      <c r="J20" s="101">
        <v>36.087432999999997</v>
      </c>
      <c r="K20" s="101">
        <v>6.9314650000000002</v>
      </c>
      <c r="L20" s="101">
        <v>1332.057237</v>
      </c>
      <c r="M20" s="101">
        <v>4.1403290000000004</v>
      </c>
      <c r="N20" s="101">
        <v>27.876892000000002</v>
      </c>
      <c r="O20" s="101">
        <v>682.27848700000004</v>
      </c>
      <c r="P20" s="101">
        <v>14.112132000000001</v>
      </c>
      <c r="Q20" s="101">
        <v>30.697073</v>
      </c>
      <c r="R20" s="96"/>
      <c r="S20" s="97" t="s">
        <v>536</v>
      </c>
    </row>
    <row r="21" spans="1:19">
      <c r="B21" s="97" t="s">
        <v>341</v>
      </c>
      <c r="C21" s="101">
        <v>650.73044700000003</v>
      </c>
      <c r="D21" s="101">
        <v>37.849072999999997</v>
      </c>
      <c r="E21" s="101">
        <v>144.81589500000001</v>
      </c>
      <c r="F21" s="101">
        <v>9.811966</v>
      </c>
      <c r="G21" s="101">
        <v>4.2420439999999999</v>
      </c>
      <c r="H21" s="101">
        <v>4.9649890000000001</v>
      </c>
      <c r="I21" s="101">
        <v>39.737107999999999</v>
      </c>
      <c r="J21" s="101">
        <v>39.363546999999997</v>
      </c>
      <c r="K21" s="101">
        <v>7.9860769999999999</v>
      </c>
      <c r="L21" s="101">
        <v>1426.5669330000001</v>
      </c>
      <c r="M21" s="101">
        <v>3.3401230000000002</v>
      </c>
      <c r="N21" s="101">
        <v>39.676741999999997</v>
      </c>
      <c r="O21" s="101">
        <v>793.38490400000001</v>
      </c>
      <c r="P21" s="101">
        <v>28.419943</v>
      </c>
      <c r="Q21" s="101">
        <v>36.344738</v>
      </c>
      <c r="R21" s="96"/>
      <c r="S21" s="97" t="s">
        <v>537</v>
      </c>
    </row>
    <row r="22" spans="1:19">
      <c r="B22" s="97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6"/>
      <c r="S22" s="97" t="s">
        <v>538</v>
      </c>
    </row>
    <row r="23" spans="1:19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539</v>
      </c>
    </row>
    <row r="24" spans="1:19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540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541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542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543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544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545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546</v>
      </c>
    </row>
    <row r="31" spans="1:19" ht="21.75" customHeight="1" thickBot="1">
      <c r="A31" s="227" t="s">
        <v>162</v>
      </c>
      <c r="B31" s="227" t="s">
        <v>163</v>
      </c>
      <c r="C31" s="99" t="s">
        <v>558</v>
      </c>
      <c r="D31" s="99" t="s">
        <v>165</v>
      </c>
      <c r="E31" s="99" t="s">
        <v>559</v>
      </c>
      <c r="F31" s="99" t="s">
        <v>167</v>
      </c>
      <c r="G31" s="99" t="s">
        <v>560</v>
      </c>
      <c r="H31" s="99" t="s">
        <v>561</v>
      </c>
      <c r="I31" s="99" t="s">
        <v>562</v>
      </c>
      <c r="J31" s="99" t="s">
        <v>563</v>
      </c>
      <c r="K31" s="99" t="s">
        <v>564</v>
      </c>
      <c r="L31" s="99" t="s">
        <v>565</v>
      </c>
      <c r="M31" s="99" t="s">
        <v>173</v>
      </c>
      <c r="N31" s="99" t="s">
        <v>566</v>
      </c>
      <c r="O31" s="99" t="s">
        <v>567</v>
      </c>
      <c r="P31" s="99" t="s">
        <v>568</v>
      </c>
      <c r="Q31" s="99" t="s">
        <v>569</v>
      </c>
      <c r="R31" s="227" t="s">
        <v>532</v>
      </c>
      <c r="S31" s="227" t="s">
        <v>519</v>
      </c>
    </row>
    <row r="32" spans="1:19" ht="12" customHeight="1" thickBot="1">
      <c r="A32" s="228"/>
      <c r="B32" s="228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28"/>
      <c r="S32" s="228"/>
    </row>
    <row r="33" spans="1:19" ht="18.75" customHeight="1" thickBot="1"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</row>
    <row r="34" spans="1:19" ht="6.75" customHeight="1" thickBo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9" ht="12" customHeight="1" thickBot="1">
      <c r="A35" s="227" t="s">
        <v>162</v>
      </c>
      <c r="B35" s="227" t="s">
        <v>163</v>
      </c>
      <c r="C35" s="229" t="s">
        <v>664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27" t="s">
        <v>532</v>
      </c>
      <c r="S35" s="227" t="s">
        <v>519</v>
      </c>
    </row>
    <row r="36" spans="1:19" ht="21.75" customHeight="1" thickBot="1">
      <c r="A36" s="228"/>
      <c r="B36" s="228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702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624</v>
      </c>
      <c r="Q36" s="99" t="s">
        <v>625</v>
      </c>
      <c r="R36" s="228"/>
      <c r="S36" s="228"/>
    </row>
    <row r="37" spans="1:19" ht="9" customHeight="1">
      <c r="A37" s="100">
        <v>2020</v>
      </c>
      <c r="B37" s="97" t="s">
        <v>339</v>
      </c>
      <c r="C37" s="101">
        <v>45.902875000000002</v>
      </c>
      <c r="D37" s="101">
        <v>228.95217</v>
      </c>
      <c r="E37" s="101">
        <v>4.44611</v>
      </c>
      <c r="F37" s="101">
        <v>4.616136</v>
      </c>
      <c r="G37" s="101">
        <v>9.1785730000000001</v>
      </c>
      <c r="H37" s="101">
        <v>1.9207000000000001</v>
      </c>
      <c r="I37" s="101">
        <v>203.782297</v>
      </c>
      <c r="J37" s="101">
        <v>59.537883999999998</v>
      </c>
      <c r="K37" s="101">
        <v>294.89385099999998</v>
      </c>
      <c r="L37" s="101">
        <v>37.660949000000002</v>
      </c>
      <c r="M37" s="101">
        <v>41.500413999999999</v>
      </c>
      <c r="N37" s="101">
        <v>63.396889000000002</v>
      </c>
      <c r="O37" s="101">
        <v>43.784315999999997</v>
      </c>
      <c r="P37" s="102">
        <f t="shared" ref="P37:P48" si="0">Q37+K37</f>
        <v>1449.3250580000001</v>
      </c>
      <c r="Q37" s="102">
        <v>1154.4312070000001</v>
      </c>
      <c r="R37" s="100">
        <v>2020</v>
      </c>
      <c r="S37" s="97" t="s">
        <v>535</v>
      </c>
    </row>
    <row r="38" spans="1:19" ht="9" customHeight="1">
      <c r="B38" s="97" t="s">
        <v>340</v>
      </c>
      <c r="C38" s="101">
        <v>30.511419</v>
      </c>
      <c r="D38" s="101">
        <v>233.54401300000001</v>
      </c>
      <c r="E38" s="101">
        <v>3.5976180000000002</v>
      </c>
      <c r="F38" s="101">
        <v>6.5518090000000004</v>
      </c>
      <c r="G38" s="101">
        <v>8.6990730000000003</v>
      </c>
      <c r="H38" s="101">
        <v>1.444518</v>
      </c>
      <c r="I38" s="101">
        <v>168.74028000000001</v>
      </c>
      <c r="J38" s="101">
        <v>66.692817000000005</v>
      </c>
      <c r="K38" s="101">
        <v>291.57489099999998</v>
      </c>
      <c r="L38" s="101">
        <v>35.834913</v>
      </c>
      <c r="M38" s="101">
        <v>42.333610999999998</v>
      </c>
      <c r="N38" s="101">
        <v>49.381568999999999</v>
      </c>
      <c r="O38" s="101">
        <v>45.853566999999998</v>
      </c>
      <c r="P38" s="102">
        <f t="shared" si="0"/>
        <v>1329.3005380000002</v>
      </c>
      <c r="Q38" s="102">
        <v>1037.7256470000002</v>
      </c>
      <c r="R38" s="96"/>
      <c r="S38" s="97" t="s">
        <v>536</v>
      </c>
    </row>
    <row r="39" spans="1:19" ht="9" customHeight="1">
      <c r="B39" s="97" t="s">
        <v>341</v>
      </c>
      <c r="C39" s="101">
        <v>66.411674000000005</v>
      </c>
      <c r="D39" s="101">
        <v>194.12879699999999</v>
      </c>
      <c r="E39" s="101">
        <v>2.7733620000000001</v>
      </c>
      <c r="F39" s="101">
        <v>7.8157050000000003</v>
      </c>
      <c r="G39" s="101">
        <v>8.9609550000000002</v>
      </c>
      <c r="H39" s="101">
        <v>2.3730699999999998</v>
      </c>
      <c r="I39" s="101">
        <v>176.873096</v>
      </c>
      <c r="J39" s="101">
        <v>65.671448999999996</v>
      </c>
      <c r="K39" s="101">
        <v>250.03626800000001</v>
      </c>
      <c r="L39" s="101">
        <v>32.729909999999997</v>
      </c>
      <c r="M39" s="101">
        <v>38.530217999999998</v>
      </c>
      <c r="N39" s="101">
        <v>55.447029999999998</v>
      </c>
      <c r="O39" s="101">
        <v>37.633524999999999</v>
      </c>
      <c r="P39" s="102">
        <f t="shared" si="0"/>
        <v>1373.9124189999998</v>
      </c>
      <c r="Q39" s="102">
        <v>1123.8761509999997</v>
      </c>
      <c r="R39" s="96"/>
      <c r="S39" s="97" t="s">
        <v>537</v>
      </c>
    </row>
    <row r="40" spans="1:19" ht="9" customHeight="1">
      <c r="B40" s="97" t="s">
        <v>342</v>
      </c>
      <c r="C40" s="101">
        <v>27.587890000000002</v>
      </c>
      <c r="D40" s="101">
        <v>120.96025</v>
      </c>
      <c r="E40" s="101">
        <v>2.8652009999999999</v>
      </c>
      <c r="F40" s="101">
        <v>4.7038260000000003</v>
      </c>
      <c r="G40" s="101">
        <v>6.468318</v>
      </c>
      <c r="H40" s="101">
        <v>2.4911080000000001</v>
      </c>
      <c r="I40" s="101">
        <v>130.58911000000001</v>
      </c>
      <c r="J40" s="101">
        <v>37.389645999999999</v>
      </c>
      <c r="K40" s="101">
        <v>166.883444</v>
      </c>
      <c r="L40" s="101">
        <v>15.771271</v>
      </c>
      <c r="M40" s="101">
        <v>11.896077</v>
      </c>
      <c r="N40" s="101">
        <v>36.575848000000001</v>
      </c>
      <c r="O40" s="101">
        <v>38.841546999999998</v>
      </c>
      <c r="P40" s="102">
        <f t="shared" si="0"/>
        <v>981.28298899999982</v>
      </c>
      <c r="Q40" s="102">
        <v>814.39954499999988</v>
      </c>
      <c r="R40" s="96"/>
      <c r="S40" s="97" t="s">
        <v>538</v>
      </c>
    </row>
    <row r="41" spans="1:19" s="103" customFormat="1" ht="9" customHeight="1">
      <c r="A41" s="96"/>
      <c r="B41" s="97" t="s">
        <v>343</v>
      </c>
      <c r="C41" s="101">
        <v>18.341386</v>
      </c>
      <c r="D41" s="101">
        <v>155.396219</v>
      </c>
      <c r="E41" s="101">
        <v>2.1275590000000002</v>
      </c>
      <c r="F41" s="101">
        <v>8.4502520000000008</v>
      </c>
      <c r="G41" s="101">
        <v>9.1193969999999993</v>
      </c>
      <c r="H41" s="101">
        <v>1.534246</v>
      </c>
      <c r="I41" s="101">
        <v>139.93951100000001</v>
      </c>
      <c r="J41" s="101">
        <v>53.595154000000001</v>
      </c>
      <c r="K41" s="101">
        <v>171.13735399999999</v>
      </c>
      <c r="L41" s="101">
        <v>21.956838000000001</v>
      </c>
      <c r="M41" s="101">
        <v>23.545914</v>
      </c>
      <c r="N41" s="101">
        <v>45.451379000000003</v>
      </c>
      <c r="O41" s="101">
        <v>19.420231000000001</v>
      </c>
      <c r="P41" s="102">
        <f t="shared" si="0"/>
        <v>936.32292799999959</v>
      </c>
      <c r="Q41" s="102">
        <v>765.18557399999963</v>
      </c>
      <c r="R41" s="96"/>
      <c r="S41" s="97" t="s">
        <v>539</v>
      </c>
    </row>
    <row r="42" spans="1:19" ht="9" customHeight="1">
      <c r="B42" s="97" t="s">
        <v>344</v>
      </c>
      <c r="C42" s="101">
        <v>34.045597999999998</v>
      </c>
      <c r="D42" s="101">
        <v>185.28569100000001</v>
      </c>
      <c r="E42" s="101">
        <v>2.1467299999999998</v>
      </c>
      <c r="F42" s="101">
        <v>5.3601669999999997</v>
      </c>
      <c r="G42" s="101">
        <v>8.8634740000000001</v>
      </c>
      <c r="H42" s="101">
        <v>1.4816400000000001</v>
      </c>
      <c r="I42" s="101">
        <v>156.11940000000001</v>
      </c>
      <c r="J42" s="101">
        <v>60.617438</v>
      </c>
      <c r="K42" s="101">
        <v>221.83139499999999</v>
      </c>
      <c r="L42" s="101">
        <v>25.948530000000002</v>
      </c>
      <c r="M42" s="101">
        <v>29.192157999999999</v>
      </c>
      <c r="N42" s="101">
        <v>45.513309999999997</v>
      </c>
      <c r="O42" s="101">
        <v>10.884339000000001</v>
      </c>
      <c r="P42" s="102">
        <f t="shared" si="0"/>
        <v>1114.8608280000001</v>
      </c>
      <c r="Q42" s="102">
        <v>893.02943300000015</v>
      </c>
      <c r="R42" s="96"/>
      <c r="S42" s="97" t="s">
        <v>540</v>
      </c>
    </row>
    <row r="43" spans="1:19" ht="9" customHeight="1">
      <c r="B43" s="97" t="s">
        <v>345</v>
      </c>
      <c r="C43" s="101">
        <v>67.369300999999993</v>
      </c>
      <c r="D43" s="101">
        <v>212.03017</v>
      </c>
      <c r="E43" s="101">
        <v>2.353542</v>
      </c>
      <c r="F43" s="101">
        <v>5.0258690000000001</v>
      </c>
      <c r="G43" s="101">
        <v>8.5970589999999998</v>
      </c>
      <c r="H43" s="101">
        <v>1.4165509999999999</v>
      </c>
      <c r="I43" s="101">
        <v>180.87114700000001</v>
      </c>
      <c r="J43" s="101">
        <v>57.961637000000003</v>
      </c>
      <c r="K43" s="101">
        <v>244.77020400000001</v>
      </c>
      <c r="L43" s="101">
        <v>33.345264999999998</v>
      </c>
      <c r="M43" s="101">
        <v>50.547817999999999</v>
      </c>
      <c r="N43" s="101">
        <v>53.256798000000003</v>
      </c>
      <c r="O43" s="101">
        <v>10.812588999999999</v>
      </c>
      <c r="P43" s="102">
        <f t="shared" si="0"/>
        <v>1373.5129710000003</v>
      </c>
      <c r="Q43" s="102">
        <v>1128.7427670000004</v>
      </c>
      <c r="R43" s="96"/>
      <c r="S43" s="97" t="s">
        <v>541</v>
      </c>
    </row>
    <row r="44" spans="1:19" ht="9" customHeight="1">
      <c r="B44" s="97" t="s">
        <v>346</v>
      </c>
      <c r="C44" s="101">
        <v>36.272930000000002</v>
      </c>
      <c r="D44" s="101">
        <v>122.002926</v>
      </c>
      <c r="E44" s="101">
        <v>1.900161</v>
      </c>
      <c r="F44" s="101">
        <v>3.7493319999999999</v>
      </c>
      <c r="G44" s="101">
        <v>7.1933480000000003</v>
      </c>
      <c r="H44" s="101">
        <v>1.4020980000000001</v>
      </c>
      <c r="I44" s="101">
        <v>143.23441199999999</v>
      </c>
      <c r="J44" s="101">
        <v>48.739998999999997</v>
      </c>
      <c r="K44" s="101">
        <v>199.37853100000001</v>
      </c>
      <c r="L44" s="101">
        <v>26.734669</v>
      </c>
      <c r="M44" s="101">
        <v>43.661610000000003</v>
      </c>
      <c r="N44" s="101">
        <v>47.155802999999999</v>
      </c>
      <c r="O44" s="101">
        <v>14.103070000000001</v>
      </c>
      <c r="P44" s="102">
        <f t="shared" si="0"/>
        <v>1113.4898089999995</v>
      </c>
      <c r="Q44" s="102">
        <v>914.11127799999952</v>
      </c>
      <c r="R44" s="96"/>
      <c r="S44" s="97" t="s">
        <v>542</v>
      </c>
    </row>
    <row r="45" spans="1:19" ht="9" customHeight="1">
      <c r="B45" s="97" t="s">
        <v>347</v>
      </c>
      <c r="C45" s="101">
        <v>26.401707999999999</v>
      </c>
      <c r="D45" s="101">
        <v>219.486997</v>
      </c>
      <c r="E45" s="101">
        <v>2.8413020000000002</v>
      </c>
      <c r="F45" s="101">
        <v>9.1569780000000005</v>
      </c>
      <c r="G45" s="101">
        <v>10.705469000000001</v>
      </c>
      <c r="H45" s="101">
        <v>6.046157</v>
      </c>
      <c r="I45" s="101">
        <v>174.36046200000001</v>
      </c>
      <c r="J45" s="101">
        <v>71.039717999999993</v>
      </c>
      <c r="K45" s="101">
        <v>304.77597500000002</v>
      </c>
      <c r="L45" s="101">
        <v>37.536189999999998</v>
      </c>
      <c r="M45" s="101">
        <v>43.756045</v>
      </c>
      <c r="N45" s="101">
        <v>49.229503000000001</v>
      </c>
      <c r="O45" s="101">
        <v>18.164024999999999</v>
      </c>
      <c r="P45" s="102">
        <f t="shared" si="0"/>
        <v>1374.7967160000001</v>
      </c>
      <c r="Q45" s="102">
        <v>1070.020741</v>
      </c>
      <c r="R45" s="96"/>
      <c r="S45" s="97" t="s">
        <v>543</v>
      </c>
    </row>
    <row r="46" spans="1:19" ht="9" customHeight="1">
      <c r="B46" s="97" t="s">
        <v>348</v>
      </c>
      <c r="C46" s="101">
        <v>51.759417999999997</v>
      </c>
      <c r="D46" s="101">
        <v>237.05179899999999</v>
      </c>
      <c r="E46" s="101">
        <v>4.5570209999999998</v>
      </c>
      <c r="F46" s="101">
        <v>8.7564130000000002</v>
      </c>
      <c r="G46" s="101">
        <v>9.4412939999999992</v>
      </c>
      <c r="H46" s="101">
        <v>2.1531690000000001</v>
      </c>
      <c r="I46" s="101">
        <v>186.33178599999999</v>
      </c>
      <c r="J46" s="101">
        <v>71.948835000000003</v>
      </c>
      <c r="K46" s="101">
        <v>349.21633800000001</v>
      </c>
      <c r="L46" s="101">
        <v>44.671621999999999</v>
      </c>
      <c r="M46" s="101">
        <v>77.361752999999993</v>
      </c>
      <c r="N46" s="101">
        <v>58.17848</v>
      </c>
      <c r="O46" s="101">
        <v>17.282056999999998</v>
      </c>
      <c r="P46" s="102">
        <f t="shared" si="0"/>
        <v>1557.9731850000003</v>
      </c>
      <c r="Q46" s="102">
        <v>1208.7568470000003</v>
      </c>
      <c r="R46" s="96"/>
      <c r="S46" s="97" t="s">
        <v>544</v>
      </c>
    </row>
    <row r="47" spans="1:19" ht="9" customHeight="1">
      <c r="B47" s="97" t="s">
        <v>349</v>
      </c>
      <c r="C47" s="101">
        <v>54.897744000000003</v>
      </c>
      <c r="D47" s="101">
        <v>275.02511099999998</v>
      </c>
      <c r="E47" s="101">
        <v>4.0336949999999998</v>
      </c>
      <c r="F47" s="101">
        <v>8.7174700000000005</v>
      </c>
      <c r="G47" s="101">
        <v>11.271368000000001</v>
      </c>
      <c r="H47" s="101">
        <v>1.709705</v>
      </c>
      <c r="I47" s="101">
        <v>193.31951900000001</v>
      </c>
      <c r="J47" s="101">
        <v>83.274030999999994</v>
      </c>
      <c r="K47" s="101">
        <v>319.67377499999998</v>
      </c>
      <c r="L47" s="101">
        <v>43.516863000000001</v>
      </c>
      <c r="M47" s="101">
        <v>43.611593999999997</v>
      </c>
      <c r="N47" s="101">
        <v>63.921591999999997</v>
      </c>
      <c r="O47" s="101">
        <v>18.032062</v>
      </c>
      <c r="P47" s="102">
        <f t="shared" si="0"/>
        <v>1438.7993000000004</v>
      </c>
      <c r="Q47" s="102">
        <v>1119.1255250000004</v>
      </c>
      <c r="R47" s="96"/>
      <c r="S47" s="97" t="s">
        <v>545</v>
      </c>
    </row>
    <row r="48" spans="1:19" ht="9" customHeight="1">
      <c r="B48" s="97" t="s">
        <v>350</v>
      </c>
      <c r="C48" s="101">
        <v>31.256240999999999</v>
      </c>
      <c r="D48" s="101">
        <v>174.11587299999999</v>
      </c>
      <c r="E48" s="101">
        <v>3.5820129999999999</v>
      </c>
      <c r="F48" s="101">
        <v>5.8624599999999996</v>
      </c>
      <c r="G48" s="101">
        <v>7.5567880000000001</v>
      </c>
      <c r="H48" s="101">
        <v>1.9169510000000001</v>
      </c>
      <c r="I48" s="101">
        <v>154.23546099999999</v>
      </c>
      <c r="J48" s="101">
        <v>54.338608999999998</v>
      </c>
      <c r="K48" s="101">
        <v>249.82068000000001</v>
      </c>
      <c r="L48" s="101">
        <v>31.891874000000001</v>
      </c>
      <c r="M48" s="101">
        <v>29.554559999999999</v>
      </c>
      <c r="N48" s="101">
        <v>51.774026999999997</v>
      </c>
      <c r="O48" s="101">
        <v>14.556367</v>
      </c>
      <c r="P48" s="102">
        <f t="shared" si="0"/>
        <v>1350.1079700000005</v>
      </c>
      <c r="Q48" s="102">
        <v>1100.2872900000004</v>
      </c>
      <c r="R48" s="96"/>
      <c r="S48" s="97" t="s">
        <v>546</v>
      </c>
    </row>
    <row r="49" spans="1:19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>
      <c r="A50" s="100">
        <v>2021</v>
      </c>
      <c r="B50" s="97" t="s">
        <v>339</v>
      </c>
      <c r="C50" s="101">
        <v>34.001772000000003</v>
      </c>
      <c r="D50" s="101">
        <v>228.13044500000001</v>
      </c>
      <c r="E50" s="101">
        <v>3.2351990000000002</v>
      </c>
      <c r="F50" s="101">
        <v>6.589944</v>
      </c>
      <c r="G50" s="101">
        <v>8.9293790000000008</v>
      </c>
      <c r="H50" s="101">
        <v>12.886725999999999</v>
      </c>
      <c r="I50" s="101">
        <v>175.17189099999999</v>
      </c>
      <c r="J50" s="101">
        <v>62.229191</v>
      </c>
      <c r="K50" s="101">
        <v>254.19301200000001</v>
      </c>
      <c r="L50" s="101">
        <v>36.636181999999998</v>
      </c>
      <c r="M50" s="101">
        <v>38.674016000000002</v>
      </c>
      <c r="N50" s="101">
        <v>55.947524999999999</v>
      </c>
      <c r="O50" s="101">
        <v>14.031726000000001</v>
      </c>
      <c r="P50" s="102">
        <v>1192.3761460000001</v>
      </c>
      <c r="Q50" s="102">
        <v>938.183134</v>
      </c>
      <c r="R50" s="100">
        <v>2021</v>
      </c>
      <c r="S50" s="97" t="s">
        <v>535</v>
      </c>
    </row>
    <row r="51" spans="1:19">
      <c r="B51" s="97" t="s">
        <v>340</v>
      </c>
      <c r="C51" s="101">
        <v>28.208008</v>
      </c>
      <c r="D51" s="101">
        <v>245.063151</v>
      </c>
      <c r="E51" s="101">
        <v>3.2994659999999998</v>
      </c>
      <c r="F51" s="101">
        <v>4.1036809999999999</v>
      </c>
      <c r="G51" s="101">
        <v>8.9330239999999996</v>
      </c>
      <c r="H51" s="101">
        <v>1.7387600000000001</v>
      </c>
      <c r="I51" s="101">
        <v>198.97963100000001</v>
      </c>
      <c r="J51" s="101">
        <v>70.174650999999997</v>
      </c>
      <c r="K51" s="101">
        <v>245.20808600000001</v>
      </c>
      <c r="L51" s="101">
        <v>39.718820999999998</v>
      </c>
      <c r="M51" s="101">
        <v>39.334896000000001</v>
      </c>
      <c r="N51" s="101">
        <v>52.564000999999998</v>
      </c>
      <c r="O51" s="101">
        <v>8.9970800000000004</v>
      </c>
      <c r="P51" s="102">
        <v>1414.8632559999999</v>
      </c>
      <c r="Q51" s="102">
        <v>1169.6551699999998</v>
      </c>
      <c r="R51" s="96"/>
      <c r="S51" s="97" t="s">
        <v>536</v>
      </c>
    </row>
    <row r="52" spans="1:19">
      <c r="B52" s="97" t="s">
        <v>341</v>
      </c>
      <c r="C52" s="101">
        <v>49.335102999999997</v>
      </c>
      <c r="D52" s="101">
        <v>253.88168400000001</v>
      </c>
      <c r="E52" s="101">
        <v>5.4016469999999996</v>
      </c>
      <c r="F52" s="101">
        <v>8.7496690000000008</v>
      </c>
      <c r="G52" s="101">
        <v>11.201406</v>
      </c>
      <c r="H52" s="101">
        <v>1.6035440000000001</v>
      </c>
      <c r="I52" s="101">
        <v>227.36388400000001</v>
      </c>
      <c r="J52" s="101">
        <v>82.773375000000001</v>
      </c>
      <c r="K52" s="101">
        <v>313.73070999999999</v>
      </c>
      <c r="L52" s="101">
        <v>41.895021999999997</v>
      </c>
      <c r="M52" s="101">
        <v>66.339833999999996</v>
      </c>
      <c r="N52" s="101">
        <v>56.216073999999999</v>
      </c>
      <c r="O52" s="101">
        <v>11.650494999999999</v>
      </c>
      <c r="P52" s="102">
        <v>1722.3235799999991</v>
      </c>
      <c r="Q52" s="102">
        <v>1408.592869999999</v>
      </c>
      <c r="R52" s="96"/>
      <c r="S52" s="97" t="s">
        <v>537</v>
      </c>
    </row>
    <row r="53" spans="1:19">
      <c r="B53" s="97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Q53" s="102"/>
      <c r="R53" s="96"/>
      <c r="S53" s="97" t="s">
        <v>538</v>
      </c>
    </row>
    <row r="54" spans="1:19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539</v>
      </c>
    </row>
    <row r="55" spans="1:19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540</v>
      </c>
    </row>
    <row r="56" spans="1:19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541</v>
      </c>
    </row>
    <row r="57" spans="1:19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542</v>
      </c>
    </row>
    <row r="58" spans="1:19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543</v>
      </c>
    </row>
    <row r="59" spans="1:19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544</v>
      </c>
    </row>
    <row r="60" spans="1:19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545</v>
      </c>
    </row>
    <row r="61" spans="1:19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546</v>
      </c>
    </row>
    <row r="62" spans="1:19" ht="21" customHeight="1" thickBot="1">
      <c r="A62" s="227" t="s">
        <v>162</v>
      </c>
      <c r="B62" s="227" t="s">
        <v>163</v>
      </c>
      <c r="C62" s="99" t="s">
        <v>547</v>
      </c>
      <c r="D62" s="99" t="s">
        <v>548</v>
      </c>
      <c r="E62" s="99" t="s">
        <v>549</v>
      </c>
      <c r="F62" s="99" t="s">
        <v>550</v>
      </c>
      <c r="G62" s="99" t="s">
        <v>551</v>
      </c>
      <c r="H62" s="99" t="s">
        <v>183</v>
      </c>
      <c r="I62" s="99" t="s">
        <v>552</v>
      </c>
      <c r="J62" s="99" t="s">
        <v>553</v>
      </c>
      <c r="K62" s="99" t="s">
        <v>703</v>
      </c>
      <c r="L62" s="99" t="s">
        <v>554</v>
      </c>
      <c r="M62" s="99" t="s">
        <v>555</v>
      </c>
      <c r="N62" s="99" t="s">
        <v>556</v>
      </c>
      <c r="O62" s="99" t="s">
        <v>557</v>
      </c>
      <c r="P62" s="99" t="s">
        <v>626</v>
      </c>
      <c r="Q62" s="99" t="s">
        <v>627</v>
      </c>
      <c r="R62" s="227" t="s">
        <v>532</v>
      </c>
      <c r="S62" s="227" t="s">
        <v>519</v>
      </c>
    </row>
    <row r="63" spans="1:19" ht="12" customHeight="1" thickBot="1">
      <c r="A63" s="228"/>
      <c r="B63" s="228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28"/>
      <c r="S63" s="228"/>
    </row>
    <row r="67" spans="1:9" ht="21" customHeight="1">
      <c r="A67" s="236" t="s">
        <v>636</v>
      </c>
      <c r="B67" s="237"/>
      <c r="C67" s="238" t="s">
        <v>637</v>
      </c>
      <c r="D67" s="238"/>
      <c r="G67" s="239" t="s">
        <v>704</v>
      </c>
      <c r="H67" s="239"/>
      <c r="I67" s="239"/>
    </row>
    <row r="68" spans="1:9" ht="21" customHeight="1">
      <c r="A68" s="236" t="s">
        <v>638</v>
      </c>
      <c r="B68" s="237"/>
      <c r="C68" s="238" t="s">
        <v>639</v>
      </c>
      <c r="D68" s="238"/>
    </row>
  </sheetData>
  <mergeCells count="29">
    <mergeCell ref="G67:I67"/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activeCell="A2" sqref="A2:T2"/>
    </sheetView>
  </sheetViews>
  <sheetFormatPr defaultColWidth="9.140625" defaultRowHeight="12.75"/>
  <cols>
    <col min="1" max="2" width="3.140625" style="9" customWidth="1"/>
    <col min="3" max="3" width="2.5703125" style="9" customWidth="1"/>
    <col min="4" max="4" width="46.7109375" style="9" customWidth="1"/>
    <col min="5" max="5" width="0.42578125" style="9" customWidth="1"/>
    <col min="6" max="6" width="11.140625" style="9" customWidth="1"/>
    <col min="7" max="7" width="0.42578125" style="9" customWidth="1"/>
    <col min="8" max="8" width="11.140625" style="9" customWidth="1"/>
    <col min="9" max="9" width="0.42578125" style="9" customWidth="1"/>
    <col min="10" max="10" width="10.7109375" style="9" customWidth="1"/>
    <col min="11" max="11" width="0.42578125" style="9" customWidth="1"/>
    <col min="12" max="12" width="16" style="9" customWidth="1"/>
    <col min="13" max="13" width="0.42578125" style="9" customWidth="1"/>
    <col min="14" max="14" width="11.140625" style="9" customWidth="1"/>
    <col min="15" max="15" width="0.42578125" style="9" customWidth="1"/>
    <col min="16" max="16" width="11.140625" style="9" customWidth="1"/>
    <col min="17" max="17" width="0.42578125" style="9" customWidth="1"/>
    <col min="18" max="18" width="10.7109375" style="9" customWidth="1"/>
    <col min="19" max="19" width="0.42578125" style="9" customWidth="1"/>
    <col min="20" max="20" width="16" style="9" customWidth="1"/>
    <col min="21" max="21" width="8.28515625" style="9" customWidth="1"/>
    <col min="22" max="23" width="9.85546875" style="9" customWidth="1"/>
    <col min="24" max="24" width="8.42578125" style="9" customWidth="1"/>
    <col min="25" max="16384" width="9.140625" style="9"/>
  </cols>
  <sheetData>
    <row r="1" spans="1:24" ht="4.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4" ht="29.25" customHeight="1">
      <c r="A2" s="212" t="s">
        <v>676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0"/>
    </row>
    <row r="3" spans="1:24" ht="3.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>
      <c r="A5" s="215" t="s">
        <v>666</v>
      </c>
      <c r="B5" s="215"/>
      <c r="C5" s="215"/>
      <c r="D5" s="215"/>
      <c r="E5" s="63"/>
      <c r="F5" s="246" t="s">
        <v>667</v>
      </c>
      <c r="G5" s="217"/>
      <c r="H5" s="217"/>
      <c r="I5" s="217"/>
      <c r="J5" s="217"/>
      <c r="K5" s="217"/>
      <c r="L5" s="217"/>
      <c r="M5" s="105"/>
      <c r="N5" s="215" t="s">
        <v>668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>
      <c r="A7" s="215"/>
      <c r="B7" s="215"/>
      <c r="C7" s="215"/>
      <c r="D7" s="215"/>
      <c r="E7" s="108"/>
      <c r="F7" s="216" t="s">
        <v>644</v>
      </c>
      <c r="G7" s="216"/>
      <c r="H7" s="216"/>
      <c r="I7" s="216"/>
      <c r="J7" s="216"/>
      <c r="K7" s="109"/>
      <c r="L7" s="30" t="s">
        <v>652</v>
      </c>
      <c r="M7" s="110"/>
      <c r="N7" s="216" t="s">
        <v>644</v>
      </c>
      <c r="O7" s="216"/>
      <c r="P7" s="216"/>
      <c r="Q7" s="216"/>
      <c r="R7" s="216"/>
      <c r="S7" s="109"/>
      <c r="T7" s="30" t="s">
        <v>652</v>
      </c>
      <c r="U7" s="20"/>
    </row>
    <row r="8" spans="1:24" ht="2.25" customHeight="1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>
      <c r="A9" s="215"/>
      <c r="B9" s="215"/>
      <c r="C9" s="215"/>
      <c r="D9" s="215"/>
      <c r="E9" s="63"/>
      <c r="F9" s="112" t="s">
        <v>1109</v>
      </c>
      <c r="G9" s="106"/>
      <c r="H9" s="112" t="s">
        <v>1110</v>
      </c>
      <c r="I9" s="106"/>
      <c r="J9" s="30" t="s">
        <v>669</v>
      </c>
      <c r="K9" s="106"/>
      <c r="L9" s="30" t="s">
        <v>296</v>
      </c>
      <c r="M9" s="105"/>
      <c r="N9" s="112" t="s">
        <v>1109</v>
      </c>
      <c r="O9" s="106"/>
      <c r="P9" s="112" t="s">
        <v>1110</v>
      </c>
      <c r="Q9" s="106"/>
      <c r="R9" s="30" t="s">
        <v>669</v>
      </c>
      <c r="S9" s="106"/>
      <c r="T9" s="30" t="s">
        <v>296</v>
      </c>
      <c r="U9" s="20"/>
    </row>
    <row r="10" spans="1:24" ht="13.15" customHeight="1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>
      <c r="A11" s="255" t="s">
        <v>700</v>
      </c>
      <c r="B11" s="255"/>
      <c r="C11" s="255"/>
      <c r="D11" s="255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>
      <c r="A12" s="72"/>
      <c r="B12" s="72" t="s">
        <v>366</v>
      </c>
      <c r="C12" s="72" t="s">
        <v>614</v>
      </c>
      <c r="D12" s="72"/>
      <c r="E12" s="72"/>
      <c r="F12" s="72">
        <v>1426.5669330000001</v>
      </c>
      <c r="G12" s="72"/>
      <c r="H12" s="72">
        <v>1083.8364340000001</v>
      </c>
      <c r="I12" s="72"/>
      <c r="J12" s="119">
        <f t="shared" ref="J12:J21" si="0">F12-H12</f>
        <v>342.73049900000001</v>
      </c>
      <c r="K12" s="72"/>
      <c r="L12" s="120">
        <f t="shared" ref="L12:L21" si="1">F12/H12*100-100</f>
        <v>31.621976180955727</v>
      </c>
      <c r="M12" s="113"/>
      <c r="N12" s="72">
        <v>4021.5787339999997</v>
      </c>
      <c r="O12" s="72"/>
      <c r="P12" s="72">
        <v>3694.4546220000002</v>
      </c>
      <c r="Q12" s="72"/>
      <c r="R12" s="119">
        <f>N12-P12</f>
        <v>327.12411199999951</v>
      </c>
      <c r="S12" s="72"/>
      <c r="T12" s="120">
        <f t="shared" ref="T12:T21" si="2">N12/P12*100-100</f>
        <v>8.8544628495913287</v>
      </c>
      <c r="U12" s="20"/>
    </row>
    <row r="13" spans="1:24" ht="12.75" customHeight="1">
      <c r="A13" s="20"/>
      <c r="B13" s="72" t="s">
        <v>368</v>
      </c>
      <c r="C13" s="72" t="s">
        <v>616</v>
      </c>
      <c r="D13" s="121"/>
      <c r="E13" s="20"/>
      <c r="F13" s="72">
        <v>793.38490400000001</v>
      </c>
      <c r="G13" s="72"/>
      <c r="H13" s="72">
        <v>561.02221699999996</v>
      </c>
      <c r="I13" s="72"/>
      <c r="J13" s="119">
        <f t="shared" si="0"/>
        <v>232.36268700000005</v>
      </c>
      <c r="K13" s="72"/>
      <c r="L13" s="120">
        <f t="shared" si="1"/>
        <v>41.417733551183062</v>
      </c>
      <c r="M13" s="113"/>
      <c r="N13" s="72">
        <v>2127.6545260000003</v>
      </c>
      <c r="O13" s="20"/>
      <c r="P13" s="72">
        <v>1919.4181529999998</v>
      </c>
      <c r="Q13" s="72"/>
      <c r="R13" s="119">
        <f>N13-P13</f>
        <v>208.23637300000041</v>
      </c>
      <c r="S13" s="72"/>
      <c r="T13" s="120">
        <f t="shared" si="2"/>
        <v>10.848932145115555</v>
      </c>
      <c r="U13" s="20"/>
    </row>
    <row r="14" spans="1:24" ht="12.75" customHeight="1">
      <c r="A14" s="72"/>
      <c r="B14" s="72" t="s">
        <v>367</v>
      </c>
      <c r="C14" s="72" t="s">
        <v>615</v>
      </c>
      <c r="D14" s="72"/>
      <c r="E14" s="72"/>
      <c r="F14" s="72">
        <v>650.73044700000003</v>
      </c>
      <c r="G14" s="72"/>
      <c r="H14" s="72">
        <v>526.55646000000002</v>
      </c>
      <c r="I14" s="72"/>
      <c r="J14" s="119">
        <f t="shared" si="0"/>
        <v>124.17398700000001</v>
      </c>
      <c r="K14" s="72"/>
      <c r="L14" s="120">
        <f t="shared" si="1"/>
        <v>23.582273969252981</v>
      </c>
      <c r="M14" s="113"/>
      <c r="N14" s="72">
        <v>1722.9461020000001</v>
      </c>
      <c r="O14" s="72"/>
      <c r="P14" s="72">
        <v>1703.10625</v>
      </c>
      <c r="Q14" s="72"/>
      <c r="R14" s="119">
        <f t="shared" ref="R14:R21" si="3">N14-P14</f>
        <v>19.839852000000064</v>
      </c>
      <c r="S14" s="72"/>
      <c r="T14" s="120">
        <f t="shared" si="2"/>
        <v>1.1649215661089869</v>
      </c>
      <c r="U14" s="20"/>
      <c r="V14" s="122"/>
      <c r="W14" s="122"/>
    </row>
    <row r="15" spans="1:24" ht="12.75" customHeight="1">
      <c r="A15" s="20"/>
      <c r="B15" s="72" t="s">
        <v>373</v>
      </c>
      <c r="C15" s="72" t="s">
        <v>621</v>
      </c>
      <c r="D15" s="121"/>
      <c r="E15" s="20"/>
      <c r="F15" s="72">
        <v>313.73070999999999</v>
      </c>
      <c r="G15" s="72"/>
      <c r="H15" s="72">
        <v>250.03626800000001</v>
      </c>
      <c r="I15" s="72"/>
      <c r="J15" s="119">
        <f t="shared" si="0"/>
        <v>63.694441999999981</v>
      </c>
      <c r="K15" s="72"/>
      <c r="L15" s="120">
        <f t="shared" si="1"/>
        <v>25.47408122408865</v>
      </c>
      <c r="M15" s="113"/>
      <c r="N15" s="72">
        <v>813.13180799999986</v>
      </c>
      <c r="O15" s="20"/>
      <c r="P15" s="72">
        <v>836.50500999999997</v>
      </c>
      <c r="Q15" s="72"/>
      <c r="R15" s="119">
        <f t="shared" si="3"/>
        <v>-23.373202000000106</v>
      </c>
      <c r="S15" s="72"/>
      <c r="T15" s="120">
        <f t="shared" si="2"/>
        <v>-2.7941496728154789</v>
      </c>
      <c r="U15" s="20"/>
      <c r="V15" s="122"/>
      <c r="W15" s="122"/>
    </row>
    <row r="16" spans="1:24" ht="12.75" customHeight="1">
      <c r="A16" s="20"/>
      <c r="B16" s="72" t="s">
        <v>374</v>
      </c>
      <c r="C16" s="72" t="s">
        <v>622</v>
      </c>
      <c r="D16" s="121"/>
      <c r="E16" s="20"/>
      <c r="F16" s="72">
        <v>328.23574300000001</v>
      </c>
      <c r="G16" s="72"/>
      <c r="H16" s="72">
        <v>271.22470099999998</v>
      </c>
      <c r="I16" s="72"/>
      <c r="J16" s="119">
        <f t="shared" si="0"/>
        <v>57.011042000000032</v>
      </c>
      <c r="K16" s="72"/>
      <c r="L16" s="120">
        <f t="shared" si="1"/>
        <v>21.019856152408494</v>
      </c>
      <c r="M16" s="113"/>
      <c r="N16" s="72">
        <v>776.10007199999995</v>
      </c>
      <c r="O16" s="20"/>
      <c r="P16" s="72">
        <v>777.40279599999997</v>
      </c>
      <c r="Q16" s="72"/>
      <c r="R16" s="119">
        <f t="shared" si="3"/>
        <v>-1.302724000000012</v>
      </c>
      <c r="S16" s="72"/>
      <c r="T16" s="120">
        <f t="shared" si="2"/>
        <v>-0.16757387633579413</v>
      </c>
      <c r="U16" s="20"/>
      <c r="V16" s="122"/>
      <c r="W16" s="122"/>
    </row>
    <row r="17" spans="1:23" ht="12.75" customHeight="1">
      <c r="A17" s="20"/>
      <c r="B17" s="72" t="s">
        <v>369</v>
      </c>
      <c r="C17" s="72" t="s">
        <v>617</v>
      </c>
      <c r="D17" s="121"/>
      <c r="E17" s="20"/>
      <c r="F17" s="72">
        <v>253.88168400000001</v>
      </c>
      <c r="G17" s="72"/>
      <c r="H17" s="72">
        <v>194.12879699999999</v>
      </c>
      <c r="I17" s="72"/>
      <c r="J17" s="119">
        <f t="shared" si="0"/>
        <v>59.752887000000015</v>
      </c>
      <c r="K17" s="72"/>
      <c r="L17" s="120">
        <f t="shared" si="1"/>
        <v>30.780022296228424</v>
      </c>
      <c r="M17" s="113"/>
      <c r="N17" s="72">
        <v>727.07528000000002</v>
      </c>
      <c r="O17" s="20"/>
      <c r="P17" s="72">
        <v>656.62498000000005</v>
      </c>
      <c r="Q17" s="72"/>
      <c r="R17" s="119">
        <f t="shared" si="3"/>
        <v>70.45029999999997</v>
      </c>
      <c r="S17" s="72"/>
      <c r="T17" s="120">
        <f t="shared" si="2"/>
        <v>10.729153191826484</v>
      </c>
      <c r="U17" s="20"/>
      <c r="V17" s="122"/>
      <c r="W17" s="122"/>
    </row>
    <row r="18" spans="1:23" ht="12.75" customHeight="1">
      <c r="A18" s="20"/>
      <c r="B18" s="72" t="s">
        <v>370</v>
      </c>
      <c r="C18" s="72" t="s">
        <v>618</v>
      </c>
      <c r="D18" s="121"/>
      <c r="E18" s="20"/>
      <c r="F18" s="72">
        <v>227.36388400000001</v>
      </c>
      <c r="G18" s="72"/>
      <c r="H18" s="72">
        <v>176.873096</v>
      </c>
      <c r="I18" s="72"/>
      <c r="J18" s="119">
        <f t="shared" si="0"/>
        <v>50.490788000000009</v>
      </c>
      <c r="K18" s="72"/>
      <c r="L18" s="120">
        <f t="shared" si="1"/>
        <v>28.546335842959394</v>
      </c>
      <c r="M18" s="113"/>
      <c r="N18" s="72">
        <v>601.51540599999998</v>
      </c>
      <c r="O18" s="20"/>
      <c r="P18" s="72">
        <v>549.39567299999999</v>
      </c>
      <c r="Q18" s="72"/>
      <c r="R18" s="119">
        <f t="shared" si="3"/>
        <v>52.119732999999997</v>
      </c>
      <c r="S18" s="72"/>
      <c r="T18" s="120">
        <f t="shared" si="2"/>
        <v>9.4867388953753249</v>
      </c>
      <c r="U18" s="20"/>
      <c r="V18" s="122"/>
      <c r="W18" s="122"/>
    </row>
    <row r="19" spans="1:23" ht="12.75" customHeight="1">
      <c r="A19" s="20"/>
      <c r="B19" s="72" t="s">
        <v>372</v>
      </c>
      <c r="C19" s="72" t="s">
        <v>620</v>
      </c>
      <c r="D19" s="121"/>
      <c r="E19" s="20"/>
      <c r="F19" s="72">
        <v>144.81589500000001</v>
      </c>
      <c r="G19" s="72"/>
      <c r="H19" s="72">
        <v>92.413711000000006</v>
      </c>
      <c r="I19" s="72"/>
      <c r="J19" s="119">
        <f t="shared" si="0"/>
        <v>52.402184000000005</v>
      </c>
      <c r="K19" s="72"/>
      <c r="L19" s="120">
        <f t="shared" si="1"/>
        <v>56.703906198507724</v>
      </c>
      <c r="M19" s="113"/>
      <c r="N19" s="72">
        <v>378.402354</v>
      </c>
      <c r="O19" s="20"/>
      <c r="P19" s="72">
        <v>360.02528500000005</v>
      </c>
      <c r="Q19" s="72"/>
      <c r="R19" s="119">
        <f t="shared" si="3"/>
        <v>18.377068999999949</v>
      </c>
      <c r="S19" s="72"/>
      <c r="T19" s="120">
        <f t="shared" si="2"/>
        <v>5.1043828768859782</v>
      </c>
      <c r="U19" s="20"/>
      <c r="V19" s="122"/>
      <c r="W19" s="122"/>
    </row>
    <row r="20" spans="1:23" ht="12.75" customHeight="1">
      <c r="A20" s="20"/>
      <c r="B20" s="72" t="s">
        <v>375</v>
      </c>
      <c r="C20" s="72" t="s">
        <v>623</v>
      </c>
      <c r="D20" s="121"/>
      <c r="E20" s="20"/>
      <c r="F20" s="72">
        <v>83.047424000000007</v>
      </c>
      <c r="G20" s="72"/>
      <c r="H20" s="72">
        <v>79.180153000000004</v>
      </c>
      <c r="I20" s="72"/>
      <c r="J20" s="119">
        <f t="shared" si="0"/>
        <v>3.8672710000000023</v>
      </c>
      <c r="K20" s="72"/>
      <c r="L20" s="120">
        <f t="shared" si="1"/>
        <v>4.8841418631762537</v>
      </c>
      <c r="M20" s="113"/>
      <c r="N20" s="72">
        <v>197.07343900000001</v>
      </c>
      <c r="O20" s="20"/>
      <c r="P20" s="72">
        <v>224.30280600000003</v>
      </c>
      <c r="Q20" s="72"/>
      <c r="R20" s="119">
        <f t="shared" si="3"/>
        <v>-27.229367000000025</v>
      </c>
      <c r="S20" s="72"/>
      <c r="T20" s="120">
        <f t="shared" si="2"/>
        <v>-12.13955700580938</v>
      </c>
      <c r="U20" s="20"/>
      <c r="V20" s="122"/>
      <c r="W20" s="122"/>
    </row>
    <row r="21" spans="1:23" ht="12.75" customHeight="1">
      <c r="A21" s="20"/>
      <c r="B21" s="72" t="s">
        <v>628</v>
      </c>
      <c r="C21" s="72" t="s">
        <v>629</v>
      </c>
      <c r="D21" s="121"/>
      <c r="E21" s="20"/>
      <c r="F21" s="72">
        <v>82.773375000000001</v>
      </c>
      <c r="G21" s="72"/>
      <c r="H21" s="72">
        <v>65.671448999999996</v>
      </c>
      <c r="I21" s="72"/>
      <c r="J21" s="119">
        <f t="shared" si="0"/>
        <v>17.101926000000006</v>
      </c>
      <c r="K21" s="72"/>
      <c r="L21" s="120">
        <f t="shared" si="1"/>
        <v>26.041645586349119</v>
      </c>
      <c r="M21" s="113"/>
      <c r="N21" s="72">
        <v>215.17721699999998</v>
      </c>
      <c r="O21" s="20"/>
      <c r="P21" s="72">
        <v>191.90214999999998</v>
      </c>
      <c r="Q21" s="72"/>
      <c r="R21" s="119">
        <f t="shared" si="3"/>
        <v>23.275067000000007</v>
      </c>
      <c r="S21" s="72"/>
      <c r="T21" s="120">
        <f t="shared" si="2"/>
        <v>12.128611899345572</v>
      </c>
      <c r="U21" s="20"/>
      <c r="V21" s="122"/>
      <c r="W21" s="122"/>
    </row>
    <row r="22" spans="1:23" ht="4.5" customHeight="1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>
      <c r="A23" s="242" t="s">
        <v>670</v>
      </c>
      <c r="B23" s="242"/>
      <c r="C23" s="242"/>
      <c r="D23" s="242"/>
      <c r="E23" s="123"/>
      <c r="F23" s="115">
        <v>3745.5631599999997</v>
      </c>
      <c r="G23" s="115"/>
      <c r="H23" s="115">
        <v>2874.0115999999989</v>
      </c>
      <c r="I23" s="115"/>
      <c r="J23" s="116">
        <f>F23-H23</f>
        <v>871.55156000000079</v>
      </c>
      <c r="K23" s="124"/>
      <c r="L23" s="117">
        <f>F23/H23*100-100</f>
        <v>30.325262431091119</v>
      </c>
      <c r="M23" s="118"/>
      <c r="N23" s="115">
        <v>10204.085745</v>
      </c>
      <c r="O23" s="115"/>
      <c r="P23" s="115">
        <v>9566.7701959999995</v>
      </c>
      <c r="Q23" s="115"/>
      <c r="R23" s="116">
        <f>N23-P23</f>
        <v>637.31554900000083</v>
      </c>
      <c r="S23" s="124"/>
      <c r="T23" s="117">
        <f>N23/P23*100-100</f>
        <v>6.6617629141595813</v>
      </c>
      <c r="U23" s="20"/>
      <c r="V23" s="122"/>
      <c r="W23" s="122"/>
    </row>
    <row r="24" spans="1:23" s="10" customFormat="1" ht="30" customHeight="1">
      <c r="A24" s="240" t="s">
        <v>671</v>
      </c>
      <c r="B24" s="240"/>
      <c r="C24" s="240"/>
      <c r="D24" s="240"/>
      <c r="E24" s="125"/>
      <c r="F24" s="125">
        <v>4083.6462659999997</v>
      </c>
      <c r="G24" s="125"/>
      <c r="H24" s="125">
        <v>3134.8690919999995</v>
      </c>
      <c r="I24" s="125"/>
      <c r="J24" s="126">
        <f>F24-H24</f>
        <v>948.77717400000029</v>
      </c>
      <c r="K24" s="126"/>
      <c r="L24" s="127">
        <f>F24/H24*100-100</f>
        <v>30.265288474763537</v>
      </c>
      <c r="M24" s="128"/>
      <c r="N24" s="125">
        <f>N25-N15</f>
        <v>10303.686823</v>
      </c>
      <c r="O24" s="125"/>
      <c r="P24" s="125">
        <f>P25-P15</f>
        <v>10378.660555999999</v>
      </c>
      <c r="Q24" s="125"/>
      <c r="R24" s="126">
        <f>N24-P24</f>
        <v>-74.973732999998902</v>
      </c>
      <c r="S24" s="126"/>
      <c r="T24" s="127">
        <f>N24/P24*100-100</f>
        <v>-0.72238351563252934</v>
      </c>
      <c r="U24" s="129"/>
      <c r="V24" s="130"/>
      <c r="W24" s="130"/>
    </row>
    <row r="25" spans="1:23" ht="30" customHeight="1">
      <c r="A25" s="242" t="s">
        <v>672</v>
      </c>
      <c r="B25" s="242"/>
      <c r="C25" s="242"/>
      <c r="D25" s="242"/>
      <c r="E25" s="211"/>
      <c r="F25" s="115">
        <v>4397.3769759999996</v>
      </c>
      <c r="G25" s="115"/>
      <c r="H25" s="115">
        <v>3384.9053599999997</v>
      </c>
      <c r="I25" s="115"/>
      <c r="J25" s="116">
        <f>F25-H25</f>
        <v>1012.4716159999998</v>
      </c>
      <c r="K25" s="124"/>
      <c r="L25" s="117">
        <f>F25/H25*100-100</f>
        <v>29.911371465936639</v>
      </c>
      <c r="M25" s="118"/>
      <c r="N25" s="115">
        <v>11116.818631</v>
      </c>
      <c r="O25" s="115"/>
      <c r="P25" s="115">
        <v>11215.165566</v>
      </c>
      <c r="Q25" s="115"/>
      <c r="R25" s="116">
        <f>N25-P25</f>
        <v>-98.346934999999576</v>
      </c>
      <c r="S25" s="124"/>
      <c r="T25" s="117">
        <f>N25/P25*100-100</f>
        <v>-0.876910237492595</v>
      </c>
      <c r="U25" s="20"/>
      <c r="V25" s="122"/>
      <c r="W25" s="122"/>
    </row>
    <row r="26" spans="1:23" ht="30" customHeight="1">
      <c r="A26" s="240" t="s">
        <v>673</v>
      </c>
      <c r="B26" s="240"/>
      <c r="C26" s="240"/>
      <c r="D26" s="240"/>
      <c r="E26" s="125"/>
      <c r="F26" s="125">
        <v>1722.3235799999991</v>
      </c>
      <c r="G26" s="125"/>
      <c r="H26" s="125">
        <v>1373.9124189999998</v>
      </c>
      <c r="I26" s="125"/>
      <c r="J26" s="126">
        <f>F26-H26</f>
        <v>348.41116099999931</v>
      </c>
      <c r="K26" s="126"/>
      <c r="L26" s="127">
        <f>F26/H26*100-100</f>
        <v>25.359051725698052</v>
      </c>
      <c r="M26" s="131"/>
      <c r="N26" s="125">
        <f>N27+N15</f>
        <v>5134.7038169999987</v>
      </c>
      <c r="O26" s="125"/>
      <c r="P26" s="125">
        <f>P27+P15</f>
        <v>4152.5380150000001</v>
      </c>
      <c r="Q26" s="72"/>
      <c r="R26" s="126">
        <f>N26-P26</f>
        <v>982.16580199999862</v>
      </c>
      <c r="S26" s="126"/>
      <c r="T26" s="127">
        <f>N26/P26*100-100</f>
        <v>23.652180869920315</v>
      </c>
      <c r="U26" s="20"/>
      <c r="V26" s="122"/>
      <c r="W26" s="122"/>
    </row>
    <row r="27" spans="1:23" ht="30" customHeight="1">
      <c r="A27" s="241" t="s">
        <v>674</v>
      </c>
      <c r="B27" s="241"/>
      <c r="C27" s="241"/>
      <c r="D27" s="241"/>
      <c r="E27" s="123"/>
      <c r="F27" s="115">
        <v>1408.592869999999</v>
      </c>
      <c r="G27" s="115"/>
      <c r="H27" s="115">
        <v>1123.8761509999997</v>
      </c>
      <c r="I27" s="115"/>
      <c r="J27" s="116">
        <f>F27-H27</f>
        <v>284.71671899999933</v>
      </c>
      <c r="K27" s="124"/>
      <c r="L27" s="117">
        <f>F27/H27*100-100</f>
        <v>25.333460341396588</v>
      </c>
      <c r="M27" s="118"/>
      <c r="N27" s="115">
        <v>4321.5720089999986</v>
      </c>
      <c r="O27" s="115"/>
      <c r="P27" s="115">
        <v>3316.0330050000002</v>
      </c>
      <c r="Q27" s="115"/>
      <c r="R27" s="116">
        <f>N27-P27</f>
        <v>1005.5390039999984</v>
      </c>
      <c r="S27" s="124"/>
      <c r="T27" s="117">
        <f>N27/P27*100-100</f>
        <v>30.323552343532782</v>
      </c>
      <c r="U27" s="20"/>
      <c r="V27" s="122"/>
      <c r="W27" s="122"/>
    </row>
    <row r="28" spans="1:23" ht="3" customHeight="1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>
      <c r="A34" s="249" t="s">
        <v>630</v>
      </c>
      <c r="B34" s="249"/>
      <c r="C34" s="249"/>
      <c r="D34" s="249"/>
      <c r="E34" s="135"/>
      <c r="F34" s="250" t="s">
        <v>631</v>
      </c>
      <c r="G34" s="250"/>
      <c r="H34" s="250"/>
      <c r="I34" s="250"/>
      <c r="J34" s="250"/>
      <c r="K34" s="250"/>
      <c r="L34" s="250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>
      <c r="A35" s="251" t="s">
        <v>632</v>
      </c>
      <c r="B35" s="251"/>
      <c r="C35" s="251"/>
      <c r="D35" s="251"/>
      <c r="E35" s="135"/>
      <c r="F35" s="248" t="s">
        <v>633</v>
      </c>
      <c r="G35" s="248"/>
      <c r="H35" s="248"/>
      <c r="I35" s="248"/>
      <c r="J35" s="248"/>
      <c r="K35" s="248"/>
      <c r="L35" s="248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>
      <c r="A36" s="249" t="s">
        <v>634</v>
      </c>
      <c r="B36" s="249"/>
      <c r="C36" s="249"/>
      <c r="D36" s="249"/>
      <c r="E36" s="135"/>
      <c r="F36" s="250" t="s">
        <v>633</v>
      </c>
      <c r="G36" s="250"/>
      <c r="H36" s="250"/>
      <c r="I36" s="250"/>
      <c r="J36" s="250"/>
      <c r="K36" s="250"/>
      <c r="L36" s="25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>
      <c r="A37" s="247" t="s">
        <v>635</v>
      </c>
      <c r="B37" s="247"/>
      <c r="C37" s="247"/>
      <c r="D37" s="247"/>
      <c r="E37" s="135"/>
      <c r="F37" s="248" t="s">
        <v>631</v>
      </c>
      <c r="G37" s="248"/>
      <c r="H37" s="248"/>
      <c r="I37" s="248"/>
      <c r="J37" s="248"/>
      <c r="K37" s="248"/>
      <c r="L37" s="248"/>
      <c r="M37" s="20"/>
      <c r="N37" s="20"/>
      <c r="O37" s="20"/>
      <c r="P37" s="20"/>
      <c r="Q37" s="20"/>
      <c r="R37" s="20"/>
      <c r="S37" s="20"/>
      <c r="T37" s="20"/>
      <c r="U37" s="20"/>
    </row>
    <row r="38" spans="1:21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26" t="s">
        <v>351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8" customHeight="1" thickBot="1">
      <c r="A3" s="262" t="s">
        <v>570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29" t="s">
        <v>677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63" t="s">
        <v>532</v>
      </c>
      <c r="W4" s="263" t="s">
        <v>519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107.30380299999999</v>
      </c>
      <c r="D6" s="141">
        <v>206.02176000000003</v>
      </c>
      <c r="E6" s="141">
        <v>40.416167000000002</v>
      </c>
      <c r="F6" s="141">
        <v>406.50883200000004</v>
      </c>
      <c r="G6" s="141">
        <v>161.52032600000004</v>
      </c>
      <c r="H6" s="141">
        <v>1676.7693029999989</v>
      </c>
      <c r="I6" s="141">
        <v>641.63622399999997</v>
      </c>
      <c r="J6" s="141">
        <v>9.9817399999999985</v>
      </c>
      <c r="K6" s="141">
        <v>247.93524300000001</v>
      </c>
      <c r="L6" s="141">
        <v>608.52529200000015</v>
      </c>
      <c r="M6" s="141">
        <v>454.76311299999992</v>
      </c>
      <c r="N6" s="141">
        <v>371.34643599999998</v>
      </c>
      <c r="O6" s="141">
        <v>163.01229599999999</v>
      </c>
      <c r="P6" s="141">
        <v>16.859511000000001</v>
      </c>
      <c r="Q6" s="141">
        <v>496.36327799999998</v>
      </c>
      <c r="R6" s="141">
        <v>166.911798</v>
      </c>
      <c r="S6" s="141">
        <v>418.69316399999991</v>
      </c>
      <c r="T6" s="141">
        <v>415.011393</v>
      </c>
      <c r="U6" s="141">
        <v>1.003957</v>
      </c>
      <c r="V6" s="100">
        <v>2020</v>
      </c>
      <c r="W6" s="97" t="s">
        <v>535</v>
      </c>
    </row>
    <row r="7" spans="1:23" ht="9" customHeight="1">
      <c r="A7" s="96"/>
      <c r="B7" s="97" t="s">
        <v>340</v>
      </c>
      <c r="C7" s="141">
        <v>99.534515999999996</v>
      </c>
      <c r="D7" s="141">
        <v>195.75620299999997</v>
      </c>
      <c r="E7" s="141">
        <v>40.926392999999997</v>
      </c>
      <c r="F7" s="141">
        <v>395.41682500000002</v>
      </c>
      <c r="G7" s="141">
        <v>160.04882699999999</v>
      </c>
      <c r="H7" s="141">
        <v>1616.6344549999994</v>
      </c>
      <c r="I7" s="141">
        <v>497.66074499999996</v>
      </c>
      <c r="J7" s="141">
        <v>9.9496789999999997</v>
      </c>
      <c r="K7" s="141">
        <v>204.64123499999999</v>
      </c>
      <c r="L7" s="141">
        <v>573.84941700000036</v>
      </c>
      <c r="M7" s="141">
        <v>414.68908999999996</v>
      </c>
      <c r="N7" s="141">
        <v>475.77725499999997</v>
      </c>
      <c r="O7" s="141">
        <v>287.35667699999999</v>
      </c>
      <c r="P7" s="141">
        <v>17.940680999999998</v>
      </c>
      <c r="Q7" s="141">
        <v>499.44865399999998</v>
      </c>
      <c r="R7" s="141">
        <v>155.457269</v>
      </c>
      <c r="S7" s="141">
        <v>364.75725999999997</v>
      </c>
      <c r="T7" s="141">
        <v>405.18922699999996</v>
      </c>
      <c r="U7" s="141">
        <v>5.0436360000000002</v>
      </c>
      <c r="V7" s="96"/>
      <c r="W7" s="97" t="s">
        <v>536</v>
      </c>
    </row>
    <row r="8" spans="1:23" ht="9" customHeight="1">
      <c r="A8" s="96"/>
      <c r="B8" s="97" t="s">
        <v>341</v>
      </c>
      <c r="C8" s="141">
        <v>112.456052</v>
      </c>
      <c r="D8" s="141">
        <v>237.930013</v>
      </c>
      <c r="E8" s="141">
        <v>37.797421999999997</v>
      </c>
      <c r="F8" s="141">
        <v>439.09081199999997</v>
      </c>
      <c r="G8" s="141">
        <v>182.48132400000006</v>
      </c>
      <c r="H8" s="141">
        <v>1716.8207</v>
      </c>
      <c r="I8" s="141">
        <v>478.61743799999994</v>
      </c>
      <c r="J8" s="141">
        <v>2.1348069999999999</v>
      </c>
      <c r="K8" s="141">
        <v>179.906362</v>
      </c>
      <c r="L8" s="141">
        <v>566.56066900000008</v>
      </c>
      <c r="M8" s="141">
        <v>412.77966500000002</v>
      </c>
      <c r="N8" s="141">
        <v>381.19572199999999</v>
      </c>
      <c r="O8" s="141">
        <v>80.086263000000002</v>
      </c>
      <c r="P8" s="141">
        <v>18.037347999999998</v>
      </c>
      <c r="Q8" s="141">
        <v>380.98448100000002</v>
      </c>
      <c r="R8" s="141">
        <v>134.06866300000002</v>
      </c>
      <c r="S8" s="141">
        <v>273.76924500000001</v>
      </c>
      <c r="T8" s="141">
        <v>429.96935500000006</v>
      </c>
      <c r="U8" s="141">
        <v>0.55634700000000004</v>
      </c>
      <c r="V8" s="96"/>
      <c r="W8" s="97" t="s">
        <v>537</v>
      </c>
    </row>
    <row r="9" spans="1:23" ht="9" customHeight="1">
      <c r="A9" s="96"/>
      <c r="B9" s="97" t="s">
        <v>342</v>
      </c>
      <c r="C9" s="141">
        <v>111.96109100000001</v>
      </c>
      <c r="D9" s="141">
        <v>214.54213800000002</v>
      </c>
      <c r="E9" s="141">
        <v>46.582169999999998</v>
      </c>
      <c r="F9" s="141">
        <v>356.94119000000001</v>
      </c>
      <c r="G9" s="141">
        <v>139.06368200000003</v>
      </c>
      <c r="H9" s="141">
        <v>1204.7644640000001</v>
      </c>
      <c r="I9" s="141">
        <v>233.23598699999999</v>
      </c>
      <c r="J9" s="141">
        <v>2.614087</v>
      </c>
      <c r="K9" s="141">
        <v>158.41343600000002</v>
      </c>
      <c r="L9" s="141">
        <v>419.68694400000004</v>
      </c>
      <c r="M9" s="141">
        <v>298.83737500000001</v>
      </c>
      <c r="N9" s="141">
        <v>99.442128999999994</v>
      </c>
      <c r="O9" s="141">
        <v>18.771444000000002</v>
      </c>
      <c r="P9" s="141">
        <v>6.1680200000000003</v>
      </c>
      <c r="Q9" s="141">
        <v>140.920783</v>
      </c>
      <c r="R9" s="141">
        <v>84.481363999999985</v>
      </c>
      <c r="S9" s="141">
        <v>216.38354400000003</v>
      </c>
      <c r="T9" s="141">
        <v>357.280057</v>
      </c>
      <c r="U9" s="141">
        <v>1.215144</v>
      </c>
      <c r="V9" s="96"/>
      <c r="W9" s="97" t="s">
        <v>538</v>
      </c>
    </row>
    <row r="10" spans="1:23" ht="9" customHeight="1">
      <c r="A10" s="96"/>
      <c r="B10" s="97" t="s">
        <v>343</v>
      </c>
      <c r="C10" s="141">
        <v>127.411146</v>
      </c>
      <c r="D10" s="141">
        <v>208.29602900000003</v>
      </c>
      <c r="E10" s="141">
        <v>40.266604000000001</v>
      </c>
      <c r="F10" s="141">
        <v>350.19946899999997</v>
      </c>
      <c r="G10" s="141">
        <v>134.833009</v>
      </c>
      <c r="H10" s="141">
        <v>1251.0353009999999</v>
      </c>
      <c r="I10" s="141">
        <v>35.077640000000002</v>
      </c>
      <c r="J10" s="141">
        <v>3.4346950000000001</v>
      </c>
      <c r="K10" s="141">
        <v>135.88540900000001</v>
      </c>
      <c r="L10" s="141">
        <v>497.74489599999993</v>
      </c>
      <c r="M10" s="141">
        <v>340.74500599999999</v>
      </c>
      <c r="N10" s="141">
        <v>168.76293199999998</v>
      </c>
      <c r="O10" s="141">
        <v>33.962682999999998</v>
      </c>
      <c r="P10" s="141">
        <v>14.712089000000001</v>
      </c>
      <c r="Q10" s="141">
        <v>230.74144099999998</v>
      </c>
      <c r="R10" s="141">
        <v>116.28386700000001</v>
      </c>
      <c r="S10" s="141">
        <v>284.765626</v>
      </c>
      <c r="T10" s="141">
        <v>379.56965900000006</v>
      </c>
      <c r="U10" s="141">
        <v>16.170294000000002</v>
      </c>
      <c r="V10" s="96"/>
      <c r="W10" s="97" t="s">
        <v>539</v>
      </c>
    </row>
    <row r="11" spans="1:23" ht="9" customHeight="1">
      <c r="A11" s="96"/>
      <c r="B11" s="97" t="s">
        <v>344</v>
      </c>
      <c r="C11" s="141">
        <v>105.11388600000001</v>
      </c>
      <c r="D11" s="141">
        <v>217.65362399999998</v>
      </c>
      <c r="E11" s="141">
        <v>40.173237</v>
      </c>
      <c r="F11" s="141">
        <v>393.29775100000001</v>
      </c>
      <c r="G11" s="141">
        <v>140.17256700000002</v>
      </c>
      <c r="H11" s="141">
        <v>1418.9189340000003</v>
      </c>
      <c r="I11" s="141">
        <v>96.842917</v>
      </c>
      <c r="J11" s="141">
        <v>8.3852670000000007</v>
      </c>
      <c r="K11" s="141">
        <v>170.02540799999997</v>
      </c>
      <c r="L11" s="141">
        <v>620.34603299999981</v>
      </c>
      <c r="M11" s="141">
        <v>380.65838899999989</v>
      </c>
      <c r="N11" s="141">
        <v>194.01423400000002</v>
      </c>
      <c r="O11" s="141">
        <v>142.07913099999999</v>
      </c>
      <c r="P11" s="141">
        <v>26.185418000000002</v>
      </c>
      <c r="Q11" s="141">
        <v>336.84614800000003</v>
      </c>
      <c r="R11" s="141">
        <v>150.89416299999999</v>
      </c>
      <c r="S11" s="141">
        <v>311.23080899999968</v>
      </c>
      <c r="T11" s="141">
        <v>393.86384100000004</v>
      </c>
      <c r="U11" s="141">
        <v>5.3508330000000006</v>
      </c>
      <c r="V11" s="96"/>
      <c r="W11" s="97" t="s">
        <v>540</v>
      </c>
    </row>
    <row r="12" spans="1:23" ht="9" customHeight="1">
      <c r="A12" s="96"/>
      <c r="B12" s="97" t="s">
        <v>345</v>
      </c>
      <c r="C12" s="141">
        <v>144.25965000000002</v>
      </c>
      <c r="D12" s="141">
        <v>220.01886000000002</v>
      </c>
      <c r="E12" s="141">
        <v>47.993040999999998</v>
      </c>
      <c r="F12" s="141">
        <v>416.023909</v>
      </c>
      <c r="G12" s="141">
        <v>156.76178100000001</v>
      </c>
      <c r="H12" s="141">
        <v>1622.619146</v>
      </c>
      <c r="I12" s="141">
        <v>183.748065</v>
      </c>
      <c r="J12" s="141">
        <v>11.077216999999999</v>
      </c>
      <c r="K12" s="141">
        <v>203.03452500000003</v>
      </c>
      <c r="L12" s="141">
        <v>656.79963499999997</v>
      </c>
      <c r="M12" s="141">
        <v>425.67873500000002</v>
      </c>
      <c r="N12" s="141">
        <v>242.944377</v>
      </c>
      <c r="O12" s="141">
        <v>168.14670899999999</v>
      </c>
      <c r="P12" s="141">
        <v>26.602563</v>
      </c>
      <c r="Q12" s="141">
        <v>363.58597600000002</v>
      </c>
      <c r="R12" s="141">
        <v>175.62775400000004</v>
      </c>
      <c r="S12" s="141">
        <v>349.97839299999998</v>
      </c>
      <c r="T12" s="141">
        <v>397.97046200000005</v>
      </c>
      <c r="U12" s="141">
        <v>10.120637</v>
      </c>
      <c r="V12" s="96"/>
      <c r="W12" s="97" t="s">
        <v>541</v>
      </c>
    </row>
    <row r="13" spans="1:23" ht="9" customHeight="1">
      <c r="A13" s="96"/>
      <c r="B13" s="97" t="s">
        <v>346</v>
      </c>
      <c r="C13" s="141">
        <v>100.332437</v>
      </c>
      <c r="D13" s="141">
        <v>229.08757799999995</v>
      </c>
      <c r="E13" s="141">
        <v>35.254891999999998</v>
      </c>
      <c r="F13" s="141">
        <v>382.606022</v>
      </c>
      <c r="G13" s="141">
        <v>141.62007599999998</v>
      </c>
      <c r="H13" s="141">
        <v>1201.7583399999999</v>
      </c>
      <c r="I13" s="141">
        <v>267.33960500000001</v>
      </c>
      <c r="J13" s="141">
        <v>11.225751000000001</v>
      </c>
      <c r="K13" s="141">
        <v>178.99534300000002</v>
      </c>
      <c r="L13" s="141">
        <v>522.50158400000009</v>
      </c>
      <c r="M13" s="141">
        <v>342.08567800000003</v>
      </c>
      <c r="N13" s="141">
        <v>189.96313800000001</v>
      </c>
      <c r="O13" s="141">
        <v>165.74360000000001</v>
      </c>
      <c r="P13" s="141">
        <v>18.706401</v>
      </c>
      <c r="Q13" s="141">
        <v>317.81989100000004</v>
      </c>
      <c r="R13" s="141">
        <v>146.43060699999998</v>
      </c>
      <c r="S13" s="141">
        <v>345.11104799999976</v>
      </c>
      <c r="T13" s="141">
        <v>341.94816300000002</v>
      </c>
      <c r="U13" s="141">
        <v>7.191459</v>
      </c>
      <c r="V13" s="96"/>
      <c r="W13" s="97" t="s">
        <v>542</v>
      </c>
    </row>
    <row r="14" spans="1:23" ht="9" customHeight="1">
      <c r="A14" s="96"/>
      <c r="B14" s="97" t="s">
        <v>347</v>
      </c>
      <c r="C14" s="141">
        <v>90.301797999999991</v>
      </c>
      <c r="D14" s="141">
        <v>250.94534600000003</v>
      </c>
      <c r="E14" s="141">
        <v>48.887011999999999</v>
      </c>
      <c r="F14" s="141">
        <v>428.17634299999997</v>
      </c>
      <c r="G14" s="141">
        <v>165.08983100000006</v>
      </c>
      <c r="H14" s="141">
        <v>1611.1470939999995</v>
      </c>
      <c r="I14" s="141">
        <v>339.40443999999997</v>
      </c>
      <c r="J14" s="141">
        <v>8.0608389999999996</v>
      </c>
      <c r="K14" s="141">
        <v>144.35823799999997</v>
      </c>
      <c r="L14" s="141">
        <v>644.3397970000002</v>
      </c>
      <c r="M14" s="141">
        <v>495.10958999999997</v>
      </c>
      <c r="N14" s="141">
        <v>291.86134099999998</v>
      </c>
      <c r="O14" s="141">
        <v>129.94901099999998</v>
      </c>
      <c r="P14" s="141">
        <v>50.442056000000008</v>
      </c>
      <c r="Q14" s="141">
        <v>485.60575200000005</v>
      </c>
      <c r="R14" s="141">
        <v>171.70387000000002</v>
      </c>
      <c r="S14" s="141">
        <v>392.6387039999999</v>
      </c>
      <c r="T14" s="141">
        <v>404.19117499999999</v>
      </c>
      <c r="U14" s="141">
        <v>3.1111429999999998</v>
      </c>
      <c r="V14" s="96"/>
      <c r="W14" s="97" t="s">
        <v>543</v>
      </c>
    </row>
    <row r="15" spans="1:23" ht="9" customHeight="1">
      <c r="A15" s="96"/>
      <c r="B15" s="97" t="s">
        <v>348</v>
      </c>
      <c r="C15" s="141">
        <v>112.49935300000001</v>
      </c>
      <c r="D15" s="141">
        <v>247.955108</v>
      </c>
      <c r="E15" s="141">
        <v>43.592282999999995</v>
      </c>
      <c r="F15" s="141">
        <v>432.56069300000001</v>
      </c>
      <c r="G15" s="141">
        <v>146.58951600000003</v>
      </c>
      <c r="H15" s="141">
        <v>1702.8094369999999</v>
      </c>
      <c r="I15" s="141">
        <v>284.94448199999999</v>
      </c>
      <c r="J15" s="141">
        <v>12.026279000000001</v>
      </c>
      <c r="K15" s="141">
        <v>180.62930100000003</v>
      </c>
      <c r="L15" s="141">
        <v>711.9732620000002</v>
      </c>
      <c r="M15" s="141">
        <v>513.19444899999985</v>
      </c>
      <c r="N15" s="141">
        <v>311.07255800000001</v>
      </c>
      <c r="O15" s="141">
        <v>166.44625500000001</v>
      </c>
      <c r="P15" s="141">
        <v>20.852663</v>
      </c>
      <c r="Q15" s="141">
        <v>499.50335200000001</v>
      </c>
      <c r="R15" s="141">
        <v>183.52132600000002</v>
      </c>
      <c r="S15" s="141">
        <v>420.22878100000014</v>
      </c>
      <c r="T15" s="141">
        <v>452.87048900000002</v>
      </c>
      <c r="U15" s="141">
        <v>0.74815900000000002</v>
      </c>
      <c r="V15" s="96"/>
      <c r="W15" s="97" t="s">
        <v>544</v>
      </c>
    </row>
    <row r="16" spans="1:23" ht="9" customHeight="1">
      <c r="A16" s="96"/>
      <c r="B16" s="97" t="s">
        <v>349</v>
      </c>
      <c r="C16" s="141">
        <v>101.396497</v>
      </c>
      <c r="D16" s="141">
        <v>227.27424099999999</v>
      </c>
      <c r="E16" s="141">
        <v>41.81579</v>
      </c>
      <c r="F16" s="141">
        <v>398.03896499999996</v>
      </c>
      <c r="G16" s="141">
        <v>159.86811299999997</v>
      </c>
      <c r="H16" s="141">
        <v>1693.2581809999997</v>
      </c>
      <c r="I16" s="141">
        <v>186.26531199999997</v>
      </c>
      <c r="J16" s="141">
        <v>4.135993</v>
      </c>
      <c r="K16" s="141">
        <v>161.10807800000003</v>
      </c>
      <c r="L16" s="141">
        <v>759.74993600000028</v>
      </c>
      <c r="M16" s="141">
        <v>460.85151300000001</v>
      </c>
      <c r="N16" s="141">
        <v>328.63325099999997</v>
      </c>
      <c r="O16" s="141">
        <v>148.05789100000001</v>
      </c>
      <c r="P16" s="141">
        <v>19.691271</v>
      </c>
      <c r="Q16" s="141">
        <v>469.18996799999996</v>
      </c>
      <c r="R16" s="141">
        <v>184.31447599999996</v>
      </c>
      <c r="S16" s="141">
        <v>350.74163999999996</v>
      </c>
      <c r="T16" s="141">
        <v>412.87157399999995</v>
      </c>
      <c r="U16" s="141">
        <v>6.3353650000000004</v>
      </c>
      <c r="V16" s="96"/>
      <c r="W16" s="97" t="s">
        <v>545</v>
      </c>
    </row>
    <row r="17" spans="1:23" ht="9" customHeight="1">
      <c r="A17" s="96"/>
      <c r="B17" s="97" t="s">
        <v>350</v>
      </c>
      <c r="C17" s="141">
        <v>116.883736</v>
      </c>
      <c r="D17" s="141">
        <v>219.26750600000003</v>
      </c>
      <c r="E17" s="141">
        <v>41.250450000000001</v>
      </c>
      <c r="F17" s="141">
        <v>395.71538699999996</v>
      </c>
      <c r="G17" s="141">
        <v>144.55051100000003</v>
      </c>
      <c r="H17" s="141">
        <v>1492.4843129999992</v>
      </c>
      <c r="I17" s="141">
        <v>262.36692999999997</v>
      </c>
      <c r="J17" s="141">
        <v>3.9804919999999999</v>
      </c>
      <c r="K17" s="141">
        <v>183.40876100000003</v>
      </c>
      <c r="L17" s="141">
        <v>682.27186800000004</v>
      </c>
      <c r="M17" s="141">
        <v>458.15800100000001</v>
      </c>
      <c r="N17" s="141">
        <v>325.60195900000002</v>
      </c>
      <c r="O17" s="141">
        <v>89.482877999999999</v>
      </c>
      <c r="P17" s="141">
        <v>16.345416999999998</v>
      </c>
      <c r="Q17" s="141">
        <v>347.30573299999998</v>
      </c>
      <c r="R17" s="141">
        <v>175.25678900000003</v>
      </c>
      <c r="S17" s="141">
        <v>360.85305600000015</v>
      </c>
      <c r="T17" s="141">
        <v>364.01203400000003</v>
      </c>
      <c r="U17" s="141">
        <v>1.509474</v>
      </c>
      <c r="V17" s="96"/>
      <c r="W17" s="97" t="s">
        <v>546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118.468087</v>
      </c>
      <c r="D19" s="141">
        <v>194.20076500000002</v>
      </c>
      <c r="E19" s="141">
        <v>39.412168000000001</v>
      </c>
      <c r="F19" s="141">
        <v>351.77086399999996</v>
      </c>
      <c r="G19" s="141">
        <v>145.80976099999998</v>
      </c>
      <c r="H19" s="141">
        <v>1606.4844889999999</v>
      </c>
      <c r="I19" s="141">
        <v>242.858553</v>
      </c>
      <c r="J19" s="141">
        <v>6.5001360000000004</v>
      </c>
      <c r="K19" s="141">
        <v>238.00211400000003</v>
      </c>
      <c r="L19" s="141">
        <v>587.44292999999993</v>
      </c>
      <c r="M19" s="141">
        <v>438.47611400000011</v>
      </c>
      <c r="N19" s="141">
        <v>266.61427600000002</v>
      </c>
      <c r="O19" s="141">
        <v>50.271737999999999</v>
      </c>
      <c r="P19" s="141">
        <v>12.002689999999999</v>
      </c>
      <c r="Q19" s="141">
        <v>430.85134799999992</v>
      </c>
      <c r="R19" s="141">
        <v>149.64600100000001</v>
      </c>
      <c r="S19" s="141">
        <v>281.77751400000011</v>
      </c>
      <c r="T19" s="141">
        <v>359.841339</v>
      </c>
      <c r="U19" s="141">
        <v>1.86992</v>
      </c>
      <c r="V19" s="100">
        <v>2021</v>
      </c>
      <c r="W19" s="97" t="s">
        <v>535</v>
      </c>
    </row>
    <row r="20" spans="1:23" ht="9" customHeight="1">
      <c r="A20" s="96"/>
      <c r="B20" s="97" t="s">
        <v>340</v>
      </c>
      <c r="C20" s="141">
        <v>80.963463999999988</v>
      </c>
      <c r="D20" s="141">
        <v>177.24189799999999</v>
      </c>
      <c r="E20" s="141">
        <v>42.370967999999998</v>
      </c>
      <c r="F20" s="141">
        <v>356.34737100000007</v>
      </c>
      <c r="G20" s="141">
        <v>160.62035199999997</v>
      </c>
      <c r="H20" s="141">
        <v>1658.3075429999997</v>
      </c>
      <c r="I20" s="141">
        <v>386.31852900000001</v>
      </c>
      <c r="J20" s="141">
        <v>8.6431759999999986</v>
      </c>
      <c r="K20" s="141">
        <v>209.20544599999988</v>
      </c>
      <c r="L20" s="141">
        <v>617.55665399999975</v>
      </c>
      <c r="M20" s="141">
        <v>444.83600600000017</v>
      </c>
      <c r="N20" s="141">
        <v>298.39332200000001</v>
      </c>
      <c r="O20" s="141">
        <v>83.217964999999992</v>
      </c>
      <c r="P20" s="141">
        <v>15.499893999999999</v>
      </c>
      <c r="Q20" s="141">
        <v>433.20043400000003</v>
      </c>
      <c r="R20" s="141">
        <v>143.41977600000001</v>
      </c>
      <c r="S20" s="141">
        <v>255.62202799999997</v>
      </c>
      <c r="T20" s="141">
        <v>378.84485300000006</v>
      </c>
      <c r="U20" s="141">
        <v>1.3896140000000001</v>
      </c>
      <c r="V20" s="96"/>
      <c r="W20" s="97" t="s">
        <v>536</v>
      </c>
    </row>
    <row r="21" spans="1:23" ht="9" customHeight="1">
      <c r="A21" s="96"/>
      <c r="B21" s="97" t="s">
        <v>341</v>
      </c>
      <c r="C21" s="141">
        <v>136.792472</v>
      </c>
      <c r="D21" s="141">
        <v>236.29161900000003</v>
      </c>
      <c r="E21" s="141">
        <v>38.890540000000001</v>
      </c>
      <c r="F21" s="141">
        <v>421.23272299999996</v>
      </c>
      <c r="G21" s="141">
        <v>208.01789600000006</v>
      </c>
      <c r="H21" s="141">
        <v>1977.6310200000012</v>
      </c>
      <c r="I21" s="141">
        <v>371.45944600000001</v>
      </c>
      <c r="J21" s="141">
        <v>3.3964960000000004</v>
      </c>
      <c r="K21" s="141">
        <v>218.106934</v>
      </c>
      <c r="L21" s="141">
        <v>716.86434800000006</v>
      </c>
      <c r="M21" s="141">
        <v>530.04140900000016</v>
      </c>
      <c r="N21" s="141">
        <v>332.92183</v>
      </c>
      <c r="O21" s="141">
        <v>178.286247</v>
      </c>
      <c r="P21" s="141">
        <v>20.092205</v>
      </c>
      <c r="Q21" s="141">
        <v>493.89578700000004</v>
      </c>
      <c r="R21" s="141">
        <v>167.891975</v>
      </c>
      <c r="S21" s="141">
        <v>303.69355699999988</v>
      </c>
      <c r="T21" s="141">
        <v>439.39883100000003</v>
      </c>
      <c r="U21" s="141">
        <v>12.574331999999998</v>
      </c>
      <c r="V21" s="96"/>
      <c r="W21" s="97" t="s">
        <v>537</v>
      </c>
    </row>
    <row r="22" spans="1:23" ht="9" customHeight="1">
      <c r="A22" s="96"/>
      <c r="B22" s="97" t="s">
        <v>342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96"/>
      <c r="W22" s="97" t="s">
        <v>538</v>
      </c>
    </row>
    <row r="23" spans="1:23" ht="9" customHeight="1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539</v>
      </c>
    </row>
    <row r="24" spans="1:23" ht="9" customHeight="1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540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541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542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543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544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545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546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571</v>
      </c>
      <c r="L34" s="259" t="s">
        <v>412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572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573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574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575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576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574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575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577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573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576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578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573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576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579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580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593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581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582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583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584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580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585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586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582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587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588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589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590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591</v>
      </c>
    </row>
    <row r="64" spans="2:12" ht="9.75" customHeight="1"/>
    <row r="65" spans="1:21" ht="9.75" customHeight="1">
      <c r="C65" s="152" t="s">
        <v>325</v>
      </c>
      <c r="L65" s="152" t="s">
        <v>592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9" customWidth="1"/>
    <col min="2" max="2" width="7.7109375" style="9" customWidth="1"/>
    <col min="3" max="21" width="9" style="9" customWidth="1"/>
    <col min="22" max="22" width="5" style="9" customWidth="1"/>
    <col min="23" max="16384" width="9.140625" style="9"/>
  </cols>
  <sheetData>
    <row r="1" spans="1:23" ht="2.25" hidden="1" customHeight="1"/>
    <row r="2" spans="1:23" ht="21" customHeight="1">
      <c r="A2" s="226" t="s">
        <v>352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</row>
    <row r="3" spans="1:23" ht="18" customHeight="1" thickBot="1">
      <c r="A3" s="262" t="s">
        <v>594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>
      <c r="A4" s="263" t="s">
        <v>162</v>
      </c>
      <c r="B4" s="263" t="s">
        <v>163</v>
      </c>
      <c r="C4" s="229" t="s">
        <v>677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63" t="s">
        <v>532</v>
      </c>
      <c r="W4" s="263" t="s">
        <v>519</v>
      </c>
    </row>
    <row r="5" spans="1:23" ht="21" customHeight="1" thickBot="1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>
      <c r="A6" s="100">
        <v>2020</v>
      </c>
      <c r="B6" s="97" t="s">
        <v>339</v>
      </c>
      <c r="C6" s="141">
        <v>25.411554000000002</v>
      </c>
      <c r="D6" s="141">
        <v>125.852942</v>
      </c>
      <c r="E6" s="141">
        <v>29.615835999999998</v>
      </c>
      <c r="F6" s="141">
        <v>325.77196399999985</v>
      </c>
      <c r="G6" s="141">
        <v>122.575728</v>
      </c>
      <c r="H6" s="141">
        <v>1419.8503580000006</v>
      </c>
      <c r="I6" s="141">
        <v>6.3802669999999999</v>
      </c>
      <c r="J6" s="141">
        <v>86.968083000000007</v>
      </c>
      <c r="K6" s="141">
        <v>319.52504599999997</v>
      </c>
      <c r="L6" s="141">
        <v>465.10800800000004</v>
      </c>
      <c r="M6" s="141">
        <v>254.45373500000008</v>
      </c>
      <c r="N6" s="141">
        <v>332.735567</v>
      </c>
      <c r="O6" s="141">
        <v>111.19940200000001</v>
      </c>
      <c r="P6" s="141">
        <v>31.924116999999999</v>
      </c>
      <c r="Q6" s="141">
        <v>553.02993900000001</v>
      </c>
      <c r="R6" s="141">
        <v>121.48726399999998</v>
      </c>
      <c r="S6" s="141">
        <v>530.05131699999981</v>
      </c>
      <c r="T6" s="141">
        <v>281.71348799999993</v>
      </c>
      <c r="U6" s="141">
        <v>2.7443270000000006</v>
      </c>
      <c r="V6" s="100">
        <v>2020</v>
      </c>
      <c r="W6" s="97" t="s">
        <v>535</v>
      </c>
    </row>
    <row r="7" spans="1:23" ht="9" customHeight="1">
      <c r="A7" s="96"/>
      <c r="B7" s="97" t="s">
        <v>340</v>
      </c>
      <c r="C7" s="141">
        <v>15.539361</v>
      </c>
      <c r="D7" s="141">
        <v>121.58853300000001</v>
      </c>
      <c r="E7" s="141">
        <v>29.089400000000005</v>
      </c>
      <c r="F7" s="141">
        <v>303.95647499999995</v>
      </c>
      <c r="G7" s="141">
        <v>111.834057</v>
      </c>
      <c r="H7" s="141">
        <v>1355.4765879999977</v>
      </c>
      <c r="I7" s="141">
        <v>3.4990380000000001</v>
      </c>
      <c r="J7" s="141">
        <v>56.715738999999999</v>
      </c>
      <c r="K7" s="141">
        <v>237.60336999999998</v>
      </c>
      <c r="L7" s="141">
        <v>471.37791799999985</v>
      </c>
      <c r="M7" s="141">
        <v>230.8101760000001</v>
      </c>
      <c r="N7" s="141">
        <v>358.21586200000002</v>
      </c>
      <c r="O7" s="141">
        <v>101.98159399999999</v>
      </c>
      <c r="P7" s="141">
        <v>32.771265999999997</v>
      </c>
      <c r="Q7" s="141">
        <v>543.65916800000002</v>
      </c>
      <c r="R7" s="141">
        <v>122.97440900000001</v>
      </c>
      <c r="S7" s="141">
        <v>493.51197300000007</v>
      </c>
      <c r="T7" s="141">
        <v>281.90715899999998</v>
      </c>
      <c r="U7" s="141">
        <v>3.4811779999999999</v>
      </c>
      <c r="V7" s="96"/>
      <c r="W7" s="97" t="s">
        <v>536</v>
      </c>
    </row>
    <row r="8" spans="1:23" ht="9" customHeight="1">
      <c r="A8" s="96"/>
      <c r="B8" s="97" t="s">
        <v>341</v>
      </c>
      <c r="C8" s="141">
        <v>30.353544000000007</v>
      </c>
      <c r="D8" s="141">
        <v>129.92757699999999</v>
      </c>
      <c r="E8" s="141">
        <v>30.352713999999999</v>
      </c>
      <c r="F8" s="141">
        <v>341.13391699999971</v>
      </c>
      <c r="G8" s="141">
        <v>130.11018100000001</v>
      </c>
      <c r="H8" s="141">
        <v>1461.2853359999976</v>
      </c>
      <c r="I8" s="141">
        <v>0.994251</v>
      </c>
      <c r="J8" s="141">
        <v>42.796348000000002</v>
      </c>
      <c r="K8" s="141">
        <v>188.64541400000007</v>
      </c>
      <c r="L8" s="141">
        <v>397.9656550000002</v>
      </c>
      <c r="M8" s="141">
        <v>234.84312200000011</v>
      </c>
      <c r="N8" s="141">
        <v>199.897874</v>
      </c>
      <c r="O8" s="141">
        <v>72.111892000000012</v>
      </c>
      <c r="P8" s="141">
        <v>27.031005</v>
      </c>
      <c r="Q8" s="141">
        <v>406.21051600000004</v>
      </c>
      <c r="R8" s="141">
        <v>96.074464000000006</v>
      </c>
      <c r="S8" s="141">
        <v>387.95601499999987</v>
      </c>
      <c r="T8" s="141">
        <v>323.64982900000007</v>
      </c>
      <c r="U8" s="141">
        <v>7.4055079999999984</v>
      </c>
      <c r="V8" s="96"/>
      <c r="W8" s="97" t="s">
        <v>537</v>
      </c>
    </row>
    <row r="9" spans="1:23" ht="9" customHeight="1">
      <c r="A9" s="96"/>
      <c r="B9" s="97" t="s">
        <v>342</v>
      </c>
      <c r="C9" s="141">
        <v>25.420319999999997</v>
      </c>
      <c r="D9" s="141">
        <v>111.26250700000001</v>
      </c>
      <c r="E9" s="141">
        <v>29.323958999999995</v>
      </c>
      <c r="F9" s="141">
        <v>311.3778669999997</v>
      </c>
      <c r="G9" s="141">
        <v>109.240906</v>
      </c>
      <c r="H9" s="141">
        <v>1054.4770250000004</v>
      </c>
      <c r="I9" s="141">
        <v>8.6088120000000004</v>
      </c>
      <c r="J9" s="141">
        <v>12.977831</v>
      </c>
      <c r="K9" s="141">
        <v>125.06980300000001</v>
      </c>
      <c r="L9" s="141">
        <v>241.69218400000008</v>
      </c>
      <c r="M9" s="141">
        <v>163.19062899999997</v>
      </c>
      <c r="N9" s="141">
        <v>30.307697000000001</v>
      </c>
      <c r="O9" s="141">
        <v>45.677695</v>
      </c>
      <c r="P9" s="141">
        <v>11.852174999999999</v>
      </c>
      <c r="Q9" s="141">
        <v>124.06310300000007</v>
      </c>
      <c r="R9" s="141">
        <v>47.042707999999998</v>
      </c>
      <c r="S9" s="141">
        <v>213.10673999999995</v>
      </c>
      <c r="T9" s="141">
        <v>256.38316100000014</v>
      </c>
      <c r="U9" s="141">
        <v>5.1864470000000011</v>
      </c>
      <c r="V9" s="96"/>
      <c r="W9" s="97" t="s">
        <v>538</v>
      </c>
    </row>
    <row r="10" spans="1:23" ht="9" customHeight="1">
      <c r="A10" s="96"/>
      <c r="B10" s="97" t="s">
        <v>343</v>
      </c>
      <c r="C10" s="141">
        <v>30.27262600000002</v>
      </c>
      <c r="D10" s="141">
        <v>126.37082599999999</v>
      </c>
      <c r="E10" s="141">
        <v>20.820193</v>
      </c>
      <c r="F10" s="141">
        <v>282.85859399999975</v>
      </c>
      <c r="G10" s="141">
        <v>106.78538300000002</v>
      </c>
      <c r="H10" s="141">
        <v>1063.5966670000005</v>
      </c>
      <c r="I10" s="141">
        <v>0.90383600000000008</v>
      </c>
      <c r="J10" s="141">
        <v>0.663273</v>
      </c>
      <c r="K10" s="141">
        <v>46.603579999999994</v>
      </c>
      <c r="L10" s="141">
        <v>320.54944299999994</v>
      </c>
      <c r="M10" s="141">
        <v>192.68652100000008</v>
      </c>
      <c r="N10" s="141">
        <v>196.601902</v>
      </c>
      <c r="O10" s="141">
        <v>75.294887000000003</v>
      </c>
      <c r="P10" s="141">
        <v>23.386607000000001</v>
      </c>
      <c r="Q10" s="141">
        <v>249.97573</v>
      </c>
      <c r="R10" s="141">
        <v>79.526698999999979</v>
      </c>
      <c r="S10" s="141">
        <v>336.61923800000005</v>
      </c>
      <c r="T10" s="141">
        <v>267.49858600000005</v>
      </c>
      <c r="U10" s="141">
        <v>2.179139000000001</v>
      </c>
      <c r="V10" s="96"/>
      <c r="W10" s="97" t="s">
        <v>539</v>
      </c>
    </row>
    <row r="11" spans="1:23" ht="9" customHeight="1">
      <c r="A11" s="96"/>
      <c r="B11" s="97" t="s">
        <v>344</v>
      </c>
      <c r="C11" s="141">
        <v>25.149874000000001</v>
      </c>
      <c r="D11" s="141">
        <v>134.49803499999999</v>
      </c>
      <c r="E11" s="141">
        <v>22.527621</v>
      </c>
      <c r="F11" s="141">
        <v>322.27213</v>
      </c>
      <c r="G11" s="141">
        <v>123.20405099999999</v>
      </c>
      <c r="H11" s="141">
        <v>1190.8334720000005</v>
      </c>
      <c r="I11" s="141">
        <v>0.20587100000000003</v>
      </c>
      <c r="J11" s="141">
        <v>28.012271000000002</v>
      </c>
      <c r="K11" s="141">
        <v>83.800203999999994</v>
      </c>
      <c r="L11" s="141">
        <v>438.70211900000015</v>
      </c>
      <c r="M11" s="141">
        <v>234.49729600000001</v>
      </c>
      <c r="N11" s="141">
        <v>274.38846799999999</v>
      </c>
      <c r="O11" s="141">
        <v>95.411147999999997</v>
      </c>
      <c r="P11" s="141">
        <v>40.004704999999994</v>
      </c>
      <c r="Q11" s="141">
        <v>419.12642500000004</v>
      </c>
      <c r="R11" s="141">
        <v>107.62423999999999</v>
      </c>
      <c r="S11" s="141">
        <v>417.5682460000001</v>
      </c>
      <c r="T11" s="141">
        <v>277.464923</v>
      </c>
      <c r="U11" s="141">
        <v>1.8725370000000003</v>
      </c>
      <c r="V11" s="96"/>
      <c r="W11" s="97" t="s">
        <v>540</v>
      </c>
    </row>
    <row r="12" spans="1:23" ht="9" customHeight="1">
      <c r="A12" s="96"/>
      <c r="B12" s="97" t="s">
        <v>345</v>
      </c>
      <c r="C12" s="141">
        <v>28.626591000000008</v>
      </c>
      <c r="D12" s="141">
        <v>135.28236000000001</v>
      </c>
      <c r="E12" s="141">
        <v>29.326705000000004</v>
      </c>
      <c r="F12" s="141">
        <v>358.46459699999969</v>
      </c>
      <c r="G12" s="141">
        <v>122.44235500000002</v>
      </c>
      <c r="H12" s="141">
        <v>1473.0848270000001</v>
      </c>
      <c r="I12" s="141">
        <v>0.163859</v>
      </c>
      <c r="J12" s="141">
        <v>30.832302000000002</v>
      </c>
      <c r="K12" s="141">
        <v>93.631601000000003</v>
      </c>
      <c r="L12" s="141">
        <v>471.06469300000009</v>
      </c>
      <c r="M12" s="141">
        <v>258.17946599999993</v>
      </c>
      <c r="N12" s="141">
        <v>227.53460499999994</v>
      </c>
      <c r="O12" s="141">
        <v>163.38933299999999</v>
      </c>
      <c r="P12" s="141">
        <v>45.880074999999998</v>
      </c>
      <c r="Q12" s="141">
        <v>474.89858800000002</v>
      </c>
      <c r="R12" s="141">
        <v>148.82873899999996</v>
      </c>
      <c r="S12" s="141">
        <v>598.29341499999987</v>
      </c>
      <c r="T12" s="141">
        <v>365.7620730000001</v>
      </c>
      <c r="U12" s="141">
        <v>2.9030190000000009</v>
      </c>
      <c r="V12" s="96"/>
      <c r="W12" s="97" t="s">
        <v>541</v>
      </c>
    </row>
    <row r="13" spans="1:23" ht="9" customHeight="1">
      <c r="A13" s="96"/>
      <c r="B13" s="97" t="s">
        <v>346</v>
      </c>
      <c r="C13" s="141">
        <v>25.231344000000007</v>
      </c>
      <c r="D13" s="141">
        <v>138.63110899999998</v>
      </c>
      <c r="E13" s="141">
        <v>20.893167999999999</v>
      </c>
      <c r="F13" s="141">
        <v>293.71533200000022</v>
      </c>
      <c r="G13" s="141">
        <v>87.900234999999995</v>
      </c>
      <c r="H13" s="141">
        <v>1037.2346899999991</v>
      </c>
      <c r="I13" s="141">
        <v>0.28817000000000004</v>
      </c>
      <c r="J13" s="141">
        <v>42.942336999999995</v>
      </c>
      <c r="K13" s="141">
        <v>134.316045</v>
      </c>
      <c r="L13" s="141">
        <v>344.31189400000017</v>
      </c>
      <c r="M13" s="141">
        <v>184.344965</v>
      </c>
      <c r="N13" s="141">
        <v>165.83128399999998</v>
      </c>
      <c r="O13" s="141">
        <v>74.595458999999991</v>
      </c>
      <c r="P13" s="141">
        <v>28.496331999999999</v>
      </c>
      <c r="Q13" s="141">
        <v>341.486649</v>
      </c>
      <c r="R13" s="141">
        <v>95.186648999999974</v>
      </c>
      <c r="S13" s="141">
        <v>468.38405399999971</v>
      </c>
      <c r="T13" s="141">
        <v>251.99392100000023</v>
      </c>
      <c r="U13" s="141">
        <v>1.689368</v>
      </c>
      <c r="V13" s="96"/>
      <c r="W13" s="97" t="s">
        <v>542</v>
      </c>
    </row>
    <row r="14" spans="1:23" ht="9" customHeight="1">
      <c r="A14" s="96"/>
      <c r="B14" s="97" t="s">
        <v>347</v>
      </c>
      <c r="C14" s="141">
        <v>19.335342999999998</v>
      </c>
      <c r="D14" s="141">
        <v>178.21404400000003</v>
      </c>
      <c r="E14" s="141">
        <v>26.033899000000002</v>
      </c>
      <c r="F14" s="141">
        <v>362.37167700000009</v>
      </c>
      <c r="G14" s="141">
        <v>115.90761000000001</v>
      </c>
      <c r="H14" s="141">
        <v>1352.6027359999996</v>
      </c>
      <c r="I14" s="141">
        <v>0.51944200000000007</v>
      </c>
      <c r="J14" s="141">
        <v>41.36590600000001</v>
      </c>
      <c r="K14" s="141">
        <v>148.05511099999998</v>
      </c>
      <c r="L14" s="141">
        <v>478.63568899999984</v>
      </c>
      <c r="M14" s="141">
        <v>263.70921400000003</v>
      </c>
      <c r="N14" s="141">
        <v>422.60979900000001</v>
      </c>
      <c r="O14" s="141">
        <v>132.204936</v>
      </c>
      <c r="P14" s="141">
        <v>37.837812</v>
      </c>
      <c r="Q14" s="141">
        <v>575.91302000000007</v>
      </c>
      <c r="R14" s="141">
        <v>130.39862500000001</v>
      </c>
      <c r="S14" s="141">
        <v>451.16936300000009</v>
      </c>
      <c r="T14" s="141">
        <v>266.44455799999997</v>
      </c>
      <c r="U14" s="141">
        <v>2.7439939999999989</v>
      </c>
      <c r="V14" s="96"/>
      <c r="W14" s="97" t="s">
        <v>543</v>
      </c>
    </row>
    <row r="15" spans="1:23" ht="9" customHeight="1">
      <c r="A15" s="96"/>
      <c r="B15" s="97" t="s">
        <v>348</v>
      </c>
      <c r="C15" s="141">
        <v>25.699155000000001</v>
      </c>
      <c r="D15" s="141">
        <v>158.11141500000002</v>
      </c>
      <c r="E15" s="141">
        <v>27.027723000000002</v>
      </c>
      <c r="F15" s="141">
        <v>380.66371499999957</v>
      </c>
      <c r="G15" s="141">
        <v>110.471295</v>
      </c>
      <c r="H15" s="141">
        <v>1506.637646999998</v>
      </c>
      <c r="I15" s="141">
        <v>0.30398200000000003</v>
      </c>
      <c r="J15" s="141">
        <v>43.003531000000002</v>
      </c>
      <c r="K15" s="141">
        <v>149.39228000000003</v>
      </c>
      <c r="L15" s="141">
        <v>554.98529800000006</v>
      </c>
      <c r="M15" s="141">
        <v>299.17893099999998</v>
      </c>
      <c r="N15" s="141">
        <v>368.56370099999998</v>
      </c>
      <c r="O15" s="141">
        <v>190.944819</v>
      </c>
      <c r="P15" s="141">
        <v>41.910606000000001</v>
      </c>
      <c r="Q15" s="141">
        <v>599.16319500000009</v>
      </c>
      <c r="R15" s="141">
        <v>142.78335300000001</v>
      </c>
      <c r="S15" s="141">
        <v>516.87523000000022</v>
      </c>
      <c r="T15" s="141">
        <v>331.77632999999992</v>
      </c>
      <c r="U15" s="141">
        <v>2.3458299999999994</v>
      </c>
      <c r="V15" s="96"/>
      <c r="W15" s="97" t="s">
        <v>544</v>
      </c>
    </row>
    <row r="16" spans="1:23" ht="9" customHeight="1">
      <c r="A16" s="96"/>
      <c r="B16" s="97" t="s">
        <v>349</v>
      </c>
      <c r="C16" s="141">
        <v>31.419286999999983</v>
      </c>
      <c r="D16" s="141">
        <v>143.09753600000005</v>
      </c>
      <c r="E16" s="141">
        <v>27.902321000000001</v>
      </c>
      <c r="F16" s="141">
        <v>391.95461200000022</v>
      </c>
      <c r="G16" s="141">
        <v>130.849771</v>
      </c>
      <c r="H16" s="141">
        <v>1413.665995999999</v>
      </c>
      <c r="I16" s="141">
        <v>0.84980500000000003</v>
      </c>
      <c r="J16" s="141">
        <v>42.506899000000004</v>
      </c>
      <c r="K16" s="141">
        <v>156.38165000000006</v>
      </c>
      <c r="L16" s="141">
        <v>502.37752199999994</v>
      </c>
      <c r="M16" s="141">
        <v>284.75756400000012</v>
      </c>
      <c r="N16" s="141">
        <v>396.082671</v>
      </c>
      <c r="O16" s="141">
        <v>104.070447</v>
      </c>
      <c r="P16" s="141">
        <v>47.395775999999998</v>
      </c>
      <c r="Q16" s="141">
        <v>571.26605299999994</v>
      </c>
      <c r="R16" s="141">
        <v>142.50997999999998</v>
      </c>
      <c r="S16" s="141">
        <v>467.35237999999993</v>
      </c>
      <c r="T16" s="141">
        <v>337.84130800000003</v>
      </c>
      <c r="U16" s="141">
        <v>2.3987690000000006</v>
      </c>
      <c r="V16" s="96"/>
      <c r="W16" s="97" t="s">
        <v>545</v>
      </c>
    </row>
    <row r="17" spans="1:23" ht="9" customHeight="1">
      <c r="A17" s="96"/>
      <c r="B17" s="97" t="s">
        <v>350</v>
      </c>
      <c r="C17" s="141">
        <v>19.624552999999992</v>
      </c>
      <c r="D17" s="141">
        <v>127.94723399999998</v>
      </c>
      <c r="E17" s="141">
        <v>31.067979999999995</v>
      </c>
      <c r="F17" s="141">
        <v>323.63912600000026</v>
      </c>
      <c r="G17" s="141">
        <v>129.37869099999998</v>
      </c>
      <c r="H17" s="141">
        <v>1216.7791880000009</v>
      </c>
      <c r="I17" s="141">
        <v>5.4855650000000002</v>
      </c>
      <c r="J17" s="141">
        <v>42.811875000000001</v>
      </c>
      <c r="K17" s="141">
        <v>196.633172</v>
      </c>
      <c r="L17" s="141">
        <v>454.13797</v>
      </c>
      <c r="M17" s="141">
        <v>224.94411299999999</v>
      </c>
      <c r="N17" s="141">
        <v>159.26690400000001</v>
      </c>
      <c r="O17" s="141">
        <v>61.371069000000006</v>
      </c>
      <c r="P17" s="141">
        <v>33.030777</v>
      </c>
      <c r="Q17" s="141">
        <v>412.4766800000001</v>
      </c>
      <c r="R17" s="141">
        <v>122.22966600000001</v>
      </c>
      <c r="S17" s="141">
        <v>410.01831100000021</v>
      </c>
      <c r="T17" s="141">
        <v>282.00758399999995</v>
      </c>
      <c r="U17" s="141">
        <v>1.9951349999999999</v>
      </c>
      <c r="V17" s="96"/>
      <c r="W17" s="97" t="s">
        <v>546</v>
      </c>
    </row>
    <row r="18" spans="1:23" ht="9" customHeight="1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>
      <c r="A19" s="100">
        <v>2021</v>
      </c>
      <c r="B19" s="97" t="s">
        <v>339</v>
      </c>
      <c r="C19" s="141">
        <v>18.781389000000001</v>
      </c>
      <c r="D19" s="141">
        <v>107.21807599999997</v>
      </c>
      <c r="E19" s="141">
        <v>29.493989999999993</v>
      </c>
      <c r="F19" s="141">
        <v>295.37041599999998</v>
      </c>
      <c r="G19" s="141">
        <v>121.18796300000001</v>
      </c>
      <c r="H19" s="141">
        <v>1353.1667029999994</v>
      </c>
      <c r="I19" s="141">
        <v>6.873259</v>
      </c>
      <c r="J19" s="141">
        <v>61.591378000000006</v>
      </c>
      <c r="K19" s="141">
        <v>181.38672899999997</v>
      </c>
      <c r="L19" s="141">
        <v>429.26148500000022</v>
      </c>
      <c r="M19" s="141">
        <v>225.14987300000001</v>
      </c>
      <c r="N19" s="141">
        <v>293.74284699999998</v>
      </c>
      <c r="O19" s="141">
        <v>96.647595999999993</v>
      </c>
      <c r="P19" s="141">
        <v>29.548569000000001</v>
      </c>
      <c r="Q19" s="141">
        <v>495.98869700000012</v>
      </c>
      <c r="R19" s="141">
        <v>117.04627800000003</v>
      </c>
      <c r="S19" s="141">
        <v>458.38191099999995</v>
      </c>
      <c r="T19" s="141">
        <v>307.82515900000004</v>
      </c>
      <c r="U19" s="141">
        <v>1.6760409999999997</v>
      </c>
      <c r="V19" s="100">
        <v>2021</v>
      </c>
      <c r="W19" s="97" t="s">
        <v>535</v>
      </c>
    </row>
    <row r="20" spans="1:23" ht="9" customHeight="1">
      <c r="A20" s="96"/>
      <c r="B20" s="97" t="s">
        <v>340</v>
      </c>
      <c r="C20" s="141">
        <v>35.726090000000006</v>
      </c>
      <c r="D20" s="141">
        <v>111.49134300000003</v>
      </c>
      <c r="E20" s="141">
        <v>36.209535000000002</v>
      </c>
      <c r="F20" s="141">
        <v>326.11826399999995</v>
      </c>
      <c r="G20" s="141">
        <v>138.45280000000002</v>
      </c>
      <c r="H20" s="141">
        <v>1418.7932060000001</v>
      </c>
      <c r="I20" s="141">
        <v>1.0011509999999999</v>
      </c>
      <c r="J20" s="141">
        <v>32.687755000000003</v>
      </c>
      <c r="K20" s="141">
        <v>294.67686199999997</v>
      </c>
      <c r="L20" s="141">
        <v>478.29672500000032</v>
      </c>
      <c r="M20" s="141">
        <v>263.92799100000019</v>
      </c>
      <c r="N20" s="141">
        <v>334.02498200000002</v>
      </c>
      <c r="O20" s="141">
        <v>90.825361000000001</v>
      </c>
      <c r="P20" s="141">
        <v>36.563245999999999</v>
      </c>
      <c r="Q20" s="141">
        <v>513.30238900000006</v>
      </c>
      <c r="R20" s="141">
        <v>119.423306</v>
      </c>
      <c r="S20" s="141">
        <v>460.05870899999985</v>
      </c>
      <c r="T20" s="141">
        <v>307.681195</v>
      </c>
      <c r="U20" s="141">
        <v>2.4038919999999999</v>
      </c>
      <c r="V20" s="96"/>
      <c r="W20" s="97" t="s">
        <v>536</v>
      </c>
    </row>
    <row r="21" spans="1:23" ht="9" customHeight="1">
      <c r="A21" s="96"/>
      <c r="B21" s="97" t="s">
        <v>341</v>
      </c>
      <c r="C21" s="141">
        <v>34.303478000000027</v>
      </c>
      <c r="D21" s="141">
        <v>129.87609800000001</v>
      </c>
      <c r="E21" s="141">
        <v>28.832121000000001</v>
      </c>
      <c r="F21" s="141">
        <v>395.65462399999956</v>
      </c>
      <c r="G21" s="141">
        <v>161.883802</v>
      </c>
      <c r="H21" s="141">
        <v>1720.5061180000016</v>
      </c>
      <c r="I21" s="141">
        <v>8.7149049999999999</v>
      </c>
      <c r="J21" s="141">
        <v>81.95813600000001</v>
      </c>
      <c r="K21" s="141">
        <v>243.96284500000004</v>
      </c>
      <c r="L21" s="141">
        <v>541.48926499999993</v>
      </c>
      <c r="M21" s="141">
        <v>288.88822600000003</v>
      </c>
      <c r="N21" s="141">
        <v>387.16755000000001</v>
      </c>
      <c r="O21" s="141">
        <v>118.932371</v>
      </c>
      <c r="P21" s="141">
        <v>51.198583999999997</v>
      </c>
      <c r="Q21" s="141">
        <v>578.507563</v>
      </c>
      <c r="R21" s="141">
        <v>149.22115499999995</v>
      </c>
      <c r="S21" s="141">
        <v>518.17646899999988</v>
      </c>
      <c r="T21" s="141">
        <v>363.69548900000007</v>
      </c>
      <c r="U21" s="141">
        <v>2.9791790000000002</v>
      </c>
      <c r="V21" s="96"/>
      <c r="W21" s="97" t="s">
        <v>537</v>
      </c>
    </row>
    <row r="22" spans="1:23" ht="9" customHeight="1">
      <c r="A22" s="96"/>
      <c r="B22" s="97" t="s">
        <v>342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96"/>
      <c r="W22" s="97" t="s">
        <v>538</v>
      </c>
    </row>
    <row r="23" spans="1:23" ht="9" customHeight="1">
      <c r="A23" s="96"/>
      <c r="B23" s="97" t="s">
        <v>343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96"/>
      <c r="W23" s="97" t="s">
        <v>539</v>
      </c>
    </row>
    <row r="24" spans="1:23" ht="9" customHeight="1">
      <c r="A24" s="96"/>
      <c r="B24" s="97" t="s">
        <v>344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96"/>
      <c r="W24" s="97" t="s">
        <v>540</v>
      </c>
    </row>
    <row r="25" spans="1:23" ht="9" customHeight="1">
      <c r="A25" s="96"/>
      <c r="B25" s="97" t="s">
        <v>345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96"/>
      <c r="W25" s="97" t="s">
        <v>541</v>
      </c>
    </row>
    <row r="26" spans="1:23" ht="9" customHeight="1">
      <c r="A26" s="96"/>
      <c r="B26" s="97" t="s">
        <v>346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96"/>
      <c r="W26" s="97" t="s">
        <v>542</v>
      </c>
    </row>
    <row r="27" spans="1:23" ht="9" customHeight="1">
      <c r="A27" s="96"/>
      <c r="B27" s="97" t="s">
        <v>347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96"/>
      <c r="W27" s="97" t="s">
        <v>543</v>
      </c>
    </row>
    <row r="28" spans="1:23" ht="9" customHeight="1">
      <c r="A28" s="96"/>
      <c r="B28" s="97" t="s">
        <v>348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96"/>
      <c r="W28" s="97" t="s">
        <v>544</v>
      </c>
    </row>
    <row r="29" spans="1:23" ht="9" customHeight="1">
      <c r="A29" s="96"/>
      <c r="B29" s="97" t="s">
        <v>349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96"/>
      <c r="W29" s="97" t="s">
        <v>545</v>
      </c>
    </row>
    <row r="30" spans="1:23" ht="9" customHeight="1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546</v>
      </c>
    </row>
    <row r="31" spans="1:23" ht="9" customHeight="1" thickBot="1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/>
    <row r="34" spans="1:16" ht="13.5" thickBot="1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571</v>
      </c>
      <c r="L34" s="259" t="s">
        <v>412</v>
      </c>
      <c r="M34" s="260"/>
      <c r="N34" s="260"/>
      <c r="O34" s="260"/>
      <c r="P34" s="261"/>
    </row>
    <row r="35" spans="1:16" ht="9.75" customHeight="1">
      <c r="B35" s="146">
        <v>1</v>
      </c>
      <c r="C35" s="147" t="s">
        <v>202</v>
      </c>
      <c r="I35" s="146"/>
      <c r="J35" s="148"/>
      <c r="K35" s="146">
        <v>1</v>
      </c>
      <c r="L35" s="147" t="s">
        <v>572</v>
      </c>
    </row>
    <row r="36" spans="1:16" ht="9.75" customHeight="1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573</v>
      </c>
    </row>
    <row r="37" spans="1:16" ht="9.75" customHeight="1">
      <c r="B37" s="96">
        <v>111</v>
      </c>
      <c r="C37" s="97" t="s">
        <v>205</v>
      </c>
      <c r="I37" s="149"/>
      <c r="J37" s="151"/>
      <c r="K37" s="96">
        <v>111</v>
      </c>
      <c r="L37" s="97" t="s">
        <v>574</v>
      </c>
    </row>
    <row r="38" spans="1:16" ht="9.75" customHeight="1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575</v>
      </c>
    </row>
    <row r="39" spans="1:16" ht="9.75" customHeight="1">
      <c r="B39" s="149">
        <v>12</v>
      </c>
      <c r="C39" s="151" t="s">
        <v>209</v>
      </c>
      <c r="I39" s="149"/>
      <c r="J39" s="151"/>
      <c r="K39" s="149">
        <v>12</v>
      </c>
      <c r="L39" s="151" t="s">
        <v>576</v>
      </c>
    </row>
    <row r="40" spans="1:16" ht="9.75" customHeight="1">
      <c r="B40" s="96">
        <v>121</v>
      </c>
      <c r="C40" s="97" t="s">
        <v>205</v>
      </c>
      <c r="I40" s="149"/>
      <c r="J40" s="151"/>
      <c r="K40" s="96">
        <v>121</v>
      </c>
      <c r="L40" s="97" t="s">
        <v>574</v>
      </c>
    </row>
    <row r="41" spans="1:16" ht="9.75" customHeight="1">
      <c r="B41" s="96">
        <v>122</v>
      </c>
      <c r="C41" s="97" t="s">
        <v>309</v>
      </c>
      <c r="I41" s="96"/>
      <c r="J41" s="97"/>
      <c r="K41" s="96">
        <v>122</v>
      </c>
      <c r="L41" s="97" t="s">
        <v>575</v>
      </c>
    </row>
    <row r="42" spans="1:16" ht="9.75" customHeight="1">
      <c r="B42" s="146">
        <v>2</v>
      </c>
      <c r="C42" s="148" t="s">
        <v>310</v>
      </c>
      <c r="I42" s="96"/>
      <c r="J42" s="97"/>
      <c r="K42" s="146">
        <v>2</v>
      </c>
      <c r="L42" s="148" t="s">
        <v>577</v>
      </c>
    </row>
    <row r="43" spans="1:16" ht="9.75" customHeight="1">
      <c r="B43" s="149">
        <v>21</v>
      </c>
      <c r="C43" s="150" t="s">
        <v>204</v>
      </c>
      <c r="I43" s="149"/>
      <c r="J43" s="151"/>
      <c r="K43" s="149">
        <v>21</v>
      </c>
      <c r="L43" s="150" t="s">
        <v>573</v>
      </c>
    </row>
    <row r="44" spans="1:16" ht="9.75" customHeight="1">
      <c r="B44" s="149">
        <v>22</v>
      </c>
      <c r="C44" s="151" t="s">
        <v>209</v>
      </c>
      <c r="I44" s="146"/>
      <c r="J44" s="148"/>
      <c r="K44" s="149">
        <v>22</v>
      </c>
      <c r="L44" s="151" t="s">
        <v>576</v>
      </c>
    </row>
    <row r="45" spans="1:16" ht="9.75" customHeight="1">
      <c r="B45" s="146">
        <v>3</v>
      </c>
      <c r="C45" s="148" t="s">
        <v>216</v>
      </c>
      <c r="I45" s="149"/>
      <c r="J45" s="151"/>
      <c r="K45" s="146">
        <v>3</v>
      </c>
      <c r="L45" s="148" t="s">
        <v>578</v>
      </c>
    </row>
    <row r="46" spans="1:16" ht="9.75" customHeight="1">
      <c r="B46" s="149">
        <v>31</v>
      </c>
      <c r="C46" s="150" t="s">
        <v>204</v>
      </c>
      <c r="I46" s="149"/>
      <c r="J46" s="151"/>
      <c r="K46" s="149">
        <v>31</v>
      </c>
      <c r="L46" s="150" t="s">
        <v>573</v>
      </c>
    </row>
    <row r="47" spans="1:16" ht="9.75" customHeight="1">
      <c r="B47" s="149">
        <v>32</v>
      </c>
      <c r="C47" s="151" t="s">
        <v>209</v>
      </c>
      <c r="I47" s="149"/>
      <c r="J47" s="151"/>
      <c r="K47" s="149">
        <v>32</v>
      </c>
      <c r="L47" s="151" t="s">
        <v>576</v>
      </c>
    </row>
    <row r="48" spans="1:16" ht="9.75" customHeight="1">
      <c r="B48" s="96">
        <v>321</v>
      </c>
      <c r="C48" s="97" t="s">
        <v>221</v>
      </c>
      <c r="I48" s="146"/>
      <c r="J48" s="148"/>
      <c r="K48" s="96">
        <v>321</v>
      </c>
      <c r="L48" s="97" t="s">
        <v>579</v>
      </c>
    </row>
    <row r="49" spans="2:12" ht="9.75" customHeight="1">
      <c r="B49" s="96">
        <v>322</v>
      </c>
      <c r="C49" s="97" t="s">
        <v>223</v>
      </c>
      <c r="K49" s="96">
        <v>322</v>
      </c>
      <c r="L49" s="97" t="s">
        <v>580</v>
      </c>
    </row>
    <row r="50" spans="2:12" ht="9.75" customHeight="1">
      <c r="B50" s="146">
        <v>4</v>
      </c>
      <c r="C50" s="148" t="s">
        <v>311</v>
      </c>
      <c r="K50" s="146">
        <v>4</v>
      </c>
      <c r="L50" s="148" t="s">
        <v>593</v>
      </c>
    </row>
    <row r="51" spans="2:12" ht="9.75" customHeight="1">
      <c r="B51" s="149">
        <v>41</v>
      </c>
      <c r="C51" s="151" t="s">
        <v>323</v>
      </c>
      <c r="K51" s="149">
        <v>41</v>
      </c>
      <c r="L51" s="151" t="s">
        <v>581</v>
      </c>
    </row>
    <row r="52" spans="2:12" ht="9.75" customHeight="1">
      <c r="B52" s="149">
        <v>42</v>
      </c>
      <c r="C52" s="151" t="s">
        <v>206</v>
      </c>
      <c r="K52" s="149">
        <v>42</v>
      </c>
      <c r="L52" s="151" t="s">
        <v>582</v>
      </c>
    </row>
    <row r="53" spans="2:12" ht="9.75" customHeight="1">
      <c r="B53" s="146">
        <v>5</v>
      </c>
      <c r="C53" s="148" t="s">
        <v>207</v>
      </c>
      <c r="K53" s="146">
        <v>5</v>
      </c>
      <c r="L53" s="148" t="s">
        <v>583</v>
      </c>
    </row>
    <row r="54" spans="2:12" ht="9.75" customHeight="1">
      <c r="B54" s="149">
        <v>51</v>
      </c>
      <c r="C54" s="151" t="s">
        <v>210</v>
      </c>
      <c r="K54" s="149">
        <v>51</v>
      </c>
      <c r="L54" s="151" t="s">
        <v>584</v>
      </c>
    </row>
    <row r="55" spans="2:12" ht="9.75" customHeight="1">
      <c r="B55" s="149">
        <v>52</v>
      </c>
      <c r="C55" s="151" t="s">
        <v>212</v>
      </c>
      <c r="K55" s="149">
        <v>52</v>
      </c>
      <c r="L55" s="151" t="s">
        <v>580</v>
      </c>
    </row>
    <row r="56" spans="2:12" ht="9.75" customHeight="1">
      <c r="B56" s="96">
        <v>521</v>
      </c>
      <c r="C56" s="97" t="s">
        <v>213</v>
      </c>
      <c r="K56" s="96">
        <v>521</v>
      </c>
      <c r="L56" s="97" t="s">
        <v>585</v>
      </c>
    </row>
    <row r="57" spans="2:12" ht="9.75" customHeight="1">
      <c r="B57" s="96">
        <v>522</v>
      </c>
      <c r="C57" s="97" t="s">
        <v>214</v>
      </c>
      <c r="K57" s="96">
        <v>522</v>
      </c>
      <c r="L57" s="97" t="s">
        <v>586</v>
      </c>
    </row>
    <row r="58" spans="2:12" ht="9.75" customHeight="1">
      <c r="B58" s="149">
        <v>53</v>
      </c>
      <c r="C58" s="151" t="s">
        <v>206</v>
      </c>
      <c r="K58" s="149">
        <v>53</v>
      </c>
      <c r="L58" s="151" t="s">
        <v>582</v>
      </c>
    </row>
    <row r="59" spans="2:12" ht="9.75" customHeight="1">
      <c r="B59" s="146">
        <v>6</v>
      </c>
      <c r="C59" s="148" t="s">
        <v>215</v>
      </c>
      <c r="K59" s="146">
        <v>6</v>
      </c>
      <c r="L59" s="148" t="s">
        <v>587</v>
      </c>
    </row>
    <row r="60" spans="2:12" ht="9.75" customHeight="1">
      <c r="B60" s="149">
        <v>61</v>
      </c>
      <c r="C60" s="151" t="s">
        <v>217</v>
      </c>
      <c r="K60" s="149">
        <v>61</v>
      </c>
      <c r="L60" s="151" t="s">
        <v>588</v>
      </c>
    </row>
    <row r="61" spans="2:12" ht="9.75" customHeight="1">
      <c r="B61" s="149">
        <v>62</v>
      </c>
      <c r="C61" s="151" t="s">
        <v>218</v>
      </c>
      <c r="K61" s="149">
        <v>62</v>
      </c>
      <c r="L61" s="151" t="s">
        <v>589</v>
      </c>
    </row>
    <row r="62" spans="2:12" ht="9.75" customHeight="1">
      <c r="B62" s="149">
        <v>63</v>
      </c>
      <c r="C62" s="151" t="s">
        <v>220</v>
      </c>
      <c r="K62" s="149">
        <v>63</v>
      </c>
      <c r="L62" s="151" t="s">
        <v>590</v>
      </c>
    </row>
    <row r="63" spans="2:12" ht="9.75" customHeight="1">
      <c r="B63" s="146">
        <v>7</v>
      </c>
      <c r="C63" s="148" t="s">
        <v>222</v>
      </c>
      <c r="K63" s="146">
        <v>7</v>
      </c>
      <c r="L63" s="148" t="s">
        <v>591</v>
      </c>
    </row>
    <row r="64" spans="2:12" ht="9.75" customHeight="1"/>
    <row r="65" spans="1:21" ht="9.75" customHeight="1">
      <c r="C65" s="152" t="s">
        <v>325</v>
      </c>
      <c r="L65" s="152" t="s">
        <v>592</v>
      </c>
    </row>
    <row r="66" spans="1:21" ht="13.5" thickBot="1"/>
    <row r="67" spans="1:21" ht="13.5" thickBot="1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>
      <c r="A70" s="257" t="s">
        <v>512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>
      <c r="L72" s="141"/>
    </row>
    <row r="73" spans="1:21">
      <c r="L73" s="141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678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7" t="s">
        <v>162</v>
      </c>
      <c r="B4" s="227" t="s">
        <v>163</v>
      </c>
      <c r="C4" s="265" t="s">
        <v>677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7" t="s">
        <v>532</v>
      </c>
      <c r="U4" s="227" t="s">
        <v>519</v>
      </c>
    </row>
    <row r="5" spans="1:21" ht="20.25" customHeight="1" thickBot="1">
      <c r="A5" s="228"/>
      <c r="B5" s="228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8"/>
      <c r="U5" s="228"/>
    </row>
    <row r="6" spans="1:21">
      <c r="A6" s="100">
        <v>2020</v>
      </c>
      <c r="B6" s="159" t="s">
        <v>339</v>
      </c>
      <c r="C6" s="101">
        <v>19.335487000000001</v>
      </c>
      <c r="D6" s="101">
        <v>99.035178999999999</v>
      </c>
      <c r="E6" s="101">
        <v>126.78523799999999</v>
      </c>
      <c r="F6" s="101">
        <v>46.380212999999998</v>
      </c>
      <c r="G6" s="101">
        <v>7.2312530000000006</v>
      </c>
      <c r="H6" s="101">
        <v>9.6367860000000007</v>
      </c>
      <c r="I6" s="101">
        <v>47.369030000000002</v>
      </c>
      <c r="J6" s="101">
        <v>53.086780000000005</v>
      </c>
      <c r="K6" s="101">
        <v>20.841026999999997</v>
      </c>
      <c r="L6" s="101">
        <v>58.960402999999999</v>
      </c>
      <c r="M6" s="101">
        <v>7.8297650000000001</v>
      </c>
      <c r="N6" s="101">
        <v>58.858221999999998</v>
      </c>
      <c r="O6" s="101">
        <v>3.9571179999999995</v>
      </c>
      <c r="P6" s="101">
        <v>0.58896700000000002</v>
      </c>
      <c r="Q6" s="101">
        <v>56.077103000000001</v>
      </c>
      <c r="R6" s="101">
        <v>38.677715000000006</v>
      </c>
      <c r="S6" s="101">
        <v>17.007091000000003</v>
      </c>
      <c r="T6" s="100">
        <v>2020</v>
      </c>
      <c r="U6" s="159" t="s">
        <v>535</v>
      </c>
    </row>
    <row r="7" spans="1:21">
      <c r="B7" s="159" t="s">
        <v>340</v>
      </c>
      <c r="C7" s="101">
        <v>17.022829999999999</v>
      </c>
      <c r="D7" s="101">
        <v>88.154398999999998</v>
      </c>
      <c r="E7" s="101">
        <v>123.68331299999997</v>
      </c>
      <c r="F7" s="101">
        <v>45.661183000000001</v>
      </c>
      <c r="G7" s="101">
        <v>6.6850310000000004</v>
      </c>
      <c r="H7" s="101">
        <v>10.130105</v>
      </c>
      <c r="I7" s="101">
        <v>42.881377000000001</v>
      </c>
      <c r="J7" s="101">
        <v>56.358054000000003</v>
      </c>
      <c r="K7" s="101">
        <v>19.236322999999999</v>
      </c>
      <c r="L7" s="101">
        <v>63.809975000000009</v>
      </c>
      <c r="M7" s="101">
        <v>8.2574869999999994</v>
      </c>
      <c r="N7" s="101">
        <v>46.493809999999996</v>
      </c>
      <c r="O7" s="101">
        <v>1.9619800000000001</v>
      </c>
      <c r="P7" s="101">
        <v>0.49001499999999998</v>
      </c>
      <c r="Q7" s="101">
        <v>53.058304999999997</v>
      </c>
      <c r="R7" s="101">
        <v>29.389194</v>
      </c>
      <c r="S7" s="101">
        <v>18.143187999999999</v>
      </c>
      <c r="U7" s="159" t="s">
        <v>536</v>
      </c>
    </row>
    <row r="8" spans="1:21">
      <c r="B8" s="159" t="s">
        <v>341</v>
      </c>
      <c r="C8" s="101">
        <v>17.279333000000001</v>
      </c>
      <c r="D8" s="101">
        <v>94.608126999999996</v>
      </c>
      <c r="E8" s="101">
        <v>167.21619899999999</v>
      </c>
      <c r="F8" s="101">
        <v>47.151575000000001</v>
      </c>
      <c r="G8" s="101">
        <v>7.5828340000000001</v>
      </c>
      <c r="H8" s="101">
        <v>9.2345480000000002</v>
      </c>
      <c r="I8" s="101">
        <v>45.707414</v>
      </c>
      <c r="J8" s="101">
        <v>57.619891999999993</v>
      </c>
      <c r="K8" s="101">
        <v>24.328986</v>
      </c>
      <c r="L8" s="101">
        <v>83.301403999999991</v>
      </c>
      <c r="M8" s="101">
        <v>8.5323859999999989</v>
      </c>
      <c r="N8" s="101">
        <v>52.046343000000007</v>
      </c>
      <c r="O8" s="101">
        <v>3.5979269999999994</v>
      </c>
      <c r="P8" s="101">
        <v>0.39144299999999999</v>
      </c>
      <c r="Q8" s="101">
        <v>54.249883999999994</v>
      </c>
      <c r="R8" s="101">
        <v>36.211703</v>
      </c>
      <c r="S8" s="101">
        <v>19.762591</v>
      </c>
      <c r="U8" s="159" t="s">
        <v>537</v>
      </c>
    </row>
    <row r="9" spans="1:21">
      <c r="B9" s="159" t="s">
        <v>342</v>
      </c>
      <c r="C9" s="101">
        <v>14.88232</v>
      </c>
      <c r="D9" s="101">
        <v>65.04419</v>
      </c>
      <c r="E9" s="101">
        <v>148.78297499999999</v>
      </c>
      <c r="F9" s="101">
        <v>37.487793000000003</v>
      </c>
      <c r="G9" s="101">
        <v>6.5902989999999999</v>
      </c>
      <c r="H9" s="101">
        <v>7.5501250000000004</v>
      </c>
      <c r="I9" s="101">
        <v>35.970762999999998</v>
      </c>
      <c r="J9" s="101">
        <v>59.520661000000004</v>
      </c>
      <c r="K9" s="101">
        <v>24.451267999999999</v>
      </c>
      <c r="L9" s="101">
        <v>62.144767000000002</v>
      </c>
      <c r="M9" s="101">
        <v>8.9343430000000001</v>
      </c>
      <c r="N9" s="101">
        <v>55.379409999999993</v>
      </c>
      <c r="O9" s="101">
        <v>2.8244230000000003</v>
      </c>
      <c r="P9" s="101">
        <v>0.27749599999999996</v>
      </c>
      <c r="Q9" s="101">
        <v>50.215281999999995</v>
      </c>
      <c r="R9" s="101">
        <v>28.027256999999999</v>
      </c>
      <c r="S9" s="101">
        <v>21.363188000000001</v>
      </c>
      <c r="U9" s="159" t="s">
        <v>538</v>
      </c>
    </row>
    <row r="10" spans="1:21">
      <c r="B10" s="159" t="s">
        <v>343</v>
      </c>
      <c r="C10" s="101">
        <v>13.170167000000001</v>
      </c>
      <c r="D10" s="101">
        <v>69.391800000000003</v>
      </c>
      <c r="E10" s="101">
        <v>130.18225899999999</v>
      </c>
      <c r="F10" s="101">
        <v>42.964507000000005</v>
      </c>
      <c r="G10" s="101">
        <v>5.6281810000000005</v>
      </c>
      <c r="H10" s="101">
        <v>8.7780559999999994</v>
      </c>
      <c r="I10" s="101">
        <v>29.330749999999998</v>
      </c>
      <c r="J10" s="101">
        <v>71.890698999999998</v>
      </c>
      <c r="K10" s="101">
        <v>24.802191000000001</v>
      </c>
      <c r="L10" s="101">
        <v>51.063786999999998</v>
      </c>
      <c r="M10" s="101">
        <v>7.6978150000000003</v>
      </c>
      <c r="N10" s="101">
        <v>85.171538999999996</v>
      </c>
      <c r="O10" s="101">
        <v>2.299064</v>
      </c>
      <c r="P10" s="101">
        <v>0.24092200000000003</v>
      </c>
      <c r="Q10" s="101">
        <v>41.789478000000003</v>
      </c>
      <c r="R10" s="101">
        <v>29.103914000000003</v>
      </c>
      <c r="S10" s="101">
        <v>15.872506000000001</v>
      </c>
      <c r="U10" s="159" t="s">
        <v>539</v>
      </c>
    </row>
    <row r="11" spans="1:21">
      <c r="B11" s="159" t="s">
        <v>344</v>
      </c>
      <c r="C11" s="101">
        <v>14.637779</v>
      </c>
      <c r="D11" s="101">
        <v>79.336455000000001</v>
      </c>
      <c r="E11" s="101">
        <v>143.25644499999999</v>
      </c>
      <c r="F11" s="101">
        <v>47.053205000000005</v>
      </c>
      <c r="G11" s="101">
        <v>6.1000990000000002</v>
      </c>
      <c r="H11" s="101">
        <v>8.8589879999999983</v>
      </c>
      <c r="I11" s="101">
        <v>24.902426000000002</v>
      </c>
      <c r="J11" s="101">
        <v>78.29019799999999</v>
      </c>
      <c r="K11" s="101">
        <v>23.434376999999998</v>
      </c>
      <c r="L11" s="101">
        <v>50.014685999999998</v>
      </c>
      <c r="M11" s="101">
        <v>8.0525420000000008</v>
      </c>
      <c r="N11" s="101">
        <v>65.60671099999999</v>
      </c>
      <c r="O11" s="101">
        <v>2.3989659999999997</v>
      </c>
      <c r="P11" s="101">
        <v>0.23982399999999998</v>
      </c>
      <c r="Q11" s="101">
        <v>40.574131999999999</v>
      </c>
      <c r="R11" s="101">
        <v>31.250035</v>
      </c>
      <c r="S11" s="101">
        <v>17.830803999999997</v>
      </c>
      <c r="U11" s="159" t="s">
        <v>540</v>
      </c>
    </row>
    <row r="12" spans="1:21">
      <c r="B12" s="159" t="s">
        <v>345</v>
      </c>
      <c r="C12" s="101">
        <v>14.904739000000001</v>
      </c>
      <c r="D12" s="101">
        <v>83.830438000000001</v>
      </c>
      <c r="E12" s="101">
        <v>135.12757400000001</v>
      </c>
      <c r="F12" s="101">
        <v>48.345106999999999</v>
      </c>
      <c r="G12" s="101">
        <v>9.0830310000000001</v>
      </c>
      <c r="H12" s="101">
        <v>10.046256</v>
      </c>
      <c r="I12" s="101">
        <v>23.297381999999999</v>
      </c>
      <c r="J12" s="101">
        <v>89.534637000000018</v>
      </c>
      <c r="K12" s="101">
        <v>24.550205999999999</v>
      </c>
      <c r="L12" s="101">
        <v>73.061141000000006</v>
      </c>
      <c r="M12" s="101">
        <v>9.4475680000000004</v>
      </c>
      <c r="N12" s="101">
        <v>90.332122999999996</v>
      </c>
      <c r="O12" s="101">
        <v>5.4450120000000002</v>
      </c>
      <c r="P12" s="101">
        <v>0.29075000000000001</v>
      </c>
      <c r="Q12" s="101">
        <v>55.062689999999996</v>
      </c>
      <c r="R12" s="101">
        <v>31.807767999999999</v>
      </c>
      <c r="S12" s="101">
        <v>16.575983000000001</v>
      </c>
      <c r="U12" s="159" t="s">
        <v>541</v>
      </c>
    </row>
    <row r="13" spans="1:21">
      <c r="B13" s="159" t="s">
        <v>346</v>
      </c>
      <c r="C13" s="101">
        <v>14.059412</v>
      </c>
      <c r="D13" s="101">
        <v>84.382559999999998</v>
      </c>
      <c r="E13" s="101">
        <v>116.96343599999999</v>
      </c>
      <c r="F13" s="101">
        <v>49.619310000000006</v>
      </c>
      <c r="G13" s="101">
        <v>4.0815660000000005</v>
      </c>
      <c r="H13" s="101">
        <v>7.1755259999999996</v>
      </c>
      <c r="I13" s="101">
        <v>23.709924999999998</v>
      </c>
      <c r="J13" s="101">
        <v>101.32129999999999</v>
      </c>
      <c r="K13" s="101">
        <v>18.253340999999999</v>
      </c>
      <c r="L13" s="101">
        <v>77.391002999999984</v>
      </c>
      <c r="M13" s="101">
        <v>7.8709069999999999</v>
      </c>
      <c r="N13" s="101">
        <v>54.343258999999989</v>
      </c>
      <c r="O13" s="101">
        <v>2.5925060000000002</v>
      </c>
      <c r="P13" s="101">
        <v>0.14274000000000001</v>
      </c>
      <c r="Q13" s="101">
        <v>49.319301000000003</v>
      </c>
      <c r="R13" s="101">
        <v>29.794308999999998</v>
      </c>
      <c r="S13" s="101">
        <v>14.734849000000002</v>
      </c>
      <c r="U13" s="159" t="s">
        <v>542</v>
      </c>
    </row>
    <row r="14" spans="1:21">
      <c r="B14" s="159" t="s">
        <v>347</v>
      </c>
      <c r="C14" s="101">
        <v>15.046132</v>
      </c>
      <c r="D14" s="101">
        <v>86.893275999999986</v>
      </c>
      <c r="E14" s="101">
        <v>139.763305</v>
      </c>
      <c r="F14" s="101">
        <v>45.365402000000003</v>
      </c>
      <c r="G14" s="101">
        <v>8.6826749999999997</v>
      </c>
      <c r="H14" s="101">
        <v>8.8757960000000011</v>
      </c>
      <c r="I14" s="101">
        <v>31.170438000000001</v>
      </c>
      <c r="J14" s="101">
        <v>104.87488599999999</v>
      </c>
      <c r="K14" s="101">
        <v>22.298923000000002</v>
      </c>
      <c r="L14" s="101">
        <v>62.577335999999988</v>
      </c>
      <c r="M14" s="101">
        <v>9.5902509999999985</v>
      </c>
      <c r="N14" s="101">
        <v>43.041706000000005</v>
      </c>
      <c r="O14" s="101">
        <v>2.5978700000000003</v>
      </c>
      <c r="P14" s="101">
        <v>0.41351599999999999</v>
      </c>
      <c r="Q14" s="101">
        <v>58.513351</v>
      </c>
      <c r="R14" s="101">
        <v>30.902909999999999</v>
      </c>
      <c r="S14" s="101">
        <v>22.310087000000003</v>
      </c>
      <c r="U14" s="159" t="s">
        <v>543</v>
      </c>
    </row>
    <row r="15" spans="1:21">
      <c r="B15" s="159" t="s">
        <v>348</v>
      </c>
      <c r="C15" s="101">
        <v>16.986052000000001</v>
      </c>
      <c r="D15" s="101">
        <v>85.735278999999991</v>
      </c>
      <c r="E15" s="101">
        <v>148.96897999999999</v>
      </c>
      <c r="F15" s="101">
        <v>46.850219000000003</v>
      </c>
      <c r="G15" s="101">
        <v>7.9325239999999999</v>
      </c>
      <c r="H15" s="101">
        <v>12.576730999999999</v>
      </c>
      <c r="I15" s="101">
        <v>36.639513000000001</v>
      </c>
      <c r="J15" s="101">
        <v>84.872985999999997</v>
      </c>
      <c r="K15" s="101">
        <v>19.767171999999999</v>
      </c>
      <c r="L15" s="101">
        <v>58.756444000000002</v>
      </c>
      <c r="M15" s="101">
        <v>8.8488969999999991</v>
      </c>
      <c r="N15" s="101">
        <v>59.478239000000002</v>
      </c>
      <c r="O15" s="101">
        <v>1.8694329999999999</v>
      </c>
      <c r="P15" s="101">
        <v>0.37245699999999998</v>
      </c>
      <c r="Q15" s="101">
        <v>69.136882999999997</v>
      </c>
      <c r="R15" s="101">
        <v>29.543449000000003</v>
      </c>
      <c r="S15" s="101">
        <v>15.742172999999999</v>
      </c>
      <c r="U15" s="159" t="s">
        <v>544</v>
      </c>
    </row>
    <row r="16" spans="1:21">
      <c r="B16" s="159" t="s">
        <v>349</v>
      </c>
      <c r="C16" s="101">
        <v>16.124782</v>
      </c>
      <c r="D16" s="101">
        <v>78.994731999999999</v>
      </c>
      <c r="E16" s="101">
        <v>149.10741399999998</v>
      </c>
      <c r="F16" s="101">
        <v>43.468827000000005</v>
      </c>
      <c r="G16" s="101">
        <v>6.5593009999999996</v>
      </c>
      <c r="H16" s="101">
        <v>12.531778000000001</v>
      </c>
      <c r="I16" s="101">
        <v>38.576548000000003</v>
      </c>
      <c r="J16" s="101">
        <v>61.224691999999997</v>
      </c>
      <c r="K16" s="101">
        <v>20.249642999999999</v>
      </c>
      <c r="L16" s="101">
        <v>57.07859400000001</v>
      </c>
      <c r="M16" s="101">
        <v>8.1906960000000009</v>
      </c>
      <c r="N16" s="101">
        <v>64.731225999999992</v>
      </c>
      <c r="O16" s="101">
        <v>2.2613069999999995</v>
      </c>
      <c r="P16" s="101">
        <v>0.54848799999999998</v>
      </c>
      <c r="Q16" s="101">
        <v>61.682932999999998</v>
      </c>
      <c r="R16" s="101">
        <v>31.151958999999998</v>
      </c>
      <c r="S16" s="101">
        <v>15.182047999999998</v>
      </c>
      <c r="U16" s="159" t="s">
        <v>545</v>
      </c>
    </row>
    <row r="17" spans="1:21">
      <c r="B17" s="159" t="s">
        <v>350</v>
      </c>
      <c r="C17" s="101">
        <v>18.186374999999998</v>
      </c>
      <c r="D17" s="101">
        <v>93.329150999999996</v>
      </c>
      <c r="E17" s="101">
        <v>131.46694399999998</v>
      </c>
      <c r="F17" s="101">
        <v>42.522835000000001</v>
      </c>
      <c r="G17" s="101">
        <v>5.2335729999999998</v>
      </c>
      <c r="H17" s="101">
        <v>12.492481</v>
      </c>
      <c r="I17" s="101">
        <v>46.350076000000001</v>
      </c>
      <c r="J17" s="101">
        <v>62.920011000000002</v>
      </c>
      <c r="K17" s="101">
        <v>24.934077000000002</v>
      </c>
      <c r="L17" s="101">
        <v>68.922984999999997</v>
      </c>
      <c r="M17" s="101">
        <v>8.4298099999999998</v>
      </c>
      <c r="N17" s="101">
        <v>60.21334499999999</v>
      </c>
      <c r="O17" s="101">
        <v>1.9778610000000001</v>
      </c>
      <c r="P17" s="101">
        <v>0.64361500000000005</v>
      </c>
      <c r="Q17" s="101">
        <v>56.302433000000001</v>
      </c>
      <c r="R17" s="101">
        <v>30.178106</v>
      </c>
      <c r="S17" s="101">
        <v>13.123341999999997</v>
      </c>
      <c r="U17" s="159" t="s">
        <v>546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13.803467000000001</v>
      </c>
      <c r="D19" s="101">
        <v>76.795429999999996</v>
      </c>
      <c r="E19" s="101">
        <v>110.53342300000003</v>
      </c>
      <c r="F19" s="101">
        <v>40.519866</v>
      </c>
      <c r="G19" s="101">
        <v>6.199014</v>
      </c>
      <c r="H19" s="101">
        <v>9.4152450000000005</v>
      </c>
      <c r="I19" s="101">
        <v>46.694595</v>
      </c>
      <c r="J19" s="101">
        <v>50.863099000000005</v>
      </c>
      <c r="K19" s="101">
        <v>22.298767000000002</v>
      </c>
      <c r="L19" s="101">
        <v>68.879166999999995</v>
      </c>
      <c r="M19" s="101">
        <v>9.6323720000000002</v>
      </c>
      <c r="N19" s="101">
        <v>67.253144000000006</v>
      </c>
      <c r="O19" s="101">
        <v>2.277177</v>
      </c>
      <c r="P19" s="101">
        <v>0.350968</v>
      </c>
      <c r="Q19" s="101">
        <v>56.802752000000005</v>
      </c>
      <c r="R19" s="101">
        <v>34.054234999999998</v>
      </c>
      <c r="S19" s="101">
        <v>12.36336</v>
      </c>
      <c r="T19" s="100">
        <v>2021</v>
      </c>
      <c r="U19" s="159" t="s">
        <v>535</v>
      </c>
    </row>
    <row r="20" spans="1:21">
      <c r="B20" s="159" t="s">
        <v>340</v>
      </c>
      <c r="C20" s="101">
        <v>13.632797</v>
      </c>
      <c r="D20" s="101">
        <v>67.839184000000003</v>
      </c>
      <c r="E20" s="101">
        <v>104.884899</v>
      </c>
      <c r="F20" s="101">
        <v>39.721527000000002</v>
      </c>
      <c r="G20" s="101">
        <v>6.8892850000000001</v>
      </c>
      <c r="H20" s="101">
        <v>10.880807000000001</v>
      </c>
      <c r="I20" s="101">
        <v>36.619323999999999</v>
      </c>
      <c r="J20" s="101">
        <v>57.461072999999999</v>
      </c>
      <c r="K20" s="101">
        <v>20.561116999999999</v>
      </c>
      <c r="L20" s="101">
        <v>60.372613000000001</v>
      </c>
      <c r="M20" s="101">
        <v>8.6558159999999997</v>
      </c>
      <c r="N20" s="101">
        <v>54.767538999999999</v>
      </c>
      <c r="O20" s="101">
        <v>2.8672339999999998</v>
      </c>
      <c r="P20" s="101">
        <v>0.41101500000000002</v>
      </c>
      <c r="Q20" s="101">
        <v>63.341034000000001</v>
      </c>
      <c r="R20" s="101">
        <v>23.232762999999998</v>
      </c>
      <c r="S20" s="101">
        <v>11.101598000000001</v>
      </c>
      <c r="U20" s="159" t="s">
        <v>536</v>
      </c>
    </row>
    <row r="21" spans="1:21">
      <c r="B21" s="159" t="s">
        <v>341</v>
      </c>
      <c r="C21" s="101">
        <v>17.75947</v>
      </c>
      <c r="D21" s="101">
        <v>87.495428000000004</v>
      </c>
      <c r="E21" s="101">
        <v>140.15916000000001</v>
      </c>
      <c r="F21" s="101">
        <v>50.537800999999995</v>
      </c>
      <c r="G21" s="101">
        <v>7.1867380000000001</v>
      </c>
      <c r="H21" s="101">
        <v>15.683615000000001</v>
      </c>
      <c r="I21" s="101">
        <v>47.719937999999999</v>
      </c>
      <c r="J21" s="101">
        <v>68.508687000000009</v>
      </c>
      <c r="K21" s="101">
        <v>25.804535000000001</v>
      </c>
      <c r="L21" s="101">
        <v>77.47464500000001</v>
      </c>
      <c r="M21" s="101">
        <v>10.051645000000001</v>
      </c>
      <c r="N21" s="101">
        <v>93.645225000000025</v>
      </c>
      <c r="O21" s="101">
        <v>4.0113199999999996</v>
      </c>
      <c r="P21" s="101">
        <v>0.27798</v>
      </c>
      <c r="Q21" s="101">
        <v>56.607053999999998</v>
      </c>
      <c r="R21" s="101">
        <v>29.841978000000005</v>
      </c>
      <c r="S21" s="101">
        <v>14.120086000000001</v>
      </c>
      <c r="U21" s="159" t="s">
        <v>537</v>
      </c>
    </row>
    <row r="22" spans="1:21">
      <c r="B22" s="159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U22" s="159" t="s">
        <v>538</v>
      </c>
    </row>
    <row r="23" spans="1:21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539</v>
      </c>
    </row>
    <row r="24" spans="1:21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540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541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542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543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544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545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546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678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7" t="s">
        <v>162</v>
      </c>
      <c r="B35" s="227" t="s">
        <v>163</v>
      </c>
      <c r="C35" s="265" t="s">
        <v>677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7" t="s">
        <v>532</v>
      </c>
      <c r="U35" s="227" t="s">
        <v>519</v>
      </c>
    </row>
    <row r="36" spans="1:21" ht="20.25" customHeight="1" thickBot="1">
      <c r="A36" s="228"/>
      <c r="B36" s="228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8"/>
      <c r="U36" s="228"/>
    </row>
    <row r="37" spans="1:21">
      <c r="A37" s="100">
        <v>2020</v>
      </c>
      <c r="B37" s="159" t="s">
        <v>339</v>
      </c>
      <c r="C37" s="101">
        <v>18.589760000000002</v>
      </c>
      <c r="D37" s="101">
        <v>47.871887000000001</v>
      </c>
      <c r="E37" s="101">
        <v>29.600019000000003</v>
      </c>
      <c r="F37" s="101">
        <v>28.760598000000002</v>
      </c>
      <c r="G37" s="101">
        <v>35.546605</v>
      </c>
      <c r="H37" s="101">
        <v>31.488489999999999</v>
      </c>
      <c r="I37" s="101">
        <v>13.741694000000001</v>
      </c>
      <c r="J37" s="101">
        <v>17.444849000000001</v>
      </c>
      <c r="K37" s="101">
        <v>2.839172</v>
      </c>
      <c r="L37" s="101">
        <v>907.46227400000021</v>
      </c>
      <c r="M37" s="101">
        <v>42.276486000000006</v>
      </c>
      <c r="N37" s="101">
        <v>132.95486299999999</v>
      </c>
      <c r="O37" s="101">
        <v>246.35730899999999</v>
      </c>
      <c r="P37" s="101">
        <v>14.128979000000001</v>
      </c>
      <c r="Q37" s="101">
        <v>50.152091000000006</v>
      </c>
      <c r="R37" s="101">
        <v>57.664450000000002</v>
      </c>
      <c r="S37" s="101">
        <v>37.152564000000005</v>
      </c>
      <c r="T37" s="100">
        <v>2020</v>
      </c>
      <c r="U37" s="159" t="s">
        <v>535</v>
      </c>
    </row>
    <row r="38" spans="1:21">
      <c r="B38" s="159" t="s">
        <v>340</v>
      </c>
      <c r="C38" s="101">
        <v>22.187380999999998</v>
      </c>
      <c r="D38" s="101">
        <v>49.786532000000001</v>
      </c>
      <c r="E38" s="101">
        <v>29.748135999999999</v>
      </c>
      <c r="F38" s="101">
        <v>29.704231</v>
      </c>
      <c r="G38" s="101">
        <v>33.424475999999999</v>
      </c>
      <c r="H38" s="101">
        <v>24.563969999999998</v>
      </c>
      <c r="I38" s="101">
        <v>25.934048000000001</v>
      </c>
      <c r="J38" s="101">
        <v>16.051271999999997</v>
      </c>
      <c r="K38" s="101">
        <v>1.438963</v>
      </c>
      <c r="L38" s="101">
        <v>715.32047800000021</v>
      </c>
      <c r="M38" s="101">
        <v>40.739757999999995</v>
      </c>
      <c r="N38" s="101">
        <v>123.18052100000003</v>
      </c>
      <c r="O38" s="101">
        <v>242.697463</v>
      </c>
      <c r="P38" s="101">
        <v>20.252179000000002</v>
      </c>
      <c r="Q38" s="101">
        <v>50.878929999999997</v>
      </c>
      <c r="R38" s="101">
        <v>54.192578999999995</v>
      </c>
      <c r="S38" s="101">
        <v>35.543832999999999</v>
      </c>
      <c r="U38" s="159" t="s">
        <v>536</v>
      </c>
    </row>
    <row r="39" spans="1:21">
      <c r="B39" s="159" t="s">
        <v>341</v>
      </c>
      <c r="C39" s="101">
        <v>18.298303999999998</v>
      </c>
      <c r="D39" s="101">
        <v>56.354315999999997</v>
      </c>
      <c r="E39" s="101">
        <v>34.882246000000002</v>
      </c>
      <c r="F39" s="101">
        <v>35.320273999999998</v>
      </c>
      <c r="G39" s="101">
        <v>41.44164</v>
      </c>
      <c r="H39" s="101">
        <v>35.441860000000005</v>
      </c>
      <c r="I39" s="101">
        <v>22.581123000000002</v>
      </c>
      <c r="J39" s="101">
        <v>16.416502999999999</v>
      </c>
      <c r="K39" s="101">
        <v>2.3718360000000001</v>
      </c>
      <c r="L39" s="101">
        <v>665.65899200000001</v>
      </c>
      <c r="M39" s="101">
        <v>40.256700000000002</v>
      </c>
      <c r="N39" s="101">
        <v>160.506574</v>
      </c>
      <c r="O39" s="101">
        <v>264.95167000000004</v>
      </c>
      <c r="P39" s="101">
        <v>28.384262</v>
      </c>
      <c r="Q39" s="101">
        <v>55.211649999999999</v>
      </c>
      <c r="R39" s="101">
        <v>56.355795999999998</v>
      </c>
      <c r="S39" s="101">
        <v>40.481524999999998</v>
      </c>
      <c r="U39" s="159" t="s">
        <v>537</v>
      </c>
    </row>
    <row r="40" spans="1:21">
      <c r="B40" s="159" t="s">
        <v>342</v>
      </c>
      <c r="C40" s="101">
        <v>13.920445000000001</v>
      </c>
      <c r="D40" s="101">
        <v>47.645617000000001</v>
      </c>
      <c r="E40" s="101">
        <v>26.932624999999998</v>
      </c>
      <c r="F40" s="101">
        <v>33.740213000000004</v>
      </c>
      <c r="G40" s="101">
        <v>36.588456999999998</v>
      </c>
      <c r="H40" s="101">
        <v>31.532384</v>
      </c>
      <c r="I40" s="101">
        <v>24.924480000000003</v>
      </c>
      <c r="J40" s="101">
        <v>15.491377999999999</v>
      </c>
      <c r="K40" s="101">
        <v>2.7792120000000002</v>
      </c>
      <c r="L40" s="101">
        <v>402.893215</v>
      </c>
      <c r="M40" s="101">
        <v>30.455459999999999</v>
      </c>
      <c r="N40" s="101">
        <v>125.71310800000003</v>
      </c>
      <c r="O40" s="101">
        <v>234.40877700000001</v>
      </c>
      <c r="P40" s="101">
        <v>22.478341999999998</v>
      </c>
      <c r="Q40" s="101">
        <v>40.411498000000002</v>
      </c>
      <c r="R40" s="101">
        <v>35.082834999999996</v>
      </c>
      <c r="S40" s="101">
        <v>35.523351999999996</v>
      </c>
      <c r="U40" s="159" t="s">
        <v>538</v>
      </c>
    </row>
    <row r="41" spans="1:21">
      <c r="B41" s="159" t="s">
        <v>343</v>
      </c>
      <c r="C41" s="101">
        <v>14.655234999999999</v>
      </c>
      <c r="D41" s="101">
        <v>43.888752000000004</v>
      </c>
      <c r="E41" s="101">
        <v>27.415176000000002</v>
      </c>
      <c r="F41" s="101">
        <v>36.329146000000001</v>
      </c>
      <c r="G41" s="101">
        <v>32.225321000000001</v>
      </c>
      <c r="H41" s="101">
        <v>27.912464</v>
      </c>
      <c r="I41" s="101">
        <v>21.110257999999998</v>
      </c>
      <c r="J41" s="101">
        <v>14.603873999999999</v>
      </c>
      <c r="K41" s="101">
        <v>1.5867019999999998</v>
      </c>
      <c r="L41" s="101">
        <v>182.14627400000001</v>
      </c>
      <c r="M41" s="101">
        <v>27.931208999999999</v>
      </c>
      <c r="N41" s="101">
        <v>101.19823999999998</v>
      </c>
      <c r="O41" s="101">
        <v>252.242683</v>
      </c>
      <c r="P41" s="101">
        <v>15.706348999999999</v>
      </c>
      <c r="Q41" s="101">
        <v>39.246772</v>
      </c>
      <c r="R41" s="101">
        <v>37.780017999999998</v>
      </c>
      <c r="S41" s="101">
        <v>35.030703000000003</v>
      </c>
      <c r="U41" s="159" t="s">
        <v>539</v>
      </c>
    </row>
    <row r="42" spans="1:21">
      <c r="B42" s="159" t="s">
        <v>344</v>
      </c>
      <c r="C42" s="101">
        <v>12.832244000000001</v>
      </c>
      <c r="D42" s="101">
        <v>45.714018000000003</v>
      </c>
      <c r="E42" s="101">
        <v>30.080047999999998</v>
      </c>
      <c r="F42" s="101">
        <v>46.203443</v>
      </c>
      <c r="G42" s="101">
        <v>39.120776999999997</v>
      </c>
      <c r="H42" s="101">
        <v>37.830747000000002</v>
      </c>
      <c r="I42" s="101">
        <v>18.342586000000001</v>
      </c>
      <c r="J42" s="101">
        <v>16.619674</v>
      </c>
      <c r="K42" s="101">
        <v>1.421271</v>
      </c>
      <c r="L42" s="101">
        <v>310.10222300000004</v>
      </c>
      <c r="M42" s="101">
        <v>26.925311999999995</v>
      </c>
      <c r="N42" s="101">
        <v>112.04169299999998</v>
      </c>
      <c r="O42" s="101">
        <v>246.228306</v>
      </c>
      <c r="P42" s="101">
        <v>12.84553</v>
      </c>
      <c r="Q42" s="101">
        <v>42.154251000000002</v>
      </c>
      <c r="R42" s="101">
        <v>48.899647999999999</v>
      </c>
      <c r="S42" s="101">
        <v>38.447429</v>
      </c>
      <c r="U42" s="159" t="s">
        <v>540</v>
      </c>
    </row>
    <row r="43" spans="1:21">
      <c r="B43" s="159" t="s">
        <v>345</v>
      </c>
      <c r="C43" s="101">
        <v>13.447139</v>
      </c>
      <c r="D43" s="101">
        <v>45.610631999999995</v>
      </c>
      <c r="E43" s="101">
        <v>32.422269</v>
      </c>
      <c r="F43" s="101">
        <v>47.670645999999998</v>
      </c>
      <c r="G43" s="101">
        <v>46.774760999999998</v>
      </c>
      <c r="H43" s="101">
        <v>36.414090999999999</v>
      </c>
      <c r="I43" s="101">
        <v>18.606745</v>
      </c>
      <c r="J43" s="101">
        <v>15.497244999999999</v>
      </c>
      <c r="K43" s="101">
        <v>2.1168819999999999</v>
      </c>
      <c r="L43" s="101">
        <v>420.77557499999995</v>
      </c>
      <c r="M43" s="101">
        <v>27.931972000000002</v>
      </c>
      <c r="N43" s="101">
        <v>113.41645</v>
      </c>
      <c r="O43" s="101">
        <v>244.98554199999998</v>
      </c>
      <c r="P43" s="101">
        <v>16.955971999999999</v>
      </c>
      <c r="Q43" s="101">
        <v>52.750152</v>
      </c>
      <c r="R43" s="101">
        <v>53.338045000000001</v>
      </c>
      <c r="S43" s="101">
        <v>43.396455999999993</v>
      </c>
      <c r="U43" s="159" t="s">
        <v>541</v>
      </c>
    </row>
    <row r="44" spans="1:21">
      <c r="B44" s="159" t="s">
        <v>346</v>
      </c>
      <c r="C44" s="101">
        <v>15.329912</v>
      </c>
      <c r="D44" s="101">
        <v>46.637764000000004</v>
      </c>
      <c r="E44" s="101">
        <v>29.749383999999999</v>
      </c>
      <c r="F44" s="101">
        <v>39.296942999999999</v>
      </c>
      <c r="G44" s="101">
        <v>43.549576999999999</v>
      </c>
      <c r="H44" s="101">
        <v>36.859453999999999</v>
      </c>
      <c r="I44" s="101">
        <v>22.668387000000003</v>
      </c>
      <c r="J44" s="101">
        <v>13.39565</v>
      </c>
      <c r="K44" s="101">
        <v>1.2968440000000001</v>
      </c>
      <c r="L44" s="101">
        <v>465.26798600000012</v>
      </c>
      <c r="M44" s="101">
        <v>28.147293000000001</v>
      </c>
      <c r="N44" s="101">
        <v>101.35305200000001</v>
      </c>
      <c r="O44" s="101">
        <v>182.813084</v>
      </c>
      <c r="P44" s="101">
        <v>12.025713999999999</v>
      </c>
      <c r="Q44" s="101">
        <v>42.158604999999994</v>
      </c>
      <c r="R44" s="101">
        <v>44.164141000000001</v>
      </c>
      <c r="S44" s="101">
        <v>36.140723999999999</v>
      </c>
      <c r="U44" s="159" t="s">
        <v>542</v>
      </c>
    </row>
    <row r="45" spans="1:21">
      <c r="B45" s="159" t="s">
        <v>347</v>
      </c>
      <c r="C45" s="101">
        <v>30.235581</v>
      </c>
      <c r="D45" s="101">
        <v>50.257393</v>
      </c>
      <c r="E45" s="101">
        <v>30.053388999999999</v>
      </c>
      <c r="F45" s="101">
        <v>38.862881000000002</v>
      </c>
      <c r="G45" s="101">
        <v>48.249402999999994</v>
      </c>
      <c r="H45" s="101">
        <v>37.194820000000007</v>
      </c>
      <c r="I45" s="101">
        <v>16.554345000000001</v>
      </c>
      <c r="J45" s="101">
        <v>17.446981000000001</v>
      </c>
      <c r="K45" s="101">
        <v>1.5414639999999999</v>
      </c>
      <c r="L45" s="101">
        <v>492.97764299999994</v>
      </c>
      <c r="M45" s="101">
        <v>39.579226000000006</v>
      </c>
      <c r="N45" s="101">
        <v>128.082075</v>
      </c>
      <c r="O45" s="101">
        <v>209.74512299999998</v>
      </c>
      <c r="P45" s="101">
        <v>12.843887</v>
      </c>
      <c r="Q45" s="101">
        <v>54.215119999999999</v>
      </c>
      <c r="R45" s="101">
        <v>54.581865000000001</v>
      </c>
      <c r="S45" s="101">
        <v>43.088929</v>
      </c>
      <c r="U45" s="159" t="s">
        <v>543</v>
      </c>
    </row>
    <row r="46" spans="1:21">
      <c r="B46" s="159" t="s">
        <v>348</v>
      </c>
      <c r="C46" s="101">
        <v>36.960257999999996</v>
      </c>
      <c r="D46" s="101">
        <v>54.647464999999997</v>
      </c>
      <c r="E46" s="101">
        <v>32.790908000000002</v>
      </c>
      <c r="F46" s="101">
        <v>34.590398</v>
      </c>
      <c r="G46" s="101">
        <v>42.123352999999994</v>
      </c>
      <c r="H46" s="101">
        <v>35.958862999999994</v>
      </c>
      <c r="I46" s="101">
        <v>20.505741999999998</v>
      </c>
      <c r="J46" s="101">
        <v>18.552564</v>
      </c>
      <c r="K46" s="101">
        <v>2.1355589999999998</v>
      </c>
      <c r="L46" s="101">
        <v>488.74266599999999</v>
      </c>
      <c r="M46" s="101">
        <v>27.587657</v>
      </c>
      <c r="N46" s="101">
        <v>110.33692400000001</v>
      </c>
      <c r="O46" s="101">
        <v>252.08952799999997</v>
      </c>
      <c r="P46" s="101">
        <v>13.945071</v>
      </c>
      <c r="Q46" s="101">
        <v>56.637172999999997</v>
      </c>
      <c r="R46" s="101">
        <v>59.832728000000003</v>
      </c>
      <c r="S46" s="101">
        <v>50.399595999999995</v>
      </c>
      <c r="U46" s="159" t="s">
        <v>544</v>
      </c>
    </row>
    <row r="47" spans="1:21">
      <c r="B47" s="159" t="s">
        <v>349</v>
      </c>
      <c r="C47" s="101">
        <v>22.146122999999999</v>
      </c>
      <c r="D47" s="101">
        <v>53.434139999999999</v>
      </c>
      <c r="E47" s="101">
        <v>32.328749999999999</v>
      </c>
      <c r="F47" s="101">
        <v>31.238424000000002</v>
      </c>
      <c r="G47" s="101">
        <v>41.606693999999997</v>
      </c>
      <c r="H47" s="101">
        <v>34.262169</v>
      </c>
      <c r="I47" s="101">
        <v>18.937401000000001</v>
      </c>
      <c r="J47" s="101">
        <v>16.170226</v>
      </c>
      <c r="K47" s="101">
        <v>1.259363</v>
      </c>
      <c r="L47" s="101">
        <v>358.157332</v>
      </c>
      <c r="M47" s="101">
        <v>33.229197999999997</v>
      </c>
      <c r="N47" s="101">
        <v>132.479377</v>
      </c>
      <c r="O47" s="101">
        <v>255.404302</v>
      </c>
      <c r="P47" s="101">
        <v>15.206908</v>
      </c>
      <c r="Q47" s="101">
        <v>53.114719000000001</v>
      </c>
      <c r="R47" s="101">
        <v>53.024397999999998</v>
      </c>
      <c r="S47" s="101">
        <v>40.048673999999998</v>
      </c>
      <c r="U47" s="159" t="s">
        <v>545</v>
      </c>
    </row>
    <row r="48" spans="1:21">
      <c r="B48" s="159" t="s">
        <v>350</v>
      </c>
      <c r="C48" s="101">
        <v>16.631072</v>
      </c>
      <c r="D48" s="101">
        <v>48.443806000000002</v>
      </c>
      <c r="E48" s="101">
        <v>32.123224</v>
      </c>
      <c r="F48" s="101">
        <v>32.325983999999998</v>
      </c>
      <c r="G48" s="101">
        <v>34.156358000000004</v>
      </c>
      <c r="H48" s="101">
        <v>36.636569999999999</v>
      </c>
      <c r="I48" s="101">
        <v>16.672129999999999</v>
      </c>
      <c r="J48" s="101">
        <v>15.33221</v>
      </c>
      <c r="K48" s="101">
        <v>1.3735060000000001</v>
      </c>
      <c r="L48" s="101">
        <v>451.51436799999999</v>
      </c>
      <c r="M48" s="101">
        <v>29.758620000000001</v>
      </c>
      <c r="N48" s="101">
        <v>148.48117500000001</v>
      </c>
      <c r="O48" s="101">
        <v>198.17819300000002</v>
      </c>
      <c r="P48" s="101">
        <v>16.640976000000002</v>
      </c>
      <c r="Q48" s="101">
        <v>45.943740000000005</v>
      </c>
      <c r="R48" s="101">
        <v>49.709837</v>
      </c>
      <c r="S48" s="101">
        <v>40.007072000000001</v>
      </c>
      <c r="U48" s="159" t="s">
        <v>546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14.993200999999999</v>
      </c>
      <c r="D50" s="101">
        <v>47.605197000000004</v>
      </c>
      <c r="E50" s="101">
        <v>27.240816000000002</v>
      </c>
      <c r="F50" s="101">
        <v>26.070326999999999</v>
      </c>
      <c r="G50" s="101">
        <v>27.896605000000001</v>
      </c>
      <c r="H50" s="101">
        <v>34.953728999999996</v>
      </c>
      <c r="I50" s="101">
        <v>21.329512000000001</v>
      </c>
      <c r="J50" s="101">
        <v>16.647765000000003</v>
      </c>
      <c r="K50" s="101">
        <v>1.6015740000000001</v>
      </c>
      <c r="L50" s="101">
        <v>493.28313100000003</v>
      </c>
      <c r="M50" s="101">
        <v>33.544939999999997</v>
      </c>
      <c r="N50" s="101">
        <v>125.81213600000001</v>
      </c>
      <c r="O50" s="101">
        <v>215.653414</v>
      </c>
      <c r="P50" s="101">
        <v>15.672001999999999</v>
      </c>
      <c r="Q50" s="101">
        <v>48.996339000000006</v>
      </c>
      <c r="R50" s="101">
        <v>42.408889000000002</v>
      </c>
      <c r="S50" s="101">
        <v>36.036702999999996</v>
      </c>
      <c r="T50" s="100">
        <v>2021</v>
      </c>
      <c r="U50" s="159" t="s">
        <v>535</v>
      </c>
    </row>
    <row r="51" spans="1:21">
      <c r="B51" s="159" t="s">
        <v>340</v>
      </c>
      <c r="C51" s="101">
        <v>20.056440000000002</v>
      </c>
      <c r="D51" s="101">
        <v>48.142861999999994</v>
      </c>
      <c r="E51" s="101">
        <v>28.062244</v>
      </c>
      <c r="F51" s="101">
        <v>31.833843999999999</v>
      </c>
      <c r="G51" s="101">
        <v>28.002645999999999</v>
      </c>
      <c r="H51" s="101">
        <v>34.305223999999995</v>
      </c>
      <c r="I51" s="101">
        <v>23.139372000000002</v>
      </c>
      <c r="J51" s="101">
        <v>16.714880999999998</v>
      </c>
      <c r="K51" s="101">
        <v>1.3758890000000001</v>
      </c>
      <c r="L51" s="101">
        <v>603.77009300000009</v>
      </c>
      <c r="M51" s="101">
        <v>43.293665000000004</v>
      </c>
      <c r="N51" s="101">
        <v>122.46934200000001</v>
      </c>
      <c r="O51" s="101">
        <v>243.76552699999996</v>
      </c>
      <c r="P51" s="101">
        <v>15.673199</v>
      </c>
      <c r="Q51" s="101">
        <v>56.347375</v>
      </c>
      <c r="R51" s="101">
        <v>39.960596000000002</v>
      </c>
      <c r="S51" s="101">
        <v>36.955980000000004</v>
      </c>
      <c r="U51" s="159" t="s">
        <v>536</v>
      </c>
    </row>
    <row r="52" spans="1:21">
      <c r="B52" s="159" t="s">
        <v>341</v>
      </c>
      <c r="C52" s="101">
        <v>17.819410000000001</v>
      </c>
      <c r="D52" s="101">
        <v>57.041784999999997</v>
      </c>
      <c r="E52" s="101">
        <v>34.299934</v>
      </c>
      <c r="F52" s="101">
        <v>40.591546000000001</v>
      </c>
      <c r="G52" s="101">
        <v>36.567479999999996</v>
      </c>
      <c r="H52" s="101">
        <v>38.697035</v>
      </c>
      <c r="I52" s="101">
        <v>29.04081</v>
      </c>
      <c r="J52" s="101">
        <v>20.582709999999999</v>
      </c>
      <c r="K52" s="101">
        <v>2.026411</v>
      </c>
      <c r="L52" s="101">
        <v>594.92064200000004</v>
      </c>
      <c r="M52" s="101">
        <v>42.661843999999995</v>
      </c>
      <c r="N52" s="101">
        <v>168.15825000000001</v>
      </c>
      <c r="O52" s="101">
        <v>290.29614400000003</v>
      </c>
      <c r="P52" s="101">
        <v>35.984802000000002</v>
      </c>
      <c r="Q52" s="101">
        <v>60.762775000000005</v>
      </c>
      <c r="R52" s="101">
        <v>50.723799</v>
      </c>
      <c r="S52" s="101">
        <v>45.745011000000005</v>
      </c>
      <c r="U52" s="159" t="s">
        <v>537</v>
      </c>
    </row>
    <row r="53" spans="1:21">
      <c r="B53" s="159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U53" s="159" t="s">
        <v>538</v>
      </c>
    </row>
    <row r="54" spans="1:21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539</v>
      </c>
    </row>
    <row r="55" spans="1:21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540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541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542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543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544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545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546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678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7" t="s">
        <v>162</v>
      </c>
      <c r="B66" s="227" t="s">
        <v>163</v>
      </c>
      <c r="C66" s="265" t="s">
        <v>677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7" t="s">
        <v>532</v>
      </c>
      <c r="U66" s="227" t="s">
        <v>519</v>
      </c>
    </row>
    <row r="67" spans="1:21" ht="20.25" customHeight="1" thickBot="1">
      <c r="A67" s="228"/>
      <c r="B67" s="228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8"/>
      <c r="U67" s="228"/>
    </row>
    <row r="68" spans="1:21">
      <c r="A68" s="100">
        <v>2020</v>
      </c>
      <c r="B68" s="159" t="s">
        <v>339</v>
      </c>
      <c r="C68" s="101">
        <v>8.272532</v>
      </c>
      <c r="D68" s="101">
        <v>1.7794719999999999</v>
      </c>
      <c r="E68" s="101">
        <v>3.0716610000000002</v>
      </c>
      <c r="F68" s="101">
        <v>153.104432</v>
      </c>
      <c r="G68" s="101">
        <v>286.28045299999991</v>
      </c>
      <c r="H68" s="101">
        <v>83.661293000000001</v>
      </c>
      <c r="I68" s="101">
        <v>30.880212</v>
      </c>
      <c r="J68" s="101">
        <v>35.324562999999998</v>
      </c>
      <c r="K68" s="101">
        <v>0.72200700000000007</v>
      </c>
      <c r="L68" s="101">
        <v>69.602851999999999</v>
      </c>
      <c r="M68" s="101">
        <v>9.6420449999999995</v>
      </c>
      <c r="N68" s="101">
        <v>0.87305299999999997</v>
      </c>
      <c r="O68" s="101">
        <v>8.9913080000000001</v>
      </c>
      <c r="P68" s="101">
        <v>89.506382000000002</v>
      </c>
      <c r="Q68" s="101">
        <v>12.004824000000001</v>
      </c>
      <c r="R68" s="101">
        <v>0.41195900000000002</v>
      </c>
      <c r="S68" s="101">
        <v>7.4189210000000001</v>
      </c>
      <c r="T68" s="100">
        <v>2020</v>
      </c>
      <c r="U68" s="159" t="s">
        <v>535</v>
      </c>
    </row>
    <row r="69" spans="1:21">
      <c r="B69" s="159" t="s">
        <v>340</v>
      </c>
      <c r="C69" s="101">
        <v>8.3765719999999995</v>
      </c>
      <c r="D69" s="101">
        <v>1.63042</v>
      </c>
      <c r="E69" s="101">
        <v>3.3627819999999997</v>
      </c>
      <c r="F69" s="101">
        <v>134.47678000000002</v>
      </c>
      <c r="G69" s="101">
        <v>284.18670300000002</v>
      </c>
      <c r="H69" s="101">
        <v>83.533484000000001</v>
      </c>
      <c r="I69" s="101">
        <v>28.107744</v>
      </c>
      <c r="J69" s="101">
        <v>34.141564000000002</v>
      </c>
      <c r="K69" s="101">
        <v>0.76200599999999996</v>
      </c>
      <c r="L69" s="101">
        <v>70.230982000000012</v>
      </c>
      <c r="M69" s="101">
        <v>15.925146</v>
      </c>
      <c r="N69" s="101">
        <v>0.65445799999999998</v>
      </c>
      <c r="O69" s="101">
        <v>4.6531409999999997</v>
      </c>
      <c r="P69" s="101">
        <v>90.80189399999999</v>
      </c>
      <c r="Q69" s="101">
        <v>10.786248000000001</v>
      </c>
      <c r="R69" s="101">
        <v>0.40340300000000001</v>
      </c>
      <c r="S69" s="101">
        <v>8.6085360000000009</v>
      </c>
      <c r="U69" s="159" t="s">
        <v>536</v>
      </c>
    </row>
    <row r="70" spans="1:21">
      <c r="B70" s="159" t="s">
        <v>341</v>
      </c>
      <c r="C70" s="101">
        <v>8.1978910000000003</v>
      </c>
      <c r="D70" s="101">
        <v>0.99705899999999992</v>
      </c>
      <c r="E70" s="101">
        <v>3.315671</v>
      </c>
      <c r="F70" s="101">
        <v>152.42796900000002</v>
      </c>
      <c r="G70" s="101">
        <v>297.14029100000005</v>
      </c>
      <c r="H70" s="101">
        <v>71.883974999999992</v>
      </c>
      <c r="I70" s="101">
        <v>29.319376999999999</v>
      </c>
      <c r="J70" s="101">
        <v>19.192622999999998</v>
      </c>
      <c r="K70" s="101">
        <v>0.94459899999999997</v>
      </c>
      <c r="L70" s="101">
        <v>69.387179000000003</v>
      </c>
      <c r="M70" s="101">
        <v>14.815702000000002</v>
      </c>
      <c r="N70" s="101">
        <v>0.55580799999999997</v>
      </c>
      <c r="O70" s="101">
        <v>7.7566560000000004</v>
      </c>
      <c r="P70" s="101">
        <v>94.474247000000005</v>
      </c>
      <c r="Q70" s="101">
        <v>12.466858</v>
      </c>
      <c r="R70" s="101">
        <v>0.56741900000000001</v>
      </c>
      <c r="S70" s="101">
        <v>8.2841710000000006</v>
      </c>
      <c r="U70" s="159" t="s">
        <v>537</v>
      </c>
    </row>
    <row r="71" spans="1:21">
      <c r="B71" s="159" t="s">
        <v>342</v>
      </c>
      <c r="C71" s="101">
        <v>6.5817329999999998</v>
      </c>
      <c r="D71" s="101">
        <v>0.46186700000000003</v>
      </c>
      <c r="E71" s="101">
        <v>1.9171670000000001</v>
      </c>
      <c r="F71" s="101">
        <v>84.821095</v>
      </c>
      <c r="G71" s="101">
        <v>232.06833</v>
      </c>
      <c r="H71" s="101">
        <v>46.095141999999996</v>
      </c>
      <c r="I71" s="101">
        <v>16.477439</v>
      </c>
      <c r="J71" s="101">
        <v>9.4623620000000024</v>
      </c>
      <c r="K71" s="101">
        <v>0.58604100000000003</v>
      </c>
      <c r="L71" s="101">
        <v>56.169852000000006</v>
      </c>
      <c r="M71" s="101">
        <v>11.074910000000001</v>
      </c>
      <c r="N71" s="101">
        <v>0.29891900000000005</v>
      </c>
      <c r="O71" s="101">
        <v>6.4005690000000008</v>
      </c>
      <c r="P71" s="101">
        <v>82.033852999999993</v>
      </c>
      <c r="Q71" s="101">
        <v>8.6194500000000005</v>
      </c>
      <c r="R71" s="101">
        <v>0.309367</v>
      </c>
      <c r="S71" s="101">
        <v>4.0650409999999999</v>
      </c>
      <c r="U71" s="159" t="s">
        <v>538</v>
      </c>
    </row>
    <row r="72" spans="1:21">
      <c r="B72" s="159" t="s">
        <v>343</v>
      </c>
      <c r="C72" s="101">
        <v>7.1876280000000001</v>
      </c>
      <c r="D72" s="101">
        <v>0.76016499999999998</v>
      </c>
      <c r="E72" s="101">
        <v>1.7566630000000001</v>
      </c>
      <c r="F72" s="101">
        <v>96.793427999999992</v>
      </c>
      <c r="G72" s="101">
        <v>237.86511000000002</v>
      </c>
      <c r="H72" s="101">
        <v>49.195456999999998</v>
      </c>
      <c r="I72" s="101">
        <v>23.567079000000003</v>
      </c>
      <c r="J72" s="101">
        <v>11.867465999999997</v>
      </c>
      <c r="K72" s="101">
        <v>0.28274500000000002</v>
      </c>
      <c r="L72" s="101">
        <v>69.922940999999994</v>
      </c>
      <c r="M72" s="101">
        <v>13.967416</v>
      </c>
      <c r="N72" s="101">
        <v>0.48698399999999997</v>
      </c>
      <c r="O72" s="101">
        <v>6.3565360000000002</v>
      </c>
      <c r="P72" s="101">
        <v>74.180367000000004</v>
      </c>
      <c r="Q72" s="101">
        <v>10.997344</v>
      </c>
      <c r="R72" s="101">
        <v>0.31956400000000001</v>
      </c>
      <c r="S72" s="101">
        <v>5.0527569999999997</v>
      </c>
      <c r="U72" s="159" t="s">
        <v>539</v>
      </c>
    </row>
    <row r="73" spans="1:21">
      <c r="B73" s="159" t="s">
        <v>344</v>
      </c>
      <c r="C73" s="101">
        <v>7.4506120000000005</v>
      </c>
      <c r="D73" s="101">
        <v>0.66696599999999995</v>
      </c>
      <c r="E73" s="101">
        <v>1.9548210000000001</v>
      </c>
      <c r="F73" s="101">
        <v>121.721142</v>
      </c>
      <c r="G73" s="101">
        <v>261.50496300000003</v>
      </c>
      <c r="H73" s="101">
        <v>59.408311999999995</v>
      </c>
      <c r="I73" s="101">
        <v>23.427014</v>
      </c>
      <c r="J73" s="101">
        <v>16.623105999999996</v>
      </c>
      <c r="K73" s="101">
        <v>0.67835299999999998</v>
      </c>
      <c r="L73" s="101">
        <v>57.475548000000003</v>
      </c>
      <c r="M73" s="101">
        <v>12.686959999999999</v>
      </c>
      <c r="N73" s="101">
        <v>0.67543200000000003</v>
      </c>
      <c r="O73" s="101">
        <v>2.5475699999999999</v>
      </c>
      <c r="P73" s="101">
        <v>80.420185000000004</v>
      </c>
      <c r="Q73" s="101">
        <v>10.71036</v>
      </c>
      <c r="R73" s="101">
        <v>0.85520799999999997</v>
      </c>
      <c r="S73" s="101">
        <v>8.7649859999999986</v>
      </c>
      <c r="U73" s="159" t="s">
        <v>540</v>
      </c>
    </row>
    <row r="74" spans="1:21">
      <c r="B74" s="159" t="s">
        <v>345</v>
      </c>
      <c r="C74" s="101">
        <v>8.8735970000000002</v>
      </c>
      <c r="D74" s="101">
        <v>1.0380420000000001</v>
      </c>
      <c r="E74" s="101">
        <v>2.5974409999999999</v>
      </c>
      <c r="F74" s="101">
        <v>141.898819</v>
      </c>
      <c r="G74" s="101">
        <v>304.03797799999995</v>
      </c>
      <c r="H74" s="101">
        <v>69.661552</v>
      </c>
      <c r="I74" s="101">
        <v>21.578171000000001</v>
      </c>
      <c r="J74" s="101">
        <v>22.403894999999999</v>
      </c>
      <c r="K74" s="101">
        <v>0.706789</v>
      </c>
      <c r="L74" s="101">
        <v>62.624767999999996</v>
      </c>
      <c r="M74" s="101">
        <v>18.543841999999998</v>
      </c>
      <c r="N74" s="101">
        <v>0.77984699999999996</v>
      </c>
      <c r="O74" s="101">
        <v>3.966326</v>
      </c>
      <c r="P74" s="101">
        <v>84.152419000000009</v>
      </c>
      <c r="Q74" s="101">
        <v>11.929043999999999</v>
      </c>
      <c r="R74" s="101">
        <v>0.44978899999999999</v>
      </c>
      <c r="S74" s="101">
        <v>9.6455150000000014</v>
      </c>
      <c r="U74" s="159" t="s">
        <v>541</v>
      </c>
    </row>
    <row r="75" spans="1:21">
      <c r="B75" s="159" t="s">
        <v>346</v>
      </c>
      <c r="C75" s="101">
        <v>6.2929709999999996</v>
      </c>
      <c r="D75" s="101">
        <v>0.48944399999999999</v>
      </c>
      <c r="E75" s="101">
        <v>2.4193210000000001</v>
      </c>
      <c r="F75" s="101">
        <v>90.723645000000005</v>
      </c>
      <c r="G75" s="101">
        <v>235.43246599999998</v>
      </c>
      <c r="H75" s="101">
        <v>65.524001999999996</v>
      </c>
      <c r="I75" s="101">
        <v>12.015158000000001</v>
      </c>
      <c r="J75" s="101">
        <v>22.359224000000001</v>
      </c>
      <c r="K75" s="101">
        <v>0.34497</v>
      </c>
      <c r="L75" s="101">
        <v>42.513989000000002</v>
      </c>
      <c r="M75" s="101">
        <v>10.680529999999999</v>
      </c>
      <c r="N75" s="101">
        <v>0.75016899999999997</v>
      </c>
      <c r="O75" s="101">
        <v>7.1578890000000008</v>
      </c>
      <c r="P75" s="101">
        <v>69.906045999999989</v>
      </c>
      <c r="Q75" s="101">
        <v>11.383410999999999</v>
      </c>
      <c r="R75" s="101">
        <v>0.34844400000000003</v>
      </c>
      <c r="S75" s="101">
        <v>4.8632230000000005</v>
      </c>
      <c r="U75" s="159" t="s">
        <v>542</v>
      </c>
    </row>
    <row r="76" spans="1:21">
      <c r="B76" s="159" t="s">
        <v>347</v>
      </c>
      <c r="C76" s="101">
        <v>8.9191920000000007</v>
      </c>
      <c r="D76" s="101">
        <v>1.275128</v>
      </c>
      <c r="E76" s="101">
        <v>2.6337460000000004</v>
      </c>
      <c r="F76" s="101">
        <v>155.216151</v>
      </c>
      <c r="G76" s="101">
        <v>297.090371</v>
      </c>
      <c r="H76" s="101">
        <v>86.772712999999982</v>
      </c>
      <c r="I76" s="101">
        <v>23.305183000000003</v>
      </c>
      <c r="J76" s="101">
        <v>22.559927999999999</v>
      </c>
      <c r="K76" s="101">
        <v>0.48577300000000001</v>
      </c>
      <c r="L76" s="101">
        <v>61.846268999999992</v>
      </c>
      <c r="M76" s="101">
        <v>37.349999000000004</v>
      </c>
      <c r="N76" s="101">
        <v>0.62606600000000001</v>
      </c>
      <c r="O76" s="101">
        <v>3.6630710000000004</v>
      </c>
      <c r="P76" s="101">
        <v>89.366737999999998</v>
      </c>
      <c r="Q76" s="101">
        <v>14.424673</v>
      </c>
      <c r="R76" s="101">
        <v>0.39525899999999997</v>
      </c>
      <c r="S76" s="101">
        <v>8.574603999999999</v>
      </c>
      <c r="U76" s="159" t="s">
        <v>543</v>
      </c>
    </row>
    <row r="77" spans="1:21">
      <c r="B77" s="159" t="s">
        <v>348</v>
      </c>
      <c r="C77" s="101">
        <v>9.6465220000000009</v>
      </c>
      <c r="D77" s="101">
        <v>1.474667</v>
      </c>
      <c r="E77" s="101">
        <v>3.2925589999999998</v>
      </c>
      <c r="F77" s="101">
        <v>174.14737</v>
      </c>
      <c r="G77" s="101">
        <v>296.36405100000002</v>
      </c>
      <c r="H77" s="101">
        <v>89.338107000000008</v>
      </c>
      <c r="I77" s="101">
        <v>27.936875000000001</v>
      </c>
      <c r="J77" s="101">
        <v>24.323314</v>
      </c>
      <c r="K77" s="101">
        <v>0.80873600000000012</v>
      </c>
      <c r="L77" s="101">
        <v>59.503341000000006</v>
      </c>
      <c r="M77" s="101">
        <v>15.435144000000001</v>
      </c>
      <c r="N77" s="101">
        <v>0.81428900000000004</v>
      </c>
      <c r="O77" s="101">
        <v>7.1176780000000006</v>
      </c>
      <c r="P77" s="101">
        <v>86.450090999999986</v>
      </c>
      <c r="Q77" s="101">
        <v>15.852459999999999</v>
      </c>
      <c r="R77" s="101">
        <v>0.471219</v>
      </c>
      <c r="S77" s="101">
        <v>7.8862120000000004</v>
      </c>
      <c r="U77" s="159" t="s">
        <v>544</v>
      </c>
    </row>
    <row r="78" spans="1:21">
      <c r="B78" s="159" t="s">
        <v>349</v>
      </c>
      <c r="C78" s="101">
        <v>8.5045819999999992</v>
      </c>
      <c r="D78" s="101">
        <v>1.6765559999999999</v>
      </c>
      <c r="E78" s="101">
        <v>2.850835</v>
      </c>
      <c r="F78" s="101">
        <v>188.85206600000001</v>
      </c>
      <c r="G78" s="101">
        <v>291.21615200000002</v>
      </c>
      <c r="H78" s="101">
        <v>86.001745</v>
      </c>
      <c r="I78" s="101">
        <v>28.131541000000002</v>
      </c>
      <c r="J78" s="101">
        <v>25.624957999999999</v>
      </c>
      <c r="K78" s="101">
        <v>0.44931300000000002</v>
      </c>
      <c r="L78" s="101">
        <v>66.006819999999991</v>
      </c>
      <c r="M78" s="101">
        <v>12.503135</v>
      </c>
      <c r="N78" s="101">
        <v>0.78889999999999993</v>
      </c>
      <c r="O78" s="101">
        <v>8.4119489999999999</v>
      </c>
      <c r="P78" s="101">
        <v>85.946460000000002</v>
      </c>
      <c r="Q78" s="101">
        <v>13.690455999999999</v>
      </c>
      <c r="R78" s="101">
        <v>0.31512000000000001</v>
      </c>
      <c r="S78" s="101">
        <v>4.8903549999999996</v>
      </c>
      <c r="U78" s="159" t="s">
        <v>545</v>
      </c>
    </row>
    <row r="79" spans="1:21">
      <c r="B79" s="159" t="s">
        <v>350</v>
      </c>
      <c r="C79" s="101">
        <v>7.4641209999999996</v>
      </c>
      <c r="D79" s="101">
        <v>1.717929</v>
      </c>
      <c r="E79" s="101">
        <v>3.0309729999999999</v>
      </c>
      <c r="F79" s="101">
        <v>139.83962799999998</v>
      </c>
      <c r="G79" s="101">
        <v>266.86643200000003</v>
      </c>
      <c r="H79" s="101">
        <v>75.909518999999989</v>
      </c>
      <c r="I79" s="101">
        <v>19.016217000000001</v>
      </c>
      <c r="J79" s="101">
        <v>34.176236999999993</v>
      </c>
      <c r="K79" s="101">
        <v>0.53248499999999999</v>
      </c>
      <c r="L79" s="101">
        <v>55.440445000000004</v>
      </c>
      <c r="M79" s="101">
        <v>12.995362</v>
      </c>
      <c r="N79" s="101">
        <v>0.59233899999999995</v>
      </c>
      <c r="O79" s="101">
        <v>3.8188420000000001</v>
      </c>
      <c r="P79" s="101">
        <v>75.21082899999999</v>
      </c>
      <c r="Q79" s="101">
        <v>12.675106</v>
      </c>
      <c r="R79" s="101">
        <v>0.29143200000000002</v>
      </c>
      <c r="S79" s="101">
        <v>3.8683559999999999</v>
      </c>
      <c r="U79" s="159" t="s">
        <v>546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8.442145</v>
      </c>
      <c r="D81" s="101">
        <v>1.1468720000000001</v>
      </c>
      <c r="E81" s="101">
        <v>2.4961480000000003</v>
      </c>
      <c r="F81" s="101">
        <v>183.88532500000002</v>
      </c>
      <c r="G81" s="101">
        <v>281.28769699999998</v>
      </c>
      <c r="H81" s="101">
        <v>77.712108000000015</v>
      </c>
      <c r="I81" s="101">
        <v>24.008240999999998</v>
      </c>
      <c r="J81" s="101">
        <v>18.987396000000004</v>
      </c>
      <c r="K81" s="101">
        <v>0.41024300000000002</v>
      </c>
      <c r="L81" s="101">
        <v>65.710052999999988</v>
      </c>
      <c r="M81" s="101">
        <v>10.387253999999999</v>
      </c>
      <c r="N81" s="101">
        <v>0.64747400000000011</v>
      </c>
      <c r="O81" s="101">
        <v>5.5234220000000001</v>
      </c>
      <c r="P81" s="101">
        <v>79.244446999999994</v>
      </c>
      <c r="Q81" s="101">
        <v>9.2409929999999996</v>
      </c>
      <c r="R81" s="101">
        <v>0.18352299999999999</v>
      </c>
      <c r="S81" s="101">
        <v>3.3777159999999999</v>
      </c>
      <c r="T81" s="100">
        <v>2021</v>
      </c>
      <c r="U81" s="159" t="s">
        <v>535</v>
      </c>
    </row>
    <row r="82" spans="1:21">
      <c r="B82" s="159" t="s">
        <v>340</v>
      </c>
      <c r="C82" s="101">
        <v>8.8792210000000011</v>
      </c>
      <c r="D82" s="101">
        <v>1.6094789999999999</v>
      </c>
      <c r="E82" s="101">
        <v>2.4583030000000003</v>
      </c>
      <c r="F82" s="101">
        <v>168.00100500000002</v>
      </c>
      <c r="G82" s="101">
        <v>311.447451</v>
      </c>
      <c r="H82" s="101">
        <v>83.069060000000007</v>
      </c>
      <c r="I82" s="101">
        <v>20.050158</v>
      </c>
      <c r="J82" s="101">
        <v>18.259681</v>
      </c>
      <c r="K82" s="101">
        <v>0.28914899999999999</v>
      </c>
      <c r="L82" s="101">
        <v>57.453623</v>
      </c>
      <c r="M82" s="101">
        <v>12.752633000000001</v>
      </c>
      <c r="N82" s="101">
        <v>0.44377999999999995</v>
      </c>
      <c r="O82" s="101">
        <v>7.0287699999999997</v>
      </c>
      <c r="P82" s="101">
        <v>86.512734000000009</v>
      </c>
      <c r="Q82" s="101">
        <v>9.0349710000000005</v>
      </c>
      <c r="R82" s="101">
        <v>0.292827</v>
      </c>
      <c r="S82" s="101">
        <v>3.8051719999999998</v>
      </c>
      <c r="U82" s="159" t="s">
        <v>536</v>
      </c>
    </row>
    <row r="83" spans="1:21">
      <c r="B83" s="159" t="s">
        <v>341</v>
      </c>
      <c r="C83" s="101">
        <v>8.7606970000000004</v>
      </c>
      <c r="D83" s="101">
        <v>1.6288779999999998</v>
      </c>
      <c r="E83" s="101">
        <v>3.0439380000000003</v>
      </c>
      <c r="F83" s="101">
        <v>169.91471800000002</v>
      </c>
      <c r="G83" s="101">
        <v>360.85420100000005</v>
      </c>
      <c r="H83" s="101">
        <v>84.952961999999999</v>
      </c>
      <c r="I83" s="101">
        <v>27.345938000000004</v>
      </c>
      <c r="J83" s="101">
        <v>21.473426</v>
      </c>
      <c r="K83" s="101">
        <v>0.71957199999999999</v>
      </c>
      <c r="L83" s="101">
        <v>77.819474000000014</v>
      </c>
      <c r="M83" s="101">
        <v>15.917454999999999</v>
      </c>
      <c r="N83" s="101">
        <v>0.42934399999999995</v>
      </c>
      <c r="O83" s="101">
        <v>7.3707800000000008</v>
      </c>
      <c r="P83" s="101">
        <v>96.423399999999987</v>
      </c>
      <c r="Q83" s="101">
        <v>11.018529000000001</v>
      </c>
      <c r="R83" s="101">
        <v>0.36003300000000005</v>
      </c>
      <c r="S83" s="101">
        <v>5.5208969999999997</v>
      </c>
      <c r="U83" s="159" t="s">
        <v>537</v>
      </c>
    </row>
    <row r="84" spans="1:21">
      <c r="B84" s="159" t="s">
        <v>342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U84" s="159" t="s">
        <v>538</v>
      </c>
    </row>
    <row r="85" spans="1:21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539</v>
      </c>
    </row>
    <row r="86" spans="1:21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540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541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542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543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544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545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546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678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7" t="s">
        <v>162</v>
      </c>
      <c r="B97" s="227" t="s">
        <v>163</v>
      </c>
      <c r="C97" s="265" t="s">
        <v>677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7" t="s">
        <v>532</v>
      </c>
      <c r="U97" s="227" t="s">
        <v>519</v>
      </c>
    </row>
    <row r="98" spans="1:21" ht="20.25" customHeight="1" thickBot="1">
      <c r="A98" s="228"/>
      <c r="B98" s="228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8"/>
      <c r="U98" s="228"/>
    </row>
    <row r="99" spans="1:21">
      <c r="A99" s="100">
        <v>2020</v>
      </c>
      <c r="B99" s="159" t="s">
        <v>339</v>
      </c>
      <c r="C99" s="101">
        <v>45.810961999999989</v>
      </c>
      <c r="D99" s="101">
        <v>9.4316390000000006</v>
      </c>
      <c r="E99" s="101">
        <v>30.356286999999998</v>
      </c>
      <c r="F99" s="101">
        <v>21.928607999999997</v>
      </c>
      <c r="G99" s="101">
        <v>9.039377</v>
      </c>
      <c r="H99" s="101">
        <v>5.8680580000000004</v>
      </c>
      <c r="I99" s="101">
        <v>4.2439359999999997</v>
      </c>
      <c r="J99" s="101">
        <v>12.17797</v>
      </c>
      <c r="K99" s="101">
        <v>9.1602870000000003</v>
      </c>
      <c r="L99" s="101">
        <v>104.59058299999998</v>
      </c>
      <c r="M99" s="101">
        <v>108.77956599999999</v>
      </c>
      <c r="N99" s="101">
        <v>16.683703000000001</v>
      </c>
      <c r="O99" s="101">
        <v>85.915905000000009</v>
      </c>
      <c r="P99" s="101">
        <v>3.9835919999999994</v>
      </c>
      <c r="Q99" s="101">
        <v>1.6298079999999999</v>
      </c>
      <c r="R99" s="101">
        <v>2.3683190000000001</v>
      </c>
      <c r="S99" s="101">
        <v>19.363630999999998</v>
      </c>
      <c r="T99" s="100">
        <v>2020</v>
      </c>
      <c r="U99" s="159" t="s">
        <v>535</v>
      </c>
    </row>
    <row r="100" spans="1:21">
      <c r="B100" s="159" t="s">
        <v>340</v>
      </c>
      <c r="C100" s="101">
        <v>45.222917999999993</v>
      </c>
      <c r="D100" s="101">
        <v>7.6448</v>
      </c>
      <c r="E100" s="101">
        <v>31.286484999999999</v>
      </c>
      <c r="F100" s="101">
        <v>19.713441000000003</v>
      </c>
      <c r="G100" s="101">
        <v>10.248421</v>
      </c>
      <c r="H100" s="101">
        <v>5.6129500000000005</v>
      </c>
      <c r="I100" s="101">
        <v>3.3724859999999994</v>
      </c>
      <c r="J100" s="101">
        <v>12.467545000000001</v>
      </c>
      <c r="K100" s="101">
        <v>8.005706</v>
      </c>
      <c r="L100" s="101">
        <v>79.600825000000015</v>
      </c>
      <c r="M100" s="101">
        <v>98.29852799999999</v>
      </c>
      <c r="N100" s="101">
        <v>15.833591</v>
      </c>
      <c r="O100" s="101">
        <v>73.650372999999973</v>
      </c>
      <c r="P100" s="101">
        <v>3.4069989999999999</v>
      </c>
      <c r="Q100" s="101">
        <v>1.5848090000000001</v>
      </c>
      <c r="R100" s="101">
        <v>1.8720980000000003</v>
      </c>
      <c r="S100" s="101">
        <v>18.901429</v>
      </c>
      <c r="U100" s="159" t="s">
        <v>536</v>
      </c>
    </row>
    <row r="101" spans="1:21">
      <c r="B101" s="159" t="s">
        <v>341</v>
      </c>
      <c r="C101" s="101">
        <v>51.321123000000014</v>
      </c>
      <c r="D101" s="101">
        <v>5.8297359999999996</v>
      </c>
      <c r="E101" s="101">
        <v>29.762118000000001</v>
      </c>
      <c r="F101" s="101">
        <v>20.188034000000002</v>
      </c>
      <c r="G101" s="101">
        <v>9.1842290000000002</v>
      </c>
      <c r="H101" s="101">
        <v>4.6255800000000002</v>
      </c>
      <c r="I101" s="101">
        <v>3.7555509999999996</v>
      </c>
      <c r="J101" s="101">
        <v>11.296468999999998</v>
      </c>
      <c r="K101" s="101">
        <v>6.8448639999999994</v>
      </c>
      <c r="L101" s="101">
        <v>56.564653999999997</v>
      </c>
      <c r="M101" s="101">
        <v>57.384329000000008</v>
      </c>
      <c r="N101" s="101">
        <v>20.120884999999991</v>
      </c>
      <c r="O101" s="101">
        <v>50.489855999999996</v>
      </c>
      <c r="P101" s="101">
        <v>2.29854</v>
      </c>
      <c r="Q101" s="101">
        <v>1.2123349999999999</v>
      </c>
      <c r="R101" s="101">
        <v>1.6750280000000002</v>
      </c>
      <c r="S101" s="101">
        <v>21.104041000000002</v>
      </c>
      <c r="U101" s="159" t="s">
        <v>537</v>
      </c>
    </row>
    <row r="102" spans="1:21">
      <c r="B102" s="159" t="s">
        <v>342</v>
      </c>
      <c r="C102" s="101">
        <v>32.851993</v>
      </c>
      <c r="D102" s="101">
        <v>5.4325840000000003</v>
      </c>
      <c r="E102" s="101">
        <v>17.330419000000003</v>
      </c>
      <c r="F102" s="101">
        <v>15.891753999999999</v>
      </c>
      <c r="G102" s="101">
        <v>6.8381270000000001</v>
      </c>
      <c r="H102" s="101">
        <v>3.4577970000000002</v>
      </c>
      <c r="I102" s="101">
        <v>2.1595789999999999</v>
      </c>
      <c r="J102" s="101">
        <v>6.6673619999999998</v>
      </c>
      <c r="K102" s="101">
        <v>3.8488539999999993</v>
      </c>
      <c r="L102" s="101">
        <v>28.525824999999998</v>
      </c>
      <c r="M102" s="101">
        <v>25.532926</v>
      </c>
      <c r="N102" s="101">
        <v>77.100607999999937</v>
      </c>
      <c r="O102" s="101">
        <v>21.674110000000002</v>
      </c>
      <c r="P102" s="101">
        <v>1.3123260000000001</v>
      </c>
      <c r="Q102" s="101">
        <v>1.012337</v>
      </c>
      <c r="R102" s="101">
        <v>0.94998199999999988</v>
      </c>
      <c r="S102" s="101">
        <v>15.838636999999999</v>
      </c>
      <c r="U102" s="159" t="s">
        <v>538</v>
      </c>
    </row>
    <row r="103" spans="1:21">
      <c r="B103" s="159" t="s">
        <v>343</v>
      </c>
      <c r="C103" s="101">
        <v>20.315770999999998</v>
      </c>
      <c r="D103" s="101">
        <v>4.5786159999999994</v>
      </c>
      <c r="E103" s="101">
        <v>18.192748999999996</v>
      </c>
      <c r="F103" s="101">
        <v>13.038334000000003</v>
      </c>
      <c r="G103" s="101">
        <v>8.8355769999999989</v>
      </c>
      <c r="H103" s="101">
        <v>3.137689</v>
      </c>
      <c r="I103" s="101">
        <v>3.6729740000000004</v>
      </c>
      <c r="J103" s="101">
        <v>8.3982729999999997</v>
      </c>
      <c r="K103" s="101">
        <v>5.6942940000000002</v>
      </c>
      <c r="L103" s="101">
        <v>35.586033999999998</v>
      </c>
      <c r="M103" s="101">
        <v>40.431947000000008</v>
      </c>
      <c r="N103" s="101">
        <v>110.67535900000001</v>
      </c>
      <c r="O103" s="101">
        <v>29.243863999999999</v>
      </c>
      <c r="P103" s="101">
        <v>1.8131810000000002</v>
      </c>
      <c r="Q103" s="101">
        <v>1.366749</v>
      </c>
      <c r="R103" s="101">
        <v>1.1892040000000001</v>
      </c>
      <c r="S103" s="101">
        <v>16.475645</v>
      </c>
      <c r="U103" s="159" t="s">
        <v>539</v>
      </c>
    </row>
    <row r="104" spans="1:21">
      <c r="B104" s="159" t="s">
        <v>344</v>
      </c>
      <c r="C104" s="101">
        <v>26.949259000000009</v>
      </c>
      <c r="D104" s="101">
        <v>3.2340209999999994</v>
      </c>
      <c r="E104" s="101">
        <v>19.952633000000006</v>
      </c>
      <c r="F104" s="101">
        <v>13.235998</v>
      </c>
      <c r="G104" s="101">
        <v>10.552751000000001</v>
      </c>
      <c r="H104" s="101">
        <v>4.2442539999999997</v>
      </c>
      <c r="I104" s="101">
        <v>3.7514389999999995</v>
      </c>
      <c r="J104" s="101">
        <v>9.475638</v>
      </c>
      <c r="K104" s="101">
        <v>6.2312259999999995</v>
      </c>
      <c r="L104" s="101">
        <v>59.159374999999997</v>
      </c>
      <c r="M104" s="101">
        <v>62.738407000000002</v>
      </c>
      <c r="N104" s="101">
        <v>57.673564999999975</v>
      </c>
      <c r="O104" s="101">
        <v>49.507522000000009</v>
      </c>
      <c r="P104" s="101">
        <v>2.69217</v>
      </c>
      <c r="Q104" s="101">
        <v>1.340212</v>
      </c>
      <c r="R104" s="101">
        <v>1.37476</v>
      </c>
      <c r="S104" s="101">
        <v>18.669001999999999</v>
      </c>
      <c r="U104" s="159" t="s">
        <v>540</v>
      </c>
    </row>
    <row r="105" spans="1:21">
      <c r="B105" s="159" t="s">
        <v>345</v>
      </c>
      <c r="C105" s="101">
        <v>34.143822999999998</v>
      </c>
      <c r="D105" s="101">
        <v>3.3337050000000001</v>
      </c>
      <c r="E105" s="101">
        <v>25.555600000000005</v>
      </c>
      <c r="F105" s="101">
        <v>18.441475999999994</v>
      </c>
      <c r="G105" s="101">
        <v>10.825172000000002</v>
      </c>
      <c r="H105" s="101">
        <v>6.2984559999999998</v>
      </c>
      <c r="I105" s="101">
        <v>4.030996</v>
      </c>
      <c r="J105" s="101">
        <v>11.649691999999998</v>
      </c>
      <c r="K105" s="101">
        <v>8.4359020000000005</v>
      </c>
      <c r="L105" s="101">
        <v>80.211496000000011</v>
      </c>
      <c r="M105" s="101">
        <v>81.021420000000006</v>
      </c>
      <c r="N105" s="101">
        <v>30.719455000000004</v>
      </c>
      <c r="O105" s="101">
        <v>61.130571999999987</v>
      </c>
      <c r="P105" s="101">
        <v>2.7088489999999998</v>
      </c>
      <c r="Q105" s="101">
        <v>1.445873</v>
      </c>
      <c r="R105" s="101">
        <v>2.0380599999999998</v>
      </c>
      <c r="S105" s="101">
        <v>20.213301999999999</v>
      </c>
      <c r="U105" s="159" t="s">
        <v>541</v>
      </c>
    </row>
    <row r="106" spans="1:21">
      <c r="B106" s="159" t="s">
        <v>346</v>
      </c>
      <c r="C106" s="101">
        <v>23.799465999999985</v>
      </c>
      <c r="D106" s="101">
        <v>1.4435509999999998</v>
      </c>
      <c r="E106" s="101">
        <v>15.807312000000001</v>
      </c>
      <c r="F106" s="101">
        <v>11.895981999999997</v>
      </c>
      <c r="G106" s="101">
        <v>7.935903999999999</v>
      </c>
      <c r="H106" s="101">
        <v>5.5352880000000004</v>
      </c>
      <c r="I106" s="101">
        <v>3.0905249999999995</v>
      </c>
      <c r="J106" s="101">
        <v>7.6237009999999987</v>
      </c>
      <c r="K106" s="101">
        <v>5.3613730000000004</v>
      </c>
      <c r="L106" s="101">
        <v>88.134465999999989</v>
      </c>
      <c r="M106" s="101">
        <v>84.213917999999993</v>
      </c>
      <c r="N106" s="101">
        <v>26.06733599999999</v>
      </c>
      <c r="O106" s="101">
        <v>60.697648999999998</v>
      </c>
      <c r="P106" s="101">
        <v>3.2777880000000001</v>
      </c>
      <c r="Q106" s="101">
        <v>0.6323430000000001</v>
      </c>
      <c r="R106" s="101">
        <v>2.3049169999999997</v>
      </c>
      <c r="S106" s="101">
        <v>14.972844</v>
      </c>
      <c r="U106" s="159" t="s">
        <v>542</v>
      </c>
    </row>
    <row r="107" spans="1:21">
      <c r="B107" s="159" t="s">
        <v>347</v>
      </c>
      <c r="C107" s="101">
        <v>46.760193000000001</v>
      </c>
      <c r="D107" s="101">
        <v>4.3930230000000003</v>
      </c>
      <c r="E107" s="101">
        <v>26.003374000000001</v>
      </c>
      <c r="F107" s="101">
        <v>19.640658000000002</v>
      </c>
      <c r="G107" s="101">
        <v>11.347961000000002</v>
      </c>
      <c r="H107" s="101">
        <v>6.5094899999999996</v>
      </c>
      <c r="I107" s="101">
        <v>4.8046060000000015</v>
      </c>
      <c r="J107" s="101">
        <v>12.460329999999999</v>
      </c>
      <c r="K107" s="101">
        <v>7.327331</v>
      </c>
      <c r="L107" s="101">
        <v>97.561230999999992</v>
      </c>
      <c r="M107" s="101">
        <v>91.278846000000001</v>
      </c>
      <c r="N107" s="101">
        <v>25.735295000000001</v>
      </c>
      <c r="O107" s="101">
        <v>65.159829000000002</v>
      </c>
      <c r="P107" s="101">
        <v>3.2864709999999997</v>
      </c>
      <c r="Q107" s="101">
        <v>1.1734810000000002</v>
      </c>
      <c r="R107" s="101">
        <v>1.947317</v>
      </c>
      <c r="S107" s="101">
        <v>20.662215</v>
      </c>
      <c r="U107" s="159" t="s">
        <v>543</v>
      </c>
    </row>
    <row r="108" spans="1:21">
      <c r="B108" s="159" t="s">
        <v>348</v>
      </c>
      <c r="C108" s="101">
        <v>49.122488000000025</v>
      </c>
      <c r="D108" s="101">
        <v>5.7963799999999992</v>
      </c>
      <c r="E108" s="101">
        <v>27.410723000000001</v>
      </c>
      <c r="F108" s="101">
        <v>19.500532</v>
      </c>
      <c r="G108" s="101">
        <v>12.034772999999999</v>
      </c>
      <c r="H108" s="101">
        <v>7.4394669999999996</v>
      </c>
      <c r="I108" s="101">
        <v>4.5933570000000001</v>
      </c>
      <c r="J108" s="101">
        <v>11.809146</v>
      </c>
      <c r="K108" s="101">
        <v>8.9292790000000011</v>
      </c>
      <c r="L108" s="101">
        <v>102.470628</v>
      </c>
      <c r="M108" s="101">
        <v>88.647641999999991</v>
      </c>
      <c r="N108" s="101">
        <v>29.101734999999998</v>
      </c>
      <c r="O108" s="101">
        <v>62.988184000000004</v>
      </c>
      <c r="P108" s="101">
        <v>3.2570220000000001</v>
      </c>
      <c r="Q108" s="101">
        <v>1.6317359999999999</v>
      </c>
      <c r="R108" s="101">
        <v>2.1632920000000002</v>
      </c>
      <c r="S108" s="101">
        <v>22.799295000000001</v>
      </c>
      <c r="U108" s="159" t="s">
        <v>544</v>
      </c>
    </row>
    <row r="109" spans="1:21">
      <c r="B109" s="159" t="s">
        <v>349</v>
      </c>
      <c r="C109" s="101">
        <v>49.627810000000053</v>
      </c>
      <c r="D109" s="101">
        <v>4.9320659999999998</v>
      </c>
      <c r="E109" s="101">
        <v>22.016835</v>
      </c>
      <c r="F109" s="101">
        <v>16.368367000000003</v>
      </c>
      <c r="G109" s="101">
        <v>10.357037000000002</v>
      </c>
      <c r="H109" s="101">
        <v>5.7083759999999995</v>
      </c>
      <c r="I109" s="101">
        <v>4.1315970000000002</v>
      </c>
      <c r="J109" s="101">
        <v>10.267654</v>
      </c>
      <c r="K109" s="101">
        <v>7.9703239999999997</v>
      </c>
      <c r="L109" s="101">
        <v>85.342998999999992</v>
      </c>
      <c r="M109" s="101">
        <v>69.367868000000001</v>
      </c>
      <c r="N109" s="101">
        <v>24.170356999999996</v>
      </c>
      <c r="O109" s="101">
        <v>49.232966000000005</v>
      </c>
      <c r="P109" s="101">
        <v>2.6950599999999998</v>
      </c>
      <c r="Q109" s="101">
        <v>0.82817399999999997</v>
      </c>
      <c r="R109" s="101">
        <v>1.4402159999999999</v>
      </c>
      <c r="S109" s="101">
        <v>22.157376999999997</v>
      </c>
      <c r="U109" s="159" t="s">
        <v>545</v>
      </c>
    </row>
    <row r="110" spans="1:21">
      <c r="B110" s="159" t="s">
        <v>350</v>
      </c>
      <c r="C110" s="101">
        <v>38.089406999999994</v>
      </c>
      <c r="D110" s="101">
        <v>5.1102959999999999</v>
      </c>
      <c r="E110" s="101">
        <v>21.771238</v>
      </c>
      <c r="F110" s="101">
        <v>15.597665000000001</v>
      </c>
      <c r="G110" s="101">
        <v>9.5458059999999989</v>
      </c>
      <c r="H110" s="101">
        <v>6.1077530000000007</v>
      </c>
      <c r="I110" s="101">
        <v>3.1763300000000001</v>
      </c>
      <c r="J110" s="101">
        <v>8.4804929999999992</v>
      </c>
      <c r="K110" s="101">
        <v>6.4603340000000005</v>
      </c>
      <c r="L110" s="101">
        <v>94.570472999999993</v>
      </c>
      <c r="M110" s="101">
        <v>83.624894999999981</v>
      </c>
      <c r="N110" s="101">
        <v>24.318075</v>
      </c>
      <c r="O110" s="101">
        <v>45.943215000000002</v>
      </c>
      <c r="P110" s="101">
        <v>2.7759680000000002</v>
      </c>
      <c r="Q110" s="101">
        <v>1.3060740000000002</v>
      </c>
      <c r="R110" s="101">
        <v>1.2529560000000002</v>
      </c>
      <c r="S110" s="101">
        <v>17.625047000000002</v>
      </c>
      <c r="U110" s="159" t="s">
        <v>546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31.269365000000022</v>
      </c>
      <c r="D112" s="101">
        <v>7.5599089999999993</v>
      </c>
      <c r="E112" s="101">
        <v>25.541681000000004</v>
      </c>
      <c r="F112" s="101">
        <v>16.546256999999997</v>
      </c>
      <c r="G112" s="101">
        <v>9.8876049999999989</v>
      </c>
      <c r="H112" s="101">
        <v>4.7818670000000001</v>
      </c>
      <c r="I112" s="101">
        <v>3.3598060000000007</v>
      </c>
      <c r="J112" s="101">
        <v>9.7056770000000014</v>
      </c>
      <c r="K112" s="101">
        <v>7.0535639999999988</v>
      </c>
      <c r="L112" s="101">
        <v>61.30516999999999</v>
      </c>
      <c r="M112" s="101">
        <v>56.459433999999987</v>
      </c>
      <c r="N112" s="101">
        <v>21.765848999999999</v>
      </c>
      <c r="O112" s="101">
        <v>47.748257000000009</v>
      </c>
      <c r="P112" s="101">
        <v>2.5402</v>
      </c>
      <c r="Q112" s="101">
        <v>1.4738090000000001</v>
      </c>
      <c r="R112" s="101">
        <v>1.5100509999999998</v>
      </c>
      <c r="S112" s="101">
        <v>19.487724</v>
      </c>
      <c r="T112" s="100">
        <v>2021</v>
      </c>
      <c r="U112" s="159" t="s">
        <v>535</v>
      </c>
    </row>
    <row r="113" spans="1:21">
      <c r="B113" s="159" t="s">
        <v>340</v>
      </c>
      <c r="C113" s="101">
        <v>46.673825000000022</v>
      </c>
      <c r="D113" s="101">
        <v>5.5885280000000002</v>
      </c>
      <c r="E113" s="101">
        <v>23.997824999999999</v>
      </c>
      <c r="F113" s="101">
        <v>18.327417000000001</v>
      </c>
      <c r="G113" s="101">
        <v>10.30599</v>
      </c>
      <c r="H113" s="101">
        <v>4.5422570000000002</v>
      </c>
      <c r="I113" s="101">
        <v>3.7181670000000002</v>
      </c>
      <c r="J113" s="101">
        <v>9.8956920000000004</v>
      </c>
      <c r="K113" s="101">
        <v>8.4779070000000001</v>
      </c>
      <c r="L113" s="101">
        <v>49.260754999999968</v>
      </c>
      <c r="M113" s="101">
        <v>49.294560999999973</v>
      </c>
      <c r="N113" s="101">
        <v>24.708213999999991</v>
      </c>
      <c r="O113" s="101">
        <v>37.373950000000001</v>
      </c>
      <c r="P113" s="101">
        <v>3.031625</v>
      </c>
      <c r="Q113" s="101">
        <v>2.0347090000000003</v>
      </c>
      <c r="R113" s="101">
        <v>1.3280319999999999</v>
      </c>
      <c r="S113" s="101">
        <v>21.380327999999999</v>
      </c>
      <c r="U113" s="159" t="s">
        <v>536</v>
      </c>
    </row>
    <row r="114" spans="1:21">
      <c r="B114" s="159" t="s">
        <v>341</v>
      </c>
      <c r="C114" s="101">
        <v>45.710039999999992</v>
      </c>
      <c r="D114" s="101">
        <v>8.8879149999999996</v>
      </c>
      <c r="E114" s="101">
        <v>28.294421999999983</v>
      </c>
      <c r="F114" s="101">
        <v>23.405493</v>
      </c>
      <c r="G114" s="101">
        <v>10.971088</v>
      </c>
      <c r="H114" s="101">
        <v>5.6379439999999992</v>
      </c>
      <c r="I114" s="101">
        <v>4.5196079999999998</v>
      </c>
      <c r="J114" s="101">
        <v>11.281514000000001</v>
      </c>
      <c r="K114" s="101">
        <v>7.7841700000000005</v>
      </c>
      <c r="L114" s="101">
        <v>55.484327000000015</v>
      </c>
      <c r="M114" s="101">
        <v>58.700829000000013</v>
      </c>
      <c r="N114" s="101">
        <v>22.072696000000004</v>
      </c>
      <c r="O114" s="101">
        <v>51.027423999999989</v>
      </c>
      <c r="P114" s="101">
        <v>2.8094689999999995</v>
      </c>
      <c r="Q114" s="101">
        <v>1.576095</v>
      </c>
      <c r="R114" s="101">
        <v>1.280052</v>
      </c>
      <c r="S114" s="101">
        <v>24.426895999999999</v>
      </c>
      <c r="U114" s="159" t="s">
        <v>537</v>
      </c>
    </row>
    <row r="115" spans="1:21">
      <c r="B115" s="159" t="s">
        <v>342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U115" s="159" t="s">
        <v>538</v>
      </c>
    </row>
    <row r="116" spans="1:21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539</v>
      </c>
    </row>
    <row r="117" spans="1:21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540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541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542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543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544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545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546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678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7" t="s">
        <v>162</v>
      </c>
      <c r="B128" s="227" t="s">
        <v>163</v>
      </c>
      <c r="C128" s="265" t="s">
        <v>677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7" t="s">
        <v>532</v>
      </c>
      <c r="U128" s="227" t="s">
        <v>519</v>
      </c>
    </row>
    <row r="129" spans="1:21" ht="20.25" customHeight="1" thickBot="1">
      <c r="A129" s="228"/>
      <c r="B129" s="228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8"/>
      <c r="U129" s="228"/>
    </row>
    <row r="130" spans="1:21">
      <c r="A130" s="100">
        <v>2020</v>
      </c>
      <c r="B130" s="159" t="s">
        <v>339</v>
      </c>
      <c r="C130" s="101">
        <v>18.739238</v>
      </c>
      <c r="D130" s="101">
        <v>37.960836999999998</v>
      </c>
      <c r="E130" s="101">
        <v>23.897244000000001</v>
      </c>
      <c r="F130" s="101">
        <v>201.975459</v>
      </c>
      <c r="G130" s="101">
        <v>96.141529999999989</v>
      </c>
      <c r="H130" s="101">
        <v>40.475676999999997</v>
      </c>
      <c r="I130" s="101">
        <v>1.4294450000000001</v>
      </c>
      <c r="J130" s="101">
        <v>66.481381999999996</v>
      </c>
      <c r="K130" s="101">
        <v>3.8196759999999998</v>
      </c>
      <c r="L130" s="101">
        <v>5.1308110000000005</v>
      </c>
      <c r="M130" s="101">
        <v>0.98325200000000001</v>
      </c>
      <c r="N130" s="101">
        <v>2.0816479999999999</v>
      </c>
      <c r="O130" s="101">
        <v>20.948861000000001</v>
      </c>
      <c r="P130" s="101">
        <v>38.378805</v>
      </c>
      <c r="Q130" s="101">
        <v>559.89775599999984</v>
      </c>
      <c r="R130" s="101">
        <v>612.49689699999988</v>
      </c>
      <c r="S130" s="101">
        <v>1.244246</v>
      </c>
      <c r="T130" s="100">
        <v>2020</v>
      </c>
      <c r="U130" s="159" t="s">
        <v>535</v>
      </c>
    </row>
    <row r="131" spans="1:21">
      <c r="B131" s="159" t="s">
        <v>340</v>
      </c>
      <c r="C131" s="101">
        <v>14.704514</v>
      </c>
      <c r="D131" s="101">
        <v>37.245228999999995</v>
      </c>
      <c r="E131" s="101">
        <v>12.29997</v>
      </c>
      <c r="F131" s="101">
        <v>185.79266199999998</v>
      </c>
      <c r="G131" s="101">
        <v>111.207691</v>
      </c>
      <c r="H131" s="101">
        <v>43.955916000000002</v>
      </c>
      <c r="I131" s="101">
        <v>1.5676379999999999</v>
      </c>
      <c r="J131" s="101">
        <v>65.545062000000001</v>
      </c>
      <c r="K131" s="101">
        <v>3.4603630000000001</v>
      </c>
      <c r="L131" s="101">
        <v>7.8128790000000006</v>
      </c>
      <c r="M131" s="101">
        <v>1.3441130000000001</v>
      </c>
      <c r="N131" s="101">
        <v>1.6835830000000001</v>
      </c>
      <c r="O131" s="101">
        <v>21.138916000000002</v>
      </c>
      <c r="P131" s="101">
        <v>38.169666999999997</v>
      </c>
      <c r="Q131" s="101">
        <v>524.18338099999983</v>
      </c>
      <c r="R131" s="101">
        <v>558.496668</v>
      </c>
      <c r="S131" s="101">
        <v>1.3991770000000001</v>
      </c>
      <c r="U131" s="159" t="s">
        <v>536</v>
      </c>
    </row>
    <row r="132" spans="1:21">
      <c r="B132" s="159" t="s">
        <v>341</v>
      </c>
      <c r="C132" s="101">
        <v>17.246607000000001</v>
      </c>
      <c r="D132" s="101">
        <v>38.018532</v>
      </c>
      <c r="E132" s="101">
        <v>17.670699000000003</v>
      </c>
      <c r="F132" s="101">
        <v>204.082176</v>
      </c>
      <c r="G132" s="101">
        <v>100.45698299999999</v>
      </c>
      <c r="H132" s="101">
        <v>44.023155000000003</v>
      </c>
      <c r="I132" s="101">
        <v>1.7452399999999999</v>
      </c>
      <c r="J132" s="101">
        <v>68.350019000000003</v>
      </c>
      <c r="K132" s="101">
        <v>3.1544280000000002</v>
      </c>
      <c r="L132" s="101">
        <v>7.2173150000000001</v>
      </c>
      <c r="M132" s="101">
        <v>2.6124290000000001</v>
      </c>
      <c r="N132" s="101">
        <v>2.8464740000000002</v>
      </c>
      <c r="O132" s="101">
        <v>19.638362999999998</v>
      </c>
      <c r="P132" s="101">
        <v>34.419773999999997</v>
      </c>
      <c r="Q132" s="101">
        <v>511.41782499999999</v>
      </c>
      <c r="R132" s="101">
        <v>518.77440799999999</v>
      </c>
      <c r="S132" s="101">
        <v>1.042257</v>
      </c>
      <c r="U132" s="159" t="s">
        <v>537</v>
      </c>
    </row>
    <row r="133" spans="1:21">
      <c r="B133" s="159" t="s">
        <v>342</v>
      </c>
      <c r="C133" s="101">
        <v>14.117479999999999</v>
      </c>
      <c r="D133" s="101">
        <v>26.098452000000002</v>
      </c>
      <c r="E133" s="101">
        <v>6.6122649999999998</v>
      </c>
      <c r="F133" s="101">
        <v>147.56955199999999</v>
      </c>
      <c r="G133" s="101">
        <v>68.472397000000001</v>
      </c>
      <c r="H133" s="101">
        <v>22.187524999999997</v>
      </c>
      <c r="I133" s="101">
        <v>0.8840110000000001</v>
      </c>
      <c r="J133" s="101">
        <v>44.710874000000004</v>
      </c>
      <c r="K133" s="101">
        <v>3.8133780000000002</v>
      </c>
      <c r="L133" s="101">
        <v>5.1849080000000001</v>
      </c>
      <c r="M133" s="101">
        <v>1.605227</v>
      </c>
      <c r="N133" s="101">
        <v>1.7119489999999999</v>
      </c>
      <c r="O133" s="101">
        <v>13.962823999999999</v>
      </c>
      <c r="P133" s="101">
        <v>20.614097999999998</v>
      </c>
      <c r="Q133" s="101">
        <v>349.42072800000005</v>
      </c>
      <c r="R133" s="101">
        <v>357.06739899999991</v>
      </c>
      <c r="S133" s="101">
        <v>1.252656</v>
      </c>
      <c r="U133" s="159" t="s">
        <v>538</v>
      </c>
    </row>
    <row r="134" spans="1:21">
      <c r="B134" s="159" t="s">
        <v>343</v>
      </c>
      <c r="C134" s="101">
        <v>13.248598000000001</v>
      </c>
      <c r="D134" s="101">
        <v>31.046870999999999</v>
      </c>
      <c r="E134" s="101">
        <v>9.7085249999999998</v>
      </c>
      <c r="F134" s="101">
        <v>156.644612</v>
      </c>
      <c r="G134" s="101">
        <v>75.715728999999996</v>
      </c>
      <c r="H134" s="101">
        <v>26.785273999999998</v>
      </c>
      <c r="I134" s="101">
        <v>0.97400700000000007</v>
      </c>
      <c r="J134" s="101">
        <v>53.339064</v>
      </c>
      <c r="K134" s="101">
        <v>2.9534919999999998</v>
      </c>
      <c r="L134" s="101">
        <v>5.4349280000000002</v>
      </c>
      <c r="M134" s="101">
        <v>3.2493100000000004</v>
      </c>
      <c r="N134" s="101">
        <v>0.74395200000000006</v>
      </c>
      <c r="O134" s="101">
        <v>16.351934</v>
      </c>
      <c r="P134" s="101">
        <v>27.993636000000002</v>
      </c>
      <c r="Q134" s="101">
        <v>444.77910900000001</v>
      </c>
      <c r="R134" s="101">
        <v>430.69335899999993</v>
      </c>
      <c r="S134" s="101">
        <v>1.3728880000000001</v>
      </c>
      <c r="U134" s="159" t="s">
        <v>539</v>
      </c>
    </row>
    <row r="135" spans="1:21">
      <c r="B135" s="159" t="s">
        <v>344</v>
      </c>
      <c r="C135" s="101">
        <v>14.396685999999999</v>
      </c>
      <c r="D135" s="101">
        <v>37.337559000000006</v>
      </c>
      <c r="E135" s="101">
        <v>8.4260519999999985</v>
      </c>
      <c r="F135" s="101">
        <v>169.53274299999998</v>
      </c>
      <c r="G135" s="101">
        <v>89.803895999999995</v>
      </c>
      <c r="H135" s="101">
        <v>30.257832000000001</v>
      </c>
      <c r="I135" s="101">
        <v>0.32966000000000001</v>
      </c>
      <c r="J135" s="101">
        <v>58.389180000000003</v>
      </c>
      <c r="K135" s="101">
        <v>4.0019470000000004</v>
      </c>
      <c r="L135" s="101">
        <v>3.7421100000000003</v>
      </c>
      <c r="M135" s="101">
        <v>2.2043110000000001</v>
      </c>
      <c r="N135" s="101">
        <v>1.1522969999999999</v>
      </c>
      <c r="O135" s="101">
        <v>18.386067000000001</v>
      </c>
      <c r="P135" s="101">
        <v>37.633248999999999</v>
      </c>
      <c r="Q135" s="101">
        <v>557.65006499999993</v>
      </c>
      <c r="R135" s="101">
        <v>505.97325999999975</v>
      </c>
      <c r="S135" s="101">
        <v>2.4326639999999999</v>
      </c>
      <c r="U135" s="159" t="s">
        <v>540</v>
      </c>
    </row>
    <row r="136" spans="1:21">
      <c r="B136" s="159" t="s">
        <v>345</v>
      </c>
      <c r="C136" s="101">
        <v>16.770024999999997</v>
      </c>
      <c r="D136" s="101">
        <v>43.066906000000003</v>
      </c>
      <c r="E136" s="101">
        <v>11.544302</v>
      </c>
      <c r="F136" s="101">
        <v>189.50859700000001</v>
      </c>
      <c r="G136" s="101">
        <v>108.51120999999998</v>
      </c>
      <c r="H136" s="101">
        <v>40.671945999999998</v>
      </c>
      <c r="I136" s="101">
        <v>0.67725999999999997</v>
      </c>
      <c r="J136" s="101">
        <v>66.328389999999999</v>
      </c>
      <c r="K136" s="101">
        <v>5.5171939999999999</v>
      </c>
      <c r="L136" s="101">
        <v>6.4301839999999997</v>
      </c>
      <c r="M136" s="101">
        <v>0.89044000000000001</v>
      </c>
      <c r="N136" s="101">
        <v>1.4923919999999999</v>
      </c>
      <c r="O136" s="101">
        <v>21.830148999999999</v>
      </c>
      <c r="P136" s="101">
        <v>40.514442000000003</v>
      </c>
      <c r="Q136" s="101">
        <v>563.68981799999995</v>
      </c>
      <c r="R136" s="101">
        <v>563.82270499999993</v>
      </c>
      <c r="S136" s="101">
        <v>2.841342</v>
      </c>
      <c r="U136" s="159" t="s">
        <v>541</v>
      </c>
    </row>
    <row r="137" spans="1:21">
      <c r="B137" s="159" t="s">
        <v>346</v>
      </c>
      <c r="C137" s="101">
        <v>12.687996999999999</v>
      </c>
      <c r="D137" s="101">
        <v>32.901915000000002</v>
      </c>
      <c r="E137" s="101">
        <v>14.730786999999999</v>
      </c>
      <c r="F137" s="101">
        <v>140.19185099999999</v>
      </c>
      <c r="G137" s="101">
        <v>74.503116999999989</v>
      </c>
      <c r="H137" s="101">
        <v>29.484327999999998</v>
      </c>
      <c r="I137" s="101">
        <v>0.42282200000000003</v>
      </c>
      <c r="J137" s="101">
        <v>45.830242999999996</v>
      </c>
      <c r="K137" s="101">
        <v>3.8296279999999996</v>
      </c>
      <c r="L137" s="101">
        <v>4.8987480000000003</v>
      </c>
      <c r="M137" s="101">
        <v>1.0712999999999999</v>
      </c>
      <c r="N137" s="101">
        <v>1.199695</v>
      </c>
      <c r="O137" s="101">
        <v>18.376364000000002</v>
      </c>
      <c r="P137" s="101">
        <v>30.308244999999999</v>
      </c>
      <c r="Q137" s="101">
        <v>446.2026689999999</v>
      </c>
      <c r="R137" s="101">
        <v>476.4206760000003</v>
      </c>
      <c r="S137" s="101">
        <v>1.8210840000000001</v>
      </c>
      <c r="U137" s="159" t="s">
        <v>542</v>
      </c>
    </row>
    <row r="138" spans="1:21">
      <c r="B138" s="159" t="s">
        <v>347</v>
      </c>
      <c r="C138" s="101">
        <v>15.177950999999998</v>
      </c>
      <c r="D138" s="101">
        <v>39.177993999999998</v>
      </c>
      <c r="E138" s="101">
        <v>14.229555000000001</v>
      </c>
      <c r="F138" s="101">
        <v>154.81431300000003</v>
      </c>
      <c r="G138" s="101">
        <v>105.81102800000002</v>
      </c>
      <c r="H138" s="101">
        <v>41.004666999999998</v>
      </c>
      <c r="I138" s="101">
        <v>1.025911</v>
      </c>
      <c r="J138" s="101">
        <v>67.767978999999997</v>
      </c>
      <c r="K138" s="101">
        <v>4.1692359999999997</v>
      </c>
      <c r="L138" s="101">
        <v>7.5503650000000002</v>
      </c>
      <c r="M138" s="101">
        <v>2.0254570000000003</v>
      </c>
      <c r="N138" s="101">
        <v>1.3034999999999999</v>
      </c>
      <c r="O138" s="101">
        <v>25.127438000000001</v>
      </c>
      <c r="P138" s="101">
        <v>44.371867999999999</v>
      </c>
      <c r="Q138" s="101">
        <v>587.72088500000018</v>
      </c>
      <c r="R138" s="101">
        <v>647.72896300000025</v>
      </c>
      <c r="S138" s="101">
        <v>1.530918</v>
      </c>
      <c r="U138" s="159" t="s">
        <v>543</v>
      </c>
    </row>
    <row r="139" spans="1:21">
      <c r="B139" s="159" t="s">
        <v>348</v>
      </c>
      <c r="C139" s="101">
        <v>16.984570000000001</v>
      </c>
      <c r="D139" s="101">
        <v>43.149847999999992</v>
      </c>
      <c r="E139" s="101">
        <v>17.08061</v>
      </c>
      <c r="F139" s="101">
        <v>193.50551800000002</v>
      </c>
      <c r="G139" s="101">
        <v>110.58491499999998</v>
      </c>
      <c r="H139" s="101">
        <v>53.332957999999998</v>
      </c>
      <c r="I139" s="101">
        <v>0.90829199999999999</v>
      </c>
      <c r="J139" s="101">
        <v>70.055582999999999</v>
      </c>
      <c r="K139" s="101">
        <v>4.4691410000000005</v>
      </c>
      <c r="L139" s="101">
        <v>6.3904269999999999</v>
      </c>
      <c r="M139" s="101">
        <v>2.0853029999999997</v>
      </c>
      <c r="N139" s="101">
        <v>1.194615</v>
      </c>
      <c r="O139" s="101">
        <v>22.726700999999998</v>
      </c>
      <c r="P139" s="101">
        <v>46.936343999999998</v>
      </c>
      <c r="Q139" s="101">
        <v>625.76544200000001</v>
      </c>
      <c r="R139" s="101">
        <v>704.08500800000002</v>
      </c>
      <c r="S139" s="101">
        <v>2.9322410000000003</v>
      </c>
      <c r="U139" s="159" t="s">
        <v>544</v>
      </c>
    </row>
    <row r="140" spans="1:21">
      <c r="B140" s="159" t="s">
        <v>349</v>
      </c>
      <c r="C140" s="101">
        <v>17.544321</v>
      </c>
      <c r="D140" s="101">
        <v>41.913193</v>
      </c>
      <c r="E140" s="101">
        <v>15.943281000000001</v>
      </c>
      <c r="F140" s="101">
        <v>183.29032999999998</v>
      </c>
      <c r="G140" s="101">
        <v>104.11218</v>
      </c>
      <c r="H140" s="101">
        <v>50.386274999999998</v>
      </c>
      <c r="I140" s="101">
        <v>1.091801</v>
      </c>
      <c r="J140" s="101">
        <v>70.123797999999994</v>
      </c>
      <c r="K140" s="101">
        <v>4.1612970000000002</v>
      </c>
      <c r="L140" s="101">
        <v>7.0872809999999999</v>
      </c>
      <c r="M140" s="101">
        <v>2.0367549999999999</v>
      </c>
      <c r="N140" s="101">
        <v>1.314316</v>
      </c>
      <c r="O140" s="101">
        <v>22.888614999999998</v>
      </c>
      <c r="P140" s="101">
        <v>43.155348000000004</v>
      </c>
      <c r="Q140" s="101">
        <v>616.19414400000005</v>
      </c>
      <c r="R140" s="101">
        <v>692.08533499999987</v>
      </c>
      <c r="S140" s="101">
        <v>1.907637</v>
      </c>
      <c r="U140" s="159" t="s">
        <v>545</v>
      </c>
    </row>
    <row r="141" spans="1:21">
      <c r="B141" s="159" t="s">
        <v>350</v>
      </c>
      <c r="C141" s="101">
        <v>17.935207000000002</v>
      </c>
      <c r="D141" s="101">
        <v>37.979586999999995</v>
      </c>
      <c r="E141" s="101">
        <v>20.671025</v>
      </c>
      <c r="F141" s="101">
        <v>169.29695800000002</v>
      </c>
      <c r="G141" s="101">
        <v>89.131779000000009</v>
      </c>
      <c r="H141" s="101">
        <v>47.130989</v>
      </c>
      <c r="I141" s="101">
        <v>0.98926800000000004</v>
      </c>
      <c r="J141" s="101">
        <v>57.838563000000001</v>
      </c>
      <c r="K141" s="101">
        <v>6.170858</v>
      </c>
      <c r="L141" s="101">
        <v>7.8253810000000001</v>
      </c>
      <c r="M141" s="101">
        <v>1.5690709999999999</v>
      </c>
      <c r="N141" s="101">
        <v>1.105675</v>
      </c>
      <c r="O141" s="101">
        <v>20.393315999999999</v>
      </c>
      <c r="P141" s="101">
        <v>33.467177</v>
      </c>
      <c r="Q141" s="101">
        <v>576.86656200000004</v>
      </c>
      <c r="R141" s="101">
        <v>606.34130899999991</v>
      </c>
      <c r="S141" s="101">
        <v>3.0797129999999999</v>
      </c>
      <c r="U141" s="159" t="s">
        <v>546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12.409035000000001</v>
      </c>
      <c r="D143" s="101">
        <v>36.666093000000004</v>
      </c>
      <c r="E143" s="101">
        <v>13.224318</v>
      </c>
      <c r="F143" s="101">
        <v>202.94458900000001</v>
      </c>
      <c r="G143" s="101">
        <v>96.631873000000013</v>
      </c>
      <c r="H143" s="101">
        <v>48.050972999999999</v>
      </c>
      <c r="I143" s="101">
        <v>1.2535639999999999</v>
      </c>
      <c r="J143" s="101">
        <v>64.762254999999996</v>
      </c>
      <c r="K143" s="101">
        <v>2.384512</v>
      </c>
      <c r="L143" s="101">
        <v>6.3757380000000001</v>
      </c>
      <c r="M143" s="101">
        <v>2.760548</v>
      </c>
      <c r="N143" s="101">
        <v>1.425964</v>
      </c>
      <c r="O143" s="101">
        <v>20.105071999999996</v>
      </c>
      <c r="P143" s="101">
        <v>39.385271000000003</v>
      </c>
      <c r="Q143" s="101">
        <v>509.58218199999988</v>
      </c>
      <c r="R143" s="101">
        <v>610.51181899999983</v>
      </c>
      <c r="S143" s="101">
        <v>1.1370290000000001</v>
      </c>
      <c r="T143" s="100">
        <v>2021</v>
      </c>
      <c r="U143" s="159" t="s">
        <v>535</v>
      </c>
    </row>
    <row r="144" spans="1:21">
      <c r="B144" s="159" t="s">
        <v>340</v>
      </c>
      <c r="C144" s="101">
        <v>15.235017000000001</v>
      </c>
      <c r="D144" s="101">
        <v>40.111165</v>
      </c>
      <c r="E144" s="101">
        <v>14.933944</v>
      </c>
      <c r="F144" s="101">
        <v>178.91605100000001</v>
      </c>
      <c r="G144" s="101">
        <v>98.521619000000001</v>
      </c>
      <c r="H144" s="101">
        <v>56.126021999999999</v>
      </c>
      <c r="I144" s="101">
        <v>1.2447280000000001</v>
      </c>
      <c r="J144" s="101">
        <v>70.949948000000006</v>
      </c>
      <c r="K144" s="101">
        <v>3.7106179999999997</v>
      </c>
      <c r="L144" s="101">
        <v>5.613137</v>
      </c>
      <c r="M144" s="101">
        <v>2.478297</v>
      </c>
      <c r="N144" s="101">
        <v>1.3792340000000001</v>
      </c>
      <c r="O144" s="101">
        <v>22.267805999999997</v>
      </c>
      <c r="P144" s="101">
        <v>39.097251999999997</v>
      </c>
      <c r="Q144" s="101">
        <v>557.17261399999984</v>
      </c>
      <c r="R144" s="101">
        <v>575.19903999999985</v>
      </c>
      <c r="S144" s="101">
        <v>1.779204</v>
      </c>
      <c r="U144" s="159" t="s">
        <v>536</v>
      </c>
    </row>
    <row r="145" spans="1:21">
      <c r="B145" s="159" t="s">
        <v>341</v>
      </c>
      <c r="C145" s="101">
        <v>15.825597</v>
      </c>
      <c r="D145" s="101">
        <v>49.170273000000009</v>
      </c>
      <c r="E145" s="101">
        <v>16.042335999999999</v>
      </c>
      <c r="F145" s="101">
        <v>261.96918699999998</v>
      </c>
      <c r="G145" s="101">
        <v>109.92212599999996</v>
      </c>
      <c r="H145" s="101">
        <v>65.477119999999999</v>
      </c>
      <c r="I145" s="101">
        <v>1.5740620000000001</v>
      </c>
      <c r="J145" s="101">
        <v>84.440419000000006</v>
      </c>
      <c r="K145" s="101">
        <v>4.0681960000000004</v>
      </c>
      <c r="L145" s="101">
        <v>7.0124019999999998</v>
      </c>
      <c r="M145" s="101">
        <v>2.5538980000000002</v>
      </c>
      <c r="N145" s="101">
        <v>1.635141</v>
      </c>
      <c r="O145" s="101">
        <v>23.345939999999999</v>
      </c>
      <c r="P145" s="101">
        <v>44.244626999999994</v>
      </c>
      <c r="Q145" s="101">
        <v>658.79021699999998</v>
      </c>
      <c r="R145" s="101">
        <v>679.59366599999998</v>
      </c>
      <c r="S145" s="101">
        <v>5.1916350000000007</v>
      </c>
      <c r="U145" s="159" t="s">
        <v>537</v>
      </c>
    </row>
    <row r="146" spans="1:21">
      <c r="B146" s="159" t="s">
        <v>342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U146" s="159" t="s">
        <v>538</v>
      </c>
    </row>
    <row r="147" spans="1:21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539</v>
      </c>
    </row>
    <row r="148" spans="1:21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540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541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542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543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544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545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546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678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7" t="s">
        <v>162</v>
      </c>
      <c r="B159" s="227" t="s">
        <v>163</v>
      </c>
      <c r="C159" s="265" t="s">
        <v>677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7" t="s">
        <v>532</v>
      </c>
      <c r="Q159" s="227" t="s">
        <v>519</v>
      </c>
    </row>
    <row r="160" spans="1:21" ht="20.25" customHeight="1" thickBot="1">
      <c r="A160" s="228"/>
      <c r="B160" s="228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8"/>
      <c r="Q160" s="228"/>
      <c r="T160" s="159"/>
    </row>
    <row r="161" spans="1:17">
      <c r="A161" s="100">
        <v>2020</v>
      </c>
      <c r="B161" s="159" t="s">
        <v>339</v>
      </c>
      <c r="C161" s="101">
        <v>777.21684999999991</v>
      </c>
      <c r="D161" s="101">
        <v>102.42245700000001</v>
      </c>
      <c r="E161" s="101">
        <v>0.97926499999999994</v>
      </c>
      <c r="F161" s="101">
        <v>128.587783</v>
      </c>
      <c r="G161" s="101">
        <v>18.725152000000001</v>
      </c>
      <c r="H161" s="101">
        <v>3.011117</v>
      </c>
      <c r="I161" s="101">
        <v>4.1741900000000003</v>
      </c>
      <c r="J161" s="101">
        <v>112.19795499999999</v>
      </c>
      <c r="K161" s="101">
        <v>26.026284000000004</v>
      </c>
      <c r="L161" s="101">
        <v>24.334751999999998</v>
      </c>
      <c r="M161" s="101">
        <v>2.3002949999999998</v>
      </c>
      <c r="N161" s="101">
        <v>0</v>
      </c>
      <c r="O161" s="101">
        <v>0</v>
      </c>
      <c r="P161" s="100">
        <v>2020</v>
      </c>
      <c r="Q161" s="159" t="s">
        <v>535</v>
      </c>
    </row>
    <row r="162" spans="1:17">
      <c r="B162" s="159" t="s">
        <v>340</v>
      </c>
      <c r="C162" s="101">
        <v>880.1685040000001</v>
      </c>
      <c r="D162" s="101">
        <v>235.26144400000001</v>
      </c>
      <c r="E162" s="101">
        <v>2.6208659999999999</v>
      </c>
      <c r="F162" s="101">
        <v>126.38872400000001</v>
      </c>
      <c r="G162" s="101">
        <v>17.248892000000001</v>
      </c>
      <c r="H162" s="101">
        <v>3.0903200000000002</v>
      </c>
      <c r="I162" s="101">
        <v>6.7704719999999998</v>
      </c>
      <c r="J162" s="101">
        <v>108.05731299999999</v>
      </c>
      <c r="K162" s="101">
        <v>24.148921999999999</v>
      </c>
      <c r="L162" s="101">
        <v>21.276197</v>
      </c>
      <c r="M162" s="101">
        <v>0.7181479999999999</v>
      </c>
      <c r="N162" s="101">
        <v>0</v>
      </c>
      <c r="O162" s="101">
        <v>0</v>
      </c>
      <c r="P162" s="96"/>
      <c r="Q162" s="159" t="s">
        <v>536</v>
      </c>
    </row>
    <row r="163" spans="1:17">
      <c r="B163" s="159" t="s">
        <v>341</v>
      </c>
      <c r="C163" s="101">
        <v>702.17751800000008</v>
      </c>
      <c r="D163" s="101">
        <v>33.752404999999996</v>
      </c>
      <c r="E163" s="101">
        <v>4.1089180000000001</v>
      </c>
      <c r="F163" s="101">
        <v>132.857203</v>
      </c>
      <c r="G163" s="101">
        <v>12.721206</v>
      </c>
      <c r="H163" s="101">
        <v>2.4897010000000002</v>
      </c>
      <c r="I163" s="101">
        <v>2.1564890000000001</v>
      </c>
      <c r="J163" s="101">
        <v>83.20172199999999</v>
      </c>
      <c r="K163" s="101">
        <v>23.644280000000002</v>
      </c>
      <c r="L163" s="101">
        <v>24.637805000000004</v>
      </c>
      <c r="M163" s="101">
        <v>1.6708710000000002</v>
      </c>
      <c r="N163" s="101">
        <v>0</v>
      </c>
      <c r="O163" s="101">
        <v>0</v>
      </c>
      <c r="P163" s="96"/>
      <c r="Q163" s="159" t="s">
        <v>537</v>
      </c>
    </row>
    <row r="164" spans="1:17">
      <c r="B164" s="159" t="s">
        <v>342</v>
      </c>
      <c r="C164" s="101">
        <v>215.584889</v>
      </c>
      <c r="D164" s="101">
        <v>8.7391140000000007</v>
      </c>
      <c r="E164" s="101">
        <v>0.57990300000000006</v>
      </c>
      <c r="F164" s="101">
        <v>88.316800999999998</v>
      </c>
      <c r="G164" s="101">
        <v>1.874112</v>
      </c>
      <c r="H164" s="101">
        <v>2.8243040000000001</v>
      </c>
      <c r="I164" s="101">
        <v>1.849189</v>
      </c>
      <c r="J164" s="101">
        <v>45.636821000000005</v>
      </c>
      <c r="K164" s="101">
        <v>19.112329000000003</v>
      </c>
      <c r="L164" s="101">
        <v>17.446841000000003</v>
      </c>
      <c r="M164" s="101">
        <v>0.315467</v>
      </c>
      <c r="N164" s="101">
        <v>0</v>
      </c>
      <c r="O164" s="101">
        <v>0</v>
      </c>
      <c r="P164" s="96"/>
      <c r="Q164" s="159" t="s">
        <v>538</v>
      </c>
    </row>
    <row r="165" spans="1:17">
      <c r="B165" s="159" t="s">
        <v>343</v>
      </c>
      <c r="C165" s="101">
        <v>370.69996900000001</v>
      </c>
      <c r="D165" s="101">
        <v>12.785353000000001</v>
      </c>
      <c r="E165" s="101">
        <v>1.6811310000000002</v>
      </c>
      <c r="F165" s="101">
        <v>103.73366499999999</v>
      </c>
      <c r="G165" s="101">
        <v>2.9392499999999999</v>
      </c>
      <c r="H165" s="101">
        <v>2.6898659999999999</v>
      </c>
      <c r="I165" s="101">
        <v>3.3677210000000004</v>
      </c>
      <c r="J165" s="101">
        <v>57.493645999999998</v>
      </c>
      <c r="K165" s="101">
        <v>21.002898000000002</v>
      </c>
      <c r="L165" s="101">
        <v>18.440120000000004</v>
      </c>
      <c r="M165" s="101">
        <v>0.487458</v>
      </c>
      <c r="N165" s="101">
        <v>0</v>
      </c>
      <c r="O165" s="101">
        <v>0</v>
      </c>
      <c r="P165" s="96"/>
      <c r="Q165" s="159" t="s">
        <v>539</v>
      </c>
    </row>
    <row r="166" spans="1:17">
      <c r="B166" s="159" t="s">
        <v>344</v>
      </c>
      <c r="C166" s="101">
        <v>494.25520699999998</v>
      </c>
      <c r="D166" s="101">
        <v>88.985502999999994</v>
      </c>
      <c r="E166" s="101">
        <v>6.0425389999999997</v>
      </c>
      <c r="F166" s="101">
        <v>124.358599</v>
      </c>
      <c r="G166" s="101">
        <v>10.221711000000001</v>
      </c>
      <c r="H166" s="101">
        <v>2.525941</v>
      </c>
      <c r="I166" s="101">
        <v>3.0599120000000002</v>
      </c>
      <c r="J166" s="101">
        <v>85.306159000000008</v>
      </c>
      <c r="K166" s="101">
        <v>26.923542999999999</v>
      </c>
      <c r="L166" s="101">
        <v>22.102753</v>
      </c>
      <c r="M166" s="101">
        <v>0.70151599999999992</v>
      </c>
      <c r="N166" s="101">
        <v>0</v>
      </c>
      <c r="O166" s="101">
        <v>0</v>
      </c>
      <c r="P166" s="96"/>
      <c r="Q166" s="159" t="s">
        <v>540</v>
      </c>
    </row>
    <row r="167" spans="1:17">
      <c r="B167" s="159" t="s">
        <v>345</v>
      </c>
      <c r="C167" s="101">
        <v>593.14774999999997</v>
      </c>
      <c r="D167" s="101">
        <v>94.814131000000003</v>
      </c>
      <c r="E167" s="101">
        <v>5.2068289999999999</v>
      </c>
      <c r="F167" s="101">
        <v>145.15645699999999</v>
      </c>
      <c r="G167" s="101">
        <v>10.448460000000001</v>
      </c>
      <c r="H167" s="101">
        <v>2.9672199999999997</v>
      </c>
      <c r="I167" s="101">
        <v>5.135046</v>
      </c>
      <c r="J167" s="101">
        <v>109.18865600000001</v>
      </c>
      <c r="K167" s="101">
        <v>29.571083999999999</v>
      </c>
      <c r="L167" s="101">
        <v>22.705788999999999</v>
      </c>
      <c r="M167" s="101">
        <v>0.67440000000000011</v>
      </c>
      <c r="N167" s="101">
        <v>0</v>
      </c>
      <c r="O167" s="101">
        <v>0</v>
      </c>
      <c r="P167" s="96"/>
      <c r="Q167" s="159" t="s">
        <v>541</v>
      </c>
    </row>
    <row r="168" spans="1:17">
      <c r="B168" s="159" t="s">
        <v>346</v>
      </c>
      <c r="C168" s="101">
        <v>470.077787</v>
      </c>
      <c r="D168" s="101">
        <v>119.39377900000001</v>
      </c>
      <c r="E168" s="101">
        <v>2.5034190000000001</v>
      </c>
      <c r="F168" s="101">
        <v>112.165649</v>
      </c>
      <c r="G168" s="101">
        <v>10.444262</v>
      </c>
      <c r="H168" s="101">
        <v>3.12066</v>
      </c>
      <c r="I168" s="101">
        <v>2.0430440000000001</v>
      </c>
      <c r="J168" s="101">
        <v>78.835345000000004</v>
      </c>
      <c r="K168" s="101">
        <v>29.554541</v>
      </c>
      <c r="L168" s="101">
        <v>19.994222999999998</v>
      </c>
      <c r="M168" s="101">
        <v>0.28861499999999995</v>
      </c>
      <c r="N168" s="101">
        <v>0</v>
      </c>
      <c r="O168" s="101">
        <v>0</v>
      </c>
      <c r="P168" s="96"/>
      <c r="Q168" s="159" t="s">
        <v>542</v>
      </c>
    </row>
    <row r="169" spans="1:17">
      <c r="B169" s="159" t="s">
        <v>347</v>
      </c>
      <c r="C169" s="101">
        <v>713.60365999999999</v>
      </c>
      <c r="D169" s="101">
        <v>49.299264000000008</v>
      </c>
      <c r="E169" s="101">
        <v>32.136358000000001</v>
      </c>
      <c r="F169" s="101">
        <v>141.793533</v>
      </c>
      <c r="G169" s="101">
        <v>13.922827999999999</v>
      </c>
      <c r="H169" s="101">
        <v>3.258626</v>
      </c>
      <c r="I169" s="101">
        <v>6.0415489999999998</v>
      </c>
      <c r="J169" s="101">
        <v>107.79151399999999</v>
      </c>
      <c r="K169" s="101">
        <v>44.679165999999995</v>
      </c>
      <c r="L169" s="101">
        <v>22.947056</v>
      </c>
      <c r="M169" s="101">
        <v>0.48392900000000005</v>
      </c>
      <c r="N169" s="101">
        <v>0</v>
      </c>
      <c r="O169" s="101">
        <v>0</v>
      </c>
      <c r="P169" s="96"/>
      <c r="Q169" s="159" t="s">
        <v>543</v>
      </c>
    </row>
    <row r="170" spans="1:17">
      <c r="B170" s="159" t="s">
        <v>348</v>
      </c>
      <c r="C170" s="101">
        <v>731.16914499999996</v>
      </c>
      <c r="D170" s="101">
        <v>95.034114000000002</v>
      </c>
      <c r="E170" s="101">
        <v>4.5127450000000007</v>
      </c>
      <c r="F170" s="101">
        <v>155.79984299999998</v>
      </c>
      <c r="G170" s="101">
        <v>16.344654999999999</v>
      </c>
      <c r="H170" s="101">
        <v>3.6853030000000002</v>
      </c>
      <c r="I170" s="101">
        <v>3.8095930000000005</v>
      </c>
      <c r="J170" s="101">
        <v>107.072693</v>
      </c>
      <c r="K170" s="101">
        <v>55.802638000000002</v>
      </c>
      <c r="L170" s="101">
        <v>25.52957</v>
      </c>
      <c r="M170" s="101">
        <v>0.678512</v>
      </c>
      <c r="N170" s="101">
        <v>0</v>
      </c>
      <c r="O170" s="101">
        <v>0</v>
      </c>
      <c r="P170" s="96"/>
      <c r="Q170" s="159" t="s">
        <v>544</v>
      </c>
    </row>
    <row r="171" spans="1:17">
      <c r="B171" s="159" t="s">
        <v>349</v>
      </c>
      <c r="C171" s="101">
        <v>740.50240699999995</v>
      </c>
      <c r="D171" s="101">
        <v>69.687918999999994</v>
      </c>
      <c r="E171" s="101">
        <v>1.622822</v>
      </c>
      <c r="F171" s="101">
        <v>150.36627300000001</v>
      </c>
      <c r="G171" s="101">
        <v>17.335147999999997</v>
      </c>
      <c r="H171" s="101">
        <v>3.8867920000000002</v>
      </c>
      <c r="I171" s="101">
        <v>6.0659830000000001</v>
      </c>
      <c r="J171" s="101">
        <v>104.92214299999999</v>
      </c>
      <c r="K171" s="101">
        <v>47.531242999999996</v>
      </c>
      <c r="L171" s="101">
        <v>22.615949999999998</v>
      </c>
      <c r="M171" s="101">
        <v>1.7198839999999997</v>
      </c>
      <c r="N171" s="101">
        <v>0</v>
      </c>
      <c r="O171" s="101">
        <v>0</v>
      </c>
      <c r="P171" s="96"/>
      <c r="Q171" s="159" t="s">
        <v>545</v>
      </c>
    </row>
    <row r="172" spans="1:17">
      <c r="B172" s="159" t="s">
        <v>350</v>
      </c>
      <c r="C172" s="101">
        <v>655.75096100000007</v>
      </c>
      <c r="D172" s="101">
        <v>10.504366000000001</v>
      </c>
      <c r="E172" s="101">
        <v>1.3046439999999999</v>
      </c>
      <c r="F172" s="101">
        <v>155.13099999999997</v>
      </c>
      <c r="G172" s="101">
        <v>18.096263</v>
      </c>
      <c r="H172" s="101">
        <v>3.7648890000000002</v>
      </c>
      <c r="I172" s="101">
        <v>4.1225740000000002</v>
      </c>
      <c r="J172" s="101">
        <v>85.035984999999997</v>
      </c>
      <c r="K172" s="101">
        <v>33.423163000000002</v>
      </c>
      <c r="L172" s="101">
        <v>24.079255999999997</v>
      </c>
      <c r="M172" s="101">
        <v>1.388706</v>
      </c>
      <c r="N172" s="101">
        <v>0</v>
      </c>
      <c r="O172" s="101">
        <v>0</v>
      </c>
      <c r="P172" s="96"/>
      <c r="Q172" s="159" t="s">
        <v>546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609.52578099999994</v>
      </c>
      <c r="D174" s="101">
        <v>11.020605999999999</v>
      </c>
      <c r="E174" s="101">
        <v>0.58271099999999998</v>
      </c>
      <c r="F174" s="101">
        <v>122.81258800000001</v>
      </c>
      <c r="G174" s="101">
        <v>11.71106</v>
      </c>
      <c r="H174" s="101">
        <v>2.7642549999999999</v>
      </c>
      <c r="I174" s="101">
        <v>4.1930560000000003</v>
      </c>
      <c r="J174" s="101">
        <v>88.407674000000014</v>
      </c>
      <c r="K174" s="101">
        <v>21.043149999999994</v>
      </c>
      <c r="L174" s="101">
        <v>20.99051</v>
      </c>
      <c r="M174" s="101">
        <v>0.51139000000000001</v>
      </c>
      <c r="N174" s="101">
        <v>0</v>
      </c>
      <c r="O174" s="101">
        <v>0</v>
      </c>
      <c r="P174" s="100">
        <v>2021</v>
      </c>
      <c r="Q174" s="159" t="s">
        <v>535</v>
      </c>
    </row>
    <row r="175" spans="1:17">
      <c r="B175" s="159" t="s">
        <v>340</v>
      </c>
      <c r="C175" s="101">
        <v>676.07606999999996</v>
      </c>
      <c r="D175" s="101">
        <v>22.179860999999992</v>
      </c>
      <c r="E175" s="101">
        <v>2.7024119999999998</v>
      </c>
      <c r="F175" s="101">
        <v>130.95450099999999</v>
      </c>
      <c r="G175" s="101">
        <v>8.7114639999999994</v>
      </c>
      <c r="H175" s="101">
        <v>2.8913730000000002</v>
      </c>
      <c r="I175" s="101">
        <v>2.7003590000000002</v>
      </c>
      <c r="J175" s="101">
        <v>88.532915000000003</v>
      </c>
      <c r="K175" s="101">
        <v>23.383179000000002</v>
      </c>
      <c r="L175" s="101">
        <v>18.445692999999999</v>
      </c>
      <c r="M175" s="101">
        <v>2.3565149999999999</v>
      </c>
      <c r="N175" s="101">
        <v>0</v>
      </c>
      <c r="O175" s="101">
        <v>0</v>
      </c>
      <c r="P175" s="96"/>
      <c r="Q175" s="159" t="s">
        <v>536</v>
      </c>
    </row>
    <row r="176" spans="1:17">
      <c r="B176" s="159" t="s">
        <v>341</v>
      </c>
      <c r="C176" s="101">
        <v>763.73336500000005</v>
      </c>
      <c r="D176" s="101">
        <v>102.32484500000001</v>
      </c>
      <c r="E176" s="101">
        <v>8.4597580000000008</v>
      </c>
      <c r="F176" s="101">
        <v>159.864284</v>
      </c>
      <c r="G176" s="101">
        <v>8.0206859999999995</v>
      </c>
      <c r="H176" s="101">
        <v>3.06108</v>
      </c>
      <c r="I176" s="101">
        <v>3.063434</v>
      </c>
      <c r="J176" s="101">
        <v>98.686464000000001</v>
      </c>
      <c r="K176" s="101">
        <v>31.334386000000002</v>
      </c>
      <c r="L176" s="101">
        <v>24.284692</v>
      </c>
      <c r="M176" s="101">
        <v>3.7002919999999992</v>
      </c>
      <c r="N176" s="101">
        <v>0</v>
      </c>
      <c r="O176" s="101">
        <v>0</v>
      </c>
      <c r="P176" s="96"/>
      <c r="Q176" s="159" t="s">
        <v>537</v>
      </c>
    </row>
    <row r="177" spans="2:19">
      <c r="B177" s="159" t="s">
        <v>342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96"/>
      <c r="Q177" s="159" t="s">
        <v>538</v>
      </c>
    </row>
    <row r="178" spans="2:19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539</v>
      </c>
    </row>
    <row r="179" spans="2:19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540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541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542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543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544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545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546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96" customWidth="1"/>
    <col min="2" max="2" width="9.85546875" style="159" bestFit="1" customWidth="1"/>
    <col min="3" max="19" width="7.42578125" style="159" customWidth="1"/>
    <col min="20" max="20" width="9.140625" style="96"/>
    <col min="21" max="16384" width="9.140625" style="159"/>
  </cols>
  <sheetData>
    <row r="1" spans="1:21" hidden="1"/>
    <row r="2" spans="1:21" s="103" customFormat="1" ht="9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>
      <c r="A3" s="268" t="s">
        <v>679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>
      <c r="A4" s="227" t="s">
        <v>162</v>
      </c>
      <c r="B4" s="227" t="s">
        <v>163</v>
      </c>
      <c r="C4" s="265" t="s">
        <v>677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7" t="s">
        <v>532</v>
      </c>
      <c r="U4" s="227" t="s">
        <v>519</v>
      </c>
    </row>
    <row r="5" spans="1:21" ht="20.25" customHeight="1" thickBot="1">
      <c r="A5" s="228"/>
      <c r="B5" s="228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28"/>
      <c r="U5" s="228"/>
    </row>
    <row r="6" spans="1:21">
      <c r="A6" s="100">
        <v>2020</v>
      </c>
      <c r="B6" s="159" t="s">
        <v>339</v>
      </c>
      <c r="C6" s="101">
        <v>21.476096999999999</v>
      </c>
      <c r="D6" s="101">
        <v>17.271286000000003</v>
      </c>
      <c r="E6" s="101">
        <v>58.534173999999993</v>
      </c>
      <c r="F6" s="101">
        <v>28.662005000000001</v>
      </c>
      <c r="G6" s="101">
        <v>8.3829339999999988</v>
      </c>
      <c r="H6" s="101">
        <v>13.777828</v>
      </c>
      <c r="I6" s="101">
        <v>26.806151999999997</v>
      </c>
      <c r="J6" s="101">
        <v>53.987956999999994</v>
      </c>
      <c r="K6" s="101">
        <v>8.3924669999999999</v>
      </c>
      <c r="L6" s="101">
        <v>8.2586839999999988</v>
      </c>
      <c r="M6" s="101">
        <v>5.5381419999999997</v>
      </c>
      <c r="N6" s="101">
        <v>8.2531569999999999</v>
      </c>
      <c r="O6" s="101">
        <v>0.34378500000000001</v>
      </c>
      <c r="P6" s="101">
        <v>5.6684999999999999E-2</v>
      </c>
      <c r="Q6" s="101">
        <v>72.025236000000007</v>
      </c>
      <c r="R6" s="101">
        <v>25.206868999999998</v>
      </c>
      <c r="S6" s="101">
        <v>10.264294</v>
      </c>
      <c r="T6" s="100">
        <v>2020</v>
      </c>
      <c r="U6" s="159" t="s">
        <v>535</v>
      </c>
    </row>
    <row r="7" spans="1:21">
      <c r="B7" s="159" t="s">
        <v>340</v>
      </c>
      <c r="C7" s="101">
        <v>12.224604000000001</v>
      </c>
      <c r="D7" s="101">
        <v>15.564392999999999</v>
      </c>
      <c r="E7" s="101">
        <v>60.084644000000011</v>
      </c>
      <c r="F7" s="101">
        <v>27.910758000000001</v>
      </c>
      <c r="G7" s="101">
        <v>6.7864040000000001</v>
      </c>
      <c r="H7" s="101">
        <v>13.227953999999999</v>
      </c>
      <c r="I7" s="101">
        <v>24.300287999999998</v>
      </c>
      <c r="J7" s="101">
        <v>48.922310000000003</v>
      </c>
      <c r="K7" s="101">
        <v>7.8184970000000007</v>
      </c>
      <c r="L7" s="101">
        <v>4.7325310000000007</v>
      </c>
      <c r="M7" s="101">
        <v>5.107246</v>
      </c>
      <c r="N7" s="101">
        <v>5.7730930000000003</v>
      </c>
      <c r="O7" s="101">
        <v>0.225024</v>
      </c>
      <c r="P7" s="101">
        <v>7.0646E-2</v>
      </c>
      <c r="Q7" s="101">
        <v>76.92025799999999</v>
      </c>
      <c r="R7" s="101">
        <v>22.094922</v>
      </c>
      <c r="S7" s="101">
        <v>10.507539</v>
      </c>
      <c r="U7" s="159" t="s">
        <v>536</v>
      </c>
    </row>
    <row r="8" spans="1:21">
      <c r="B8" s="159" t="s">
        <v>341</v>
      </c>
      <c r="C8" s="101">
        <v>24.943486999999998</v>
      </c>
      <c r="D8" s="101">
        <v>18.241249</v>
      </c>
      <c r="E8" s="101">
        <v>48.498919000000001</v>
      </c>
      <c r="F8" s="101">
        <v>27.891813000000013</v>
      </c>
      <c r="G8" s="101">
        <v>8.9406649999999992</v>
      </c>
      <c r="H8" s="101">
        <v>14.835875</v>
      </c>
      <c r="I8" s="101">
        <v>29.779387</v>
      </c>
      <c r="J8" s="101">
        <v>61.436305000000004</v>
      </c>
      <c r="K8" s="101">
        <v>9.1496950000000012</v>
      </c>
      <c r="L8" s="101">
        <v>6.3524510000000003</v>
      </c>
      <c r="M8" s="101">
        <v>4.7026419999999991</v>
      </c>
      <c r="N8" s="101">
        <v>10.698325000000001</v>
      </c>
      <c r="O8" s="101">
        <v>0.64646300000000001</v>
      </c>
      <c r="P8" s="101">
        <v>2.2914999999999998E-2</v>
      </c>
      <c r="Q8" s="101">
        <v>75.072645999999992</v>
      </c>
      <c r="R8" s="101">
        <v>28.564773000000002</v>
      </c>
      <c r="S8" s="101">
        <v>11.989376999999999</v>
      </c>
      <c r="U8" s="159" t="s">
        <v>537</v>
      </c>
    </row>
    <row r="9" spans="1:21">
      <c r="B9" s="159" t="s">
        <v>342</v>
      </c>
      <c r="C9" s="101">
        <v>21.604565999999998</v>
      </c>
      <c r="D9" s="101">
        <v>13.526986000000001</v>
      </c>
      <c r="E9" s="101">
        <v>30.077809999999999</v>
      </c>
      <c r="F9" s="101">
        <v>27.575069000000003</v>
      </c>
      <c r="G9" s="101">
        <v>8.2584790000000012</v>
      </c>
      <c r="H9" s="101">
        <v>11.483342</v>
      </c>
      <c r="I9" s="101">
        <v>27.929414999999999</v>
      </c>
      <c r="J9" s="101">
        <v>56.564247000000002</v>
      </c>
      <c r="K9" s="101">
        <v>5.9654009999999991</v>
      </c>
      <c r="L9" s="101">
        <v>7.9526199999999996</v>
      </c>
      <c r="M9" s="101">
        <v>5.5861170000000024</v>
      </c>
      <c r="N9" s="101">
        <v>9.1554179999999992</v>
      </c>
      <c r="O9" s="101">
        <v>0.460534</v>
      </c>
      <c r="P9" s="101">
        <v>5.4918000000000002E-2</v>
      </c>
      <c r="Q9" s="101">
        <v>66.389812000000006</v>
      </c>
      <c r="R9" s="101">
        <v>28.569353999999997</v>
      </c>
      <c r="S9" s="101">
        <v>14.178847000000001</v>
      </c>
      <c r="U9" s="159" t="s">
        <v>538</v>
      </c>
    </row>
    <row r="10" spans="1:21">
      <c r="B10" s="159" t="s">
        <v>343</v>
      </c>
      <c r="C10" s="101">
        <v>26.224309000000005</v>
      </c>
      <c r="D10" s="101">
        <v>13.054496999999998</v>
      </c>
      <c r="E10" s="101">
        <v>35.163426999999999</v>
      </c>
      <c r="F10" s="101">
        <v>23.649033999999993</v>
      </c>
      <c r="G10" s="101">
        <v>6.7664349999999995</v>
      </c>
      <c r="H10" s="101">
        <v>14.268449</v>
      </c>
      <c r="I10" s="101">
        <v>29.101136000000004</v>
      </c>
      <c r="J10" s="101">
        <v>67.663295999999988</v>
      </c>
      <c r="K10" s="101">
        <v>5.7562920000000002</v>
      </c>
      <c r="L10" s="101">
        <v>6.9669229999999995</v>
      </c>
      <c r="M10" s="101">
        <v>5.5705439999999982</v>
      </c>
      <c r="N10" s="101">
        <v>5.4340950000000001</v>
      </c>
      <c r="O10" s="101">
        <v>0.64352100000000001</v>
      </c>
      <c r="P10" s="101">
        <v>4.7236E-2</v>
      </c>
      <c r="Q10" s="101">
        <v>54.985512</v>
      </c>
      <c r="R10" s="101">
        <v>26.008354999999998</v>
      </c>
      <c r="S10" s="101">
        <v>6.8279030000000001</v>
      </c>
      <c r="U10" s="159" t="s">
        <v>539</v>
      </c>
    </row>
    <row r="11" spans="1:21">
      <c r="B11" s="159" t="s">
        <v>344</v>
      </c>
      <c r="C11" s="101">
        <v>17.431602000000002</v>
      </c>
      <c r="D11" s="101">
        <v>15.697423999999998</v>
      </c>
      <c r="E11" s="101">
        <v>49.225966</v>
      </c>
      <c r="F11" s="101">
        <v>25.946778000000002</v>
      </c>
      <c r="G11" s="101">
        <v>6.8842630000000007</v>
      </c>
      <c r="H11" s="101">
        <v>6.10501</v>
      </c>
      <c r="I11" s="101">
        <v>28.435219999999997</v>
      </c>
      <c r="J11" s="101">
        <v>67.52514699999999</v>
      </c>
      <c r="K11" s="101">
        <v>6.9702339999999996</v>
      </c>
      <c r="L11" s="101">
        <v>4.614452</v>
      </c>
      <c r="M11" s="101">
        <v>4.270290000000001</v>
      </c>
      <c r="N11" s="101">
        <v>12.135835999999999</v>
      </c>
      <c r="O11" s="101">
        <v>0.91756499999999996</v>
      </c>
      <c r="P11" s="101">
        <v>0.335231</v>
      </c>
      <c r="Q11" s="101">
        <v>64.151589999999999</v>
      </c>
      <c r="R11" s="101">
        <v>25.086984999999999</v>
      </c>
      <c r="S11" s="101">
        <v>10.234264</v>
      </c>
      <c r="U11" s="159" t="s">
        <v>540</v>
      </c>
    </row>
    <row r="12" spans="1:21">
      <c r="B12" s="159" t="s">
        <v>345</v>
      </c>
      <c r="C12" s="101">
        <v>24.817135999999998</v>
      </c>
      <c r="D12" s="101">
        <v>19.762313999999996</v>
      </c>
      <c r="E12" s="101">
        <v>58.172226000000002</v>
      </c>
      <c r="F12" s="101">
        <v>21.945362000000003</v>
      </c>
      <c r="G12" s="101">
        <v>9.2099360000000008</v>
      </c>
      <c r="H12" s="101">
        <v>4.9242730000000003</v>
      </c>
      <c r="I12" s="101">
        <v>23.288538000000003</v>
      </c>
      <c r="J12" s="101">
        <v>65.707311000000004</v>
      </c>
      <c r="K12" s="101">
        <v>8.3820209999999999</v>
      </c>
      <c r="L12" s="101">
        <v>5.8264040000000001</v>
      </c>
      <c r="M12" s="101">
        <v>6.1211630000000001</v>
      </c>
      <c r="N12" s="101">
        <v>8.1716179999999987</v>
      </c>
      <c r="O12" s="101">
        <v>0.92251899999999998</v>
      </c>
      <c r="P12" s="101">
        <v>0.36137900000000001</v>
      </c>
      <c r="Q12" s="101">
        <v>66.467161999999973</v>
      </c>
      <c r="R12" s="101">
        <v>35.617358999999993</v>
      </c>
      <c r="S12" s="101">
        <v>11.279278</v>
      </c>
      <c r="U12" s="159" t="s">
        <v>541</v>
      </c>
    </row>
    <row r="13" spans="1:21">
      <c r="B13" s="159" t="s">
        <v>346</v>
      </c>
      <c r="C13" s="101">
        <v>23.796205999999998</v>
      </c>
      <c r="D13" s="101">
        <v>20.879670999999995</v>
      </c>
      <c r="E13" s="101">
        <v>52.289155000000001</v>
      </c>
      <c r="F13" s="101">
        <v>25.073318</v>
      </c>
      <c r="G13" s="101">
        <v>3.9657640000000001</v>
      </c>
      <c r="H13" s="101">
        <v>3.5229900000000001</v>
      </c>
      <c r="I13" s="101">
        <v>21.036863</v>
      </c>
      <c r="J13" s="101">
        <v>74.564940000000007</v>
      </c>
      <c r="K13" s="101">
        <v>9.1891069999999981</v>
      </c>
      <c r="L13" s="101">
        <v>4.6846839999999998</v>
      </c>
      <c r="M13" s="101">
        <v>3.6084610000000001</v>
      </c>
      <c r="N13" s="101">
        <v>2.808414</v>
      </c>
      <c r="O13" s="101">
        <v>0.25677999999999995</v>
      </c>
      <c r="P13" s="101">
        <v>0.366587</v>
      </c>
      <c r="Q13" s="101">
        <v>49.273582999999988</v>
      </c>
      <c r="R13" s="101">
        <v>20.859558999999997</v>
      </c>
      <c r="S13" s="101">
        <v>9.6247869999999995</v>
      </c>
      <c r="U13" s="159" t="s">
        <v>542</v>
      </c>
    </row>
    <row r="14" spans="1:21">
      <c r="B14" s="159" t="s">
        <v>347</v>
      </c>
      <c r="C14" s="101">
        <v>14.951473</v>
      </c>
      <c r="D14" s="101">
        <v>24.931584000000001</v>
      </c>
      <c r="E14" s="101">
        <v>66.780441999999994</v>
      </c>
      <c r="F14" s="101">
        <v>35.333976</v>
      </c>
      <c r="G14" s="101">
        <v>7.8027170000000003</v>
      </c>
      <c r="H14" s="101">
        <v>4.1608520000000002</v>
      </c>
      <c r="I14" s="101">
        <v>23.291522999999998</v>
      </c>
      <c r="J14" s="101">
        <v>96.825386999999992</v>
      </c>
      <c r="K14" s="101">
        <v>9.1429960000000001</v>
      </c>
      <c r="L14" s="101">
        <v>6.6947039999999998</v>
      </c>
      <c r="M14" s="101">
        <v>3.9164910000000002</v>
      </c>
      <c r="N14" s="101">
        <v>9.4152369999999994</v>
      </c>
      <c r="O14" s="101">
        <v>0.50833200000000001</v>
      </c>
      <c r="P14" s="101">
        <v>0.29904199999999997</v>
      </c>
      <c r="Q14" s="101">
        <v>60.209759000000005</v>
      </c>
      <c r="R14" s="101">
        <v>28.196757999999999</v>
      </c>
      <c r="S14" s="101">
        <v>11.535369999999999</v>
      </c>
      <c r="U14" s="159" t="s">
        <v>543</v>
      </c>
    </row>
    <row r="15" spans="1:21">
      <c r="B15" s="159" t="s">
        <v>348</v>
      </c>
      <c r="C15" s="101">
        <v>18.047104000000001</v>
      </c>
      <c r="D15" s="101">
        <v>23.097076000000001</v>
      </c>
      <c r="E15" s="101">
        <v>62.456992</v>
      </c>
      <c r="F15" s="101">
        <v>30.820348999999993</v>
      </c>
      <c r="G15" s="101">
        <v>9.001849</v>
      </c>
      <c r="H15" s="101">
        <v>6.2230590000000001</v>
      </c>
      <c r="I15" s="101">
        <v>31.669942000000002</v>
      </c>
      <c r="J15" s="101">
        <v>78.095165000000009</v>
      </c>
      <c r="K15" s="101">
        <v>10.630272000000001</v>
      </c>
      <c r="L15" s="101">
        <v>11.32254</v>
      </c>
      <c r="M15" s="101">
        <v>3.7108380000000007</v>
      </c>
      <c r="N15" s="101">
        <v>11.091553000000001</v>
      </c>
      <c r="O15" s="101">
        <v>9.3706000000000012E-2</v>
      </c>
      <c r="P15" s="101">
        <v>0.39463100000000001</v>
      </c>
      <c r="Q15" s="101">
        <v>67.226907000000011</v>
      </c>
      <c r="R15" s="101">
        <v>27.437251999999997</v>
      </c>
      <c r="S15" s="101">
        <v>7.8746710000000002</v>
      </c>
      <c r="U15" s="159" t="s">
        <v>544</v>
      </c>
    </row>
    <row r="16" spans="1:21">
      <c r="B16" s="159" t="s">
        <v>349</v>
      </c>
      <c r="C16" s="101">
        <v>27.608114999999998</v>
      </c>
      <c r="D16" s="101">
        <v>22.251147999999993</v>
      </c>
      <c r="E16" s="101">
        <v>60.268162999999994</v>
      </c>
      <c r="F16" s="101">
        <v>28.434363999999999</v>
      </c>
      <c r="G16" s="101">
        <v>7.9029360000000004</v>
      </c>
      <c r="H16" s="101">
        <v>6.2934859999999997</v>
      </c>
      <c r="I16" s="101">
        <v>26.762383999999997</v>
      </c>
      <c r="J16" s="101">
        <v>66.90561799999999</v>
      </c>
      <c r="K16" s="101">
        <v>8.4039269999999995</v>
      </c>
      <c r="L16" s="101">
        <v>7.395473</v>
      </c>
      <c r="M16" s="101">
        <v>5.2603139999999993</v>
      </c>
      <c r="N16" s="101">
        <v>6.0114590000000003</v>
      </c>
      <c r="O16" s="101">
        <v>0.33035100000000001</v>
      </c>
      <c r="P16" s="101">
        <v>0.57701899999999995</v>
      </c>
      <c r="Q16" s="101">
        <v>83.079228000000001</v>
      </c>
      <c r="R16" s="101">
        <v>28.034675000000004</v>
      </c>
      <c r="S16" s="101">
        <v>7.2797400000000003</v>
      </c>
      <c r="U16" s="159" t="s">
        <v>545</v>
      </c>
    </row>
    <row r="17" spans="1:21">
      <c r="B17" s="159" t="s">
        <v>350</v>
      </c>
      <c r="C17" s="101">
        <v>17.668256</v>
      </c>
      <c r="D17" s="101">
        <v>17.9407</v>
      </c>
      <c r="E17" s="101">
        <v>51.340997999999999</v>
      </c>
      <c r="F17" s="101">
        <v>26.588174999999996</v>
      </c>
      <c r="G17" s="101">
        <v>5.5762920000000005</v>
      </c>
      <c r="H17" s="101">
        <v>10.666061999999998</v>
      </c>
      <c r="I17" s="101">
        <v>26.278865999999997</v>
      </c>
      <c r="J17" s="101">
        <v>56.398775000000001</v>
      </c>
      <c r="K17" s="101">
        <v>9.1302859999999999</v>
      </c>
      <c r="L17" s="101">
        <v>10.465838</v>
      </c>
      <c r="M17" s="101">
        <v>5.3381959999999999</v>
      </c>
      <c r="N17" s="101">
        <v>8.749766000000001</v>
      </c>
      <c r="O17" s="101">
        <v>0.10856299999999999</v>
      </c>
      <c r="P17" s="101">
        <v>0.362348</v>
      </c>
      <c r="Q17" s="101">
        <v>79.995858999999996</v>
      </c>
      <c r="R17" s="101">
        <v>23.041412000000001</v>
      </c>
      <c r="S17" s="101">
        <v>7.6151670000000005</v>
      </c>
      <c r="U17" s="159" t="s">
        <v>546</v>
      </c>
    </row>
    <row r="18" spans="1:21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>
      <c r="A19" s="100">
        <v>2021</v>
      </c>
      <c r="B19" s="159" t="s">
        <v>339</v>
      </c>
      <c r="C19" s="101">
        <v>11.411892</v>
      </c>
      <c r="D19" s="101">
        <v>17.756827999999999</v>
      </c>
      <c r="E19" s="101">
        <v>48.794889999999995</v>
      </c>
      <c r="F19" s="101">
        <v>22.158086000000001</v>
      </c>
      <c r="G19" s="101">
        <v>8.5758650000000003</v>
      </c>
      <c r="H19" s="101">
        <v>11.619350000000001</v>
      </c>
      <c r="I19" s="101">
        <v>22.979291999999997</v>
      </c>
      <c r="J19" s="101">
        <v>44.228303000000004</v>
      </c>
      <c r="K19" s="101">
        <v>8.693486</v>
      </c>
      <c r="L19" s="101">
        <v>4.2599049999999998</v>
      </c>
      <c r="M19" s="101">
        <v>5.0348699999999997</v>
      </c>
      <c r="N19" s="101">
        <v>10.149820999999999</v>
      </c>
      <c r="O19" s="101">
        <v>0.105295</v>
      </c>
      <c r="P19" s="101">
        <v>0.38619399999999998</v>
      </c>
      <c r="Q19" s="101">
        <v>68.008480000000006</v>
      </c>
      <c r="R19" s="101">
        <v>23.029580999999997</v>
      </c>
      <c r="S19" s="101">
        <v>9.4629210000000015</v>
      </c>
      <c r="T19" s="100">
        <v>2021</v>
      </c>
      <c r="U19" s="159" t="s">
        <v>535</v>
      </c>
    </row>
    <row r="20" spans="1:21">
      <c r="B20" s="159" t="s">
        <v>340</v>
      </c>
      <c r="C20" s="101">
        <v>28.970135000000006</v>
      </c>
      <c r="D20" s="101">
        <v>23.026774000000003</v>
      </c>
      <c r="E20" s="101">
        <v>48.944623</v>
      </c>
      <c r="F20" s="101">
        <v>38.228608999999999</v>
      </c>
      <c r="G20" s="101">
        <v>6.8858779999999999</v>
      </c>
      <c r="H20" s="101">
        <v>14.595600000000001</v>
      </c>
      <c r="I20" s="101">
        <v>23.334422</v>
      </c>
      <c r="J20" s="101">
        <v>42.370524000000003</v>
      </c>
      <c r="K20" s="101">
        <v>8.6388709999999982</v>
      </c>
      <c r="L20" s="101">
        <v>5.1381630000000005</v>
      </c>
      <c r="M20" s="101">
        <v>4.2917639999999997</v>
      </c>
      <c r="N20" s="101">
        <v>9.5426260000000003</v>
      </c>
      <c r="O20" s="101">
        <v>0.23954800000000004</v>
      </c>
      <c r="P20" s="101">
        <v>0.47022999999999998</v>
      </c>
      <c r="Q20" s="101">
        <v>78.058661000000001</v>
      </c>
      <c r="R20" s="101">
        <v>24.962875000000004</v>
      </c>
      <c r="S20" s="101">
        <v>7.552708</v>
      </c>
      <c r="U20" s="159" t="s">
        <v>536</v>
      </c>
    </row>
    <row r="21" spans="1:21">
      <c r="B21" s="159" t="s">
        <v>341</v>
      </c>
      <c r="C21" s="101">
        <v>28.984601000000005</v>
      </c>
      <c r="D21" s="101">
        <v>24.872328</v>
      </c>
      <c r="E21" s="101">
        <v>63.12824899999999</v>
      </c>
      <c r="F21" s="101">
        <v>32.359984999999995</v>
      </c>
      <c r="G21" s="101">
        <v>9.1058489999999992</v>
      </c>
      <c r="H21" s="101">
        <v>15.984722</v>
      </c>
      <c r="I21" s="101">
        <v>28.518699999999999</v>
      </c>
      <c r="J21" s="101">
        <v>51.459415999999997</v>
      </c>
      <c r="K21" s="101">
        <v>10.119574</v>
      </c>
      <c r="L21" s="101">
        <v>6.2516719999999992</v>
      </c>
      <c r="M21" s="101">
        <v>5.0468499999999992</v>
      </c>
      <c r="N21" s="101">
        <v>8.7786980000000003</v>
      </c>
      <c r="O21" s="101">
        <v>0.23254699999999998</v>
      </c>
      <c r="P21" s="101">
        <v>0.46418999999999999</v>
      </c>
      <c r="Q21" s="101">
        <v>69.172401000000008</v>
      </c>
      <c r="R21" s="101">
        <v>31.768193999999994</v>
      </c>
      <c r="S21" s="101">
        <v>10.804516</v>
      </c>
      <c r="U21" s="159" t="s">
        <v>537</v>
      </c>
    </row>
    <row r="22" spans="1:21">
      <c r="B22" s="159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U22" s="159" t="s">
        <v>538</v>
      </c>
    </row>
    <row r="23" spans="1:21">
      <c r="B23" s="159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U23" s="159" t="s">
        <v>539</v>
      </c>
    </row>
    <row r="24" spans="1:21">
      <c r="B24" s="159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U24" s="159" t="s">
        <v>540</v>
      </c>
    </row>
    <row r="25" spans="1:21">
      <c r="B25" s="159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U25" s="159" t="s">
        <v>541</v>
      </c>
    </row>
    <row r="26" spans="1:21">
      <c r="B26" s="159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U26" s="159" t="s">
        <v>542</v>
      </c>
    </row>
    <row r="27" spans="1:21">
      <c r="B27" s="159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U27" s="159" t="s">
        <v>543</v>
      </c>
    </row>
    <row r="28" spans="1:21">
      <c r="B28" s="159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U28" s="159" t="s">
        <v>544</v>
      </c>
    </row>
    <row r="29" spans="1:21">
      <c r="B29" s="159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U29" s="159" t="s">
        <v>545</v>
      </c>
    </row>
    <row r="30" spans="1:21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546</v>
      </c>
    </row>
    <row r="31" spans="1:21" ht="13.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2.75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>
      <c r="A34" s="268" t="s">
        <v>679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>
      <c r="A35" s="227" t="s">
        <v>162</v>
      </c>
      <c r="B35" s="227" t="s">
        <v>163</v>
      </c>
      <c r="C35" s="265" t="s">
        <v>677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7" t="s">
        <v>532</v>
      </c>
      <c r="U35" s="227" t="s">
        <v>519</v>
      </c>
    </row>
    <row r="36" spans="1:21" ht="20.25" customHeight="1" thickBot="1">
      <c r="A36" s="228"/>
      <c r="B36" s="228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28"/>
      <c r="U36" s="228"/>
    </row>
    <row r="37" spans="1:21">
      <c r="A37" s="100">
        <v>2020</v>
      </c>
      <c r="B37" s="159" t="s">
        <v>339</v>
      </c>
      <c r="C37" s="101">
        <v>3.0176249999999989</v>
      </c>
      <c r="D37" s="101">
        <v>30.98975999999999</v>
      </c>
      <c r="E37" s="101">
        <v>36.271306999999986</v>
      </c>
      <c r="F37" s="101">
        <v>16.516477000000002</v>
      </c>
      <c r="G37" s="101">
        <v>84.572046</v>
      </c>
      <c r="H37" s="101">
        <v>15.166829</v>
      </c>
      <c r="I37" s="101">
        <v>40.199210999999998</v>
      </c>
      <c r="J37" s="101">
        <v>21.121823999999997</v>
      </c>
      <c r="K37" s="101">
        <v>24.302013000000002</v>
      </c>
      <c r="L37" s="101">
        <v>430.08394700000008</v>
      </c>
      <c r="M37" s="101">
        <v>13.023520000000003</v>
      </c>
      <c r="N37" s="101">
        <v>80.338335000000015</v>
      </c>
      <c r="O37" s="101">
        <v>81.877885000000006</v>
      </c>
      <c r="P37" s="101">
        <v>8.4571339999999999</v>
      </c>
      <c r="Q37" s="101">
        <v>17.480910999999999</v>
      </c>
      <c r="R37" s="101">
        <v>11.380689000000002</v>
      </c>
      <c r="S37" s="101">
        <v>13.091624999999997</v>
      </c>
      <c r="T37" s="100">
        <v>2020</v>
      </c>
      <c r="U37" s="159" t="s">
        <v>535</v>
      </c>
    </row>
    <row r="38" spans="1:21">
      <c r="B38" s="159" t="s">
        <v>340</v>
      </c>
      <c r="C38" s="101">
        <v>3.4659880000000003</v>
      </c>
      <c r="D38" s="101">
        <v>27.602331999999997</v>
      </c>
      <c r="E38" s="101">
        <v>35.462565999999995</v>
      </c>
      <c r="F38" s="101">
        <v>17.766123</v>
      </c>
      <c r="G38" s="101">
        <v>75.37881400000002</v>
      </c>
      <c r="H38" s="101">
        <v>18.060599</v>
      </c>
      <c r="I38" s="101">
        <v>51.699715000000005</v>
      </c>
      <c r="J38" s="101">
        <v>21.668354999999991</v>
      </c>
      <c r="K38" s="101">
        <v>29.154748000000001</v>
      </c>
      <c r="L38" s="101">
        <v>299.25809800000002</v>
      </c>
      <c r="M38" s="101">
        <v>6.1773480000000003</v>
      </c>
      <c r="N38" s="101">
        <v>55.779133000000002</v>
      </c>
      <c r="O38" s="101">
        <v>77.370001999999999</v>
      </c>
      <c r="P38" s="101">
        <v>9.5521229999999999</v>
      </c>
      <c r="Q38" s="101">
        <v>16.895619</v>
      </c>
      <c r="R38" s="101">
        <v>11.551699000000001</v>
      </c>
      <c r="S38" s="101">
        <v>12.439301000000002</v>
      </c>
      <c r="U38" s="159" t="s">
        <v>536</v>
      </c>
    </row>
    <row r="39" spans="1:21">
      <c r="B39" s="159" t="s">
        <v>341</v>
      </c>
      <c r="C39" s="101">
        <v>2.7323159999999991</v>
      </c>
      <c r="D39" s="101">
        <v>31.489555999999997</v>
      </c>
      <c r="E39" s="101">
        <v>41.791175999999993</v>
      </c>
      <c r="F39" s="101">
        <v>19.093345999999997</v>
      </c>
      <c r="G39" s="101">
        <v>90.569831000000008</v>
      </c>
      <c r="H39" s="101">
        <v>15.002326</v>
      </c>
      <c r="I39" s="101">
        <v>74.14667</v>
      </c>
      <c r="J39" s="101">
        <v>17.90718</v>
      </c>
      <c r="K39" s="101">
        <v>42.474850000000004</v>
      </c>
      <c r="L39" s="101">
        <v>245.11056000000002</v>
      </c>
      <c r="M39" s="101">
        <v>7.0434109999999999</v>
      </c>
      <c r="N39" s="101">
        <v>86.731814</v>
      </c>
      <c r="O39" s="101">
        <v>133.22670500000001</v>
      </c>
      <c r="P39" s="101">
        <v>11.533213999999999</v>
      </c>
      <c r="Q39" s="101">
        <v>17.771922000000004</v>
      </c>
      <c r="R39" s="101">
        <v>12.455352000000003</v>
      </c>
      <c r="S39" s="101">
        <v>13.389995999999998</v>
      </c>
      <c r="U39" s="159" t="s">
        <v>537</v>
      </c>
    </row>
    <row r="40" spans="1:21">
      <c r="B40" s="159" t="s">
        <v>342</v>
      </c>
      <c r="C40" s="101">
        <v>1.6591759999999995</v>
      </c>
      <c r="D40" s="101">
        <v>27.487649999999995</v>
      </c>
      <c r="E40" s="101">
        <v>43.761866000000005</v>
      </c>
      <c r="F40" s="101">
        <v>18.817080999999998</v>
      </c>
      <c r="G40" s="101">
        <v>81.21807499999997</v>
      </c>
      <c r="H40" s="101">
        <v>13.679056000000001</v>
      </c>
      <c r="I40" s="101">
        <v>66.832431</v>
      </c>
      <c r="J40" s="101">
        <v>19.683437999999995</v>
      </c>
      <c r="K40" s="101">
        <v>35.264465000000001</v>
      </c>
      <c r="L40" s="101">
        <v>150.482687</v>
      </c>
      <c r="M40" s="101">
        <v>6.3269799999999998</v>
      </c>
      <c r="N40" s="101">
        <v>56.770679000000001</v>
      </c>
      <c r="O40" s="101">
        <v>91.069553000000013</v>
      </c>
      <c r="P40" s="101">
        <v>5.4616050000000005</v>
      </c>
      <c r="Q40" s="101">
        <v>16.797193999999998</v>
      </c>
      <c r="R40" s="101">
        <v>11.050590000000001</v>
      </c>
      <c r="S40" s="101">
        <v>14.954771999999998</v>
      </c>
      <c r="U40" s="159" t="s">
        <v>538</v>
      </c>
    </row>
    <row r="41" spans="1:21">
      <c r="B41" s="159" t="s">
        <v>343</v>
      </c>
      <c r="C41" s="101">
        <v>1.7062449999999996</v>
      </c>
      <c r="D41" s="101">
        <v>26.208796000000003</v>
      </c>
      <c r="E41" s="101">
        <v>34.851808999999996</v>
      </c>
      <c r="F41" s="101">
        <v>17.235908999999999</v>
      </c>
      <c r="G41" s="101">
        <v>81.057480999999996</v>
      </c>
      <c r="H41" s="101">
        <v>13.517167999999998</v>
      </c>
      <c r="I41" s="101">
        <v>54.481048000000001</v>
      </c>
      <c r="J41" s="101">
        <v>22.042191999999993</v>
      </c>
      <c r="K41" s="101">
        <v>26.075406999999998</v>
      </c>
      <c r="L41" s="101">
        <v>56.396322999999995</v>
      </c>
      <c r="M41" s="101">
        <v>8.4268400000000003</v>
      </c>
      <c r="N41" s="101">
        <v>45.874729000000002</v>
      </c>
      <c r="O41" s="101">
        <v>86.83914200000001</v>
      </c>
      <c r="P41" s="101">
        <v>8.069821000000001</v>
      </c>
      <c r="Q41" s="101">
        <v>15.299529999999997</v>
      </c>
      <c r="R41" s="101">
        <v>12.145327000000005</v>
      </c>
      <c r="S41" s="101">
        <v>13.916085000000001</v>
      </c>
      <c r="U41" s="159" t="s">
        <v>539</v>
      </c>
    </row>
    <row r="42" spans="1:21">
      <c r="B42" s="159" t="s">
        <v>344</v>
      </c>
      <c r="C42" s="101">
        <v>1.8873259999999996</v>
      </c>
      <c r="D42" s="101">
        <v>28.643113999999994</v>
      </c>
      <c r="E42" s="101">
        <v>39.963709000000009</v>
      </c>
      <c r="F42" s="101">
        <v>20.342012</v>
      </c>
      <c r="G42" s="101">
        <v>93.434499000000017</v>
      </c>
      <c r="H42" s="101">
        <v>13.116205999999998</v>
      </c>
      <c r="I42" s="101">
        <v>52.415465000000005</v>
      </c>
      <c r="J42" s="101">
        <v>21.358864000000004</v>
      </c>
      <c r="K42" s="101">
        <v>44.112728000000004</v>
      </c>
      <c r="L42" s="101">
        <v>121.200197</v>
      </c>
      <c r="M42" s="101">
        <v>12.233553999999998</v>
      </c>
      <c r="N42" s="101">
        <v>60.471866000000006</v>
      </c>
      <c r="O42" s="101">
        <v>96.978882000000013</v>
      </c>
      <c r="P42" s="101">
        <v>10.449161</v>
      </c>
      <c r="Q42" s="101">
        <v>13.041829999999999</v>
      </c>
      <c r="R42" s="101">
        <v>11.452317000000001</v>
      </c>
      <c r="S42" s="101">
        <v>14.350767999999999</v>
      </c>
      <c r="U42" s="159" t="s">
        <v>540</v>
      </c>
    </row>
    <row r="43" spans="1:21">
      <c r="B43" s="159" t="s">
        <v>345</v>
      </c>
      <c r="C43" s="101">
        <v>2.2733220000000003</v>
      </c>
      <c r="D43" s="101">
        <v>36.331171000000005</v>
      </c>
      <c r="E43" s="101">
        <v>35.079642000000007</v>
      </c>
      <c r="F43" s="101">
        <v>19.207470999999998</v>
      </c>
      <c r="G43" s="101">
        <v>117.47051600000003</v>
      </c>
      <c r="H43" s="101">
        <v>13.400707000000001</v>
      </c>
      <c r="I43" s="101">
        <v>75.233570999999998</v>
      </c>
      <c r="J43" s="101">
        <v>34.052479000000005</v>
      </c>
      <c r="K43" s="101">
        <v>30.509520000000002</v>
      </c>
      <c r="L43" s="101">
        <v>132.04667499999999</v>
      </c>
      <c r="M43" s="101">
        <v>6.4101669999999995</v>
      </c>
      <c r="N43" s="101">
        <v>91.018473999999998</v>
      </c>
      <c r="O43" s="101">
        <v>143.51782300000002</v>
      </c>
      <c r="P43" s="101">
        <v>8.7081599999999995</v>
      </c>
      <c r="Q43" s="101">
        <v>16.995021000000001</v>
      </c>
      <c r="R43" s="101">
        <v>15.662602</v>
      </c>
      <c r="S43" s="101">
        <v>17.555986999999995</v>
      </c>
      <c r="U43" s="159" t="s">
        <v>541</v>
      </c>
    </row>
    <row r="44" spans="1:21">
      <c r="B44" s="159" t="s">
        <v>346</v>
      </c>
      <c r="C44" s="101">
        <v>2.1559660000000003</v>
      </c>
      <c r="D44" s="101">
        <v>33.449860000000001</v>
      </c>
      <c r="E44" s="101">
        <v>34.137955999999988</v>
      </c>
      <c r="F44" s="101">
        <v>16.193714</v>
      </c>
      <c r="G44" s="101">
        <v>83.278910999999965</v>
      </c>
      <c r="H44" s="101">
        <v>13.476228000000001</v>
      </c>
      <c r="I44" s="101">
        <v>51.210273000000001</v>
      </c>
      <c r="J44" s="101">
        <v>24.691699999999997</v>
      </c>
      <c r="K44" s="101">
        <v>29.593890999999999</v>
      </c>
      <c r="L44" s="101">
        <v>181.61513099999999</v>
      </c>
      <c r="M44" s="101">
        <v>14.475331000000002</v>
      </c>
      <c r="N44" s="101">
        <v>51.87395200000001</v>
      </c>
      <c r="O44" s="101">
        <v>84.999995999999982</v>
      </c>
      <c r="P44" s="101">
        <v>5.864522</v>
      </c>
      <c r="Q44" s="101">
        <v>13.251045000000001</v>
      </c>
      <c r="R44" s="101">
        <v>11.828427999999997</v>
      </c>
      <c r="S44" s="101">
        <v>14.521391000000001</v>
      </c>
      <c r="U44" s="159" t="s">
        <v>542</v>
      </c>
    </row>
    <row r="45" spans="1:21">
      <c r="B45" s="159" t="s">
        <v>347</v>
      </c>
      <c r="C45" s="101">
        <v>3.219754</v>
      </c>
      <c r="D45" s="101">
        <v>36.556365999999997</v>
      </c>
      <c r="E45" s="101">
        <v>36.692199999999985</v>
      </c>
      <c r="F45" s="101">
        <v>17.468402999999999</v>
      </c>
      <c r="G45" s="101">
        <v>114.23159399999997</v>
      </c>
      <c r="H45" s="101">
        <v>14.351986999999999</v>
      </c>
      <c r="I45" s="101">
        <v>46.207661999999999</v>
      </c>
      <c r="J45" s="101">
        <v>25.207877000000003</v>
      </c>
      <c r="K45" s="101">
        <v>27.852606999999999</v>
      </c>
      <c r="L45" s="101">
        <v>194.193331</v>
      </c>
      <c r="M45" s="101">
        <v>6.1297540000000001</v>
      </c>
      <c r="N45" s="101">
        <v>67.633407000000005</v>
      </c>
      <c r="O45" s="101">
        <v>87.141385000000014</v>
      </c>
      <c r="P45" s="101">
        <v>8.82681</v>
      </c>
      <c r="Q45" s="101">
        <v>15.386299000000001</v>
      </c>
      <c r="R45" s="101">
        <v>13.688029999999998</v>
      </c>
      <c r="S45" s="101">
        <v>19.074570999999999</v>
      </c>
      <c r="U45" s="159" t="s">
        <v>543</v>
      </c>
    </row>
    <row r="46" spans="1:21">
      <c r="B46" s="159" t="s">
        <v>348</v>
      </c>
      <c r="C46" s="101">
        <v>4.0222129999999989</v>
      </c>
      <c r="D46" s="101">
        <v>34.407684000000003</v>
      </c>
      <c r="E46" s="101">
        <v>42.773570000000007</v>
      </c>
      <c r="F46" s="101">
        <v>20.073475000000002</v>
      </c>
      <c r="G46" s="101">
        <v>122.27728199999999</v>
      </c>
      <c r="H46" s="101">
        <v>14.994909999999999</v>
      </c>
      <c r="I46" s="101">
        <v>65.969388999999993</v>
      </c>
      <c r="J46" s="101">
        <v>25.819555000000008</v>
      </c>
      <c r="K46" s="101">
        <v>16.535764</v>
      </c>
      <c r="L46" s="101">
        <v>198.96320600000001</v>
      </c>
      <c r="M46" s="101">
        <v>6.1746870000000005</v>
      </c>
      <c r="N46" s="101">
        <v>89.440140999999983</v>
      </c>
      <c r="O46" s="101">
        <v>101.19380999999998</v>
      </c>
      <c r="P46" s="101">
        <v>8.9511219999999998</v>
      </c>
      <c r="Q46" s="101">
        <v>17.703226999999998</v>
      </c>
      <c r="R46" s="101">
        <v>16.225373000000001</v>
      </c>
      <c r="S46" s="101">
        <v>17.745428</v>
      </c>
      <c r="U46" s="159" t="s">
        <v>544</v>
      </c>
    </row>
    <row r="47" spans="1:21">
      <c r="B47" s="159" t="s">
        <v>349</v>
      </c>
      <c r="C47" s="101">
        <v>3.6615060000000001</v>
      </c>
      <c r="D47" s="101">
        <v>34.945292999999999</v>
      </c>
      <c r="E47" s="101">
        <v>45.910599000000012</v>
      </c>
      <c r="F47" s="101">
        <v>20.714248000000005</v>
      </c>
      <c r="G47" s="101">
        <v>122.44670100000002</v>
      </c>
      <c r="H47" s="101">
        <v>21.041591</v>
      </c>
      <c r="I47" s="101">
        <v>63.643581999999995</v>
      </c>
      <c r="J47" s="101">
        <v>24.967211000000002</v>
      </c>
      <c r="K47" s="101">
        <v>36.149577999999998</v>
      </c>
      <c r="L47" s="101">
        <v>208.81307800000002</v>
      </c>
      <c r="M47" s="101">
        <v>5.2401559999999998</v>
      </c>
      <c r="N47" s="101">
        <v>65.435196999999988</v>
      </c>
      <c r="O47" s="101">
        <v>131.46635899999998</v>
      </c>
      <c r="P47" s="101">
        <v>9.476979</v>
      </c>
      <c r="Q47" s="101">
        <v>16.579561999999999</v>
      </c>
      <c r="R47" s="101">
        <v>16.241360000000007</v>
      </c>
      <c r="S47" s="101">
        <v>17.078555000000001</v>
      </c>
      <c r="U47" s="159" t="s">
        <v>545</v>
      </c>
    </row>
    <row r="48" spans="1:21">
      <c r="B48" s="159" t="s">
        <v>350</v>
      </c>
      <c r="C48" s="101">
        <v>3.2813549999999987</v>
      </c>
      <c r="D48" s="101">
        <v>33.676346000000002</v>
      </c>
      <c r="E48" s="101">
        <v>39.415675999999991</v>
      </c>
      <c r="F48" s="101">
        <v>16.597505000000002</v>
      </c>
      <c r="G48" s="101">
        <v>89.748144999999994</v>
      </c>
      <c r="H48" s="101">
        <v>17.800785999999999</v>
      </c>
      <c r="I48" s="101">
        <v>43.402923999999999</v>
      </c>
      <c r="J48" s="101">
        <v>18.836831999999998</v>
      </c>
      <c r="K48" s="101">
        <v>41.573112000000002</v>
      </c>
      <c r="L48" s="101">
        <v>257.73297300000002</v>
      </c>
      <c r="M48" s="101">
        <v>6.3862799999999993</v>
      </c>
      <c r="N48" s="101">
        <v>70.715464999999995</v>
      </c>
      <c r="O48" s="101">
        <v>99.800995</v>
      </c>
      <c r="P48" s="101">
        <v>7.490742</v>
      </c>
      <c r="Q48" s="101">
        <v>13.165182</v>
      </c>
      <c r="R48" s="101">
        <v>14.545010999999995</v>
      </c>
      <c r="S48" s="101">
        <v>13.203992000000001</v>
      </c>
      <c r="U48" s="159" t="s">
        <v>546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>
      <c r="A50" s="100">
        <v>2021</v>
      </c>
      <c r="B50" s="159" t="s">
        <v>339</v>
      </c>
      <c r="C50" s="101">
        <v>2.6147919999999996</v>
      </c>
      <c r="D50" s="101">
        <v>28.559155999999994</v>
      </c>
      <c r="E50" s="101">
        <v>34.002934000000003</v>
      </c>
      <c r="F50" s="101">
        <v>16.417086999999999</v>
      </c>
      <c r="G50" s="101">
        <v>81.174747000000053</v>
      </c>
      <c r="H50" s="101">
        <v>19.12388</v>
      </c>
      <c r="I50" s="101">
        <v>65.623743000000005</v>
      </c>
      <c r="J50" s="101">
        <v>21.27328</v>
      </c>
      <c r="K50" s="101">
        <v>27.86345</v>
      </c>
      <c r="L50" s="101">
        <v>264.055002</v>
      </c>
      <c r="M50" s="101">
        <v>5.3870079999999989</v>
      </c>
      <c r="N50" s="101">
        <v>76.100833999999992</v>
      </c>
      <c r="O50" s="101">
        <v>94.935781999999989</v>
      </c>
      <c r="P50" s="101">
        <v>7.9815559999999994</v>
      </c>
      <c r="Q50" s="101">
        <v>15.555864999999999</v>
      </c>
      <c r="R50" s="101">
        <v>10.631123999999998</v>
      </c>
      <c r="S50" s="101">
        <v>11.884579</v>
      </c>
      <c r="T50" s="100">
        <v>2021</v>
      </c>
      <c r="U50" s="159" t="s">
        <v>535</v>
      </c>
    </row>
    <row r="51" spans="1:21">
      <c r="B51" s="159" t="s">
        <v>340</v>
      </c>
      <c r="C51" s="101">
        <v>2.97654</v>
      </c>
      <c r="D51" s="101">
        <v>31.105132999999995</v>
      </c>
      <c r="E51" s="101">
        <v>37.558593000000002</v>
      </c>
      <c r="F51" s="101">
        <v>18.358696999999999</v>
      </c>
      <c r="G51" s="101">
        <v>84.50668200000004</v>
      </c>
      <c r="H51" s="101">
        <v>18.408557999999999</v>
      </c>
      <c r="I51" s="101">
        <v>57.730556999999997</v>
      </c>
      <c r="J51" s="101">
        <v>23.821304000000001</v>
      </c>
      <c r="K51" s="101">
        <v>40.739385999999996</v>
      </c>
      <c r="L51" s="101">
        <v>341.45706899999999</v>
      </c>
      <c r="M51" s="101">
        <v>6.192479999999998</v>
      </c>
      <c r="N51" s="101">
        <v>82.005925999999988</v>
      </c>
      <c r="O51" s="101">
        <v>82.084283000000013</v>
      </c>
      <c r="P51" s="101">
        <v>10.294862999999999</v>
      </c>
      <c r="Q51" s="101">
        <v>15.483147000000002</v>
      </c>
      <c r="R51" s="101">
        <v>13.026606000000001</v>
      </c>
      <c r="S51" s="101">
        <v>16.260089000000001</v>
      </c>
      <c r="U51" s="159" t="s">
        <v>536</v>
      </c>
    </row>
    <row r="52" spans="1:21">
      <c r="B52" s="159" t="s">
        <v>341</v>
      </c>
      <c r="C52" s="101">
        <v>3.040537</v>
      </c>
      <c r="D52" s="101">
        <v>35.22631599999999</v>
      </c>
      <c r="E52" s="101">
        <v>47.719732999999998</v>
      </c>
      <c r="F52" s="101">
        <v>25.872024</v>
      </c>
      <c r="G52" s="101">
        <v>115.15046500000003</v>
      </c>
      <c r="H52" s="101">
        <v>16.68205</v>
      </c>
      <c r="I52" s="101">
        <v>53.042971000000001</v>
      </c>
      <c r="J52" s="101">
        <v>29.089329999999997</v>
      </c>
      <c r="K52" s="101">
        <v>47.935040999999998</v>
      </c>
      <c r="L52" s="101">
        <v>350.15261399999997</v>
      </c>
      <c r="M52" s="101">
        <v>19.806363000000001</v>
      </c>
      <c r="N52" s="101">
        <v>106.07127699999997</v>
      </c>
      <c r="O52" s="101">
        <v>123.74203299999999</v>
      </c>
      <c r="P52" s="101">
        <v>10.853021</v>
      </c>
      <c r="Q52" s="101">
        <v>20.518463999999994</v>
      </c>
      <c r="R52" s="101">
        <v>15.012705999999998</v>
      </c>
      <c r="S52" s="101">
        <v>18.096707999999996</v>
      </c>
      <c r="U52" s="159" t="s">
        <v>537</v>
      </c>
    </row>
    <row r="53" spans="1:21">
      <c r="B53" s="159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U53" s="159" t="s">
        <v>538</v>
      </c>
    </row>
    <row r="54" spans="1:21">
      <c r="B54" s="159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U54" s="159" t="s">
        <v>539</v>
      </c>
    </row>
    <row r="55" spans="1:21">
      <c r="B55" s="159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U55" s="159" t="s">
        <v>540</v>
      </c>
    </row>
    <row r="56" spans="1:21">
      <c r="B56" s="159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U56" s="159" t="s">
        <v>541</v>
      </c>
    </row>
    <row r="57" spans="1:21">
      <c r="B57" s="159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U57" s="159" t="s">
        <v>542</v>
      </c>
    </row>
    <row r="58" spans="1:21">
      <c r="B58" s="159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U58" s="159" t="s">
        <v>543</v>
      </c>
    </row>
    <row r="59" spans="1:21">
      <c r="B59" s="159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U59" s="159" t="s">
        <v>544</v>
      </c>
    </row>
    <row r="60" spans="1:21">
      <c r="B60" s="159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U60" s="159" t="s">
        <v>545</v>
      </c>
    </row>
    <row r="61" spans="1:21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546</v>
      </c>
    </row>
    <row r="62" spans="1:21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>
      <c r="A65" s="268" t="s">
        <v>679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>
      <c r="A66" s="227" t="s">
        <v>162</v>
      </c>
      <c r="B66" s="227" t="s">
        <v>163</v>
      </c>
      <c r="C66" s="265" t="s">
        <v>677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7" t="s">
        <v>532</v>
      </c>
      <c r="U66" s="227" t="s">
        <v>519</v>
      </c>
    </row>
    <row r="67" spans="1:21" ht="20.25" customHeight="1" thickBot="1">
      <c r="A67" s="228"/>
      <c r="B67" s="228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28"/>
      <c r="U67" s="228"/>
    </row>
    <row r="68" spans="1:21">
      <c r="A68" s="100">
        <v>2020</v>
      </c>
      <c r="B68" s="159" t="s">
        <v>339</v>
      </c>
      <c r="C68" s="101">
        <v>8.8457019999999993</v>
      </c>
      <c r="D68" s="101">
        <v>0.31972800000000001</v>
      </c>
      <c r="E68" s="101">
        <v>0.34864400000000006</v>
      </c>
      <c r="F68" s="101">
        <v>26.382532000000005</v>
      </c>
      <c r="G68" s="101">
        <v>242.50738799999996</v>
      </c>
      <c r="H68" s="101">
        <v>105.26518900000002</v>
      </c>
      <c r="I68" s="101">
        <v>8.7746269999999988</v>
      </c>
      <c r="J68" s="101">
        <v>17.634256999999998</v>
      </c>
      <c r="K68" s="101">
        <v>0.41891600000000001</v>
      </c>
      <c r="L68" s="101">
        <v>58.350282</v>
      </c>
      <c r="M68" s="101">
        <v>80.232139000000018</v>
      </c>
      <c r="N68" s="101">
        <v>3.2041E-2</v>
      </c>
      <c r="O68" s="101">
        <v>51.482381000000004</v>
      </c>
      <c r="P68" s="101">
        <v>162.22073699999999</v>
      </c>
      <c r="Q68" s="101">
        <v>4.7010670000000001</v>
      </c>
      <c r="R68" s="101">
        <v>4.3499999999999997E-3</v>
      </c>
      <c r="S68" s="101">
        <v>5.0143509999999996</v>
      </c>
      <c r="T68" s="100">
        <v>2020</v>
      </c>
      <c r="U68" s="159" t="s">
        <v>535</v>
      </c>
    </row>
    <row r="69" spans="1:21">
      <c r="B69" s="159" t="s">
        <v>340</v>
      </c>
      <c r="C69" s="101">
        <v>8.3454189999999997</v>
      </c>
      <c r="D69" s="101">
        <v>0.449851</v>
      </c>
      <c r="E69" s="101">
        <v>0.38840599999999997</v>
      </c>
      <c r="F69" s="101">
        <v>25.658026</v>
      </c>
      <c r="G69" s="101">
        <v>239.14555599999997</v>
      </c>
      <c r="H69" s="101">
        <v>104.41300699999999</v>
      </c>
      <c r="I69" s="101">
        <v>7.9456769999999999</v>
      </c>
      <c r="J69" s="101">
        <v>15.868959</v>
      </c>
      <c r="K69" s="101">
        <v>0.79671400000000003</v>
      </c>
      <c r="L69" s="101">
        <v>56.476483000000002</v>
      </c>
      <c r="M69" s="101">
        <v>86.987091999999976</v>
      </c>
      <c r="N69" s="101">
        <v>4.1410000000000002E-2</v>
      </c>
      <c r="O69" s="101">
        <v>47.834957999999993</v>
      </c>
      <c r="P69" s="101">
        <v>151.99431200000004</v>
      </c>
      <c r="Q69" s="101">
        <v>5.1117519999999983</v>
      </c>
      <c r="R69" s="101">
        <v>3.277E-3</v>
      </c>
      <c r="S69" s="101">
        <v>5.0869049999999998</v>
      </c>
      <c r="U69" s="159" t="s">
        <v>536</v>
      </c>
    </row>
    <row r="70" spans="1:21">
      <c r="B70" s="159" t="s">
        <v>341</v>
      </c>
      <c r="C70" s="101">
        <v>9.7197119999999995</v>
      </c>
      <c r="D70" s="101">
        <v>0.51979699999999995</v>
      </c>
      <c r="E70" s="101">
        <v>0.27930400000000005</v>
      </c>
      <c r="F70" s="101">
        <v>42.293093999999996</v>
      </c>
      <c r="G70" s="101">
        <v>249.56240899999997</v>
      </c>
      <c r="H70" s="101">
        <v>81.566322</v>
      </c>
      <c r="I70" s="101">
        <v>7.6154089999999997</v>
      </c>
      <c r="J70" s="101">
        <v>11.916366000000004</v>
      </c>
      <c r="K70" s="101">
        <v>0.63305099999999992</v>
      </c>
      <c r="L70" s="101">
        <v>58.791676999999993</v>
      </c>
      <c r="M70" s="101">
        <v>106.419444</v>
      </c>
      <c r="N70" s="101">
        <v>5.2326999999999999E-2</v>
      </c>
      <c r="O70" s="101">
        <v>61.476207000000002</v>
      </c>
      <c r="P70" s="101">
        <v>171.04424</v>
      </c>
      <c r="Q70" s="101">
        <v>3.4241739999999994</v>
      </c>
      <c r="R70" s="101">
        <v>4.0610000000000004E-3</v>
      </c>
      <c r="S70" s="101">
        <v>3.8766620000000001</v>
      </c>
      <c r="U70" s="159" t="s">
        <v>537</v>
      </c>
    </row>
    <row r="71" spans="1:21">
      <c r="B71" s="159" t="s">
        <v>342</v>
      </c>
      <c r="C71" s="101">
        <v>7.9915830000000003</v>
      </c>
      <c r="D71" s="101">
        <v>0.32007000000000002</v>
      </c>
      <c r="E71" s="101">
        <v>0.32886300000000002</v>
      </c>
      <c r="F71" s="101">
        <v>34.296855999999998</v>
      </c>
      <c r="G71" s="101">
        <v>177.014341</v>
      </c>
      <c r="H71" s="101">
        <v>35.849066000000008</v>
      </c>
      <c r="I71" s="101">
        <v>4.3724259999999999</v>
      </c>
      <c r="J71" s="101">
        <v>3.9835799999999999</v>
      </c>
      <c r="K71" s="101">
        <v>0.73691499999999999</v>
      </c>
      <c r="L71" s="101">
        <v>41.944629000000006</v>
      </c>
      <c r="M71" s="101">
        <v>98.797028000000012</v>
      </c>
      <c r="N71" s="101">
        <v>1.4835999999999998E-2</v>
      </c>
      <c r="O71" s="101">
        <v>55.28121800000001</v>
      </c>
      <c r="P71" s="101">
        <v>144.76053300000004</v>
      </c>
      <c r="Q71" s="101">
        <v>2.8905059999999998</v>
      </c>
      <c r="R71" s="101">
        <v>1.99E-3</v>
      </c>
      <c r="S71" s="101">
        <v>3.299839</v>
      </c>
      <c r="U71" s="159" t="s">
        <v>538</v>
      </c>
    </row>
    <row r="72" spans="1:21">
      <c r="B72" s="159" t="s">
        <v>343</v>
      </c>
      <c r="C72" s="101">
        <v>6.1294630000000003</v>
      </c>
      <c r="D72" s="101">
        <v>0.28177799999999997</v>
      </c>
      <c r="E72" s="101">
        <v>0.57605399999999995</v>
      </c>
      <c r="F72" s="101">
        <v>27.976312</v>
      </c>
      <c r="G72" s="101">
        <v>191.23639400000005</v>
      </c>
      <c r="H72" s="101">
        <v>55.811217999999982</v>
      </c>
      <c r="I72" s="101">
        <v>5.1395799999999996</v>
      </c>
      <c r="J72" s="101">
        <v>8.9956800000000019</v>
      </c>
      <c r="K72" s="101">
        <v>0.63120599999999993</v>
      </c>
      <c r="L72" s="101">
        <v>43.699382999999997</v>
      </c>
      <c r="M72" s="101">
        <v>85.67409600000002</v>
      </c>
      <c r="N72" s="101">
        <v>1.7860999999999998E-2</v>
      </c>
      <c r="O72" s="101">
        <v>44.933517999999999</v>
      </c>
      <c r="P72" s="101">
        <v>107.92006599999999</v>
      </c>
      <c r="Q72" s="101">
        <v>2.5325379999999997</v>
      </c>
      <c r="R72" s="101">
        <v>1.4829999999999999E-3</v>
      </c>
      <c r="S72" s="101">
        <v>3.5996959999999998</v>
      </c>
      <c r="U72" s="159" t="s">
        <v>539</v>
      </c>
    </row>
    <row r="73" spans="1:21">
      <c r="B73" s="159" t="s">
        <v>344</v>
      </c>
      <c r="C73" s="101">
        <v>5.8860579999999993</v>
      </c>
      <c r="D73" s="101">
        <v>0.69519600000000004</v>
      </c>
      <c r="E73" s="101">
        <v>0.44562499999999994</v>
      </c>
      <c r="F73" s="101">
        <v>37.232241999999999</v>
      </c>
      <c r="G73" s="101">
        <v>227.71486100000001</v>
      </c>
      <c r="H73" s="101">
        <v>80.142985999999993</v>
      </c>
      <c r="I73" s="101">
        <v>6.0985319999999996</v>
      </c>
      <c r="J73" s="101">
        <v>11.392068000000002</v>
      </c>
      <c r="K73" s="101">
        <v>0.61574200000000001</v>
      </c>
      <c r="L73" s="101">
        <v>47.501989000000002</v>
      </c>
      <c r="M73" s="101">
        <v>78.677127000000013</v>
      </c>
      <c r="N73" s="101">
        <v>3.1011000000000004E-2</v>
      </c>
      <c r="O73" s="101">
        <v>37.860835000000002</v>
      </c>
      <c r="P73" s="101">
        <v>113.17738799999998</v>
      </c>
      <c r="Q73" s="101">
        <v>2.6616200000000001</v>
      </c>
      <c r="R73" s="101">
        <v>3.3400000000000001E-3</v>
      </c>
      <c r="S73" s="101">
        <v>4.2991159999999997</v>
      </c>
      <c r="U73" s="159" t="s">
        <v>540</v>
      </c>
    </row>
    <row r="74" spans="1:21">
      <c r="B74" s="159" t="s">
        <v>345</v>
      </c>
      <c r="C74" s="101">
        <v>8.0895159999999997</v>
      </c>
      <c r="D74" s="101">
        <v>0.4884099999999999</v>
      </c>
      <c r="E74" s="101">
        <v>0.57766200000000012</v>
      </c>
      <c r="F74" s="101">
        <v>32.83376899999999</v>
      </c>
      <c r="G74" s="101">
        <v>261.29785900000002</v>
      </c>
      <c r="H74" s="101">
        <v>101.93858900000004</v>
      </c>
      <c r="I74" s="101">
        <v>8.0900850000000002</v>
      </c>
      <c r="J74" s="101">
        <v>15.219084999999998</v>
      </c>
      <c r="K74" s="101">
        <v>0.81873799999999997</v>
      </c>
      <c r="L74" s="101">
        <v>62.680289000000002</v>
      </c>
      <c r="M74" s="101">
        <v>98.261720999999994</v>
      </c>
      <c r="N74" s="101">
        <v>3.8072999999999996E-2</v>
      </c>
      <c r="O74" s="101">
        <v>41.130385000000004</v>
      </c>
      <c r="P74" s="101">
        <v>132.61663499999997</v>
      </c>
      <c r="Q74" s="101">
        <v>2.8463600000000002</v>
      </c>
      <c r="R74" s="101">
        <v>1.2799999999999999E-2</v>
      </c>
      <c r="S74" s="101">
        <v>3.8245209999999998</v>
      </c>
      <c r="U74" s="159" t="s">
        <v>541</v>
      </c>
    </row>
    <row r="75" spans="1:21">
      <c r="B75" s="159" t="s">
        <v>346</v>
      </c>
      <c r="C75" s="101">
        <v>6.4275880000000001</v>
      </c>
      <c r="D75" s="101">
        <v>0.23583099999999999</v>
      </c>
      <c r="E75" s="101">
        <v>0.34566699999999995</v>
      </c>
      <c r="F75" s="101">
        <v>25.005091999999994</v>
      </c>
      <c r="G75" s="101">
        <v>183.89599100000001</v>
      </c>
      <c r="H75" s="101">
        <v>76.46803899999999</v>
      </c>
      <c r="I75" s="101">
        <v>4.7021830000000007</v>
      </c>
      <c r="J75" s="101">
        <v>12.637191000000001</v>
      </c>
      <c r="K75" s="101">
        <v>0.38334499999999999</v>
      </c>
      <c r="L75" s="101">
        <v>35.478518000000001</v>
      </c>
      <c r="M75" s="101">
        <v>47.161360999999992</v>
      </c>
      <c r="N75" s="101">
        <v>2.4108000000000001E-2</v>
      </c>
      <c r="O75" s="101">
        <v>45.681016</v>
      </c>
      <c r="P75" s="101">
        <v>133.86738099999999</v>
      </c>
      <c r="Q75" s="101">
        <v>3.6505939999999999</v>
      </c>
      <c r="R75" s="101">
        <v>5.8180000000000003E-3</v>
      </c>
      <c r="S75" s="101">
        <v>1.597885</v>
      </c>
      <c r="U75" s="159" t="s">
        <v>542</v>
      </c>
    </row>
    <row r="76" spans="1:21">
      <c r="B76" s="159" t="s">
        <v>347</v>
      </c>
      <c r="C76" s="101">
        <v>7.9487240000000003</v>
      </c>
      <c r="D76" s="101">
        <v>0.62300999999999995</v>
      </c>
      <c r="E76" s="101">
        <v>0.36432700000000001</v>
      </c>
      <c r="F76" s="101">
        <v>26.653996000000003</v>
      </c>
      <c r="G76" s="101">
        <v>257.94370000000004</v>
      </c>
      <c r="H76" s="101">
        <v>108.47290500000003</v>
      </c>
      <c r="I76" s="101">
        <v>7.6697550000000003</v>
      </c>
      <c r="J76" s="101">
        <v>14.417745</v>
      </c>
      <c r="K76" s="101">
        <v>0.36952799999999997</v>
      </c>
      <c r="L76" s="101">
        <v>56.407364000000008</v>
      </c>
      <c r="M76" s="101">
        <v>83.066116000000022</v>
      </c>
      <c r="N76" s="101">
        <v>4.4173999999999998E-2</v>
      </c>
      <c r="O76" s="101">
        <v>52.791155999999994</v>
      </c>
      <c r="P76" s="101">
        <v>142.25165600000003</v>
      </c>
      <c r="Q76" s="101">
        <v>3.1707259999999997</v>
      </c>
      <c r="R76" s="101">
        <v>1.2707E-2</v>
      </c>
      <c r="S76" s="101">
        <v>2.6005109999999996</v>
      </c>
      <c r="U76" s="159" t="s">
        <v>543</v>
      </c>
    </row>
    <row r="77" spans="1:21">
      <c r="B77" s="159" t="s">
        <v>348</v>
      </c>
      <c r="C77" s="101">
        <v>9.1372949999999999</v>
      </c>
      <c r="D77" s="101">
        <v>0.33533600000000002</v>
      </c>
      <c r="E77" s="101">
        <v>0.36784900000000004</v>
      </c>
      <c r="F77" s="101">
        <v>41.865638000000004</v>
      </c>
      <c r="G77" s="101">
        <v>264.90678300000008</v>
      </c>
      <c r="H77" s="101">
        <v>124.93932499999997</v>
      </c>
      <c r="I77" s="101">
        <v>10.41872</v>
      </c>
      <c r="J77" s="101">
        <v>14.987584000000002</v>
      </c>
      <c r="K77" s="101">
        <v>0.47731899999999999</v>
      </c>
      <c r="L77" s="101">
        <v>64.356453000000002</v>
      </c>
      <c r="M77" s="101">
        <v>90.378617000000006</v>
      </c>
      <c r="N77" s="101">
        <v>5.6082999999999994E-2</v>
      </c>
      <c r="O77" s="101">
        <v>51.748262999999994</v>
      </c>
      <c r="P77" s="101">
        <v>148.54801</v>
      </c>
      <c r="Q77" s="101">
        <v>7.430400999999998</v>
      </c>
      <c r="R77" s="101">
        <v>6.7789999999999994E-3</v>
      </c>
      <c r="S77" s="101">
        <v>3.3846829999999999</v>
      </c>
      <c r="U77" s="159" t="s">
        <v>544</v>
      </c>
    </row>
    <row r="78" spans="1:21">
      <c r="B78" s="159" t="s">
        <v>349</v>
      </c>
      <c r="C78" s="101">
        <v>9.6015359999999994</v>
      </c>
      <c r="D78" s="101">
        <v>0.48910900000000002</v>
      </c>
      <c r="E78" s="101">
        <v>0.761965</v>
      </c>
      <c r="F78" s="101">
        <v>33.424999</v>
      </c>
      <c r="G78" s="101">
        <v>254.56100599999999</v>
      </c>
      <c r="H78" s="101">
        <v>112.23590899999999</v>
      </c>
      <c r="I78" s="101">
        <v>8.8187609999999985</v>
      </c>
      <c r="J78" s="101">
        <v>13.894976</v>
      </c>
      <c r="K78" s="101">
        <v>0.36869599999999997</v>
      </c>
      <c r="L78" s="101">
        <v>64.561010999999993</v>
      </c>
      <c r="M78" s="101">
        <v>86.748705000000015</v>
      </c>
      <c r="N78" s="101">
        <v>4.5879999999999997E-2</v>
      </c>
      <c r="O78" s="101">
        <v>41.965447999999995</v>
      </c>
      <c r="P78" s="101">
        <v>151.52797700000002</v>
      </c>
      <c r="Q78" s="101">
        <v>6.4257680000000006</v>
      </c>
      <c r="R78" s="101">
        <v>1.4186000000000001E-2</v>
      </c>
      <c r="S78" s="101">
        <v>2.9779450000000001</v>
      </c>
      <c r="U78" s="159" t="s">
        <v>545</v>
      </c>
    </row>
    <row r="79" spans="1:21">
      <c r="B79" s="159" t="s">
        <v>350</v>
      </c>
      <c r="C79" s="101">
        <v>5.972162</v>
      </c>
      <c r="D79" s="101">
        <v>0.36245700000000003</v>
      </c>
      <c r="E79" s="101">
        <v>0.43764700000000001</v>
      </c>
      <c r="F79" s="101">
        <v>34.354128000000003</v>
      </c>
      <c r="G79" s="101">
        <v>207.63332499999993</v>
      </c>
      <c r="H79" s="101">
        <v>81.103027999999995</v>
      </c>
      <c r="I79" s="101">
        <v>7.0444569999999995</v>
      </c>
      <c r="J79" s="101">
        <v>16.522381000000003</v>
      </c>
      <c r="K79" s="101">
        <v>0.51525600000000005</v>
      </c>
      <c r="L79" s="101">
        <v>51.979045999999997</v>
      </c>
      <c r="M79" s="101">
        <v>70.991544999999974</v>
      </c>
      <c r="N79" s="101">
        <v>5.4775999999999998E-2</v>
      </c>
      <c r="O79" s="101">
        <v>42.424467000000007</v>
      </c>
      <c r="P79" s="101">
        <v>132.73554400000003</v>
      </c>
      <c r="Q79" s="101">
        <v>3.3718919999999994</v>
      </c>
      <c r="R79" s="101">
        <v>4.8199999999999996E-3</v>
      </c>
      <c r="S79" s="101">
        <v>2.4557869999999999</v>
      </c>
      <c r="U79" s="159" t="s">
        <v>546</v>
      </c>
    </row>
    <row r="80" spans="1:21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>
      <c r="A81" s="100">
        <v>2021</v>
      </c>
      <c r="B81" s="159" t="s">
        <v>339</v>
      </c>
      <c r="C81" s="101">
        <v>9.3185879999999983</v>
      </c>
      <c r="D81" s="101">
        <v>0.39695800000000003</v>
      </c>
      <c r="E81" s="101">
        <v>0.14932500000000001</v>
      </c>
      <c r="F81" s="101">
        <v>29.888243000000003</v>
      </c>
      <c r="G81" s="101">
        <v>241.22317099999995</v>
      </c>
      <c r="H81" s="101">
        <v>101.553572</v>
      </c>
      <c r="I81" s="101">
        <v>7.3921419999999989</v>
      </c>
      <c r="J81" s="101">
        <v>12.785509999999995</v>
      </c>
      <c r="K81" s="101">
        <v>0.35942600000000002</v>
      </c>
      <c r="L81" s="101">
        <v>56.495450000000005</v>
      </c>
      <c r="M81" s="101">
        <v>74.622207000000003</v>
      </c>
      <c r="N81" s="101">
        <v>3.4153000000000003E-2</v>
      </c>
      <c r="O81" s="101">
        <v>49.189307999999997</v>
      </c>
      <c r="P81" s="101">
        <v>138.32517000000001</v>
      </c>
      <c r="Q81" s="101">
        <v>5.2871069999999989</v>
      </c>
      <c r="R81" s="101">
        <v>9.6210000000000011E-3</v>
      </c>
      <c r="S81" s="101">
        <v>2.5199439999999997</v>
      </c>
      <c r="T81" s="100">
        <v>2021</v>
      </c>
      <c r="U81" s="159" t="s">
        <v>535</v>
      </c>
    </row>
    <row r="82" spans="1:21">
      <c r="B82" s="159" t="s">
        <v>340</v>
      </c>
      <c r="C82" s="101">
        <v>8.6040669999999988</v>
      </c>
      <c r="D82" s="101">
        <v>0.51020599999999994</v>
      </c>
      <c r="E82" s="101">
        <v>0.31826400000000005</v>
      </c>
      <c r="F82" s="101">
        <v>37.391231999999995</v>
      </c>
      <c r="G82" s="101">
        <v>264.00632900000005</v>
      </c>
      <c r="H82" s="101">
        <v>108.22432000000002</v>
      </c>
      <c r="I82" s="101">
        <v>8.4831490000000009</v>
      </c>
      <c r="J82" s="101">
        <v>13.049564999999998</v>
      </c>
      <c r="K82" s="101">
        <v>0.59240400000000004</v>
      </c>
      <c r="L82" s="101">
        <v>59.213450000000009</v>
      </c>
      <c r="M82" s="101">
        <v>90.23096799999999</v>
      </c>
      <c r="N82" s="101">
        <v>4.0301000000000003E-2</v>
      </c>
      <c r="O82" s="101">
        <v>42.091326999999993</v>
      </c>
      <c r="P82" s="101">
        <v>140.94021700000002</v>
      </c>
      <c r="Q82" s="101">
        <v>3.1749239999999999</v>
      </c>
      <c r="R82" s="101">
        <v>9.3539999999999995E-3</v>
      </c>
      <c r="S82" s="101">
        <v>2.5622150000000001</v>
      </c>
      <c r="U82" s="159" t="s">
        <v>536</v>
      </c>
    </row>
    <row r="83" spans="1:21">
      <c r="B83" s="159" t="s">
        <v>341</v>
      </c>
      <c r="C83" s="101">
        <v>9.7118120000000001</v>
      </c>
      <c r="D83" s="101">
        <v>0.48258800000000002</v>
      </c>
      <c r="E83" s="101">
        <v>0.41491100000000009</v>
      </c>
      <c r="F83" s="101">
        <v>47.247247000000002</v>
      </c>
      <c r="G83" s="101">
        <v>310.21374300000008</v>
      </c>
      <c r="H83" s="101">
        <v>120.904369</v>
      </c>
      <c r="I83" s="101">
        <v>10.234766</v>
      </c>
      <c r="J83" s="101">
        <v>15.81900700000001</v>
      </c>
      <c r="K83" s="101">
        <v>1.0471170000000001</v>
      </c>
      <c r="L83" s="101">
        <v>67.531160999999997</v>
      </c>
      <c r="M83" s="101">
        <v>109.265028</v>
      </c>
      <c r="N83" s="101">
        <v>3.7822999999999996E-2</v>
      </c>
      <c r="O83" s="101">
        <v>67.471519000000001</v>
      </c>
      <c r="P83" s="101">
        <v>155.64268000000007</v>
      </c>
      <c r="Q83" s="101">
        <v>3.7984499999999999</v>
      </c>
      <c r="R83" s="101">
        <v>9.2370000000000004E-3</v>
      </c>
      <c r="S83" s="101">
        <v>3.6570359999999997</v>
      </c>
      <c r="U83" s="159" t="s">
        <v>537</v>
      </c>
    </row>
    <row r="84" spans="1:21">
      <c r="B84" s="159" t="s">
        <v>342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U84" s="159" t="s">
        <v>538</v>
      </c>
    </row>
    <row r="85" spans="1:21">
      <c r="B85" s="159" t="s">
        <v>343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U85" s="159" t="s">
        <v>539</v>
      </c>
    </row>
    <row r="86" spans="1:21">
      <c r="B86" s="159" t="s">
        <v>344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U86" s="159" t="s">
        <v>540</v>
      </c>
    </row>
    <row r="87" spans="1:21">
      <c r="B87" s="159" t="s">
        <v>345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59" t="s">
        <v>541</v>
      </c>
    </row>
    <row r="88" spans="1:21">
      <c r="B88" s="159" t="s">
        <v>346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59" t="s">
        <v>542</v>
      </c>
    </row>
    <row r="89" spans="1:21">
      <c r="B89" s="159" t="s">
        <v>347</v>
      </c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59" t="s">
        <v>543</v>
      </c>
    </row>
    <row r="90" spans="1:21">
      <c r="B90" s="159" t="s">
        <v>348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U90" s="159" t="s">
        <v>544</v>
      </c>
    </row>
    <row r="91" spans="1:21">
      <c r="B91" s="159" t="s">
        <v>349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U91" s="159" t="s">
        <v>545</v>
      </c>
    </row>
    <row r="92" spans="1:21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546</v>
      </c>
    </row>
    <row r="93" spans="1:21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>
      <c r="A96" s="268" t="s">
        <v>679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>
      <c r="A97" s="227" t="s">
        <v>162</v>
      </c>
      <c r="B97" s="227" t="s">
        <v>163</v>
      </c>
      <c r="C97" s="265" t="s">
        <v>677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7" t="s">
        <v>532</v>
      </c>
      <c r="U97" s="227" t="s">
        <v>519</v>
      </c>
    </row>
    <row r="98" spans="1:21" ht="20.25" customHeight="1" thickBot="1">
      <c r="A98" s="228"/>
      <c r="B98" s="228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28"/>
      <c r="U98" s="228"/>
    </row>
    <row r="99" spans="1:21">
      <c r="A99" s="100">
        <v>2020</v>
      </c>
      <c r="B99" s="159" t="s">
        <v>339</v>
      </c>
      <c r="C99" s="101">
        <v>14.357569</v>
      </c>
      <c r="D99" s="101">
        <v>0.93299399999999999</v>
      </c>
      <c r="E99" s="101">
        <v>6.9870699999999992</v>
      </c>
      <c r="F99" s="101">
        <v>19.714440999999997</v>
      </c>
      <c r="G99" s="101">
        <v>22.392954</v>
      </c>
      <c r="H99" s="101">
        <v>6.3881600000000001</v>
      </c>
      <c r="I99" s="101">
        <v>8.5707110000000011</v>
      </c>
      <c r="J99" s="101">
        <v>25.464233999999998</v>
      </c>
      <c r="K99" s="101">
        <v>11.342648000000002</v>
      </c>
      <c r="L99" s="101">
        <v>191.99593799999997</v>
      </c>
      <c r="M99" s="101">
        <v>89.130844999999994</v>
      </c>
      <c r="N99" s="101">
        <v>54.005969999999991</v>
      </c>
      <c r="O99" s="101">
        <v>172.20095600000002</v>
      </c>
      <c r="P99" s="101">
        <v>4.8187469999999992</v>
      </c>
      <c r="Q99" s="101">
        <v>0.55601999999999996</v>
      </c>
      <c r="R99" s="101">
        <v>0.259959</v>
      </c>
      <c r="S99" s="101">
        <v>36.899037999999997</v>
      </c>
      <c r="T99" s="100">
        <v>2020</v>
      </c>
      <c r="U99" s="159" t="s">
        <v>535</v>
      </c>
    </row>
    <row r="100" spans="1:21">
      <c r="B100" s="159" t="s">
        <v>340</v>
      </c>
      <c r="C100" s="101">
        <v>14.285644999999999</v>
      </c>
      <c r="D100" s="101">
        <v>1.3878269999999999</v>
      </c>
      <c r="E100" s="101">
        <v>7.1230000000000011</v>
      </c>
      <c r="F100" s="101">
        <v>22.252304999999996</v>
      </c>
      <c r="G100" s="101">
        <v>23.267745000000001</v>
      </c>
      <c r="H100" s="101">
        <v>5.6945390000000007</v>
      </c>
      <c r="I100" s="101">
        <v>8.9782680000000017</v>
      </c>
      <c r="J100" s="101">
        <v>25.120104999999999</v>
      </c>
      <c r="K100" s="101">
        <v>11.517024000000001</v>
      </c>
      <c r="L100" s="101">
        <v>170.05117799999999</v>
      </c>
      <c r="M100" s="101">
        <v>84.784514000000001</v>
      </c>
      <c r="N100" s="101">
        <v>55.414625000000001</v>
      </c>
      <c r="O100" s="101">
        <v>155.64773399999999</v>
      </c>
      <c r="P100" s="101">
        <v>4.186062999999999</v>
      </c>
      <c r="Q100" s="101">
        <v>0.73134399999999999</v>
      </c>
      <c r="R100" s="101">
        <v>0.25692999999999999</v>
      </c>
      <c r="S100" s="101">
        <v>41.481590000000004</v>
      </c>
      <c r="U100" s="159" t="s">
        <v>536</v>
      </c>
    </row>
    <row r="101" spans="1:21">
      <c r="B101" s="159" t="s">
        <v>341</v>
      </c>
      <c r="C101" s="101">
        <v>14.948613</v>
      </c>
      <c r="D101" s="101">
        <v>0.85285899999999992</v>
      </c>
      <c r="E101" s="101">
        <v>5.861459</v>
      </c>
      <c r="F101" s="101">
        <v>22.841911</v>
      </c>
      <c r="G101" s="101">
        <v>34.792121999999999</v>
      </c>
      <c r="H101" s="101">
        <v>5.4077489999999999</v>
      </c>
      <c r="I101" s="101">
        <v>8.0050369999999997</v>
      </c>
      <c r="J101" s="101">
        <v>20.664747999999999</v>
      </c>
      <c r="K101" s="101">
        <v>13.441237000000003</v>
      </c>
      <c r="L101" s="101">
        <v>153.840307</v>
      </c>
      <c r="M101" s="101">
        <v>62.452691999999999</v>
      </c>
      <c r="N101" s="101">
        <v>40.208781999999999</v>
      </c>
      <c r="O101" s="101">
        <v>115.25356199999999</v>
      </c>
      <c r="P101" s="101">
        <v>4.1416629999999994</v>
      </c>
      <c r="Q101" s="101">
        <v>0.51815500000000003</v>
      </c>
      <c r="R101" s="101">
        <v>0.29114499999999999</v>
      </c>
      <c r="S101" s="101">
        <v>40.773424000000006</v>
      </c>
      <c r="U101" s="159" t="s">
        <v>537</v>
      </c>
    </row>
    <row r="102" spans="1:21">
      <c r="B102" s="159" t="s">
        <v>342</v>
      </c>
      <c r="C102" s="101">
        <v>10.565900999999998</v>
      </c>
      <c r="D102" s="101">
        <v>0.18768800000000002</v>
      </c>
      <c r="E102" s="101">
        <v>3.1489599999999998</v>
      </c>
      <c r="F102" s="101">
        <v>15.266182000000001</v>
      </c>
      <c r="G102" s="101">
        <v>30.652068999999997</v>
      </c>
      <c r="H102" s="101">
        <v>1.3957709999999999</v>
      </c>
      <c r="I102" s="101">
        <v>4.4292009999999999</v>
      </c>
      <c r="J102" s="101">
        <v>11.049831000000001</v>
      </c>
      <c r="K102" s="101">
        <v>8.1331609999999994</v>
      </c>
      <c r="L102" s="101">
        <v>96.365389999999991</v>
      </c>
      <c r="M102" s="101">
        <v>32.883681000000003</v>
      </c>
      <c r="N102" s="101">
        <v>30.221</v>
      </c>
      <c r="O102" s="101">
        <v>48.048916999999996</v>
      </c>
      <c r="P102" s="101">
        <v>1.227196</v>
      </c>
      <c r="Q102" s="101">
        <v>0.12526300000000001</v>
      </c>
      <c r="R102" s="101">
        <v>3.6846999999999998E-2</v>
      </c>
      <c r="S102" s="101">
        <v>29.373771999999995</v>
      </c>
      <c r="U102" s="159" t="s">
        <v>538</v>
      </c>
    </row>
    <row r="103" spans="1:21">
      <c r="B103" s="159" t="s">
        <v>343</v>
      </c>
      <c r="C103" s="101">
        <v>11.419479000000001</v>
      </c>
      <c r="D103" s="101">
        <v>0.42098600000000003</v>
      </c>
      <c r="E103" s="101">
        <v>4.7770510000000002</v>
      </c>
      <c r="F103" s="101">
        <v>14.281723000000001</v>
      </c>
      <c r="G103" s="101">
        <v>26.963856999999997</v>
      </c>
      <c r="H103" s="101">
        <v>2.9106030000000001</v>
      </c>
      <c r="I103" s="101">
        <v>5.5509880000000003</v>
      </c>
      <c r="J103" s="101">
        <v>14.711771000000001</v>
      </c>
      <c r="K103" s="101">
        <v>9.1814350000000005</v>
      </c>
      <c r="L103" s="101">
        <v>109.80682099999999</v>
      </c>
      <c r="M103" s="101">
        <v>42.000652000000002</v>
      </c>
      <c r="N103" s="101">
        <v>92.402032000000005</v>
      </c>
      <c r="O103" s="101">
        <v>76.756765000000001</v>
      </c>
      <c r="P103" s="101">
        <v>2.0029159999999999</v>
      </c>
      <c r="Q103" s="101">
        <v>0.29444500000000001</v>
      </c>
      <c r="R103" s="101">
        <v>9.0295E-2</v>
      </c>
      <c r="S103" s="101">
        <v>36.547691999999998</v>
      </c>
      <c r="U103" s="159" t="s">
        <v>539</v>
      </c>
    </row>
    <row r="104" spans="1:21">
      <c r="B104" s="159" t="s">
        <v>344</v>
      </c>
      <c r="C104" s="101">
        <v>9.9249950000000009</v>
      </c>
      <c r="D104" s="101">
        <v>0.39114300000000002</v>
      </c>
      <c r="E104" s="101">
        <v>5.2806740000000003</v>
      </c>
      <c r="F104" s="101">
        <v>15.709052999999999</v>
      </c>
      <c r="G104" s="101">
        <v>26.405359999999998</v>
      </c>
      <c r="H104" s="101">
        <v>4.7845789999999999</v>
      </c>
      <c r="I104" s="101">
        <v>7.1580659999999998</v>
      </c>
      <c r="J104" s="101">
        <v>18.828689000000004</v>
      </c>
      <c r="K104" s="101">
        <v>7.9136170000000003</v>
      </c>
      <c r="L104" s="101">
        <v>132.790133</v>
      </c>
      <c r="M104" s="101">
        <v>46.61005500000001</v>
      </c>
      <c r="N104" s="101">
        <v>74.849735999999993</v>
      </c>
      <c r="O104" s="101">
        <v>124.646376</v>
      </c>
      <c r="P104" s="101">
        <v>4.1338379999999999</v>
      </c>
      <c r="Q104" s="101">
        <v>0.85623099999999996</v>
      </c>
      <c r="R104" s="101">
        <v>0.16408800000000001</v>
      </c>
      <c r="S104" s="101">
        <v>45.004055999999999</v>
      </c>
      <c r="U104" s="159" t="s">
        <v>540</v>
      </c>
    </row>
    <row r="105" spans="1:21">
      <c r="B105" s="159" t="s">
        <v>345</v>
      </c>
      <c r="C105" s="101">
        <v>11.149657999999999</v>
      </c>
      <c r="D105" s="101">
        <v>0.66271299999999989</v>
      </c>
      <c r="E105" s="101">
        <v>6.4142589999999995</v>
      </c>
      <c r="F105" s="101">
        <v>20.963679000000003</v>
      </c>
      <c r="G105" s="101">
        <v>26.695309999999999</v>
      </c>
      <c r="H105" s="101">
        <v>6.2634020000000001</v>
      </c>
      <c r="I105" s="101">
        <v>10.473044</v>
      </c>
      <c r="J105" s="101">
        <v>25.786685000000002</v>
      </c>
      <c r="K105" s="101">
        <v>11.283657999999999</v>
      </c>
      <c r="L105" s="101">
        <v>209.79535799999999</v>
      </c>
      <c r="M105" s="101">
        <v>75.809440999999993</v>
      </c>
      <c r="N105" s="101">
        <v>80.671448999999981</v>
      </c>
      <c r="O105" s="101">
        <v>201.67814000000001</v>
      </c>
      <c r="P105" s="101">
        <v>5.2398579999999999</v>
      </c>
      <c r="Q105" s="101">
        <v>0.78197700000000003</v>
      </c>
      <c r="R105" s="101">
        <v>0.39086499999999996</v>
      </c>
      <c r="S105" s="101">
        <v>51.359501999999992</v>
      </c>
      <c r="U105" s="159" t="s">
        <v>541</v>
      </c>
    </row>
    <row r="106" spans="1:21">
      <c r="B106" s="159" t="s">
        <v>346</v>
      </c>
      <c r="C106" s="101">
        <v>7.9103699999999995</v>
      </c>
      <c r="D106" s="101">
        <v>0.267648</v>
      </c>
      <c r="E106" s="101">
        <v>3.2184559999999998</v>
      </c>
      <c r="F106" s="101">
        <v>13.742498000000001</v>
      </c>
      <c r="G106" s="101">
        <v>14.345234999999999</v>
      </c>
      <c r="H106" s="101">
        <v>4.2885620000000007</v>
      </c>
      <c r="I106" s="101">
        <v>6.8436580000000005</v>
      </c>
      <c r="J106" s="101">
        <v>16.387639</v>
      </c>
      <c r="K106" s="101">
        <v>7.5683400000000001</v>
      </c>
      <c r="L106" s="101">
        <v>151.97471200000001</v>
      </c>
      <c r="M106" s="101">
        <v>63.310889000000003</v>
      </c>
      <c r="N106" s="101">
        <v>62.113134000000002</v>
      </c>
      <c r="O106" s="101">
        <v>167.76110700000001</v>
      </c>
      <c r="P106" s="101">
        <v>2.5602929999999997</v>
      </c>
      <c r="Q106" s="101">
        <v>0.30696000000000001</v>
      </c>
      <c r="R106" s="101">
        <v>0.54283200000000009</v>
      </c>
      <c r="S106" s="101">
        <v>33.378386000000006</v>
      </c>
      <c r="U106" s="159" t="s">
        <v>542</v>
      </c>
    </row>
    <row r="107" spans="1:21">
      <c r="B107" s="159" t="s">
        <v>347</v>
      </c>
      <c r="C107" s="101">
        <v>14.986866999999998</v>
      </c>
      <c r="D107" s="101">
        <v>0.47909200000000002</v>
      </c>
      <c r="E107" s="101">
        <v>5.5454689999999998</v>
      </c>
      <c r="F107" s="101">
        <v>17.380333</v>
      </c>
      <c r="G107" s="101">
        <v>15.30311</v>
      </c>
      <c r="H107" s="101">
        <v>5.6512809999999991</v>
      </c>
      <c r="I107" s="101">
        <v>10.790386999999999</v>
      </c>
      <c r="J107" s="101">
        <v>26.444695000000003</v>
      </c>
      <c r="K107" s="101">
        <v>6.6894460000000002</v>
      </c>
      <c r="L107" s="101">
        <v>135.40378200000001</v>
      </c>
      <c r="M107" s="101">
        <v>60.855659999999993</v>
      </c>
      <c r="N107" s="101">
        <v>61.142030999999989</v>
      </c>
      <c r="O107" s="101">
        <v>131.31671399999999</v>
      </c>
      <c r="P107" s="101">
        <v>5.2051999999999996</v>
      </c>
      <c r="Q107" s="101">
        <v>0.57728999999999997</v>
      </c>
      <c r="R107" s="101">
        <v>0.6571840000000001</v>
      </c>
      <c r="S107" s="101">
        <v>43.244646000000003</v>
      </c>
      <c r="U107" s="159" t="s">
        <v>543</v>
      </c>
    </row>
    <row r="108" spans="1:21">
      <c r="B108" s="159" t="s">
        <v>348</v>
      </c>
      <c r="C108" s="101">
        <v>15.207230000000001</v>
      </c>
      <c r="D108" s="101">
        <v>0.90062200000000003</v>
      </c>
      <c r="E108" s="101">
        <v>6.6052700000000009</v>
      </c>
      <c r="F108" s="101">
        <v>18.530918</v>
      </c>
      <c r="G108" s="101">
        <v>17.233977999999997</v>
      </c>
      <c r="H108" s="101">
        <v>6.5080269999999993</v>
      </c>
      <c r="I108" s="101">
        <v>11.527049000000002</v>
      </c>
      <c r="J108" s="101">
        <v>27.225688999999996</v>
      </c>
      <c r="K108" s="101">
        <v>9.4700310000000005</v>
      </c>
      <c r="L108" s="101">
        <v>189.74723500000005</v>
      </c>
      <c r="M108" s="101">
        <v>69.277798000000004</v>
      </c>
      <c r="N108" s="101">
        <v>78.586570000000009</v>
      </c>
      <c r="O108" s="101">
        <v>128.70940099999999</v>
      </c>
      <c r="P108" s="101">
        <v>5.2997969999999999</v>
      </c>
      <c r="Q108" s="101">
        <v>0.70217399999999996</v>
      </c>
      <c r="R108" s="101">
        <v>0.42218299999999997</v>
      </c>
      <c r="S108" s="101">
        <v>47.349536000000001</v>
      </c>
      <c r="U108" s="159" t="s">
        <v>544</v>
      </c>
    </row>
    <row r="109" spans="1:21">
      <c r="B109" s="159" t="s">
        <v>349</v>
      </c>
      <c r="C109" s="101">
        <v>13.687965000000002</v>
      </c>
      <c r="D109" s="101">
        <v>0.84540999999999999</v>
      </c>
      <c r="E109" s="101">
        <v>6.2409310000000007</v>
      </c>
      <c r="F109" s="101">
        <v>16.339276999999999</v>
      </c>
      <c r="G109" s="101">
        <v>18.262357000000002</v>
      </c>
      <c r="H109" s="101">
        <v>6.5258950000000002</v>
      </c>
      <c r="I109" s="101">
        <v>9.8369240000000016</v>
      </c>
      <c r="J109" s="101">
        <v>25.507019999999997</v>
      </c>
      <c r="K109" s="101">
        <v>10.889044</v>
      </c>
      <c r="L109" s="101">
        <v>168.309403</v>
      </c>
      <c r="M109" s="101">
        <v>54.358424000000014</v>
      </c>
      <c r="N109" s="101">
        <v>70.830965000000006</v>
      </c>
      <c r="O109" s="101">
        <v>112.17645300000001</v>
      </c>
      <c r="P109" s="101">
        <v>4.679551</v>
      </c>
      <c r="Q109" s="101">
        <v>0.51839800000000003</v>
      </c>
      <c r="R109" s="101">
        <v>0.22644599999999998</v>
      </c>
      <c r="S109" s="101">
        <v>43.612921999999998</v>
      </c>
      <c r="U109" s="159" t="s">
        <v>545</v>
      </c>
    </row>
    <row r="110" spans="1:21">
      <c r="B110" s="159" t="s">
        <v>350</v>
      </c>
      <c r="C110" s="101">
        <v>10.692027999999999</v>
      </c>
      <c r="D110" s="101">
        <v>0.85739399999999999</v>
      </c>
      <c r="E110" s="101">
        <v>4.5883159999999998</v>
      </c>
      <c r="F110" s="101">
        <v>15.279079999999997</v>
      </c>
      <c r="G110" s="101">
        <v>18.334485999999998</v>
      </c>
      <c r="H110" s="101">
        <v>4.9377009999999997</v>
      </c>
      <c r="I110" s="101">
        <v>9.1379000000000001</v>
      </c>
      <c r="J110" s="101">
        <v>20.843729999999994</v>
      </c>
      <c r="K110" s="101">
        <v>10.0989</v>
      </c>
      <c r="L110" s="101">
        <v>141.61786299999997</v>
      </c>
      <c r="M110" s="101">
        <v>57.156655000000001</v>
      </c>
      <c r="N110" s="101">
        <v>65.506869999999992</v>
      </c>
      <c r="O110" s="101">
        <v>97.870217999999994</v>
      </c>
      <c r="P110" s="101">
        <v>4.4669350000000003</v>
      </c>
      <c r="Q110" s="101">
        <v>0.55910500000000007</v>
      </c>
      <c r="R110" s="101">
        <v>0.12760100000000002</v>
      </c>
      <c r="S110" s="101">
        <v>33.409175000000012</v>
      </c>
      <c r="U110" s="159" t="s">
        <v>546</v>
      </c>
    </row>
    <row r="111" spans="1:2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>
      <c r="A112" s="100">
        <v>2021</v>
      </c>
      <c r="B112" s="159" t="s">
        <v>339</v>
      </c>
      <c r="C112" s="101">
        <v>13.439825000000001</v>
      </c>
      <c r="D112" s="101">
        <v>0.8689150000000001</v>
      </c>
      <c r="E112" s="101">
        <v>6.3885130000000006</v>
      </c>
      <c r="F112" s="101">
        <v>20.202382999999998</v>
      </c>
      <c r="G112" s="101">
        <v>22.094231000000001</v>
      </c>
      <c r="H112" s="101">
        <v>4.9391090000000002</v>
      </c>
      <c r="I112" s="101">
        <v>8.507223999999999</v>
      </c>
      <c r="J112" s="101">
        <v>23.705406000000004</v>
      </c>
      <c r="K112" s="101">
        <v>11.095140000000001</v>
      </c>
      <c r="L112" s="101">
        <v>177.40719799999999</v>
      </c>
      <c r="M112" s="101">
        <v>56.452869</v>
      </c>
      <c r="N112" s="101">
        <v>59.779051000000024</v>
      </c>
      <c r="O112" s="101">
        <v>136.016921</v>
      </c>
      <c r="P112" s="101">
        <v>4.7275010000000002</v>
      </c>
      <c r="Q112" s="101">
        <v>0.31650899999999998</v>
      </c>
      <c r="R112" s="101">
        <v>0.236452</v>
      </c>
      <c r="S112" s="101">
        <v>37.813573000000005</v>
      </c>
      <c r="T112" s="100">
        <v>2021</v>
      </c>
      <c r="U112" s="159" t="s">
        <v>535</v>
      </c>
    </row>
    <row r="113" spans="1:21">
      <c r="B113" s="159" t="s">
        <v>340</v>
      </c>
      <c r="C113" s="101">
        <v>14.438920999999997</v>
      </c>
      <c r="D113" s="101">
        <v>0.88781900000000002</v>
      </c>
      <c r="E113" s="101">
        <v>6.134424000000001</v>
      </c>
      <c r="F113" s="101">
        <v>17.492202000000002</v>
      </c>
      <c r="G113" s="101">
        <v>24.858233999999996</v>
      </c>
      <c r="H113" s="101">
        <v>4.4918140000000006</v>
      </c>
      <c r="I113" s="101">
        <v>9.3367039999999992</v>
      </c>
      <c r="J113" s="101">
        <v>24.525112999999994</v>
      </c>
      <c r="K113" s="101">
        <v>13.116862999999999</v>
      </c>
      <c r="L113" s="101">
        <v>176.54272700000001</v>
      </c>
      <c r="M113" s="101">
        <v>61.892493000000002</v>
      </c>
      <c r="N113" s="101">
        <v>61.269126000000014</v>
      </c>
      <c r="O113" s="101">
        <v>130.36745099999999</v>
      </c>
      <c r="P113" s="101">
        <v>4.7505880000000005</v>
      </c>
      <c r="Q113" s="101">
        <v>0.43712099999999998</v>
      </c>
      <c r="R113" s="101">
        <v>0.28297699999999998</v>
      </c>
      <c r="S113" s="101">
        <v>38.690998999999984</v>
      </c>
      <c r="U113" s="159" t="s">
        <v>536</v>
      </c>
    </row>
    <row r="114" spans="1:21">
      <c r="B114" s="159" t="s">
        <v>341</v>
      </c>
      <c r="C114" s="101">
        <v>17.860821000000001</v>
      </c>
      <c r="D114" s="101">
        <v>0.95211999999999997</v>
      </c>
      <c r="E114" s="101">
        <v>6.915184</v>
      </c>
      <c r="F114" s="101">
        <v>23.326616000000001</v>
      </c>
      <c r="G114" s="101">
        <v>30.504608000000005</v>
      </c>
      <c r="H114" s="101">
        <v>5.0082380000000004</v>
      </c>
      <c r="I114" s="101">
        <v>10.538511</v>
      </c>
      <c r="J114" s="101">
        <v>27.408113000000007</v>
      </c>
      <c r="K114" s="101">
        <v>14.645164000000001</v>
      </c>
      <c r="L114" s="101">
        <v>211.21913000000001</v>
      </c>
      <c r="M114" s="101">
        <v>67.610319000000004</v>
      </c>
      <c r="N114" s="101">
        <v>70.243935999999991</v>
      </c>
      <c r="O114" s="101">
        <v>139.04160000000002</v>
      </c>
      <c r="P114" s="101">
        <v>5.5343029999999995</v>
      </c>
      <c r="Q114" s="101">
        <v>0.827125</v>
      </c>
      <c r="R114" s="101">
        <v>0.34141499999999997</v>
      </c>
      <c r="S114" s="101">
        <v>49.768538000000007</v>
      </c>
      <c r="U114" s="159" t="s">
        <v>537</v>
      </c>
    </row>
    <row r="115" spans="1:21">
      <c r="B115" s="159" t="s">
        <v>342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U115" s="159" t="s">
        <v>538</v>
      </c>
    </row>
    <row r="116" spans="1:21">
      <c r="B116" s="159" t="s">
        <v>343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U116" s="159" t="s">
        <v>539</v>
      </c>
    </row>
    <row r="117" spans="1:21">
      <c r="B117" s="159" t="s">
        <v>344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U117" s="159" t="s">
        <v>540</v>
      </c>
    </row>
    <row r="118" spans="1:21">
      <c r="B118" s="159" t="s">
        <v>345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U118" s="159" t="s">
        <v>541</v>
      </c>
    </row>
    <row r="119" spans="1:21">
      <c r="B119" s="159" t="s">
        <v>346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U119" s="159" t="s">
        <v>542</v>
      </c>
    </row>
    <row r="120" spans="1:21">
      <c r="B120" s="159" t="s">
        <v>347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U120" s="159" t="s">
        <v>543</v>
      </c>
    </row>
    <row r="121" spans="1:21">
      <c r="B121" s="159" t="s">
        <v>348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U121" s="159" t="s">
        <v>544</v>
      </c>
    </row>
    <row r="122" spans="1:21">
      <c r="B122" s="159" t="s">
        <v>349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U122" s="159" t="s">
        <v>545</v>
      </c>
    </row>
    <row r="123" spans="1:21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546</v>
      </c>
    </row>
    <row r="124" spans="1:21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>
      <c r="A127" s="268" t="s">
        <v>679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>
      <c r="A128" s="227" t="s">
        <v>162</v>
      </c>
      <c r="B128" s="227" t="s">
        <v>163</v>
      </c>
      <c r="C128" s="265" t="s">
        <v>677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7" t="s">
        <v>532</v>
      </c>
      <c r="U128" s="227" t="s">
        <v>519</v>
      </c>
    </row>
    <row r="129" spans="1:21" ht="20.25" customHeight="1" thickBot="1">
      <c r="A129" s="228"/>
      <c r="B129" s="228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28"/>
      <c r="U129" s="228"/>
    </row>
    <row r="130" spans="1:21">
      <c r="A130" s="100">
        <v>2020</v>
      </c>
      <c r="B130" s="159" t="s">
        <v>339</v>
      </c>
      <c r="C130" s="101">
        <v>62.229917999999998</v>
      </c>
      <c r="D130" s="101">
        <v>46.986824000000006</v>
      </c>
      <c r="E130" s="101">
        <v>37.663496000000002</v>
      </c>
      <c r="F130" s="101">
        <v>110.90699099999999</v>
      </c>
      <c r="G130" s="101">
        <v>127.43340500000004</v>
      </c>
      <c r="H130" s="101">
        <v>20.152864000000001</v>
      </c>
      <c r="I130" s="101">
        <v>3.5862999999999999E-2</v>
      </c>
      <c r="J130" s="101">
        <v>57.536955000000006</v>
      </c>
      <c r="K130" s="101">
        <v>1.6319789999999998</v>
      </c>
      <c r="L130" s="101">
        <v>0.78043899999999999</v>
      </c>
      <c r="M130" s="101">
        <v>1.0145420000000001</v>
      </c>
      <c r="N130" s="101">
        <v>0.181451</v>
      </c>
      <c r="O130" s="101">
        <v>18.560265000000001</v>
      </c>
      <c r="P130" s="101">
        <v>31.794229000000001</v>
      </c>
      <c r="Q130" s="101">
        <v>308.56362300000001</v>
      </c>
      <c r="R130" s="101">
        <v>424.68223599999999</v>
      </c>
      <c r="S130" s="101">
        <v>0.29834899999999998</v>
      </c>
      <c r="T130" s="100">
        <v>2020</v>
      </c>
      <c r="U130" s="159" t="s">
        <v>535</v>
      </c>
    </row>
    <row r="131" spans="1:21">
      <c r="B131" s="159" t="s">
        <v>340</v>
      </c>
      <c r="C131" s="101">
        <v>60.626002000000007</v>
      </c>
      <c r="D131" s="101">
        <v>43.132558999999993</v>
      </c>
      <c r="E131" s="101">
        <v>26.743396000000001</v>
      </c>
      <c r="F131" s="101">
        <v>96.523452000000006</v>
      </c>
      <c r="G131" s="101">
        <v>118.142833</v>
      </c>
      <c r="H131" s="101">
        <v>17.510997</v>
      </c>
      <c r="I131" s="101">
        <v>6.1282999999999997E-2</v>
      </c>
      <c r="J131" s="101">
        <v>62.498743999999995</v>
      </c>
      <c r="K131" s="101">
        <v>1.582368</v>
      </c>
      <c r="L131" s="101">
        <v>0.98087599999999986</v>
      </c>
      <c r="M131" s="101">
        <v>0.531559</v>
      </c>
      <c r="N131" s="101">
        <v>7.6894999999999991E-2</v>
      </c>
      <c r="O131" s="101">
        <v>16.170824000000003</v>
      </c>
      <c r="P131" s="101">
        <v>31.077928</v>
      </c>
      <c r="Q131" s="101">
        <v>304.35575799999998</v>
      </c>
      <c r="R131" s="101">
        <v>397.83913900000005</v>
      </c>
      <c r="S131" s="101">
        <v>0.45311299999999999</v>
      </c>
      <c r="U131" s="159" t="s">
        <v>536</v>
      </c>
    </row>
    <row r="132" spans="1:21">
      <c r="B132" s="159" t="s">
        <v>341</v>
      </c>
      <c r="C132" s="101">
        <v>55.788087000000004</v>
      </c>
      <c r="D132" s="101">
        <v>43.597659000000007</v>
      </c>
      <c r="E132" s="101">
        <v>20.318854000000005</v>
      </c>
      <c r="F132" s="101">
        <v>96.853791000000001</v>
      </c>
      <c r="G132" s="101">
        <v>131.22461100000001</v>
      </c>
      <c r="H132" s="101">
        <v>13.693639000000001</v>
      </c>
      <c r="I132" s="101">
        <v>1.7548999999999999E-2</v>
      </c>
      <c r="J132" s="101">
        <v>53.477143999999996</v>
      </c>
      <c r="K132" s="101">
        <v>1.673138</v>
      </c>
      <c r="L132" s="101">
        <v>0.62000999999999995</v>
      </c>
      <c r="M132" s="101">
        <v>1.470024</v>
      </c>
      <c r="N132" s="101">
        <v>6.504299999999999E-2</v>
      </c>
      <c r="O132" s="101">
        <v>14.943186000000003</v>
      </c>
      <c r="P132" s="101">
        <v>26.699177000000006</v>
      </c>
      <c r="Q132" s="101">
        <v>292.30944200000005</v>
      </c>
      <c r="R132" s="101">
        <v>342.45162700000003</v>
      </c>
      <c r="S132" s="101">
        <v>0.23370999999999997</v>
      </c>
      <c r="U132" s="159" t="s">
        <v>537</v>
      </c>
    </row>
    <row r="133" spans="1:21">
      <c r="B133" s="159" t="s">
        <v>342</v>
      </c>
      <c r="C133" s="101">
        <v>31.299705999999997</v>
      </c>
      <c r="D133" s="101">
        <v>35.554682</v>
      </c>
      <c r="E133" s="101">
        <v>11.725783999999999</v>
      </c>
      <c r="F133" s="101">
        <v>80.357762000000008</v>
      </c>
      <c r="G133" s="101">
        <v>98.198054000000042</v>
      </c>
      <c r="H133" s="101">
        <v>9.0452460000000023</v>
      </c>
      <c r="I133" s="101">
        <v>1.4572000000000002E-2</v>
      </c>
      <c r="J133" s="101">
        <v>32.365292999999994</v>
      </c>
      <c r="K133" s="101">
        <v>0.14218</v>
      </c>
      <c r="L133" s="101">
        <v>0.75210700000000008</v>
      </c>
      <c r="M133" s="101">
        <v>1.3497840000000001</v>
      </c>
      <c r="N133" s="101">
        <v>6.3838000000000006E-2</v>
      </c>
      <c r="O133" s="101">
        <v>11.917325000000002</v>
      </c>
      <c r="P133" s="101">
        <v>15.764304000000003</v>
      </c>
      <c r="Q133" s="101">
        <v>174.48447999999996</v>
      </c>
      <c r="R133" s="101">
        <v>218.81863700000002</v>
      </c>
      <c r="S133" s="101">
        <v>0.38529200000000002</v>
      </c>
      <c r="U133" s="159" t="s">
        <v>538</v>
      </c>
    </row>
    <row r="134" spans="1:21">
      <c r="B134" s="159" t="s">
        <v>343</v>
      </c>
      <c r="C134" s="101">
        <v>37.496195000000007</v>
      </c>
      <c r="D134" s="101">
        <v>35.290411000000006</v>
      </c>
      <c r="E134" s="101">
        <v>26.746974999999996</v>
      </c>
      <c r="F134" s="101">
        <v>89.792324000000008</v>
      </c>
      <c r="G134" s="101">
        <v>108.26489599999999</v>
      </c>
      <c r="H134" s="101">
        <v>11.886527000000001</v>
      </c>
      <c r="I134" s="101">
        <v>2.8729999999999999E-2</v>
      </c>
      <c r="J134" s="101">
        <v>47.548182000000004</v>
      </c>
      <c r="K134" s="101">
        <v>1.665106</v>
      </c>
      <c r="L134" s="101">
        <v>1.21086</v>
      </c>
      <c r="M134" s="101">
        <v>2.5761430000000001</v>
      </c>
      <c r="N134" s="101">
        <v>8.3833999999999992E-2</v>
      </c>
      <c r="O134" s="101">
        <v>13.078587000000002</v>
      </c>
      <c r="P134" s="101">
        <v>19.109583000000004</v>
      </c>
      <c r="Q134" s="101">
        <v>214.39607999999996</v>
      </c>
      <c r="R134" s="101">
        <v>270.74452099999996</v>
      </c>
      <c r="S134" s="101">
        <v>0.32388499999999998</v>
      </c>
      <c r="U134" s="159" t="s">
        <v>539</v>
      </c>
    </row>
    <row r="135" spans="1:21">
      <c r="B135" s="159" t="s">
        <v>344</v>
      </c>
      <c r="C135" s="101">
        <v>50.940233000000006</v>
      </c>
      <c r="D135" s="101">
        <v>41.536860000000004</v>
      </c>
      <c r="E135" s="101">
        <v>20.752953000000002</v>
      </c>
      <c r="F135" s="101">
        <v>81.43390100000002</v>
      </c>
      <c r="G135" s="101">
        <v>115.535921</v>
      </c>
      <c r="H135" s="101">
        <v>14.910330000000002</v>
      </c>
      <c r="I135" s="101">
        <v>0.15931700000000001</v>
      </c>
      <c r="J135" s="101">
        <v>57.520609</v>
      </c>
      <c r="K135" s="101">
        <v>0.84394899999999995</v>
      </c>
      <c r="L135" s="101">
        <v>0.69919200000000004</v>
      </c>
      <c r="M135" s="101">
        <v>2.6955880000000003</v>
      </c>
      <c r="N135" s="101">
        <v>4.0312000000000001E-2</v>
      </c>
      <c r="O135" s="101">
        <v>19.087336000000004</v>
      </c>
      <c r="P135" s="101">
        <v>23.701186999999997</v>
      </c>
      <c r="Q135" s="101">
        <v>281.80728399999998</v>
      </c>
      <c r="R135" s="101">
        <v>351.52074400000009</v>
      </c>
      <c r="S135" s="101">
        <v>0.27307100000000001</v>
      </c>
      <c r="U135" s="159" t="s">
        <v>540</v>
      </c>
    </row>
    <row r="136" spans="1:21">
      <c r="B136" s="159" t="s">
        <v>345</v>
      </c>
      <c r="C136" s="101">
        <v>65.553834999999992</v>
      </c>
      <c r="D136" s="101">
        <v>50.281247</v>
      </c>
      <c r="E136" s="101">
        <v>22.408818999999998</v>
      </c>
      <c r="F136" s="101">
        <v>105.33062000000001</v>
      </c>
      <c r="G136" s="101">
        <v>142.393472</v>
      </c>
      <c r="H136" s="101">
        <v>22.387483999999997</v>
      </c>
      <c r="I136" s="101">
        <v>0.156828</v>
      </c>
      <c r="J136" s="101">
        <v>71.145043000000001</v>
      </c>
      <c r="K136" s="101">
        <v>1.9543740000000001</v>
      </c>
      <c r="L136" s="101">
        <v>1.007541</v>
      </c>
      <c r="M136" s="101">
        <v>1.1579809999999999</v>
      </c>
      <c r="N136" s="101">
        <v>4.7562999999999994E-2</v>
      </c>
      <c r="O136" s="101">
        <v>19.629278999999997</v>
      </c>
      <c r="P136" s="101">
        <v>32.838285999999997</v>
      </c>
      <c r="Q136" s="101">
        <v>340.15372000000002</v>
      </c>
      <c r="R136" s="101">
        <v>380.21283200000005</v>
      </c>
      <c r="S136" s="101">
        <v>0.46006899999999995</v>
      </c>
      <c r="U136" s="159" t="s">
        <v>541</v>
      </c>
    </row>
    <row r="137" spans="1:21">
      <c r="B137" s="159" t="s">
        <v>346</v>
      </c>
      <c r="C137" s="101">
        <v>50.678811000000003</v>
      </c>
      <c r="D137" s="101">
        <v>40.709688</v>
      </c>
      <c r="E137" s="101">
        <v>19.154635000000003</v>
      </c>
      <c r="F137" s="101">
        <v>69.113101999999998</v>
      </c>
      <c r="G137" s="101">
        <v>96.877895000000009</v>
      </c>
      <c r="H137" s="101">
        <v>11.498427</v>
      </c>
      <c r="I137" s="101">
        <v>9.4980000000000012E-3</v>
      </c>
      <c r="J137" s="101">
        <v>43.336596999999998</v>
      </c>
      <c r="K137" s="101">
        <v>1.150512</v>
      </c>
      <c r="L137" s="101">
        <v>0.73142800000000008</v>
      </c>
      <c r="M137" s="101">
        <v>0.717441</v>
      </c>
      <c r="N137" s="101">
        <v>3.8214999999999999E-2</v>
      </c>
      <c r="O137" s="101">
        <v>12.659563000000002</v>
      </c>
      <c r="P137" s="101">
        <v>22.441806</v>
      </c>
      <c r="Q137" s="101">
        <v>228.38891299999995</v>
      </c>
      <c r="R137" s="101">
        <v>290.53067700000008</v>
      </c>
      <c r="S137" s="101">
        <v>0.38187899999999991</v>
      </c>
      <c r="U137" s="159" t="s">
        <v>542</v>
      </c>
    </row>
    <row r="138" spans="1:21">
      <c r="B138" s="159" t="s">
        <v>347</v>
      </c>
      <c r="C138" s="101">
        <v>62.051017999999999</v>
      </c>
      <c r="D138" s="101">
        <v>47.841679999999997</v>
      </c>
      <c r="E138" s="101">
        <v>24.545162000000001</v>
      </c>
      <c r="F138" s="101">
        <v>95.979821999999999</v>
      </c>
      <c r="G138" s="101">
        <v>135.886697</v>
      </c>
      <c r="H138" s="101">
        <v>18.462479000000002</v>
      </c>
      <c r="I138" s="101">
        <v>8.3767000000000008E-2</v>
      </c>
      <c r="J138" s="101">
        <v>66.921920999999998</v>
      </c>
      <c r="K138" s="101">
        <v>1.808543</v>
      </c>
      <c r="L138" s="101">
        <v>0.97662800000000005</v>
      </c>
      <c r="M138" s="101">
        <v>0.63683499999999993</v>
      </c>
      <c r="N138" s="101">
        <v>0.11824299999999999</v>
      </c>
      <c r="O138" s="101">
        <v>17.836122</v>
      </c>
      <c r="P138" s="101">
        <v>30.385177000000002</v>
      </c>
      <c r="Q138" s="101">
        <v>319.91709099999997</v>
      </c>
      <c r="R138" s="101">
        <v>418.00077700000008</v>
      </c>
      <c r="S138" s="101">
        <v>0.62523799999999996</v>
      </c>
      <c r="U138" s="159" t="s">
        <v>543</v>
      </c>
    </row>
    <row r="139" spans="1:21">
      <c r="B139" s="159" t="s">
        <v>348</v>
      </c>
      <c r="C139" s="101">
        <v>69.075407999999982</v>
      </c>
      <c r="D139" s="101">
        <v>43.699801999999991</v>
      </c>
      <c r="E139" s="101">
        <v>26.914944999999999</v>
      </c>
      <c r="F139" s="101">
        <v>114.449467</v>
      </c>
      <c r="G139" s="101">
        <v>144.93641</v>
      </c>
      <c r="H139" s="101">
        <v>17.710737999999999</v>
      </c>
      <c r="I139" s="101">
        <v>0.106769</v>
      </c>
      <c r="J139" s="101">
        <v>79.145936000000006</v>
      </c>
      <c r="K139" s="101">
        <v>2.4920119999999999</v>
      </c>
      <c r="L139" s="101">
        <v>1.0545039999999999</v>
      </c>
      <c r="M139" s="101">
        <v>1.7604580000000001</v>
      </c>
      <c r="N139" s="101">
        <v>0.20878499999999997</v>
      </c>
      <c r="O139" s="101">
        <v>20.566761</v>
      </c>
      <c r="P139" s="101">
        <v>37.379279000000004</v>
      </c>
      <c r="Q139" s="101">
        <v>376.0073230000001</v>
      </c>
      <c r="R139" s="101">
        <v>485.73466999999999</v>
      </c>
      <c r="S139" s="101">
        <v>0.27141700000000002</v>
      </c>
      <c r="U139" s="159" t="s">
        <v>544</v>
      </c>
    </row>
    <row r="140" spans="1:21">
      <c r="B140" s="159" t="s">
        <v>349</v>
      </c>
      <c r="C140" s="101">
        <v>65.929358000000008</v>
      </c>
      <c r="D140" s="101">
        <v>46.833273999999996</v>
      </c>
      <c r="E140" s="101">
        <v>22.177910999999998</v>
      </c>
      <c r="F140" s="101">
        <v>109.700993</v>
      </c>
      <c r="G140" s="101">
        <v>139.912937</v>
      </c>
      <c r="H140" s="101">
        <v>22.975611000000001</v>
      </c>
      <c r="I140" s="101">
        <v>0.20679799999999998</v>
      </c>
      <c r="J140" s="101">
        <v>65.899051999999998</v>
      </c>
      <c r="K140" s="101">
        <v>1.9615740000000002</v>
      </c>
      <c r="L140" s="101">
        <v>0.95795300000000005</v>
      </c>
      <c r="M140" s="101">
        <v>2.1829739999999997</v>
      </c>
      <c r="N140" s="101">
        <v>0.18725099999999997</v>
      </c>
      <c r="O140" s="101">
        <v>18.220167999999994</v>
      </c>
      <c r="P140" s="101">
        <v>34.136107000000003</v>
      </c>
      <c r="Q140" s="101">
        <v>352.66173500000014</v>
      </c>
      <c r="R140" s="101">
        <v>447.81110300000012</v>
      </c>
      <c r="S140" s="101">
        <v>0.63993900000000004</v>
      </c>
      <c r="U140" s="159" t="s">
        <v>545</v>
      </c>
    </row>
    <row r="141" spans="1:21">
      <c r="B141" s="159" t="s">
        <v>350</v>
      </c>
      <c r="C141" s="101">
        <v>49.987577999999999</v>
      </c>
      <c r="D141" s="101">
        <v>39.602566999999993</v>
      </c>
      <c r="E141" s="101">
        <v>21.517125</v>
      </c>
      <c r="F141" s="101">
        <v>107.725829</v>
      </c>
      <c r="G141" s="101">
        <v>118.85277199999999</v>
      </c>
      <c r="H141" s="101">
        <v>20.514332000000003</v>
      </c>
      <c r="I141" s="101">
        <v>5.1445000000000005E-2</v>
      </c>
      <c r="J141" s="101">
        <v>57.264841000000004</v>
      </c>
      <c r="K141" s="101">
        <v>1.7714730000000001</v>
      </c>
      <c r="L141" s="101">
        <v>0.63966000000000001</v>
      </c>
      <c r="M141" s="101">
        <v>0.41785999999999995</v>
      </c>
      <c r="N141" s="101">
        <v>0.22278700000000001</v>
      </c>
      <c r="O141" s="101">
        <v>17.606391000000002</v>
      </c>
      <c r="P141" s="101">
        <v>29.991924999999995</v>
      </c>
      <c r="Q141" s="101">
        <v>320.98951499999976</v>
      </c>
      <c r="R141" s="101">
        <v>369.1986340000002</v>
      </c>
      <c r="S141" s="101">
        <v>1.3020480000000001</v>
      </c>
      <c r="U141" s="159" t="s">
        <v>546</v>
      </c>
    </row>
    <row r="142" spans="1:21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>
      <c r="A143" s="100">
        <v>2021</v>
      </c>
      <c r="B143" s="159" t="s">
        <v>339</v>
      </c>
      <c r="C143" s="101">
        <v>57.200243000000015</v>
      </c>
      <c r="D143" s="101">
        <v>42.523654000000001</v>
      </c>
      <c r="E143" s="101">
        <v>17.498495999999999</v>
      </c>
      <c r="F143" s="101">
        <v>126.94331500000001</v>
      </c>
      <c r="G143" s="101">
        <v>134.623289</v>
      </c>
      <c r="H143" s="101">
        <v>22.706474999999998</v>
      </c>
      <c r="I143" s="101">
        <v>6.1785E-2</v>
      </c>
      <c r="J143" s="101">
        <v>53.979196999999999</v>
      </c>
      <c r="K143" s="101">
        <v>1.9097569999999999</v>
      </c>
      <c r="L143" s="101">
        <v>0.71842300000000003</v>
      </c>
      <c r="M143" s="101">
        <v>1.70861</v>
      </c>
      <c r="N143" s="101">
        <v>0.20513999999999999</v>
      </c>
      <c r="O143" s="101">
        <v>14.774877</v>
      </c>
      <c r="P143" s="101">
        <v>29.325037999999999</v>
      </c>
      <c r="Q143" s="101">
        <v>301.76414000000017</v>
      </c>
      <c r="R143" s="101">
        <v>372.13921800000014</v>
      </c>
      <c r="S143" s="101">
        <v>0.17766900000000005</v>
      </c>
      <c r="T143" s="100">
        <v>2021</v>
      </c>
      <c r="U143" s="159" t="s">
        <v>535</v>
      </c>
    </row>
    <row r="144" spans="1:21">
      <c r="B144" s="159" t="s">
        <v>340</v>
      </c>
      <c r="C144" s="101">
        <v>60.864717999999996</v>
      </c>
      <c r="D144" s="101">
        <v>42.239712000000004</v>
      </c>
      <c r="E144" s="101">
        <v>11.027590999999999</v>
      </c>
      <c r="F144" s="101">
        <v>121.01238499999999</v>
      </c>
      <c r="G144" s="101">
        <v>147.29423999999997</v>
      </c>
      <c r="H144" s="101">
        <v>28.218899</v>
      </c>
      <c r="I144" s="101">
        <v>0.22174199999999999</v>
      </c>
      <c r="J144" s="101">
        <v>63.764800000000008</v>
      </c>
      <c r="K144" s="101">
        <v>2.3929529999999999</v>
      </c>
      <c r="L144" s="101">
        <v>1.0623989999999999</v>
      </c>
      <c r="M144" s="101">
        <v>1.671535</v>
      </c>
      <c r="N144" s="101">
        <v>0.23888300000000001</v>
      </c>
      <c r="O144" s="101">
        <v>18.564465000000002</v>
      </c>
      <c r="P144" s="101">
        <v>32.430549000000006</v>
      </c>
      <c r="Q144" s="101">
        <v>320.34226100000024</v>
      </c>
      <c r="R144" s="101">
        <v>422.42854100000011</v>
      </c>
      <c r="S144" s="101">
        <v>0.35346900000000003</v>
      </c>
      <c r="U144" s="159" t="s">
        <v>536</v>
      </c>
    </row>
    <row r="145" spans="1:21">
      <c r="B145" s="159" t="s">
        <v>341</v>
      </c>
      <c r="C145" s="101">
        <v>73.597331000000011</v>
      </c>
      <c r="D145" s="101">
        <v>49.956190000000007</v>
      </c>
      <c r="E145" s="101">
        <v>13.477055999999999</v>
      </c>
      <c r="F145" s="101">
        <v>148.49364000000003</v>
      </c>
      <c r="G145" s="101">
        <v>164.95847500000002</v>
      </c>
      <c r="H145" s="101">
        <v>33.788234999999993</v>
      </c>
      <c r="I145" s="101">
        <v>0.30896099999999999</v>
      </c>
      <c r="J145" s="101">
        <v>76.434767999999991</v>
      </c>
      <c r="K145" s="101">
        <v>2.360687</v>
      </c>
      <c r="L145" s="101">
        <v>1.151046</v>
      </c>
      <c r="M145" s="101">
        <v>2.398066</v>
      </c>
      <c r="N145" s="101">
        <v>0.23978699999999997</v>
      </c>
      <c r="O145" s="101">
        <v>19.669327000000006</v>
      </c>
      <c r="P145" s="101">
        <v>35.810102000000001</v>
      </c>
      <c r="Q145" s="101">
        <v>386.03261600000047</v>
      </c>
      <c r="R145" s="101">
        <v>456.02386600000017</v>
      </c>
      <c r="S145" s="101">
        <v>0.532084</v>
      </c>
      <c r="U145" s="159" t="s">
        <v>537</v>
      </c>
    </row>
    <row r="146" spans="1:21">
      <c r="B146" s="159" t="s">
        <v>342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U146" s="159" t="s">
        <v>538</v>
      </c>
    </row>
    <row r="147" spans="1:21">
      <c r="B147" s="159" t="s">
        <v>343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U147" s="159" t="s">
        <v>539</v>
      </c>
    </row>
    <row r="148" spans="1:21">
      <c r="B148" s="159" t="s">
        <v>344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U148" s="159" t="s">
        <v>540</v>
      </c>
    </row>
    <row r="149" spans="1:21">
      <c r="B149" s="159" t="s">
        <v>345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U149" s="159" t="s">
        <v>541</v>
      </c>
    </row>
    <row r="150" spans="1:21">
      <c r="B150" s="159" t="s">
        <v>346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U150" s="159" t="s">
        <v>542</v>
      </c>
    </row>
    <row r="151" spans="1:21">
      <c r="B151" s="159" t="s">
        <v>347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U151" s="159" t="s">
        <v>543</v>
      </c>
    </row>
    <row r="152" spans="1:21">
      <c r="B152" s="159" t="s">
        <v>348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U152" s="159" t="s">
        <v>544</v>
      </c>
    </row>
    <row r="153" spans="1:21">
      <c r="B153" s="159" t="s">
        <v>349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U153" s="159" t="s">
        <v>545</v>
      </c>
    </row>
    <row r="154" spans="1:21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546</v>
      </c>
    </row>
    <row r="155" spans="1:21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>
      <c r="A158" s="268" t="s">
        <v>679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>
      <c r="A159" s="227" t="s">
        <v>162</v>
      </c>
      <c r="B159" s="227" t="s">
        <v>163</v>
      </c>
      <c r="C159" s="265" t="s">
        <v>677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7" t="s">
        <v>532</v>
      </c>
      <c r="Q159" s="227" t="s">
        <v>519</v>
      </c>
    </row>
    <row r="160" spans="1:21" ht="20.25" customHeight="1" thickBot="1">
      <c r="A160" s="228"/>
      <c r="B160" s="228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28"/>
      <c r="Q160" s="228"/>
      <c r="T160" s="159"/>
    </row>
    <row r="161" spans="1:17">
      <c r="A161" s="100">
        <v>2020</v>
      </c>
      <c r="B161" s="159" t="s">
        <v>339</v>
      </c>
      <c r="C161" s="101">
        <v>790.71679600000004</v>
      </c>
      <c r="D161" s="101">
        <v>24.65199500000001</v>
      </c>
      <c r="E161" s="101">
        <v>3.9362470000000003</v>
      </c>
      <c r="F161" s="101">
        <v>136.809325</v>
      </c>
      <c r="G161" s="101">
        <v>10.783462999999996</v>
      </c>
      <c r="H161" s="101">
        <v>0.75978100000000004</v>
      </c>
      <c r="I161" s="101">
        <v>4.726254</v>
      </c>
      <c r="J161" s="101">
        <v>165.79756000000003</v>
      </c>
      <c r="K161" s="101">
        <v>5.0030280000000005</v>
      </c>
      <c r="L161" s="101">
        <v>10.822508000000001</v>
      </c>
      <c r="M161" s="101">
        <v>1.4241080000000002</v>
      </c>
      <c r="N161" s="101">
        <v>0</v>
      </c>
      <c r="O161" s="101">
        <v>6.8431300000000004</v>
      </c>
      <c r="P161" s="100">
        <v>2020</v>
      </c>
      <c r="Q161" s="159" t="s">
        <v>535</v>
      </c>
    </row>
    <row r="162" spans="1:17">
      <c r="B162" s="159" t="s">
        <v>340</v>
      </c>
      <c r="C162" s="101">
        <v>813.97516399999995</v>
      </c>
      <c r="D162" s="101">
        <v>18.364729000000001</v>
      </c>
      <c r="E162" s="101">
        <v>4.7872940000000002</v>
      </c>
      <c r="F162" s="101">
        <v>146.41828900000002</v>
      </c>
      <c r="G162" s="101">
        <v>14.433310999999996</v>
      </c>
      <c r="H162" s="101">
        <v>0.89034800000000003</v>
      </c>
      <c r="I162" s="101">
        <v>2.95479</v>
      </c>
      <c r="J162" s="101">
        <v>171.45023800000001</v>
      </c>
      <c r="K162" s="101">
        <v>4.788238999999999</v>
      </c>
      <c r="L162" s="101">
        <v>10.944654</v>
      </c>
      <c r="M162" s="101">
        <v>1.4031639999999994</v>
      </c>
      <c r="N162" s="101">
        <v>0</v>
      </c>
      <c r="O162" s="101">
        <v>7.0081009999999999</v>
      </c>
      <c r="P162" s="96"/>
      <c r="Q162" s="159" t="s">
        <v>536</v>
      </c>
    </row>
    <row r="163" spans="1:17">
      <c r="B163" s="159" t="s">
        <v>341</v>
      </c>
      <c r="C163" s="101">
        <v>514.60900499999991</v>
      </c>
      <c r="D163" s="101">
        <v>22.056358999999997</v>
      </c>
      <c r="E163" s="101">
        <v>4.9679470000000006</v>
      </c>
      <c r="F163" s="101">
        <v>114.17883999999998</v>
      </c>
      <c r="G163" s="101">
        <v>9.3980440000000005</v>
      </c>
      <c r="H163" s="101">
        <v>0.67838299999999996</v>
      </c>
      <c r="I163" s="101">
        <v>4.4176630000000001</v>
      </c>
      <c r="J163" s="101">
        <v>120.843069</v>
      </c>
      <c r="K163" s="101">
        <v>4.8565239999999994</v>
      </c>
      <c r="L163" s="101">
        <v>8.9853860000000001</v>
      </c>
      <c r="M163" s="101">
        <v>1.587653</v>
      </c>
      <c r="N163" s="101">
        <v>0</v>
      </c>
      <c r="O163" s="101">
        <v>9.0390139999999981</v>
      </c>
      <c r="P163" s="96"/>
      <c r="Q163" s="159" t="s">
        <v>537</v>
      </c>
    </row>
    <row r="164" spans="1:17">
      <c r="B164" s="159" t="s">
        <v>342</v>
      </c>
      <c r="C164" s="101">
        <v>104.805486</v>
      </c>
      <c r="D164" s="101">
        <v>42.557445999999999</v>
      </c>
      <c r="E164" s="101">
        <v>2.8273710000000003</v>
      </c>
      <c r="F164" s="101">
        <v>56.360764000000003</v>
      </c>
      <c r="G164" s="101">
        <v>3.0361510000000003</v>
      </c>
      <c r="H164" s="101">
        <v>0.63239000000000001</v>
      </c>
      <c r="I164" s="101">
        <v>6.8994E-2</v>
      </c>
      <c r="J164" s="101">
        <v>45.104973000000008</v>
      </c>
      <c r="K164" s="101">
        <v>5.929392</v>
      </c>
      <c r="L164" s="101">
        <v>5.7238069999999999</v>
      </c>
      <c r="M164" s="101">
        <v>0.12226100000000001</v>
      </c>
      <c r="N164" s="101">
        <v>0</v>
      </c>
      <c r="O164" s="101">
        <v>5.2200890000000006</v>
      </c>
      <c r="P164" s="96"/>
      <c r="Q164" s="159" t="s">
        <v>538</v>
      </c>
    </row>
    <row r="165" spans="1:17">
      <c r="B165" s="159" t="s">
        <v>343</v>
      </c>
      <c r="C165" s="101">
        <v>407.27319299999994</v>
      </c>
      <c r="D165" s="101">
        <v>33.038292999999996</v>
      </c>
      <c r="E165" s="101">
        <v>5.2158630000000006</v>
      </c>
      <c r="F165" s="101">
        <v>94.614367999999985</v>
      </c>
      <c r="G165" s="101">
        <v>6.1678440000000005</v>
      </c>
      <c r="H165" s="101">
        <v>0.69804599999999994</v>
      </c>
      <c r="I165" s="101">
        <v>4.2827609999999998</v>
      </c>
      <c r="J165" s="101">
        <v>89.858085000000003</v>
      </c>
      <c r="K165" s="101">
        <v>4.620234</v>
      </c>
      <c r="L165" s="101">
        <v>6.3519880000000004</v>
      </c>
      <c r="M165" s="101">
        <v>1.0583050000000001</v>
      </c>
      <c r="N165" s="101">
        <v>0</v>
      </c>
      <c r="O165" s="101">
        <v>2.2377740000000008</v>
      </c>
      <c r="P165" s="96"/>
      <c r="Q165" s="159" t="s">
        <v>539</v>
      </c>
    </row>
    <row r="166" spans="1:17">
      <c r="B166" s="159" t="s">
        <v>344</v>
      </c>
      <c r="C166" s="101">
        <v>644.27204199999994</v>
      </c>
      <c r="D166" s="101">
        <v>22.880655999999998</v>
      </c>
      <c r="E166" s="101">
        <v>8.890581000000001</v>
      </c>
      <c r="F166" s="101">
        <v>144.451661</v>
      </c>
      <c r="G166" s="101">
        <v>5.7299030000000002</v>
      </c>
      <c r="H166" s="101">
        <v>0.69022399999999995</v>
      </c>
      <c r="I166" s="101">
        <v>2.8992100000000001</v>
      </c>
      <c r="J166" s="101">
        <v>144.091013</v>
      </c>
      <c r="K166" s="101">
        <v>6.4115920000000006</v>
      </c>
      <c r="L166" s="101">
        <v>6.5759349999999994</v>
      </c>
      <c r="M166" s="101">
        <v>1.9182359999999998</v>
      </c>
      <c r="N166" s="101">
        <v>0</v>
      </c>
      <c r="O166" s="101">
        <v>3.6470780000000005</v>
      </c>
      <c r="P166" s="96"/>
      <c r="Q166" s="159" t="s">
        <v>540</v>
      </c>
    </row>
    <row r="167" spans="1:17">
      <c r="B167" s="159" t="s">
        <v>345</v>
      </c>
      <c r="C167" s="101">
        <v>660.59284300000002</v>
      </c>
      <c r="D167" s="101">
        <v>46.335018999999996</v>
      </c>
      <c r="E167" s="101">
        <v>5.6066370000000001</v>
      </c>
      <c r="F167" s="101">
        <v>151.19081499999999</v>
      </c>
      <c r="G167" s="101">
        <v>13.256487000000009</v>
      </c>
      <c r="H167" s="101">
        <v>0.81282499999999991</v>
      </c>
      <c r="I167" s="101">
        <v>7.3211359999999992</v>
      </c>
      <c r="J167" s="101">
        <v>181.74929800000001</v>
      </c>
      <c r="K167" s="101">
        <v>8.7301500000000001</v>
      </c>
      <c r="L167" s="101">
        <v>9.1933609999999994</v>
      </c>
      <c r="M167" s="101">
        <v>0.46588899999999994</v>
      </c>
      <c r="N167" s="101">
        <v>0</v>
      </c>
      <c r="O167" s="101">
        <v>3.7590630000000003</v>
      </c>
      <c r="P167" s="96"/>
      <c r="Q167" s="159" t="s">
        <v>541</v>
      </c>
    </row>
    <row r="168" spans="1:17">
      <c r="B168" s="159" t="s">
        <v>346</v>
      </c>
      <c r="C168" s="101">
        <v>436.50014199999998</v>
      </c>
      <c r="D168" s="101">
        <v>27.668621999999999</v>
      </c>
      <c r="E168" s="101">
        <v>2.7063770000000003</v>
      </c>
      <c r="F168" s="101">
        <v>108.80520299999999</v>
      </c>
      <c r="G168" s="101">
        <v>8.3520989999999973</v>
      </c>
      <c r="H168" s="101">
        <v>0.4607</v>
      </c>
      <c r="I168" s="101">
        <v>4.2056250000000004</v>
      </c>
      <c r="J168" s="101">
        <v>117.994664</v>
      </c>
      <c r="K168" s="101">
        <v>4.7019230000000007</v>
      </c>
      <c r="L168" s="101">
        <v>7.2903839999999995</v>
      </c>
      <c r="M168" s="101">
        <v>0.241753</v>
      </c>
      <c r="N168" s="101">
        <v>0</v>
      </c>
      <c r="O168" s="101">
        <v>3.910825</v>
      </c>
      <c r="P168" s="96"/>
      <c r="Q168" s="159" t="s">
        <v>542</v>
      </c>
    </row>
    <row r="169" spans="1:17">
      <c r="B169" s="159" t="s">
        <v>347</v>
      </c>
      <c r="C169" s="101">
        <v>902.72669600000006</v>
      </c>
      <c r="D169" s="101">
        <v>38.763519000000002</v>
      </c>
      <c r="E169" s="101">
        <v>5.7162110000000004</v>
      </c>
      <c r="F169" s="101">
        <v>171.51148200000003</v>
      </c>
      <c r="G169" s="101">
        <v>11.507875000000004</v>
      </c>
      <c r="H169" s="101">
        <v>0.92698100000000005</v>
      </c>
      <c r="I169" s="101">
        <v>3.2648210000000004</v>
      </c>
      <c r="J169" s="101">
        <v>164.80063399999997</v>
      </c>
      <c r="K169" s="101">
        <v>6.9861650000000006</v>
      </c>
      <c r="L169" s="101">
        <v>8.4378349999999998</v>
      </c>
      <c r="M169" s="101">
        <v>0.87371699999999985</v>
      </c>
      <c r="N169" s="101">
        <v>0</v>
      </c>
      <c r="O169" s="101">
        <v>4.2676739999999995</v>
      </c>
      <c r="P169" s="96"/>
      <c r="Q169" s="159" t="s">
        <v>543</v>
      </c>
    </row>
    <row r="170" spans="1:17">
      <c r="B170" s="159" t="s">
        <v>348</v>
      </c>
      <c r="C170" s="101">
        <v>856.17174999999975</v>
      </c>
      <c r="D170" s="101">
        <v>97.588232999999988</v>
      </c>
      <c r="E170" s="101">
        <v>5.5988800000000003</v>
      </c>
      <c r="F170" s="101">
        <v>170.91739799999999</v>
      </c>
      <c r="G170" s="101">
        <v>14.177588000000005</v>
      </c>
      <c r="H170" s="101">
        <v>0.65449899999999994</v>
      </c>
      <c r="I170" s="101">
        <v>4.9937680000000002</v>
      </c>
      <c r="J170" s="101">
        <v>186.41746700000002</v>
      </c>
      <c r="K170" s="101">
        <v>7.7655920000000007</v>
      </c>
      <c r="L170" s="101">
        <v>11.267172</v>
      </c>
      <c r="M170" s="101">
        <v>0.199383</v>
      </c>
      <c r="N170" s="101">
        <v>0</v>
      </c>
      <c r="O170" s="101">
        <v>3.6272839999999995</v>
      </c>
      <c r="P170" s="96"/>
      <c r="Q170" s="159" t="s">
        <v>544</v>
      </c>
    </row>
    <row r="171" spans="1:17">
      <c r="B171" s="159" t="s">
        <v>349</v>
      </c>
      <c r="C171" s="101">
        <v>872.5888940000001</v>
      </c>
      <c r="D171" s="101">
        <v>18.985406000000001</v>
      </c>
      <c r="E171" s="101">
        <v>5.5706439999999997</v>
      </c>
      <c r="F171" s="101">
        <v>158.25218399999997</v>
      </c>
      <c r="G171" s="101">
        <v>12.434196999999998</v>
      </c>
      <c r="H171" s="101">
        <v>0.75175500000000006</v>
      </c>
      <c r="I171" s="101">
        <v>5.536842</v>
      </c>
      <c r="J171" s="101">
        <v>178.28883300000001</v>
      </c>
      <c r="K171" s="101">
        <v>8.3539880000000011</v>
      </c>
      <c r="L171" s="101">
        <v>9.9181499999999989</v>
      </c>
      <c r="M171" s="101">
        <v>0.56715499999999996</v>
      </c>
      <c r="N171" s="101">
        <v>0</v>
      </c>
      <c r="O171" s="101">
        <v>3.2455510000000007</v>
      </c>
      <c r="P171" s="96"/>
      <c r="Q171" s="159" t="s">
        <v>545</v>
      </c>
    </row>
    <row r="172" spans="1:17">
      <c r="B172" s="159" t="s">
        <v>350</v>
      </c>
      <c r="C172" s="101">
        <v>478.99615600000004</v>
      </c>
      <c r="D172" s="101">
        <v>10.707333</v>
      </c>
      <c r="E172" s="101">
        <v>4.7139749999999996</v>
      </c>
      <c r="F172" s="101">
        <v>126.45626200000001</v>
      </c>
      <c r="G172" s="101">
        <v>12.232887000000005</v>
      </c>
      <c r="H172" s="101">
        <v>0.44714399999999993</v>
      </c>
      <c r="I172" s="101">
        <v>4.5591530000000002</v>
      </c>
      <c r="J172" s="101">
        <v>142.340664</v>
      </c>
      <c r="K172" s="101">
        <v>6.708437</v>
      </c>
      <c r="L172" s="101">
        <v>8.001176000000001</v>
      </c>
      <c r="M172" s="101">
        <v>0.99146099999999993</v>
      </c>
      <c r="N172" s="101">
        <v>0</v>
      </c>
      <c r="O172" s="101">
        <v>3.0097609999999997</v>
      </c>
      <c r="P172" s="96"/>
      <c r="Q172" s="159" t="s">
        <v>546</v>
      </c>
    </row>
    <row r="173" spans="1:17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>
      <c r="A174" s="100">
        <v>2021</v>
      </c>
      <c r="B174" s="159" t="s">
        <v>339</v>
      </c>
      <c r="C174" s="101">
        <v>686.39868000000001</v>
      </c>
      <c r="D174" s="101">
        <v>33.597580000000001</v>
      </c>
      <c r="E174" s="101">
        <v>6.6511200000000006</v>
      </c>
      <c r="F174" s="101">
        <v>132.53331499999999</v>
      </c>
      <c r="G174" s="101">
        <v>10.725997999999995</v>
      </c>
      <c r="H174" s="101">
        <v>0.55120400000000003</v>
      </c>
      <c r="I174" s="101">
        <v>3.695163</v>
      </c>
      <c r="J174" s="101">
        <v>146.89393999999999</v>
      </c>
      <c r="K174" s="101">
        <v>5.7382169999999997</v>
      </c>
      <c r="L174" s="101">
        <v>8.1047159999999998</v>
      </c>
      <c r="M174" s="101">
        <v>1.5217860000000001</v>
      </c>
      <c r="N174" s="101">
        <v>0</v>
      </c>
      <c r="O174" s="101">
        <v>2.6267609999999997</v>
      </c>
      <c r="P174" s="100">
        <v>2021</v>
      </c>
      <c r="Q174" s="159" t="s">
        <v>535</v>
      </c>
    </row>
    <row r="175" spans="1:17">
      <c r="B175" s="159" t="s">
        <v>340</v>
      </c>
      <c r="C175" s="101">
        <v>755.56481200000019</v>
      </c>
      <c r="D175" s="101">
        <v>9.797072</v>
      </c>
      <c r="E175" s="101">
        <v>5.2867310000000005</v>
      </c>
      <c r="F175" s="101">
        <v>153.18578599999998</v>
      </c>
      <c r="G175" s="101">
        <v>10.152608000000003</v>
      </c>
      <c r="H175" s="101">
        <v>0.48359300000000005</v>
      </c>
      <c r="I175" s="101">
        <v>4.4344239999999999</v>
      </c>
      <c r="J175" s="101">
        <v>153.86100400000001</v>
      </c>
      <c r="K175" s="101">
        <v>5.670871</v>
      </c>
      <c r="L175" s="101">
        <v>9.1065559999999977</v>
      </c>
      <c r="M175" s="101">
        <v>1.4623970000000002</v>
      </c>
      <c r="N175" s="101">
        <v>0</v>
      </c>
      <c r="O175" s="101">
        <v>2.387607</v>
      </c>
      <c r="P175" s="96"/>
      <c r="Q175" s="159" t="s">
        <v>536</v>
      </c>
    </row>
    <row r="176" spans="1:17">
      <c r="B176" s="159" t="s">
        <v>341</v>
      </c>
      <c r="C176" s="101">
        <v>853.68807499999991</v>
      </c>
      <c r="D176" s="101">
        <v>38.409365000000001</v>
      </c>
      <c r="E176" s="101">
        <v>5.8951499999999992</v>
      </c>
      <c r="F176" s="101">
        <v>182.82535099999996</v>
      </c>
      <c r="G176" s="101">
        <v>9.2983209999999996</v>
      </c>
      <c r="H176" s="101">
        <v>0.87215799999999999</v>
      </c>
      <c r="I176" s="101">
        <v>5.9283089999999996</v>
      </c>
      <c r="J176" s="101">
        <v>181.74494100000004</v>
      </c>
      <c r="K176" s="101">
        <v>8.7656499999999991</v>
      </c>
      <c r="L176" s="101">
        <v>9.2981639999999999</v>
      </c>
      <c r="M176" s="101">
        <v>0.46206900000000012</v>
      </c>
      <c r="N176" s="101">
        <v>0</v>
      </c>
      <c r="O176" s="101">
        <v>3.2516759999999998</v>
      </c>
      <c r="P176" s="96"/>
      <c r="Q176" s="159" t="s">
        <v>537</v>
      </c>
    </row>
    <row r="177" spans="2:19">
      <c r="B177" s="159" t="s">
        <v>342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96"/>
      <c r="Q177" s="159" t="s">
        <v>538</v>
      </c>
    </row>
    <row r="178" spans="2:19">
      <c r="B178" s="159" t="s">
        <v>343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96"/>
      <c r="Q178" s="159" t="s">
        <v>539</v>
      </c>
    </row>
    <row r="179" spans="2:19">
      <c r="B179" s="159" t="s">
        <v>344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96"/>
      <c r="Q179" s="159" t="s">
        <v>540</v>
      </c>
      <c r="R179" s="161"/>
      <c r="S179" s="161"/>
    </row>
    <row r="180" spans="2:19">
      <c r="B180" s="159" t="s">
        <v>345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96"/>
      <c r="Q180" s="159" t="s">
        <v>541</v>
      </c>
      <c r="R180" s="161"/>
      <c r="S180" s="161"/>
    </row>
    <row r="181" spans="2:19">
      <c r="B181" s="159" t="s">
        <v>346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96"/>
      <c r="Q181" s="159" t="s">
        <v>542</v>
      </c>
      <c r="R181" s="161"/>
      <c r="S181" s="161"/>
    </row>
    <row r="182" spans="2:19">
      <c r="B182" s="159" t="s">
        <v>347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96"/>
      <c r="Q182" s="159" t="s">
        <v>543</v>
      </c>
      <c r="R182" s="161"/>
      <c r="S182" s="161"/>
    </row>
    <row r="183" spans="2:19">
      <c r="B183" s="159" t="s">
        <v>348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96"/>
      <c r="Q183" s="159" t="s">
        <v>544</v>
      </c>
      <c r="R183" s="161"/>
      <c r="S183" s="161"/>
    </row>
    <row r="184" spans="2:19">
      <c r="B184" s="159" t="s">
        <v>349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96"/>
      <c r="Q184" s="159" t="s">
        <v>545</v>
      </c>
      <c r="R184" s="161"/>
      <c r="S184" s="161"/>
    </row>
    <row r="185" spans="2:19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546</v>
      </c>
      <c r="R185" s="161"/>
      <c r="S185" s="161"/>
    </row>
    <row r="186" spans="2:19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42.5703125" style="9" customWidth="1"/>
    <col min="2" max="2" width="12.28515625" style="9" customWidth="1"/>
    <col min="3" max="3" width="9.28515625" style="9" customWidth="1"/>
    <col min="4" max="4" width="12.28515625" style="9" customWidth="1"/>
    <col min="5" max="5" width="9.28515625" style="9" customWidth="1"/>
    <col min="6" max="6" width="11.7109375" style="9" customWidth="1"/>
    <col min="7" max="7" width="12.28515625" style="9" customWidth="1"/>
    <col min="8" max="8" width="9.28515625" style="9" customWidth="1"/>
    <col min="9" max="9" width="12.28515625" style="9" customWidth="1"/>
    <col min="10" max="10" width="9.28515625" style="9" customWidth="1"/>
    <col min="11" max="11" width="11.7109375" style="9" customWidth="1"/>
    <col min="12" max="12" width="2" style="9" customWidth="1"/>
    <col min="13" max="13" width="40.42578125" style="9" customWidth="1"/>
    <col min="14" max="16384" width="9.140625" style="9"/>
  </cols>
  <sheetData>
    <row r="1" spans="1:13" hidden="1">
      <c r="A1" s="52"/>
    </row>
    <row r="2" spans="1:13" ht="25.5" customHeight="1">
      <c r="A2" s="272" t="s">
        <v>680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>
      <c r="A3" s="164" t="s">
        <v>705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909</v>
      </c>
    </row>
    <row r="4" spans="1:13" ht="26.25" customHeight="1">
      <c r="A4" s="273" t="s">
        <v>308</v>
      </c>
      <c r="B4" s="276" t="s">
        <v>681</v>
      </c>
      <c r="C4" s="277"/>
      <c r="D4" s="277"/>
      <c r="E4" s="277"/>
      <c r="F4" s="278"/>
      <c r="G4" s="276" t="s">
        <v>682</v>
      </c>
      <c r="H4" s="277"/>
      <c r="I4" s="277"/>
      <c r="J4" s="277"/>
      <c r="K4" s="278"/>
      <c r="L4" s="167"/>
      <c r="M4" s="269" t="s">
        <v>595</v>
      </c>
    </row>
    <row r="5" spans="1:13" ht="56.25" customHeight="1">
      <c r="A5" s="274"/>
      <c r="B5" s="279">
        <v>2020</v>
      </c>
      <c r="C5" s="280"/>
      <c r="D5" s="279">
        <v>2021</v>
      </c>
      <c r="E5" s="280"/>
      <c r="F5" s="168" t="s">
        <v>683</v>
      </c>
      <c r="G5" s="279">
        <v>2020</v>
      </c>
      <c r="H5" s="280"/>
      <c r="I5" s="279">
        <v>2021</v>
      </c>
      <c r="J5" s="280"/>
      <c r="K5" s="168" t="s">
        <v>683</v>
      </c>
      <c r="L5" s="169"/>
      <c r="M5" s="270"/>
    </row>
    <row r="6" spans="1:13" ht="24" customHeight="1">
      <c r="A6" s="275"/>
      <c r="B6" s="168" t="s">
        <v>684</v>
      </c>
      <c r="C6" s="170" t="s">
        <v>296</v>
      </c>
      <c r="D6" s="168" t="s">
        <v>684</v>
      </c>
      <c r="E6" s="171" t="s">
        <v>296</v>
      </c>
      <c r="F6" s="172"/>
      <c r="G6" s="168" t="s">
        <v>684</v>
      </c>
      <c r="H6" s="170" t="s">
        <v>296</v>
      </c>
      <c r="I6" s="168" t="s">
        <v>684</v>
      </c>
      <c r="J6" s="281" t="s">
        <v>296</v>
      </c>
      <c r="K6" s="282"/>
      <c r="L6" s="173"/>
      <c r="M6" s="271"/>
    </row>
    <row r="7" spans="1:13">
      <c r="A7" s="174" t="s">
        <v>297</v>
      </c>
      <c r="B7" s="175">
        <f>SUM(B9:B25)</f>
        <v>19096.069876999998</v>
      </c>
      <c r="C7" s="175">
        <f>SUM(C9:C25)</f>
        <v>100.00000000000001</v>
      </c>
      <c r="D7" s="175">
        <f>SUM(D9:D25)</f>
        <v>18082.069945000003</v>
      </c>
      <c r="E7" s="175">
        <f>SUM(E9:E25)</f>
        <v>100</v>
      </c>
      <c r="F7" s="175">
        <f>D7/B7*100-100</f>
        <v>-5.3099927814010215</v>
      </c>
      <c r="G7" s="175">
        <f>SUM(G9:G25)</f>
        <v>14531.198570999997</v>
      </c>
      <c r="H7" s="175">
        <f>SUM(H9:H25)</f>
        <v>100.00000000000004</v>
      </c>
      <c r="I7" s="175">
        <f>SUM(I9:I25)</f>
        <v>15438.390640000001</v>
      </c>
      <c r="J7" s="175">
        <f>SUM(J9:J25)</f>
        <v>100.00000000000001</v>
      </c>
      <c r="K7" s="175">
        <f>I7/G7*100-100</f>
        <v>6.2430642907219891</v>
      </c>
      <c r="L7" s="175"/>
      <c r="M7" s="174" t="s">
        <v>297</v>
      </c>
    </row>
    <row r="8" spans="1:13">
      <c r="M8" s="176"/>
    </row>
    <row r="9" spans="1:13">
      <c r="A9" s="177" t="s">
        <v>298</v>
      </c>
      <c r="B9" s="178">
        <v>1872.7050530000004</v>
      </c>
      <c r="C9" s="178">
        <f t="shared" ref="C9:C25" si="0">B9/$B$7*100</f>
        <v>9.8067563905154884</v>
      </c>
      <c r="D9" s="178">
        <v>1834.1469910000001</v>
      </c>
      <c r="E9" s="178">
        <f>D9/$D$7*100</f>
        <v>10.143457007847559</v>
      </c>
      <c r="F9" s="178">
        <f>D9/B9*100-100</f>
        <v>-2.0589500700193923</v>
      </c>
      <c r="G9" s="178">
        <v>982.64807599999995</v>
      </c>
      <c r="H9" s="178">
        <f>G9/$G$7*100</f>
        <v>6.7623332734649768</v>
      </c>
      <c r="I9" s="178">
        <v>971.37876700000015</v>
      </c>
      <c r="J9" s="178">
        <f>I9/$I$7*100</f>
        <v>6.2919690895967646</v>
      </c>
      <c r="K9" s="178">
        <f>I9/G9*100-100</f>
        <v>-1.146830617719516</v>
      </c>
      <c r="L9" s="178"/>
      <c r="M9" s="177" t="s">
        <v>596</v>
      </c>
    </row>
    <row r="10" spans="1:13">
      <c r="A10" s="177" t="s">
        <v>299</v>
      </c>
      <c r="B10" s="178">
        <v>762.20220699999993</v>
      </c>
      <c r="C10" s="178">
        <f t="shared" si="0"/>
        <v>3.991408765832094</v>
      </c>
      <c r="D10" s="178">
        <v>718.89434499999993</v>
      </c>
      <c r="E10" s="178">
        <f t="shared" ref="E10:E25" si="1">D10/$D$7*100</f>
        <v>3.9757303626556668</v>
      </c>
      <c r="F10" s="178">
        <f t="shared" ref="F10:F25" si="2">D10/B10*100-100</f>
        <v>-5.6819386774617442</v>
      </c>
      <c r="G10" s="178">
        <v>673.57679100000007</v>
      </c>
      <c r="H10" s="178">
        <f t="shared" ref="H10:H25" si="3">G10/$G$7*100</f>
        <v>4.6353835694204983</v>
      </c>
      <c r="I10" s="178">
        <v>726.07871899999998</v>
      </c>
      <c r="J10" s="178">
        <f t="shared" ref="J10:J25" si="4">I10/$I$7*100</f>
        <v>4.7030725930640127</v>
      </c>
      <c r="K10" s="178">
        <f t="shared" ref="K10:K25" si="5">I10/G10*100-100</f>
        <v>7.7944977768689085</v>
      </c>
      <c r="L10" s="178"/>
      <c r="M10" s="177" t="s">
        <v>597</v>
      </c>
    </row>
    <row r="11" spans="1:13">
      <c r="A11" s="177" t="s">
        <v>300</v>
      </c>
      <c r="B11" s="178">
        <v>2288.4417439999997</v>
      </c>
      <c r="C11" s="178">
        <f t="shared" si="0"/>
        <v>11.98383624871567</v>
      </c>
      <c r="D11" s="178">
        <v>1691.973866</v>
      </c>
      <c r="E11" s="178">
        <f t="shared" si="1"/>
        <v>9.3571912460600739</v>
      </c>
      <c r="F11" s="178">
        <f t="shared" si="2"/>
        <v>-26.064368016527482</v>
      </c>
      <c r="G11" s="178">
        <v>974.45260499999983</v>
      </c>
      <c r="H11" s="178">
        <f t="shared" si="3"/>
        <v>6.7059341336420859</v>
      </c>
      <c r="I11" s="178">
        <v>955.66468499999996</v>
      </c>
      <c r="J11" s="178">
        <f t="shared" si="4"/>
        <v>6.1901833376590858</v>
      </c>
      <c r="K11" s="178">
        <f t="shared" si="5"/>
        <v>-1.9280486196657876</v>
      </c>
      <c r="L11" s="178"/>
      <c r="M11" s="177" t="s">
        <v>598</v>
      </c>
    </row>
    <row r="12" spans="1:13">
      <c r="A12" s="177" t="s">
        <v>301</v>
      </c>
      <c r="B12" s="178">
        <v>2273.333423</v>
      </c>
      <c r="C12" s="178">
        <f t="shared" si="0"/>
        <v>11.904718812000608</v>
      </c>
      <c r="D12" s="178">
        <v>2331.1894609999999</v>
      </c>
      <c r="E12" s="178">
        <f t="shared" si="1"/>
        <v>12.892271007084636</v>
      </c>
      <c r="F12" s="178">
        <f t="shared" si="2"/>
        <v>2.544986908416206</v>
      </c>
      <c r="G12" s="178">
        <v>821.11795299999983</v>
      </c>
      <c r="H12" s="178">
        <f t="shared" si="3"/>
        <v>5.6507241917312312</v>
      </c>
      <c r="I12" s="178">
        <v>906.3581549999999</v>
      </c>
      <c r="J12" s="178">
        <f t="shared" si="4"/>
        <v>5.8708072371978783</v>
      </c>
      <c r="K12" s="178">
        <f t="shared" si="5"/>
        <v>10.380993581807616</v>
      </c>
      <c r="L12" s="178"/>
      <c r="M12" s="177" t="s">
        <v>599</v>
      </c>
    </row>
    <row r="13" spans="1:13">
      <c r="A13" s="177" t="s">
        <v>358</v>
      </c>
      <c r="B13" s="178">
        <v>1106.686199</v>
      </c>
      <c r="C13" s="178">
        <f t="shared" si="0"/>
        <v>5.7953610671111608</v>
      </c>
      <c r="D13" s="178">
        <v>1199.3234790000001</v>
      </c>
      <c r="E13" s="178">
        <f t="shared" si="1"/>
        <v>6.6326669604086632</v>
      </c>
      <c r="F13" s="178">
        <f t="shared" si="2"/>
        <v>8.370690814045318</v>
      </c>
      <c r="G13" s="178">
        <v>1022.4598709999999</v>
      </c>
      <c r="H13" s="178">
        <f t="shared" si="3"/>
        <v>7.0363078861266777</v>
      </c>
      <c r="I13" s="178">
        <v>1146.1255039999999</v>
      </c>
      <c r="J13" s="178">
        <f t="shared" si="4"/>
        <v>7.4238664555517406</v>
      </c>
      <c r="K13" s="178">
        <f t="shared" si="5"/>
        <v>12.094913111753797</v>
      </c>
      <c r="L13" s="178"/>
      <c r="M13" s="177" t="s">
        <v>600</v>
      </c>
    </row>
    <row r="14" spans="1:13">
      <c r="A14" s="177" t="s">
        <v>359</v>
      </c>
      <c r="B14" s="178">
        <v>179.39469499999998</v>
      </c>
      <c r="C14" s="178">
        <f t="shared" si="0"/>
        <v>0.93943254374068608</v>
      </c>
      <c r="D14" s="178">
        <v>131.54380399999999</v>
      </c>
      <c r="E14" s="178">
        <f t="shared" si="1"/>
        <v>0.72748199957258808</v>
      </c>
      <c r="F14" s="178">
        <f t="shared" si="2"/>
        <v>-26.673526215476997</v>
      </c>
      <c r="G14" s="178">
        <v>71.603976000000003</v>
      </c>
      <c r="H14" s="178">
        <f t="shared" si="3"/>
        <v>0.49276028849334225</v>
      </c>
      <c r="I14" s="178">
        <v>69.763086000000015</v>
      </c>
      <c r="J14" s="178">
        <f t="shared" si="4"/>
        <v>0.45188055948816186</v>
      </c>
      <c r="K14" s="178">
        <f t="shared" si="5"/>
        <v>-2.5709326532370085</v>
      </c>
      <c r="L14" s="178"/>
      <c r="M14" s="177" t="s">
        <v>601</v>
      </c>
    </row>
    <row r="15" spans="1:13">
      <c r="A15" s="177" t="s">
        <v>360</v>
      </c>
      <c r="B15" s="178">
        <v>251.68722499999998</v>
      </c>
      <c r="C15" s="178">
        <f t="shared" si="0"/>
        <v>1.3180053624706372</v>
      </c>
      <c r="D15" s="178">
        <v>241.56109000000004</v>
      </c>
      <c r="E15" s="178">
        <f t="shared" si="1"/>
        <v>1.3359150292790221</v>
      </c>
      <c r="F15" s="178">
        <f t="shared" si="2"/>
        <v>-4.0233011429165515</v>
      </c>
      <c r="G15" s="178">
        <v>447.38289499999991</v>
      </c>
      <c r="H15" s="178">
        <f t="shared" si="3"/>
        <v>3.0787749050022946</v>
      </c>
      <c r="I15" s="178">
        <v>457.47054099999997</v>
      </c>
      <c r="J15" s="178">
        <f t="shared" si="4"/>
        <v>2.9632009687248066</v>
      </c>
      <c r="K15" s="178">
        <f t="shared" si="5"/>
        <v>2.2548126253240071</v>
      </c>
      <c r="L15" s="178"/>
      <c r="M15" s="177" t="s">
        <v>602</v>
      </c>
    </row>
    <row r="16" spans="1:13">
      <c r="A16" s="177" t="s">
        <v>361</v>
      </c>
      <c r="B16" s="178">
        <v>331.44155799999999</v>
      </c>
      <c r="C16" s="178">
        <f t="shared" si="0"/>
        <v>1.7356532529198598</v>
      </c>
      <c r="D16" s="178">
        <v>311.39804599999997</v>
      </c>
      <c r="E16" s="178">
        <f t="shared" si="1"/>
        <v>1.7221371609952585</v>
      </c>
      <c r="F16" s="178">
        <f t="shared" si="2"/>
        <v>-6.0473744212848572</v>
      </c>
      <c r="G16" s="178">
        <v>659.28982799999994</v>
      </c>
      <c r="H16" s="178">
        <f t="shared" si="3"/>
        <v>4.5370643362877772</v>
      </c>
      <c r="I16" s="178">
        <v>605.92070199999989</v>
      </c>
      <c r="J16" s="178">
        <f t="shared" si="4"/>
        <v>3.9247659689999903</v>
      </c>
      <c r="K16" s="178">
        <f t="shared" si="5"/>
        <v>-8.0949415163735949</v>
      </c>
      <c r="L16" s="178"/>
      <c r="M16" s="177" t="s">
        <v>603</v>
      </c>
    </row>
    <row r="17" spans="1:13">
      <c r="A17" s="177" t="s">
        <v>302</v>
      </c>
      <c r="B17" s="178">
        <v>512.73216800000012</v>
      </c>
      <c r="C17" s="178">
        <f t="shared" si="0"/>
        <v>2.685014096107563</v>
      </c>
      <c r="D17" s="178">
        <v>475.81245999999982</v>
      </c>
      <c r="E17" s="178">
        <f t="shared" si="1"/>
        <v>2.6314048195105562</v>
      </c>
      <c r="F17" s="178">
        <f t="shared" si="2"/>
        <v>-7.2005835218047594</v>
      </c>
      <c r="G17" s="178">
        <v>526.21195699999998</v>
      </c>
      <c r="H17" s="178">
        <f t="shared" si="3"/>
        <v>3.6212563914043843</v>
      </c>
      <c r="I17" s="178">
        <v>563.74173499999995</v>
      </c>
      <c r="J17" s="178">
        <f t="shared" si="4"/>
        <v>3.6515576535508618</v>
      </c>
      <c r="K17" s="178">
        <f t="shared" si="5"/>
        <v>7.1320648458772951</v>
      </c>
      <c r="L17" s="178"/>
      <c r="M17" s="177" t="s">
        <v>604</v>
      </c>
    </row>
    <row r="18" spans="1:13">
      <c r="A18" s="177" t="s">
        <v>303</v>
      </c>
      <c r="B18" s="178">
        <v>505.21848499999999</v>
      </c>
      <c r="C18" s="178">
        <f t="shared" si="0"/>
        <v>2.645667345449461</v>
      </c>
      <c r="D18" s="178">
        <v>330.50507600000003</v>
      </c>
      <c r="E18" s="178">
        <f t="shared" si="1"/>
        <v>1.8278055388862724</v>
      </c>
      <c r="F18" s="178">
        <f t="shared" si="2"/>
        <v>-34.581753080550868</v>
      </c>
      <c r="G18" s="178">
        <v>752.25547400000005</v>
      </c>
      <c r="H18" s="178">
        <f t="shared" si="3"/>
        <v>5.1768301859234169</v>
      </c>
      <c r="I18" s="178">
        <v>751.12473599999998</v>
      </c>
      <c r="J18" s="178">
        <f t="shared" si="4"/>
        <v>4.8653046390332815</v>
      </c>
      <c r="K18" s="178">
        <f t="shared" si="5"/>
        <v>-0.15031303049049427</v>
      </c>
      <c r="L18" s="178"/>
      <c r="M18" s="177" t="s">
        <v>605</v>
      </c>
    </row>
    <row r="19" spans="1:13">
      <c r="A19" s="177" t="s">
        <v>304</v>
      </c>
      <c r="B19" s="178">
        <v>210.05613399999999</v>
      </c>
      <c r="C19" s="178">
        <f t="shared" si="0"/>
        <v>1.0999966765569875</v>
      </c>
      <c r="D19" s="178">
        <v>136.149631</v>
      </c>
      <c r="E19" s="178">
        <f t="shared" si="1"/>
        <v>0.75295379021386688</v>
      </c>
      <c r="F19" s="178">
        <f t="shared" si="2"/>
        <v>-35.184167961503093</v>
      </c>
      <c r="G19" s="178">
        <v>443.10225200000002</v>
      </c>
      <c r="H19" s="178">
        <f t="shared" si="3"/>
        <v>3.0493166123564088</v>
      </c>
      <c r="I19" s="178">
        <v>405.425972</v>
      </c>
      <c r="J19" s="178">
        <f t="shared" si="4"/>
        <v>2.6260896064487711</v>
      </c>
      <c r="K19" s="178">
        <f t="shared" si="5"/>
        <v>-8.5028410101603384</v>
      </c>
      <c r="L19" s="178"/>
      <c r="M19" s="177" t="s">
        <v>606</v>
      </c>
    </row>
    <row r="20" spans="1:13">
      <c r="A20" s="177" t="s">
        <v>362</v>
      </c>
      <c r="B20" s="178">
        <v>279.84665299999995</v>
      </c>
      <c r="C20" s="178">
        <f t="shared" si="0"/>
        <v>1.465467265267276</v>
      </c>
      <c r="D20" s="178">
        <v>293.66135800000006</v>
      </c>
      <c r="E20" s="178">
        <f t="shared" si="1"/>
        <v>1.6240472406822117</v>
      </c>
      <c r="F20" s="178">
        <f t="shared" si="2"/>
        <v>4.9365267913352966</v>
      </c>
      <c r="G20" s="178">
        <v>588.14407100000005</v>
      </c>
      <c r="H20" s="178">
        <f t="shared" si="3"/>
        <v>4.0474573940085214</v>
      </c>
      <c r="I20" s="178">
        <v>643.37674900000002</v>
      </c>
      <c r="J20" s="178">
        <f t="shared" si="4"/>
        <v>4.1673822356395558</v>
      </c>
      <c r="K20" s="178">
        <f t="shared" si="5"/>
        <v>9.3910116115069968</v>
      </c>
      <c r="L20" s="178"/>
      <c r="M20" s="177" t="s">
        <v>607</v>
      </c>
    </row>
    <row r="21" spans="1:13">
      <c r="A21" s="177" t="s">
        <v>305</v>
      </c>
      <c r="B21" s="178">
        <v>1448.0713919999998</v>
      </c>
      <c r="C21" s="178">
        <f t="shared" si="0"/>
        <v>7.5830859508118467</v>
      </c>
      <c r="D21" s="178">
        <v>1572.6281890000005</v>
      </c>
      <c r="E21" s="178">
        <f t="shared" si="1"/>
        <v>8.6971690397362877</v>
      </c>
      <c r="F21" s="178">
        <f t="shared" si="2"/>
        <v>8.6015646526908682</v>
      </c>
      <c r="G21" s="178">
        <v>1055.9240540000001</v>
      </c>
      <c r="H21" s="178">
        <f t="shared" si="3"/>
        <v>7.2665998530039646</v>
      </c>
      <c r="I21" s="178">
        <v>1289.4418500000002</v>
      </c>
      <c r="J21" s="178">
        <f t="shared" si="4"/>
        <v>8.3521778925526657</v>
      </c>
      <c r="K21" s="178">
        <f t="shared" si="5"/>
        <v>22.115018131786982</v>
      </c>
      <c r="L21" s="178"/>
      <c r="M21" s="177" t="s">
        <v>608</v>
      </c>
    </row>
    <row r="22" spans="1:13">
      <c r="A22" s="177" t="s">
        <v>363</v>
      </c>
      <c r="B22" s="178">
        <v>3285.2669350000001</v>
      </c>
      <c r="C22" s="178">
        <f t="shared" si="0"/>
        <v>17.203890413895557</v>
      </c>
      <c r="D22" s="178">
        <v>3590.8495379999999</v>
      </c>
      <c r="E22" s="178">
        <f t="shared" si="1"/>
        <v>19.858619886562991</v>
      </c>
      <c r="F22" s="178">
        <f t="shared" si="2"/>
        <v>9.3016065070523553</v>
      </c>
      <c r="G22" s="178">
        <v>2070.2018250000001</v>
      </c>
      <c r="H22" s="178">
        <f t="shared" si="3"/>
        <v>14.246600615117288</v>
      </c>
      <c r="I22" s="178">
        <v>2258.730642</v>
      </c>
      <c r="J22" s="178">
        <f t="shared" si="4"/>
        <v>14.630609463578125</v>
      </c>
      <c r="K22" s="178">
        <f t="shared" si="5"/>
        <v>9.1067844073608626</v>
      </c>
      <c r="L22" s="178"/>
      <c r="M22" s="177" t="s">
        <v>609</v>
      </c>
    </row>
    <row r="23" spans="1:13">
      <c r="A23" s="177" t="s">
        <v>364</v>
      </c>
      <c r="B23" s="178">
        <v>2742.3939069999997</v>
      </c>
      <c r="C23" s="178">
        <f t="shared" si="0"/>
        <v>14.361038290413038</v>
      </c>
      <c r="D23" s="178">
        <v>2204.7132770000003</v>
      </c>
      <c r="E23" s="178">
        <f t="shared" si="1"/>
        <v>12.192814670588312</v>
      </c>
      <c r="F23" s="178">
        <f t="shared" si="2"/>
        <v>-19.60625089734782</v>
      </c>
      <c r="G23" s="178">
        <v>2199.0507080000002</v>
      </c>
      <c r="H23" s="178">
        <f t="shared" si="3"/>
        <v>15.133305743881714</v>
      </c>
      <c r="I23" s="178">
        <v>2396.3518070000005</v>
      </c>
      <c r="J23" s="178">
        <f t="shared" si="4"/>
        <v>15.522031168139947</v>
      </c>
      <c r="K23" s="178">
        <f t="shared" si="5"/>
        <v>8.9721032026333916</v>
      </c>
      <c r="L23" s="178"/>
      <c r="M23" s="177" t="s">
        <v>610</v>
      </c>
    </row>
    <row r="24" spans="1:13">
      <c r="A24" s="177" t="s">
        <v>326</v>
      </c>
      <c r="B24" s="178">
        <v>445.12009799999998</v>
      </c>
      <c r="C24" s="178">
        <f t="shared" si="0"/>
        <v>2.3309513468848313</v>
      </c>
      <c r="D24" s="178">
        <v>450.79129100000006</v>
      </c>
      <c r="E24" s="178">
        <f t="shared" si="1"/>
        <v>2.4930292404086818</v>
      </c>
      <c r="F24" s="178">
        <f t="shared" si="2"/>
        <v>1.274081540124044</v>
      </c>
      <c r="G24" s="178">
        <v>434.34978400000006</v>
      </c>
      <c r="H24" s="178">
        <f t="shared" si="3"/>
        <v>2.9890843613329641</v>
      </c>
      <c r="I24" s="178">
        <v>500.628334</v>
      </c>
      <c r="J24" s="178">
        <f t="shared" si="4"/>
        <v>3.2427494916659265</v>
      </c>
      <c r="K24" s="178">
        <f t="shared" si="5"/>
        <v>15.259257041555216</v>
      </c>
      <c r="L24" s="178"/>
      <c r="M24" s="177" t="s">
        <v>611</v>
      </c>
    </row>
    <row r="25" spans="1:13">
      <c r="A25" s="177" t="s">
        <v>306</v>
      </c>
      <c r="B25" s="178">
        <v>601.47200099999975</v>
      </c>
      <c r="C25" s="178">
        <f t="shared" si="0"/>
        <v>3.149716171307241</v>
      </c>
      <c r="D25" s="178">
        <v>566.92804299999989</v>
      </c>
      <c r="E25" s="178">
        <f t="shared" si="1"/>
        <v>3.1353049995073432</v>
      </c>
      <c r="F25" s="178">
        <f t="shared" si="2"/>
        <v>-5.7432362508258876</v>
      </c>
      <c r="G25" s="178">
        <v>809.42645100000004</v>
      </c>
      <c r="H25" s="178">
        <f t="shared" si="3"/>
        <v>5.5702662588024729</v>
      </c>
      <c r="I25" s="178">
        <v>790.80865600000016</v>
      </c>
      <c r="J25" s="178">
        <f t="shared" si="4"/>
        <v>5.1223516391084152</v>
      </c>
      <c r="K25" s="178">
        <f t="shared" si="5"/>
        <v>-2.3001218921124433</v>
      </c>
      <c r="L25" s="178"/>
      <c r="M25" s="177" t="s">
        <v>612</v>
      </c>
    </row>
    <row r="27" spans="1:13">
      <c r="A27" s="179"/>
    </row>
    <row r="28" spans="1:13">
      <c r="A28" s="179" t="s">
        <v>365</v>
      </c>
    </row>
    <row r="32" spans="1:13">
      <c r="A32" s="223"/>
      <c r="B32" s="223"/>
    </row>
    <row r="34" spans="1:3">
      <c r="A34" s="223"/>
      <c r="B34" s="223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8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37.85546875" style="9" customWidth="1"/>
    <col min="2" max="2" width="12.85546875" style="207" customWidth="1"/>
    <col min="3" max="3" width="6.85546875" style="208" customWidth="1"/>
    <col min="4" max="4" width="12.85546875" style="9" customWidth="1"/>
    <col min="5" max="5" width="6.85546875" style="178" customWidth="1"/>
    <col min="6" max="6" width="12.85546875" style="9" customWidth="1"/>
    <col min="7" max="7" width="6.85546875" style="178" customWidth="1"/>
    <col min="8" max="8" width="12.85546875" style="9" customWidth="1"/>
    <col min="9" max="9" width="6.85546875" style="178" customWidth="1"/>
    <col min="10" max="11" width="10.7109375" style="9" customWidth="1"/>
    <col min="12" max="12" width="2.5703125" style="9" customWidth="1"/>
    <col min="13" max="13" width="37.85546875" style="179" customWidth="1"/>
    <col min="14" max="14" width="3.7109375" style="9" customWidth="1"/>
    <col min="15" max="16384" width="9.140625" style="9"/>
  </cols>
  <sheetData>
    <row r="1" spans="1:15" s="180" customFormat="1" ht="11.25" hidden="1">
      <c r="B1" s="181"/>
      <c r="C1" s="182"/>
      <c r="E1" s="183"/>
      <c r="G1" s="183"/>
      <c r="I1" s="183"/>
    </row>
    <row r="2" spans="1:15" s="180" customFormat="1" ht="30" customHeight="1">
      <c r="A2" s="272" t="s">
        <v>685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5" s="180" customFormat="1" ht="15" customHeight="1">
      <c r="A3" s="164" t="s">
        <v>705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909</v>
      </c>
    </row>
    <row r="4" spans="1:15" s="188" customFormat="1" ht="33.75" customHeight="1">
      <c r="A4" s="285" t="s">
        <v>307</v>
      </c>
      <c r="B4" s="276" t="s">
        <v>681</v>
      </c>
      <c r="C4" s="277"/>
      <c r="D4" s="277"/>
      <c r="E4" s="278"/>
      <c r="F4" s="276" t="s">
        <v>686</v>
      </c>
      <c r="G4" s="277"/>
      <c r="H4" s="277"/>
      <c r="I4" s="278"/>
      <c r="J4" s="276" t="s">
        <v>687</v>
      </c>
      <c r="K4" s="278"/>
      <c r="L4" s="187"/>
      <c r="M4" s="284" t="s">
        <v>613</v>
      </c>
    </row>
    <row r="5" spans="1:15" s="188" customFormat="1" ht="11.25">
      <c r="A5" s="285"/>
      <c r="B5" s="281">
        <v>2020</v>
      </c>
      <c r="C5" s="282"/>
      <c r="D5" s="281">
        <v>2021</v>
      </c>
      <c r="E5" s="282"/>
      <c r="F5" s="281">
        <v>2020</v>
      </c>
      <c r="G5" s="282"/>
      <c r="H5" s="281">
        <v>2021</v>
      </c>
      <c r="I5" s="282"/>
      <c r="J5" s="172">
        <v>2020</v>
      </c>
      <c r="K5" s="189">
        <v>2021</v>
      </c>
      <c r="L5" s="190"/>
      <c r="M5" s="284"/>
    </row>
    <row r="6" spans="1:15" s="188" customFormat="1" ht="21" customHeight="1">
      <c r="A6" s="285"/>
      <c r="B6" s="168" t="s">
        <v>688</v>
      </c>
      <c r="C6" s="191" t="s">
        <v>296</v>
      </c>
      <c r="D6" s="168" t="s">
        <v>688</v>
      </c>
      <c r="E6" s="191" t="s">
        <v>296</v>
      </c>
      <c r="F6" s="168" t="s">
        <v>688</v>
      </c>
      <c r="G6" s="191" t="s">
        <v>296</v>
      </c>
      <c r="H6" s="168" t="s">
        <v>688</v>
      </c>
      <c r="I6" s="191" t="s">
        <v>296</v>
      </c>
      <c r="J6" s="283" t="s">
        <v>688</v>
      </c>
      <c r="K6" s="278"/>
      <c r="L6" s="192"/>
      <c r="M6" s="284"/>
      <c r="N6" s="193"/>
    </row>
    <row r="7" spans="1:15" s="188" customFormat="1" ht="12.75" customHeight="1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>
      <c r="A8" s="197" t="s">
        <v>689</v>
      </c>
      <c r="B8" s="198">
        <v>14256869.412</v>
      </c>
      <c r="C8" s="199"/>
      <c r="D8" s="198">
        <v>13793659.039000003</v>
      </c>
      <c r="E8" s="199"/>
      <c r="F8" s="198">
        <v>11215165.566</v>
      </c>
      <c r="G8" s="199"/>
      <c r="H8" s="198">
        <v>11921959.466</v>
      </c>
      <c r="I8" s="199"/>
      <c r="J8" s="200">
        <f>F8-B8</f>
        <v>-3041703.8460000008</v>
      </c>
      <c r="K8" s="200">
        <f>H8-D8</f>
        <v>-1871699.5730000027</v>
      </c>
      <c r="L8" s="196"/>
      <c r="M8" s="197" t="s">
        <v>690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>
      <c r="A9" s="197" t="s">
        <v>691</v>
      </c>
      <c r="B9" s="198">
        <v>13701843.967</v>
      </c>
      <c r="C9" s="199"/>
      <c r="D9" s="198">
        <v>13564074.042000001</v>
      </c>
      <c r="E9" s="199"/>
      <c r="F9" s="198">
        <v>10378660.556</v>
      </c>
      <c r="G9" s="199"/>
      <c r="H9" s="198">
        <v>11108827.658</v>
      </c>
      <c r="I9" s="199"/>
      <c r="J9" s="200">
        <f>F9-B9</f>
        <v>-3323183.4110000003</v>
      </c>
      <c r="K9" s="200">
        <f>H9-D9</f>
        <v>-2455246.3840000015</v>
      </c>
      <c r="L9" s="196"/>
      <c r="M9" s="197" t="s">
        <v>692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>
      <c r="A11" s="197" t="s">
        <v>693</v>
      </c>
      <c r="B11" s="198">
        <v>4839200.4649999989</v>
      </c>
      <c r="C11" s="204"/>
      <c r="D11" s="198">
        <v>4288410.9060000004</v>
      </c>
      <c r="E11" s="199"/>
      <c r="F11" s="198">
        <v>3316033.0050000004</v>
      </c>
      <c r="G11" s="204"/>
      <c r="H11" s="198">
        <v>3516431.1739999983</v>
      </c>
      <c r="I11" s="199"/>
      <c r="J11" s="200">
        <f>F11-B11</f>
        <v>-1523167.4599999986</v>
      </c>
      <c r="K11" s="200">
        <f>H11-D11</f>
        <v>-771979.73200000217</v>
      </c>
      <c r="L11" s="196"/>
      <c r="M11" s="197" t="s">
        <v>694</v>
      </c>
      <c r="N11" s="162"/>
      <c r="O11" s="201"/>
    </row>
    <row r="12" spans="1:15">
      <c r="A12" s="197" t="s">
        <v>695</v>
      </c>
      <c r="B12" s="198">
        <v>5394225.9099999992</v>
      </c>
      <c r="C12" s="204"/>
      <c r="D12" s="198">
        <v>4517995.902999999</v>
      </c>
      <c r="E12" s="204"/>
      <c r="F12" s="198">
        <v>4152538.0150000001</v>
      </c>
      <c r="G12" s="204"/>
      <c r="H12" s="198">
        <v>4329562.9819999998</v>
      </c>
      <c r="I12" s="204"/>
      <c r="J12" s="200">
        <f>F12-B12</f>
        <v>-1241687.8949999991</v>
      </c>
      <c r="K12" s="200">
        <f>H12-D12</f>
        <v>-188432.92099999916</v>
      </c>
      <c r="L12" s="200"/>
      <c r="M12" s="197" t="s">
        <v>696</v>
      </c>
      <c r="O12" s="97"/>
    </row>
    <row r="13" spans="1:15">
      <c r="A13" s="179" t="s">
        <v>706</v>
      </c>
      <c r="B13" s="205">
        <v>175279.58799999999</v>
      </c>
      <c r="C13" s="206">
        <f>IF(B13=0,0,IF(OR(B13="x",B13="Ə"),"x",B13/$B$12*100))</f>
        <v>3.2493927937845677</v>
      </c>
      <c r="D13" s="205">
        <v>112526.22199999999</v>
      </c>
      <c r="E13" s="206">
        <f>IF(D13=0,0,IF(OR(D13="x",D13="Ə"),"x",D13/$D$12*100))</f>
        <v>2.4906224887296013</v>
      </c>
      <c r="F13" s="205">
        <v>206924.43199999997</v>
      </c>
      <c r="G13" s="206">
        <f>IF(F13=0,0,IF(OR(F13="x",F13="Ə"),"x",F13/$F$12*100))</f>
        <v>4.9830833878591223</v>
      </c>
      <c r="H13" s="205">
        <v>210959.61900000004</v>
      </c>
      <c r="I13" s="206">
        <f>IF(H13=0,0,IF(OR(H13="x",H13="Ə"),"x",H13/$H$12*100))</f>
        <v>4.8725384034614336</v>
      </c>
      <c r="J13" s="205">
        <v>31644.843999999983</v>
      </c>
      <c r="K13" s="205">
        <v>98433.397000000041</v>
      </c>
      <c r="L13" s="205"/>
      <c r="M13" s="179" t="s">
        <v>706</v>
      </c>
      <c r="O13" s="201" t="str">
        <f>"(3) - UE28/EU28 (exclui GB REINO UNIDO) / (excludes GB UNITED KINGDOM)"</f>
        <v>(3) - UE28/EU28 (exclui GB REINO UNIDO) / (excludes GB UNITED KINGDOM)</v>
      </c>
    </row>
    <row r="14" spans="1:15">
      <c r="A14" s="179" t="s">
        <v>707</v>
      </c>
      <c r="B14" s="205">
        <v>91747.929000000004</v>
      </c>
      <c r="C14" s="206">
        <f t="shared" ref="C14:C77" si="0">IF(B14=0,0,IF(OR(B14="x",B14="Ə"),"x",B14/$B$12*100))</f>
        <v>1.7008544048908774</v>
      </c>
      <c r="D14" s="205">
        <v>94979.145999999993</v>
      </c>
      <c r="E14" s="206">
        <f t="shared" ref="E14:E77" si="1">IF(D14=0,0,IF(OR(D14="x",D14="Ə"),"x",D14/$D$12*100))</f>
        <v>2.1022406403009968</v>
      </c>
      <c r="F14" s="205">
        <v>164927.12899999999</v>
      </c>
      <c r="G14" s="206">
        <f t="shared" ref="G14:G77" si="2">IF(F14=0,0,IF(OR(F14="x",F14="Ə"),"x",F14/$F$12*100))</f>
        <v>3.9717187032181807</v>
      </c>
      <c r="H14" s="205">
        <v>156950.78400000001</v>
      </c>
      <c r="I14" s="206">
        <f t="shared" ref="I14:I77" si="3">IF(H14=0,0,IF(OR(H14="x",H14="Ə"),"x",H14/$H$12*100))</f>
        <v>3.6250952960499059</v>
      </c>
      <c r="J14" s="205">
        <v>73179.199999999983</v>
      </c>
      <c r="K14" s="205">
        <v>61971.638000000021</v>
      </c>
      <c r="L14" s="205"/>
      <c r="M14" s="179" t="s">
        <v>910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>
      <c r="A15" s="179" t="s">
        <v>708</v>
      </c>
      <c r="B15" s="205">
        <v>6594.6289999999999</v>
      </c>
      <c r="C15" s="206">
        <f t="shared" si="0"/>
        <v>0.1222534819643844</v>
      </c>
      <c r="D15" s="205">
        <v>9862.6290000000008</v>
      </c>
      <c r="E15" s="206">
        <f t="shared" si="1"/>
        <v>0.21829654589662437</v>
      </c>
      <c r="F15" s="205">
        <v>2593.7739999999999</v>
      </c>
      <c r="G15" s="206">
        <f t="shared" si="2"/>
        <v>6.2462378204140294E-2</v>
      </c>
      <c r="H15" s="205">
        <v>3113.8739999999998</v>
      </c>
      <c r="I15" s="206">
        <f t="shared" si="3"/>
        <v>7.1921208051385729E-2</v>
      </c>
      <c r="J15" s="205">
        <v>-4000.855</v>
      </c>
      <c r="K15" s="205">
        <v>-6748.755000000001</v>
      </c>
      <c r="L15" s="205"/>
      <c r="M15" s="179" t="s">
        <v>911</v>
      </c>
    </row>
    <row r="16" spans="1:15">
      <c r="A16" s="179" t="s">
        <v>709</v>
      </c>
      <c r="B16" s="205">
        <v>37.01</v>
      </c>
      <c r="C16" s="206">
        <f t="shared" si="0"/>
        <v>6.8610400486545438E-4</v>
      </c>
      <c r="D16" s="205">
        <v>25.587</v>
      </c>
      <c r="E16" s="206">
        <f t="shared" si="1"/>
        <v>5.6633517491704564E-4</v>
      </c>
      <c r="F16" s="205">
        <v>41.509</v>
      </c>
      <c r="G16" s="206">
        <f t="shared" si="2"/>
        <v>9.9960553883093103E-4</v>
      </c>
      <c r="H16" s="205">
        <v>28.231000000000002</v>
      </c>
      <c r="I16" s="206">
        <f t="shared" si="3"/>
        <v>6.5205195345048345E-4</v>
      </c>
      <c r="J16" s="205">
        <v>4.4990000000000023</v>
      </c>
      <c r="K16" s="205">
        <v>2.6440000000000019</v>
      </c>
      <c r="L16" s="205"/>
      <c r="M16" s="179" t="s">
        <v>912</v>
      </c>
    </row>
    <row r="17" spans="1:13">
      <c r="A17" s="179" t="s">
        <v>710</v>
      </c>
      <c r="B17" s="205">
        <v>76900.02</v>
      </c>
      <c r="C17" s="206">
        <f t="shared" si="0"/>
        <v>1.4255988029244406</v>
      </c>
      <c r="D17" s="205">
        <v>7658.86</v>
      </c>
      <c r="E17" s="206">
        <f t="shared" si="1"/>
        <v>0.16951896735706271</v>
      </c>
      <c r="F17" s="205">
        <v>39362.019999999997</v>
      </c>
      <c r="G17" s="206">
        <f t="shared" si="2"/>
        <v>0.94790270089797102</v>
      </c>
      <c r="H17" s="205">
        <v>50866.73</v>
      </c>
      <c r="I17" s="206">
        <f t="shared" si="3"/>
        <v>1.1748698474066916</v>
      </c>
      <c r="J17" s="205">
        <v>-37538.000000000007</v>
      </c>
      <c r="K17" s="205">
        <v>43207.87</v>
      </c>
      <c r="L17" s="205"/>
      <c r="M17" s="179" t="s">
        <v>913</v>
      </c>
    </row>
    <row r="18" spans="1:13">
      <c r="A18" s="179" t="s">
        <v>711</v>
      </c>
      <c r="B18" s="205">
        <v>1104811.7449999999</v>
      </c>
      <c r="C18" s="206">
        <f t="shared" si="0"/>
        <v>20.481377002617972</v>
      </c>
      <c r="D18" s="205">
        <v>605019.09299999999</v>
      </c>
      <c r="E18" s="206">
        <f t="shared" si="1"/>
        <v>13.39131566273136</v>
      </c>
      <c r="F18" s="205">
        <v>389858.84199999995</v>
      </c>
      <c r="G18" s="206">
        <f t="shared" si="2"/>
        <v>9.3884472722882446</v>
      </c>
      <c r="H18" s="205">
        <v>336417.91600000008</v>
      </c>
      <c r="I18" s="206">
        <f t="shared" si="3"/>
        <v>7.770251117691215</v>
      </c>
      <c r="J18" s="205">
        <v>-714952.90299999993</v>
      </c>
      <c r="K18" s="205">
        <v>-268601.17699999991</v>
      </c>
      <c r="L18" s="205"/>
      <c r="M18" s="179" t="s">
        <v>914</v>
      </c>
    </row>
    <row r="19" spans="1:13">
      <c r="A19" s="179" t="s">
        <v>712</v>
      </c>
      <c r="B19" s="205">
        <v>2501.9229999999998</v>
      </c>
      <c r="C19" s="206">
        <f t="shared" si="0"/>
        <v>4.6381502030937376E-2</v>
      </c>
      <c r="D19" s="205">
        <v>5807.3180000000002</v>
      </c>
      <c r="E19" s="206">
        <f t="shared" si="1"/>
        <v>0.12853747822444631</v>
      </c>
      <c r="F19" s="205">
        <v>54216.021999999997</v>
      </c>
      <c r="G19" s="206">
        <f t="shared" si="2"/>
        <v>1.3056116958871478</v>
      </c>
      <c r="H19" s="205">
        <v>33001.732000000004</v>
      </c>
      <c r="I19" s="206">
        <f t="shared" si="3"/>
        <v>0.76224164279867279</v>
      </c>
      <c r="J19" s="205">
        <v>51714.098999999995</v>
      </c>
      <c r="K19" s="205">
        <v>27194.414000000004</v>
      </c>
      <c r="L19" s="205"/>
      <c r="M19" s="179" t="s">
        <v>915</v>
      </c>
    </row>
    <row r="20" spans="1:13">
      <c r="A20" s="179" t="s">
        <v>713</v>
      </c>
      <c r="B20" s="205">
        <v>242439.28599999999</v>
      </c>
      <c r="C20" s="206">
        <f t="shared" si="0"/>
        <v>4.4944221848506158</v>
      </c>
      <c r="D20" s="205">
        <v>6741.2839999999997</v>
      </c>
      <c r="E20" s="206">
        <f t="shared" si="1"/>
        <v>0.149209608524074</v>
      </c>
      <c r="F20" s="205">
        <v>224302.80600000001</v>
      </c>
      <c r="G20" s="206">
        <f t="shared" si="2"/>
        <v>5.4015834458290923</v>
      </c>
      <c r="H20" s="205">
        <v>197073.43900000001</v>
      </c>
      <c r="I20" s="206">
        <f t="shared" si="3"/>
        <v>4.5518090352150011</v>
      </c>
      <c r="J20" s="205">
        <v>-18136.479999999981</v>
      </c>
      <c r="K20" s="205">
        <v>190332.15500000003</v>
      </c>
      <c r="L20" s="205"/>
      <c r="M20" s="179" t="s">
        <v>916</v>
      </c>
    </row>
    <row r="21" spans="1:13">
      <c r="A21" s="179" t="s">
        <v>714</v>
      </c>
      <c r="B21" s="205">
        <v>948.17700000000002</v>
      </c>
      <c r="C21" s="206">
        <f t="shared" si="0"/>
        <v>1.7577628668503431E-2</v>
      </c>
      <c r="D21" s="205">
        <v>1058.9639999999999</v>
      </c>
      <c r="E21" s="206">
        <f t="shared" si="1"/>
        <v>2.3438799475157476E-2</v>
      </c>
      <c r="F21" s="205">
        <v>2057.5010000000002</v>
      </c>
      <c r="G21" s="206">
        <f t="shared" si="2"/>
        <v>4.9548035263441176E-2</v>
      </c>
      <c r="H21" s="205">
        <v>2527.0529999999999</v>
      </c>
      <c r="I21" s="206">
        <f t="shared" si="3"/>
        <v>5.8367392055644653E-2</v>
      </c>
      <c r="J21" s="205">
        <v>1109.3240000000001</v>
      </c>
      <c r="K21" s="205">
        <v>1468.0889999999999</v>
      </c>
      <c r="L21" s="205"/>
      <c r="M21" s="179" t="s">
        <v>917</v>
      </c>
    </row>
    <row r="22" spans="1:13">
      <c r="A22" s="179" t="s">
        <v>715</v>
      </c>
      <c r="B22" s="205">
        <v>190710.283</v>
      </c>
      <c r="C22" s="206">
        <f t="shared" si="0"/>
        <v>3.5354522814191895</v>
      </c>
      <c r="D22" s="205">
        <v>62298.79</v>
      </c>
      <c r="E22" s="206">
        <f t="shared" si="1"/>
        <v>1.3789031981776017</v>
      </c>
      <c r="F22" s="205">
        <v>47960.930999999997</v>
      </c>
      <c r="G22" s="206">
        <f t="shared" si="2"/>
        <v>1.1549787341320701</v>
      </c>
      <c r="H22" s="205">
        <v>37472.834000000003</v>
      </c>
      <c r="I22" s="206">
        <f t="shared" si="3"/>
        <v>0.86551077223710438</v>
      </c>
      <c r="J22" s="205">
        <v>-142749.35200000001</v>
      </c>
      <c r="K22" s="205">
        <v>-24825.955999999998</v>
      </c>
      <c r="L22" s="205"/>
      <c r="M22" s="179" t="s">
        <v>918</v>
      </c>
    </row>
    <row r="23" spans="1:13">
      <c r="A23" s="179" t="s">
        <v>716</v>
      </c>
      <c r="B23" s="205">
        <v>734.33</v>
      </c>
      <c r="C23" s="206">
        <f t="shared" si="0"/>
        <v>1.3613260034932429E-2</v>
      </c>
      <c r="D23" s="205">
        <v>516.04100000000005</v>
      </c>
      <c r="E23" s="206">
        <f t="shared" si="1"/>
        <v>1.1421900574485762E-2</v>
      </c>
      <c r="F23" s="205">
        <v>1936.654</v>
      </c>
      <c r="G23" s="206">
        <f t="shared" si="2"/>
        <v>4.6637839148114334E-2</v>
      </c>
      <c r="H23" s="205">
        <v>1774.173</v>
      </c>
      <c r="I23" s="206">
        <f t="shared" si="3"/>
        <v>4.097810812259943E-2</v>
      </c>
      <c r="J23" s="205">
        <v>1202.3240000000001</v>
      </c>
      <c r="K23" s="205">
        <v>1258.1320000000001</v>
      </c>
      <c r="L23" s="205"/>
      <c r="M23" s="179" t="s">
        <v>919</v>
      </c>
    </row>
    <row r="24" spans="1:13">
      <c r="A24" s="179" t="s">
        <v>717</v>
      </c>
      <c r="B24" s="205">
        <v>221906.25899999999</v>
      </c>
      <c r="C24" s="206">
        <f t="shared" si="0"/>
        <v>4.1137739260905377</v>
      </c>
      <c r="D24" s="205">
        <v>51664.756000000001</v>
      </c>
      <c r="E24" s="206">
        <f t="shared" si="1"/>
        <v>1.1435325996133383</v>
      </c>
      <c r="F24" s="205">
        <v>738.11400000000003</v>
      </c>
      <c r="G24" s="206">
        <f t="shared" si="2"/>
        <v>1.7775008858046538E-2</v>
      </c>
      <c r="H24" s="205">
        <v>1185.8040000000001</v>
      </c>
      <c r="I24" s="206">
        <f t="shared" si="3"/>
        <v>2.7388537940894655E-2</v>
      </c>
      <c r="J24" s="205">
        <v>-221168.14499999999</v>
      </c>
      <c r="K24" s="205">
        <v>-50478.952000000005</v>
      </c>
      <c r="L24" s="205"/>
      <c r="M24" s="179" t="s">
        <v>920</v>
      </c>
    </row>
    <row r="25" spans="1:13">
      <c r="A25" s="179" t="s">
        <v>718</v>
      </c>
      <c r="B25" s="205">
        <v>1.393</v>
      </c>
      <c r="C25" s="206">
        <f t="shared" si="0"/>
        <v>2.5823909180696515E-5</v>
      </c>
      <c r="D25" s="205">
        <v>1.4019999999999999</v>
      </c>
      <c r="E25" s="206">
        <f t="shared" si="1"/>
        <v>3.1031457976069796E-5</v>
      </c>
      <c r="F25" s="205">
        <v>5880.39</v>
      </c>
      <c r="G25" s="206">
        <f t="shared" si="2"/>
        <v>0.14160954044872243</v>
      </c>
      <c r="H25" s="205">
        <v>3296.5309999999999</v>
      </c>
      <c r="I25" s="206">
        <f t="shared" si="3"/>
        <v>7.6140040315967397E-2</v>
      </c>
      <c r="J25" s="205">
        <v>5878.9970000000003</v>
      </c>
      <c r="K25" s="205">
        <v>3295.1289999999999</v>
      </c>
      <c r="L25" s="205"/>
      <c r="M25" s="179" t="s">
        <v>921</v>
      </c>
    </row>
    <row r="26" spans="1:13">
      <c r="A26" s="179" t="s">
        <v>719</v>
      </c>
      <c r="B26" s="205">
        <v>330.30900000000003</v>
      </c>
      <c r="C26" s="206">
        <f t="shared" si="0"/>
        <v>6.1233809171332993E-3</v>
      </c>
      <c r="D26" s="205">
        <v>105.741</v>
      </c>
      <c r="E26" s="206">
        <f t="shared" si="1"/>
        <v>2.3404403693634782E-3</v>
      </c>
      <c r="F26" s="205">
        <v>2002.808</v>
      </c>
      <c r="G26" s="206">
        <f t="shared" si="2"/>
        <v>4.823093714652002E-2</v>
      </c>
      <c r="H26" s="205">
        <v>609.28399999999999</v>
      </c>
      <c r="I26" s="206">
        <f t="shared" si="3"/>
        <v>1.4072644341543846E-2</v>
      </c>
      <c r="J26" s="205">
        <v>1672.499</v>
      </c>
      <c r="K26" s="205">
        <v>503.54300000000001</v>
      </c>
      <c r="L26" s="205"/>
      <c r="M26" s="179" t="s">
        <v>922</v>
      </c>
    </row>
    <row r="27" spans="1:13">
      <c r="A27" s="179" t="s">
        <v>720</v>
      </c>
      <c r="B27" s="205">
        <v>678.25699999999995</v>
      </c>
      <c r="C27" s="206">
        <f t="shared" si="0"/>
        <v>1.2573759633289071E-2</v>
      </c>
      <c r="D27" s="205">
        <v>3163.143</v>
      </c>
      <c r="E27" s="206">
        <f t="shared" si="1"/>
        <v>7.0012082080456034E-2</v>
      </c>
      <c r="F27" s="205">
        <v>5301.8909999999996</v>
      </c>
      <c r="G27" s="206">
        <f t="shared" si="2"/>
        <v>0.12767832542045973</v>
      </c>
      <c r="H27" s="205">
        <v>7534.4089999999997</v>
      </c>
      <c r="I27" s="206">
        <f t="shared" si="3"/>
        <v>0.17402239051202234</v>
      </c>
      <c r="J27" s="205">
        <v>4623.634</v>
      </c>
      <c r="K27" s="205">
        <v>4371.2659999999996</v>
      </c>
      <c r="L27" s="205"/>
      <c r="M27" s="179" t="s">
        <v>923</v>
      </c>
    </row>
    <row r="28" spans="1:13">
      <c r="A28" s="179" t="s">
        <v>721</v>
      </c>
      <c r="B28" s="205" t="s">
        <v>722</v>
      </c>
      <c r="C28" s="206" t="str">
        <f t="shared" si="0"/>
        <v>x</v>
      </c>
      <c r="D28" s="205" t="s">
        <v>723</v>
      </c>
      <c r="E28" s="206" t="str">
        <f t="shared" si="1"/>
        <v>x</v>
      </c>
      <c r="F28" s="205">
        <v>11233.102999999999</v>
      </c>
      <c r="G28" s="206">
        <f t="shared" si="2"/>
        <v>0.27051174388827359</v>
      </c>
      <c r="H28" s="205">
        <v>9320.7270000000008</v>
      </c>
      <c r="I28" s="206">
        <f t="shared" si="3"/>
        <v>0.21528101193470525</v>
      </c>
      <c r="J28" s="205">
        <v>11232.657999999999</v>
      </c>
      <c r="K28" s="205">
        <v>9320.7270000000008</v>
      </c>
      <c r="L28" s="205"/>
      <c r="M28" s="179" t="s">
        <v>924</v>
      </c>
    </row>
    <row r="29" spans="1:13">
      <c r="A29" s="179" t="s">
        <v>724</v>
      </c>
      <c r="B29" s="205">
        <v>309023.15399999998</v>
      </c>
      <c r="C29" s="206">
        <f t="shared" si="0"/>
        <v>5.7287766429493132</v>
      </c>
      <c r="D29" s="205">
        <v>329218.45299999998</v>
      </c>
      <c r="E29" s="206">
        <f t="shared" si="1"/>
        <v>7.2868249566449421</v>
      </c>
      <c r="F29" s="205">
        <v>7710.3819999999996</v>
      </c>
      <c r="G29" s="206">
        <f t="shared" si="2"/>
        <v>0.1856787817991836</v>
      </c>
      <c r="H29" s="205">
        <v>11270.300999999999</v>
      </c>
      <c r="I29" s="206">
        <f t="shared" si="3"/>
        <v>0.26031036034943628</v>
      </c>
      <c r="J29" s="205">
        <v>-301312.772</v>
      </c>
      <c r="K29" s="205">
        <v>-317948.152</v>
      </c>
      <c r="L29" s="205"/>
      <c r="M29" s="179" t="s">
        <v>925</v>
      </c>
    </row>
    <row r="30" spans="1:13">
      <c r="A30" s="179" t="s">
        <v>725</v>
      </c>
      <c r="B30" s="205">
        <v>129244.495</v>
      </c>
      <c r="C30" s="206">
        <f t="shared" si="0"/>
        <v>2.395978536241913</v>
      </c>
      <c r="D30" s="205">
        <v>137285.22700000001</v>
      </c>
      <c r="E30" s="206">
        <f t="shared" si="1"/>
        <v>3.0386310644691181</v>
      </c>
      <c r="F30" s="205">
        <v>24482.598999999998</v>
      </c>
      <c r="G30" s="206">
        <f t="shared" si="2"/>
        <v>0.58958157424598556</v>
      </c>
      <c r="H30" s="205">
        <v>29058.976999999999</v>
      </c>
      <c r="I30" s="206">
        <f t="shared" si="3"/>
        <v>0.67117575424613607</v>
      </c>
      <c r="J30" s="205">
        <v>-104761.89599999999</v>
      </c>
      <c r="K30" s="205">
        <v>-108226.25000000001</v>
      </c>
      <c r="L30" s="205"/>
      <c r="M30" s="179" t="s">
        <v>926</v>
      </c>
    </row>
    <row r="31" spans="1:13">
      <c r="A31" s="179" t="s">
        <v>726</v>
      </c>
      <c r="B31" s="205">
        <v>6293.4340000000002</v>
      </c>
      <c r="C31" s="206">
        <f t="shared" si="0"/>
        <v>0.11666982631063001</v>
      </c>
      <c r="D31" s="205">
        <v>7157.9740000000002</v>
      </c>
      <c r="E31" s="206">
        <f t="shared" si="1"/>
        <v>0.15843250312039961</v>
      </c>
      <c r="F31" s="205">
        <v>2035.6410000000001</v>
      </c>
      <c r="G31" s="206">
        <f t="shared" si="2"/>
        <v>4.9021610221189033E-2</v>
      </c>
      <c r="H31" s="205">
        <v>2292.652</v>
      </c>
      <c r="I31" s="206">
        <f t="shared" si="3"/>
        <v>5.2953427621485513E-2</v>
      </c>
      <c r="J31" s="205">
        <v>-4257.7929999999997</v>
      </c>
      <c r="K31" s="205">
        <v>-4865.3220000000001</v>
      </c>
      <c r="L31" s="205"/>
      <c r="M31" s="179" t="s">
        <v>927</v>
      </c>
    </row>
    <row r="32" spans="1:13">
      <c r="A32" s="179" t="s">
        <v>727</v>
      </c>
      <c r="B32" s="205">
        <v>255228.76200000002</v>
      </c>
      <c r="C32" s="206">
        <f t="shared" si="0"/>
        <v>4.7315178536895957</v>
      </c>
      <c r="D32" s="205">
        <v>17373.732</v>
      </c>
      <c r="E32" s="206">
        <f t="shared" si="1"/>
        <v>0.38454510302817341</v>
      </c>
      <c r="F32" s="205">
        <v>389024.6430000001</v>
      </c>
      <c r="G32" s="206">
        <f t="shared" si="2"/>
        <v>9.3683583773284269</v>
      </c>
      <c r="H32" s="205">
        <v>341052.76699999999</v>
      </c>
      <c r="I32" s="206">
        <f t="shared" si="3"/>
        <v>7.8773023609522346</v>
      </c>
      <c r="J32" s="205">
        <v>133795.88100000008</v>
      </c>
      <c r="K32" s="205">
        <v>323679.03499999997</v>
      </c>
      <c r="L32" s="205"/>
      <c r="M32" s="179" t="s">
        <v>727</v>
      </c>
    </row>
    <row r="33" spans="1:13">
      <c r="A33" s="179" t="s">
        <v>713</v>
      </c>
      <c r="B33" s="205">
        <v>242439.28599999999</v>
      </c>
      <c r="C33" s="206">
        <f t="shared" si="0"/>
        <v>4.4944221848506158</v>
      </c>
      <c r="D33" s="205">
        <v>6741.2839999999997</v>
      </c>
      <c r="E33" s="206">
        <f t="shared" si="1"/>
        <v>0.149209608524074</v>
      </c>
      <c r="F33" s="205">
        <v>224302.80600000001</v>
      </c>
      <c r="G33" s="206">
        <f t="shared" si="2"/>
        <v>5.4015834458290923</v>
      </c>
      <c r="H33" s="205">
        <v>197073.43900000001</v>
      </c>
      <c r="I33" s="206">
        <f t="shared" si="3"/>
        <v>4.5518090352150011</v>
      </c>
      <c r="J33" s="205">
        <v>-18136.479999999981</v>
      </c>
      <c r="K33" s="205">
        <v>190332.15500000003</v>
      </c>
      <c r="L33" s="205"/>
      <c r="M33" s="179" t="s">
        <v>916</v>
      </c>
    </row>
    <row r="34" spans="1:13">
      <c r="A34" s="179" t="s">
        <v>728</v>
      </c>
      <c r="B34" s="205">
        <v>2465.4319999999998</v>
      </c>
      <c r="C34" s="206">
        <f t="shared" si="0"/>
        <v>4.5705019425113402E-2</v>
      </c>
      <c r="D34" s="205">
        <v>1966.239</v>
      </c>
      <c r="E34" s="206">
        <f t="shared" si="1"/>
        <v>4.3520158986740026E-2</v>
      </c>
      <c r="F34" s="205">
        <v>77077.115000000005</v>
      </c>
      <c r="G34" s="206">
        <f t="shared" si="2"/>
        <v>1.8561447173169348</v>
      </c>
      <c r="H34" s="205">
        <v>64155.709000000003</v>
      </c>
      <c r="I34" s="206">
        <f t="shared" si="3"/>
        <v>1.4818056525964634</v>
      </c>
      <c r="J34" s="205">
        <v>74611.683000000005</v>
      </c>
      <c r="K34" s="205">
        <v>62189.47</v>
      </c>
      <c r="L34" s="205"/>
      <c r="M34" s="179" t="s">
        <v>928</v>
      </c>
    </row>
    <row r="35" spans="1:13">
      <c r="A35" s="179" t="s">
        <v>729</v>
      </c>
      <c r="B35" s="205">
        <v>104.431</v>
      </c>
      <c r="C35" s="206">
        <f t="shared" si="0"/>
        <v>1.9359775015429419E-3</v>
      </c>
      <c r="D35" s="205">
        <v>32.274999999999999</v>
      </c>
      <c r="E35" s="206">
        <f t="shared" si="1"/>
        <v>7.1436541096836861E-4</v>
      </c>
      <c r="F35" s="205">
        <v>19655.802</v>
      </c>
      <c r="G35" s="206">
        <f t="shared" si="2"/>
        <v>0.47334430001599881</v>
      </c>
      <c r="H35" s="205">
        <v>21319.284</v>
      </c>
      <c r="I35" s="206">
        <f t="shared" si="3"/>
        <v>0.49241191521255484</v>
      </c>
      <c r="J35" s="205">
        <v>19551.370999999999</v>
      </c>
      <c r="K35" s="205">
        <v>21287.008999999998</v>
      </c>
      <c r="L35" s="205"/>
      <c r="M35" s="179" t="s">
        <v>929</v>
      </c>
    </row>
    <row r="36" spans="1:13">
      <c r="A36" s="179" t="s">
        <v>730</v>
      </c>
      <c r="B36" s="205">
        <v>9821.5210000000006</v>
      </c>
      <c r="C36" s="206">
        <f t="shared" si="0"/>
        <v>0.18207470661902631</v>
      </c>
      <c r="D36" s="205">
        <v>7838.0060000000003</v>
      </c>
      <c r="E36" s="206">
        <f t="shared" si="1"/>
        <v>0.17348413252866116</v>
      </c>
      <c r="F36" s="205">
        <v>53616.095999999998</v>
      </c>
      <c r="G36" s="206">
        <f t="shared" si="2"/>
        <v>1.2911644831745144</v>
      </c>
      <c r="H36" s="205">
        <v>44208.747000000003</v>
      </c>
      <c r="I36" s="206">
        <f t="shared" si="3"/>
        <v>1.0210902851811201</v>
      </c>
      <c r="J36" s="205">
        <v>43794.574999999997</v>
      </c>
      <c r="K36" s="205">
        <v>36370.741000000002</v>
      </c>
      <c r="L36" s="205"/>
      <c r="M36" s="179" t="s">
        <v>930</v>
      </c>
    </row>
    <row r="37" spans="1:13">
      <c r="A37" s="179" t="s">
        <v>731</v>
      </c>
      <c r="B37" s="205">
        <v>398.09199999999998</v>
      </c>
      <c r="C37" s="206">
        <f t="shared" si="0"/>
        <v>7.3799652932963651E-3</v>
      </c>
      <c r="D37" s="205">
        <v>795.928</v>
      </c>
      <c r="E37" s="206">
        <f t="shared" si="1"/>
        <v>1.7616837577729874E-2</v>
      </c>
      <c r="F37" s="205">
        <v>14372.824000000001</v>
      </c>
      <c r="G37" s="206">
        <f t="shared" si="2"/>
        <v>0.34612143099188458</v>
      </c>
      <c r="H37" s="205">
        <v>14295.588</v>
      </c>
      <c r="I37" s="206">
        <f t="shared" si="3"/>
        <v>0.33018547274709681</v>
      </c>
      <c r="J37" s="205">
        <v>13974.732</v>
      </c>
      <c r="K37" s="205">
        <v>13499.66</v>
      </c>
      <c r="L37" s="205"/>
      <c r="M37" s="179" t="s">
        <v>931</v>
      </c>
    </row>
    <row r="38" spans="1:13">
      <c r="A38" s="179" t="s">
        <v>732</v>
      </c>
      <c r="B38" s="205">
        <v>4835896.6000000024</v>
      </c>
      <c r="C38" s="206">
        <f t="shared" si="0"/>
        <v>89.649500793710786</v>
      </c>
      <c r="D38" s="205">
        <v>4510210.6409999998</v>
      </c>
      <c r="E38" s="206">
        <f t="shared" si="1"/>
        <v>99.827683287742033</v>
      </c>
      <c r="F38" s="205">
        <v>3158211.2199999979</v>
      </c>
      <c r="G38" s="206">
        <f t="shared" si="2"/>
        <v>76.054962256618808</v>
      </c>
      <c r="H38" s="205">
        <v>4252614.1850000015</v>
      </c>
      <c r="I38" s="206">
        <f t="shared" si="3"/>
        <v>98.222712146239459</v>
      </c>
      <c r="J38" s="205">
        <v>-1677685.3800000045</v>
      </c>
      <c r="K38" s="205">
        <v>-257596.45599999838</v>
      </c>
      <c r="L38" s="205"/>
      <c r="M38" s="179" t="s">
        <v>932</v>
      </c>
    </row>
    <row r="39" spans="1:13">
      <c r="A39" s="179" t="s">
        <v>733</v>
      </c>
      <c r="B39" s="205">
        <v>582026.20900000003</v>
      </c>
      <c r="C39" s="206">
        <f t="shared" si="0"/>
        <v>10.789800403446582</v>
      </c>
      <c r="D39" s="205">
        <v>973429.527</v>
      </c>
      <c r="E39" s="206">
        <f t="shared" si="1"/>
        <v>21.545604464883024</v>
      </c>
      <c r="F39" s="205">
        <v>465842.14200000005</v>
      </c>
      <c r="G39" s="206">
        <f t="shared" si="2"/>
        <v>11.218251110941365</v>
      </c>
      <c r="H39" s="205">
        <v>1357183.3280000002</v>
      </c>
      <c r="I39" s="206">
        <f t="shared" si="3"/>
        <v>31.346889596997212</v>
      </c>
      <c r="J39" s="205">
        <v>-116184.06699999998</v>
      </c>
      <c r="K39" s="205">
        <v>383753.80100000021</v>
      </c>
      <c r="L39" s="205"/>
      <c r="M39" s="179" t="s">
        <v>933</v>
      </c>
    </row>
    <row r="40" spans="1:13">
      <c r="A40" s="179" t="s">
        <v>734</v>
      </c>
      <c r="B40" s="205">
        <v>44.161000000000001</v>
      </c>
      <c r="C40" s="206">
        <f t="shared" si="0"/>
        <v>8.1867168221732873E-4</v>
      </c>
      <c r="D40" s="205">
        <v>65.367999999999995</v>
      </c>
      <c r="E40" s="206">
        <f t="shared" si="1"/>
        <v>1.4468361947073685E-3</v>
      </c>
      <c r="F40" s="205">
        <v>2201.5439999999999</v>
      </c>
      <c r="G40" s="206">
        <f t="shared" si="2"/>
        <v>5.3016829516008647E-2</v>
      </c>
      <c r="H40" s="205">
        <v>1379.71</v>
      </c>
      <c r="I40" s="206">
        <f t="shared" si="3"/>
        <v>3.186718857621644E-2</v>
      </c>
      <c r="J40" s="205">
        <v>2157.3829999999998</v>
      </c>
      <c r="K40" s="205">
        <v>1314.3420000000001</v>
      </c>
      <c r="L40" s="205"/>
      <c r="M40" s="179" t="s">
        <v>934</v>
      </c>
    </row>
    <row r="41" spans="1:13">
      <c r="A41" s="179" t="s">
        <v>735</v>
      </c>
      <c r="B41" s="205">
        <v>207.84100000000001</v>
      </c>
      <c r="C41" s="206">
        <f t="shared" si="0"/>
        <v>3.8530273568019705E-3</v>
      </c>
      <c r="D41" s="205">
        <v>331.91699999999997</v>
      </c>
      <c r="E41" s="206">
        <f t="shared" si="1"/>
        <v>7.3465538067354914E-3</v>
      </c>
      <c r="F41" s="205">
        <v>1841.271</v>
      </c>
      <c r="G41" s="206">
        <f t="shared" si="2"/>
        <v>4.4340858370203261E-2</v>
      </c>
      <c r="H41" s="205">
        <v>2009.519</v>
      </c>
      <c r="I41" s="206">
        <f t="shared" si="3"/>
        <v>4.641389924005037E-2</v>
      </c>
      <c r="J41" s="205">
        <v>1633.4299999999998</v>
      </c>
      <c r="K41" s="205">
        <v>1677.6020000000001</v>
      </c>
      <c r="L41" s="205"/>
      <c r="M41" s="179" t="s">
        <v>935</v>
      </c>
    </row>
    <row r="42" spans="1:13">
      <c r="A42" s="179" t="s">
        <v>736</v>
      </c>
      <c r="B42" s="205">
        <v>1025.701</v>
      </c>
      <c r="C42" s="206">
        <f t="shared" si="0"/>
        <v>1.901479502552017E-2</v>
      </c>
      <c r="D42" s="205">
        <v>2004.808</v>
      </c>
      <c r="E42" s="206">
        <f t="shared" si="1"/>
        <v>4.4373833952987551E-2</v>
      </c>
      <c r="F42" s="205">
        <v>690.70500000000004</v>
      </c>
      <c r="G42" s="206">
        <f t="shared" si="2"/>
        <v>1.6633321537454969E-2</v>
      </c>
      <c r="H42" s="205">
        <v>771.11400000000003</v>
      </c>
      <c r="I42" s="206">
        <f t="shared" si="3"/>
        <v>1.7810434983989803E-2</v>
      </c>
      <c r="J42" s="205">
        <v>-334.99599999999998</v>
      </c>
      <c r="K42" s="205">
        <v>-1233.694</v>
      </c>
      <c r="L42" s="205"/>
      <c r="M42" s="179" t="s">
        <v>936</v>
      </c>
    </row>
    <row r="43" spans="1:13">
      <c r="A43" s="179" t="s">
        <v>737</v>
      </c>
      <c r="B43" s="205">
        <v>830.40300000000002</v>
      </c>
      <c r="C43" s="206">
        <f t="shared" si="0"/>
        <v>1.5394294081391192E-2</v>
      </c>
      <c r="D43" s="205">
        <v>650.49900000000002</v>
      </c>
      <c r="E43" s="206">
        <f t="shared" si="1"/>
        <v>1.4397954623377625E-2</v>
      </c>
      <c r="F43" s="205">
        <v>4295.72</v>
      </c>
      <c r="G43" s="206">
        <f t="shared" si="2"/>
        <v>0.10344805958386874</v>
      </c>
      <c r="H43" s="205">
        <v>3652.5450000000001</v>
      </c>
      <c r="I43" s="206">
        <f t="shared" si="3"/>
        <v>8.4362902565116221E-2</v>
      </c>
      <c r="J43" s="205">
        <v>3465.317</v>
      </c>
      <c r="K43" s="205">
        <v>3002.0460000000003</v>
      </c>
      <c r="L43" s="205"/>
      <c r="M43" s="179" t="s">
        <v>937</v>
      </c>
    </row>
    <row r="44" spans="1:13">
      <c r="A44" s="179" t="s">
        <v>707</v>
      </c>
      <c r="B44" s="205">
        <v>91747.929000000004</v>
      </c>
      <c r="C44" s="206">
        <f t="shared" si="0"/>
        <v>1.7008544048908774</v>
      </c>
      <c r="D44" s="205">
        <v>94979.145999999993</v>
      </c>
      <c r="E44" s="206">
        <f t="shared" si="1"/>
        <v>2.1022406403009968</v>
      </c>
      <c r="F44" s="205">
        <v>164927.12899999999</v>
      </c>
      <c r="G44" s="206">
        <f t="shared" si="2"/>
        <v>3.9717187032181807</v>
      </c>
      <c r="H44" s="205">
        <v>156950.78400000001</v>
      </c>
      <c r="I44" s="206">
        <f t="shared" si="3"/>
        <v>3.6250952960499059</v>
      </c>
      <c r="J44" s="205">
        <v>73179.199999999983</v>
      </c>
      <c r="K44" s="205">
        <v>61971.638000000021</v>
      </c>
      <c r="L44" s="205"/>
      <c r="M44" s="179" t="s">
        <v>910</v>
      </c>
    </row>
    <row r="45" spans="1:13">
      <c r="A45" s="179" t="s">
        <v>738</v>
      </c>
      <c r="B45" s="205">
        <v>204.09299999999999</v>
      </c>
      <c r="C45" s="206">
        <f t="shared" si="0"/>
        <v>3.7835456542827666E-3</v>
      </c>
      <c r="D45" s="205" t="s">
        <v>723</v>
      </c>
      <c r="E45" s="206" t="str">
        <f t="shared" si="1"/>
        <v>x</v>
      </c>
      <c r="F45" s="205">
        <v>247.828</v>
      </c>
      <c r="G45" s="206">
        <f t="shared" si="2"/>
        <v>5.9681091203688834E-3</v>
      </c>
      <c r="H45" s="205">
        <v>373.21100000000001</v>
      </c>
      <c r="I45" s="206">
        <f t="shared" si="3"/>
        <v>8.6200616910208049E-3</v>
      </c>
      <c r="J45" s="205">
        <v>43.735000000000014</v>
      </c>
      <c r="K45" s="205">
        <v>373.21100000000001</v>
      </c>
      <c r="L45" s="205"/>
      <c r="M45" s="179" t="s">
        <v>938</v>
      </c>
    </row>
    <row r="46" spans="1:13">
      <c r="A46" s="179" t="s">
        <v>739</v>
      </c>
      <c r="B46" s="205">
        <v>55.322000000000003</v>
      </c>
      <c r="C46" s="206">
        <f t="shared" si="0"/>
        <v>1.0255781074619474E-3</v>
      </c>
      <c r="D46" s="205">
        <v>22.568000000000001</v>
      </c>
      <c r="E46" s="206">
        <f t="shared" si="1"/>
        <v>4.9951351184304086E-4</v>
      </c>
      <c r="F46" s="205">
        <v>49142.535000000003</v>
      </c>
      <c r="G46" s="206">
        <f t="shared" si="2"/>
        <v>1.1834337174635114</v>
      </c>
      <c r="H46" s="205">
        <v>130390.409</v>
      </c>
      <c r="I46" s="206">
        <f t="shared" si="3"/>
        <v>3.011629800561705</v>
      </c>
      <c r="J46" s="205">
        <v>49087.213000000003</v>
      </c>
      <c r="K46" s="205">
        <v>130367.841</v>
      </c>
      <c r="L46" s="205"/>
      <c r="M46" s="179" t="s">
        <v>939</v>
      </c>
    </row>
    <row r="47" spans="1:13">
      <c r="A47" s="179" t="s">
        <v>708</v>
      </c>
      <c r="B47" s="205">
        <v>6594.6289999999999</v>
      </c>
      <c r="C47" s="206">
        <f t="shared" si="0"/>
        <v>0.1222534819643844</v>
      </c>
      <c r="D47" s="205">
        <v>9862.6290000000008</v>
      </c>
      <c r="E47" s="206">
        <f t="shared" si="1"/>
        <v>0.21829654589662437</v>
      </c>
      <c r="F47" s="205">
        <v>2593.7739999999999</v>
      </c>
      <c r="G47" s="206">
        <f t="shared" si="2"/>
        <v>6.2462378204140294E-2</v>
      </c>
      <c r="H47" s="205">
        <v>3113.8739999999998</v>
      </c>
      <c r="I47" s="206">
        <f t="shared" si="3"/>
        <v>7.1921208051385729E-2</v>
      </c>
      <c r="J47" s="205">
        <v>-4000.855</v>
      </c>
      <c r="K47" s="205">
        <v>-6748.755000000001</v>
      </c>
      <c r="L47" s="205"/>
      <c r="M47" s="179" t="s">
        <v>911</v>
      </c>
    </row>
    <row r="48" spans="1:13">
      <c r="A48" s="179" t="s">
        <v>709</v>
      </c>
      <c r="B48" s="205">
        <v>37.01</v>
      </c>
      <c r="C48" s="206">
        <f t="shared" si="0"/>
        <v>6.8610400486545438E-4</v>
      </c>
      <c r="D48" s="205">
        <v>25.587</v>
      </c>
      <c r="E48" s="206">
        <f t="shared" si="1"/>
        <v>5.6633517491704564E-4</v>
      </c>
      <c r="F48" s="205">
        <v>41.509</v>
      </c>
      <c r="G48" s="206">
        <f t="shared" si="2"/>
        <v>9.9960553883093103E-4</v>
      </c>
      <c r="H48" s="205">
        <v>28.231000000000002</v>
      </c>
      <c r="I48" s="206">
        <f t="shared" si="3"/>
        <v>6.5205195345048345E-4</v>
      </c>
      <c r="J48" s="205">
        <v>4.4990000000000023</v>
      </c>
      <c r="K48" s="205">
        <v>2.6440000000000019</v>
      </c>
      <c r="L48" s="205"/>
      <c r="M48" s="179" t="s">
        <v>912</v>
      </c>
    </row>
    <row r="49" spans="1:13">
      <c r="A49" s="179" t="s">
        <v>740</v>
      </c>
      <c r="B49" s="205">
        <v>4080.9659999999999</v>
      </c>
      <c r="C49" s="206">
        <f t="shared" si="0"/>
        <v>7.565433980869371E-2</v>
      </c>
      <c r="D49" s="205">
        <v>53.771999999999998</v>
      </c>
      <c r="E49" s="206">
        <f t="shared" si="1"/>
        <v>1.1901737220322576E-3</v>
      </c>
      <c r="F49" s="205">
        <v>2312.1080000000002</v>
      </c>
      <c r="G49" s="206">
        <f t="shared" si="2"/>
        <v>5.5679393942887248E-2</v>
      </c>
      <c r="H49" s="205">
        <v>4282.1930000000002</v>
      </c>
      <c r="I49" s="206">
        <f t="shared" si="3"/>
        <v>9.8905894608833755E-2</v>
      </c>
      <c r="J49" s="205">
        <v>-1768.8579999999997</v>
      </c>
      <c r="K49" s="205">
        <v>4228.4210000000003</v>
      </c>
      <c r="L49" s="205"/>
      <c r="M49" s="179" t="s">
        <v>940</v>
      </c>
    </row>
    <row r="50" spans="1:13">
      <c r="A50" s="179" t="s">
        <v>741</v>
      </c>
      <c r="B50" s="205" t="s">
        <v>722</v>
      </c>
      <c r="C50" s="206" t="str">
        <f t="shared" si="0"/>
        <v>x</v>
      </c>
      <c r="D50" s="205">
        <v>3.0710000000000002</v>
      </c>
      <c r="E50" s="206">
        <f t="shared" si="1"/>
        <v>6.7972615866269867E-5</v>
      </c>
      <c r="F50" s="205">
        <v>638.62400000000002</v>
      </c>
      <c r="G50" s="206">
        <f t="shared" si="2"/>
        <v>1.5379124711035306E-2</v>
      </c>
      <c r="H50" s="205">
        <v>82.929000000000002</v>
      </c>
      <c r="I50" s="206">
        <f t="shared" si="3"/>
        <v>1.9154127182067636E-3</v>
      </c>
      <c r="J50" s="205">
        <v>638.30200000000002</v>
      </c>
      <c r="K50" s="205">
        <v>79.858000000000004</v>
      </c>
      <c r="L50" s="205"/>
      <c r="M50" s="179" t="s">
        <v>941</v>
      </c>
    </row>
    <row r="51" spans="1:13">
      <c r="A51" s="179" t="s">
        <v>742</v>
      </c>
      <c r="B51" s="205">
        <v>1106.24</v>
      </c>
      <c r="C51" s="206">
        <f t="shared" si="0"/>
        <v>2.0507854481014873E-2</v>
      </c>
      <c r="D51" s="205">
        <v>497.99200000000002</v>
      </c>
      <c r="E51" s="206">
        <f t="shared" si="1"/>
        <v>1.1022409287032063E-2</v>
      </c>
      <c r="F51" s="205">
        <v>5121.5709999999999</v>
      </c>
      <c r="G51" s="206">
        <f t="shared" si="2"/>
        <v>0.12333592086332772</v>
      </c>
      <c r="H51" s="205">
        <v>5412.2389999999996</v>
      </c>
      <c r="I51" s="206">
        <f t="shared" si="3"/>
        <v>0.12500658894445435</v>
      </c>
      <c r="J51" s="205">
        <v>4015.3310000000001</v>
      </c>
      <c r="K51" s="205">
        <v>4914.2469999999994</v>
      </c>
      <c r="L51" s="205"/>
      <c r="M51" s="179" t="s">
        <v>942</v>
      </c>
    </row>
    <row r="52" spans="1:13">
      <c r="A52" s="179" t="s">
        <v>710</v>
      </c>
      <c r="B52" s="205">
        <v>76900.02</v>
      </c>
      <c r="C52" s="206">
        <f t="shared" si="0"/>
        <v>1.4255988029244406</v>
      </c>
      <c r="D52" s="205">
        <v>7658.86</v>
      </c>
      <c r="E52" s="206">
        <f t="shared" si="1"/>
        <v>0.16951896735706271</v>
      </c>
      <c r="F52" s="205">
        <v>39362.019999999997</v>
      </c>
      <c r="G52" s="206">
        <f t="shared" si="2"/>
        <v>0.94790270089797102</v>
      </c>
      <c r="H52" s="205">
        <v>50866.73</v>
      </c>
      <c r="I52" s="206">
        <f t="shared" si="3"/>
        <v>1.1748698474066916</v>
      </c>
      <c r="J52" s="205">
        <v>-37538.000000000007</v>
      </c>
      <c r="K52" s="205">
        <v>43207.87</v>
      </c>
      <c r="L52" s="205"/>
      <c r="M52" s="179" t="s">
        <v>913</v>
      </c>
    </row>
    <row r="53" spans="1:13">
      <c r="A53" s="179" t="s">
        <v>743</v>
      </c>
      <c r="B53" s="205">
        <v>103039.163</v>
      </c>
      <c r="C53" s="206">
        <f t="shared" si="0"/>
        <v>1.9101751524529684</v>
      </c>
      <c r="D53" s="205">
        <v>246775.05900000001</v>
      </c>
      <c r="E53" s="206">
        <f t="shared" si="1"/>
        <v>5.4620469849505318</v>
      </c>
      <c r="F53" s="205">
        <v>43556.091999999997</v>
      </c>
      <c r="G53" s="206">
        <f t="shared" si="2"/>
        <v>1.0489029081170254</v>
      </c>
      <c r="H53" s="205">
        <v>39243.237000000001</v>
      </c>
      <c r="I53" s="206">
        <f t="shared" si="3"/>
        <v>0.90640180459673014</v>
      </c>
      <c r="J53" s="205">
        <v>-59483.071000000004</v>
      </c>
      <c r="K53" s="205">
        <v>-207531.82200000001</v>
      </c>
      <c r="L53" s="205"/>
      <c r="M53" s="179" t="s">
        <v>943</v>
      </c>
    </row>
    <row r="54" spans="1:13">
      <c r="A54" s="179" t="s">
        <v>744</v>
      </c>
      <c r="B54" s="205">
        <v>233.113</v>
      </c>
      <c r="C54" s="206">
        <f t="shared" si="0"/>
        <v>4.321528313596344E-3</v>
      </c>
      <c r="D54" s="205">
        <v>220.816</v>
      </c>
      <c r="E54" s="206">
        <f t="shared" si="1"/>
        <v>4.887476764938537E-3</v>
      </c>
      <c r="F54" s="205">
        <v>280.69299999999998</v>
      </c>
      <c r="G54" s="206">
        <f t="shared" si="2"/>
        <v>6.7595528080915106E-3</v>
      </c>
      <c r="H54" s="205">
        <v>186.898</v>
      </c>
      <c r="I54" s="206">
        <f t="shared" si="3"/>
        <v>4.3167867236721487E-3</v>
      </c>
      <c r="J54" s="205">
        <v>47.579999999999984</v>
      </c>
      <c r="K54" s="205">
        <v>-33.918000000000006</v>
      </c>
      <c r="L54" s="205"/>
      <c r="M54" s="179" t="s">
        <v>944</v>
      </c>
    </row>
    <row r="55" spans="1:13">
      <c r="A55" s="179" t="s">
        <v>745</v>
      </c>
      <c r="B55" s="205">
        <v>210685.00200000001</v>
      </c>
      <c r="C55" s="206">
        <f t="shared" si="0"/>
        <v>3.9057504360250279</v>
      </c>
      <c r="D55" s="205">
        <v>255805.06</v>
      </c>
      <c r="E55" s="206">
        <f t="shared" si="1"/>
        <v>5.6619143862025778</v>
      </c>
      <c r="F55" s="205">
        <v>136457.13399999999</v>
      </c>
      <c r="G55" s="206">
        <f t="shared" si="2"/>
        <v>3.2861140224865579</v>
      </c>
      <c r="H55" s="205">
        <v>139027.62899999999</v>
      </c>
      <c r="I55" s="206">
        <f t="shared" si="3"/>
        <v>3.2111238380871758</v>
      </c>
      <c r="J55" s="205">
        <v>-74227.868000000017</v>
      </c>
      <c r="K55" s="205">
        <v>-116777.43100000001</v>
      </c>
      <c r="L55" s="205"/>
      <c r="M55" s="179" t="s">
        <v>945</v>
      </c>
    </row>
    <row r="56" spans="1:13">
      <c r="A56" s="179" t="s">
        <v>746</v>
      </c>
      <c r="B56" s="205">
        <v>81917.487999999998</v>
      </c>
      <c r="C56" s="206">
        <f t="shared" si="0"/>
        <v>1.5186143362690572</v>
      </c>
      <c r="D56" s="205">
        <v>118694.989</v>
      </c>
      <c r="E56" s="206">
        <f t="shared" si="1"/>
        <v>2.6271601734119598</v>
      </c>
      <c r="F56" s="205">
        <v>6493.857</v>
      </c>
      <c r="G56" s="206">
        <f t="shared" si="2"/>
        <v>0.15638284289132509</v>
      </c>
      <c r="H56" s="205">
        <v>8142.3810000000003</v>
      </c>
      <c r="I56" s="206">
        <f t="shared" si="3"/>
        <v>0.18806473156417061</v>
      </c>
      <c r="J56" s="205">
        <v>-75423.630999999994</v>
      </c>
      <c r="K56" s="205">
        <v>-110552.60800000001</v>
      </c>
      <c r="L56" s="205"/>
      <c r="M56" s="179" t="s">
        <v>946</v>
      </c>
    </row>
    <row r="57" spans="1:13">
      <c r="A57" s="179" t="s">
        <v>747</v>
      </c>
      <c r="B57" s="205" t="s">
        <v>723</v>
      </c>
      <c r="C57" s="206" t="str">
        <f t="shared" si="0"/>
        <v>x</v>
      </c>
      <c r="D57" s="205" t="s">
        <v>722</v>
      </c>
      <c r="E57" s="206" t="str">
        <f t="shared" si="1"/>
        <v>x</v>
      </c>
      <c r="F57" s="205">
        <v>1.3560000000000001</v>
      </c>
      <c r="G57" s="206">
        <f t="shared" si="2"/>
        <v>3.2654728147022159E-5</v>
      </c>
      <c r="H57" s="205">
        <v>1.9990000000000001</v>
      </c>
      <c r="I57" s="206">
        <f t="shared" si="3"/>
        <v>4.6170941693440416E-5</v>
      </c>
      <c r="J57" s="205">
        <v>1.3560000000000001</v>
      </c>
      <c r="K57" s="205">
        <v>1.6890000000000001</v>
      </c>
      <c r="L57" s="205"/>
      <c r="M57" s="179" t="s">
        <v>947</v>
      </c>
    </row>
    <row r="58" spans="1:13">
      <c r="A58" s="179" t="s">
        <v>748</v>
      </c>
      <c r="B58" s="205">
        <v>26.434000000000001</v>
      </c>
      <c r="C58" s="206">
        <f t="shared" si="0"/>
        <v>4.9004250917626115E-4</v>
      </c>
      <c r="D58" s="205">
        <v>13.374000000000001</v>
      </c>
      <c r="E58" s="206">
        <f t="shared" si="1"/>
        <v>2.9601620468755886E-4</v>
      </c>
      <c r="F58" s="205">
        <v>695.71799999999996</v>
      </c>
      <c r="G58" s="206">
        <f t="shared" si="2"/>
        <v>1.6754042888635662E-2</v>
      </c>
      <c r="H58" s="205">
        <v>231.02199999999999</v>
      </c>
      <c r="I58" s="206">
        <f t="shared" si="3"/>
        <v>5.3359196057538721E-3</v>
      </c>
      <c r="J58" s="205">
        <v>669.28399999999999</v>
      </c>
      <c r="K58" s="205">
        <v>217.648</v>
      </c>
      <c r="L58" s="205"/>
      <c r="M58" s="179" t="s">
        <v>948</v>
      </c>
    </row>
    <row r="59" spans="1:13">
      <c r="A59" s="179" t="s">
        <v>749</v>
      </c>
      <c r="B59" s="205">
        <v>3290.3719999999998</v>
      </c>
      <c r="C59" s="206">
        <f t="shared" si="0"/>
        <v>6.0998038548963934E-2</v>
      </c>
      <c r="D59" s="205">
        <v>9603.8719999999994</v>
      </c>
      <c r="E59" s="206">
        <f t="shared" si="1"/>
        <v>0.21256929413377562</v>
      </c>
      <c r="F59" s="205">
        <v>4940.9539999999997</v>
      </c>
      <c r="G59" s="206">
        <f t="shared" si="2"/>
        <v>0.1189863640537918</v>
      </c>
      <c r="H59" s="205">
        <v>5895.8389999999999</v>
      </c>
      <c r="I59" s="206">
        <f t="shared" si="3"/>
        <v>0.13617630750520862</v>
      </c>
      <c r="J59" s="205">
        <v>1650.5819999999999</v>
      </c>
      <c r="K59" s="205">
        <v>-3708.0329999999994</v>
      </c>
      <c r="L59" s="205"/>
      <c r="M59" s="179" t="s">
        <v>949</v>
      </c>
    </row>
    <row r="60" spans="1:13">
      <c r="A60" s="179" t="s">
        <v>750</v>
      </c>
      <c r="B60" s="205" t="s">
        <v>723</v>
      </c>
      <c r="C60" s="206" t="str">
        <f t="shared" si="0"/>
        <v>x</v>
      </c>
      <c r="D60" s="205">
        <v>226159.83</v>
      </c>
      <c r="E60" s="206">
        <f t="shared" si="1"/>
        <v>5.0057555353210343</v>
      </c>
      <c r="F60" s="205" t="s">
        <v>723</v>
      </c>
      <c r="G60" s="206" t="str">
        <f t="shared" si="2"/>
        <v>x</v>
      </c>
      <c r="H60" s="205">
        <v>805140.83499999996</v>
      </c>
      <c r="I60" s="206">
        <f t="shared" si="3"/>
        <v>18.596353450621773</v>
      </c>
      <c r="J60" s="205" t="s">
        <v>723</v>
      </c>
      <c r="K60" s="205">
        <v>578981.005</v>
      </c>
      <c r="L60" s="205"/>
      <c r="M60" s="179" t="s">
        <v>950</v>
      </c>
    </row>
    <row r="61" spans="1:13">
      <c r="A61" s="179" t="s">
        <v>751</v>
      </c>
      <c r="B61" s="205">
        <v>1191475.571</v>
      </c>
      <c r="C61" s="206">
        <f t="shared" si="0"/>
        <v>22.087980571803676</v>
      </c>
      <c r="D61" s="205">
        <v>621955.02800000005</v>
      </c>
      <c r="E61" s="206">
        <f t="shared" si="1"/>
        <v>13.766170694998086</v>
      </c>
      <c r="F61" s="205">
        <v>831481.53900000011</v>
      </c>
      <c r="G61" s="206">
        <f t="shared" si="2"/>
        <v>20.023453993593364</v>
      </c>
      <c r="H61" s="205">
        <v>900176.31699999981</v>
      </c>
      <c r="I61" s="206">
        <f t="shared" si="3"/>
        <v>20.791389817920422</v>
      </c>
      <c r="J61" s="205">
        <v>-359994.03199999989</v>
      </c>
      <c r="K61" s="205">
        <v>278221.28899999976</v>
      </c>
      <c r="L61" s="205"/>
      <c r="M61" s="179" t="s">
        <v>751</v>
      </c>
    </row>
    <row r="62" spans="1:13">
      <c r="A62" s="179" t="s">
        <v>713</v>
      </c>
      <c r="B62" s="205">
        <v>242439.28599999999</v>
      </c>
      <c r="C62" s="206">
        <f t="shared" si="0"/>
        <v>4.4944221848506158</v>
      </c>
      <c r="D62" s="205">
        <v>6741.2839999999997</v>
      </c>
      <c r="E62" s="206">
        <f t="shared" si="1"/>
        <v>0.149209608524074</v>
      </c>
      <c r="F62" s="205">
        <v>224302.80600000001</v>
      </c>
      <c r="G62" s="206">
        <f t="shared" si="2"/>
        <v>5.4015834458290923</v>
      </c>
      <c r="H62" s="205">
        <v>197073.43900000001</v>
      </c>
      <c r="I62" s="206">
        <f t="shared" si="3"/>
        <v>4.5518090352150011</v>
      </c>
      <c r="J62" s="205">
        <v>-18136.479999999981</v>
      </c>
      <c r="K62" s="205">
        <v>190332.15500000003</v>
      </c>
      <c r="L62" s="205"/>
      <c r="M62" s="179" t="s">
        <v>916</v>
      </c>
    </row>
    <row r="63" spans="1:13">
      <c r="A63" s="179" t="s">
        <v>752</v>
      </c>
      <c r="B63" s="205" t="s">
        <v>723</v>
      </c>
      <c r="C63" s="206" t="str">
        <f t="shared" si="0"/>
        <v>x</v>
      </c>
      <c r="D63" s="205" t="s">
        <v>722</v>
      </c>
      <c r="E63" s="206" t="str">
        <f t="shared" si="1"/>
        <v>x</v>
      </c>
      <c r="F63" s="205">
        <v>1303.8209999999999</v>
      </c>
      <c r="G63" s="206">
        <f t="shared" si="2"/>
        <v>3.1398171318125785E-2</v>
      </c>
      <c r="H63" s="205">
        <v>1376.819</v>
      </c>
      <c r="I63" s="206">
        <f t="shared" si="3"/>
        <v>3.1800415093257095E-2</v>
      </c>
      <c r="J63" s="205">
        <v>1303.8209999999999</v>
      </c>
      <c r="K63" s="205">
        <v>1376.6559999999999</v>
      </c>
      <c r="L63" s="205"/>
      <c r="M63" s="179" t="s">
        <v>951</v>
      </c>
    </row>
    <row r="64" spans="1:13">
      <c r="A64" s="179" t="s">
        <v>753</v>
      </c>
      <c r="B64" s="205" t="s">
        <v>723</v>
      </c>
      <c r="C64" s="206" t="str">
        <f t="shared" si="0"/>
        <v>x</v>
      </c>
      <c r="D64" s="205">
        <v>0.56999999999999995</v>
      </c>
      <c r="E64" s="206">
        <f t="shared" si="1"/>
        <v>1.2616213299828664E-5</v>
      </c>
      <c r="F64" s="205">
        <v>16.911000000000001</v>
      </c>
      <c r="G64" s="206">
        <f t="shared" si="2"/>
        <v>4.0724491717868111E-4</v>
      </c>
      <c r="H64" s="205">
        <v>834.05499999999995</v>
      </c>
      <c r="I64" s="206">
        <f t="shared" si="3"/>
        <v>1.926418447930087E-2</v>
      </c>
      <c r="J64" s="205">
        <v>16.911000000000001</v>
      </c>
      <c r="K64" s="205">
        <v>833.4849999999999</v>
      </c>
      <c r="L64" s="205"/>
      <c r="M64" s="179" t="s">
        <v>952</v>
      </c>
    </row>
    <row r="65" spans="1:13">
      <c r="A65" s="179" t="s">
        <v>754</v>
      </c>
      <c r="B65" s="205">
        <v>547.19799999999998</v>
      </c>
      <c r="C65" s="206">
        <f t="shared" si="0"/>
        <v>1.0144143184392515E-2</v>
      </c>
      <c r="D65" s="205">
        <v>298.596</v>
      </c>
      <c r="E65" s="206">
        <f t="shared" si="1"/>
        <v>6.6090365376765617E-3</v>
      </c>
      <c r="F65" s="205">
        <v>1223.7950000000001</v>
      </c>
      <c r="G65" s="206">
        <f t="shared" si="2"/>
        <v>2.9471012560977124E-2</v>
      </c>
      <c r="H65" s="205">
        <v>3198.5709999999999</v>
      </c>
      <c r="I65" s="206">
        <f t="shared" si="3"/>
        <v>7.3877456299814598E-2</v>
      </c>
      <c r="J65" s="205">
        <v>676.59700000000009</v>
      </c>
      <c r="K65" s="205">
        <v>2899.9749999999999</v>
      </c>
      <c r="L65" s="205"/>
      <c r="M65" s="179" t="s">
        <v>953</v>
      </c>
    </row>
    <row r="66" spans="1:13">
      <c r="A66" s="179" t="s">
        <v>755</v>
      </c>
      <c r="B66" s="205" t="s">
        <v>723</v>
      </c>
      <c r="C66" s="206" t="str">
        <f t="shared" si="0"/>
        <v>x</v>
      </c>
      <c r="D66" s="205" t="s">
        <v>722</v>
      </c>
      <c r="E66" s="206" t="str">
        <f t="shared" si="1"/>
        <v>x</v>
      </c>
      <c r="F66" s="205">
        <v>10.707000000000001</v>
      </c>
      <c r="G66" s="206">
        <f t="shared" si="2"/>
        <v>2.5784231140867715E-4</v>
      </c>
      <c r="H66" s="205">
        <v>23.417000000000002</v>
      </c>
      <c r="I66" s="206">
        <f t="shared" si="3"/>
        <v>5.4086290226878153E-4</v>
      </c>
      <c r="J66" s="205">
        <v>10.707000000000001</v>
      </c>
      <c r="K66" s="205">
        <v>23.332000000000001</v>
      </c>
      <c r="L66" s="205"/>
      <c r="M66" s="179" t="s">
        <v>954</v>
      </c>
    </row>
    <row r="67" spans="1:13">
      <c r="A67" s="179" t="s">
        <v>756</v>
      </c>
      <c r="B67" s="205">
        <v>62095.383999999998</v>
      </c>
      <c r="C67" s="206">
        <f t="shared" si="0"/>
        <v>1.1511454105933061</v>
      </c>
      <c r="D67" s="205">
        <v>482.84300000000002</v>
      </c>
      <c r="E67" s="206">
        <f t="shared" si="1"/>
        <v>1.0687105751454687E-2</v>
      </c>
      <c r="F67" s="205">
        <v>1142.845</v>
      </c>
      <c r="G67" s="206">
        <f t="shared" si="2"/>
        <v>2.7521602351905261E-2</v>
      </c>
      <c r="H67" s="205">
        <v>743.13400000000001</v>
      </c>
      <c r="I67" s="206">
        <f t="shared" si="3"/>
        <v>1.7164180382397771E-2</v>
      </c>
      <c r="J67" s="205">
        <v>-60952.538999999997</v>
      </c>
      <c r="K67" s="205">
        <v>260.291</v>
      </c>
      <c r="L67" s="205"/>
      <c r="M67" s="179" t="s">
        <v>955</v>
      </c>
    </row>
    <row r="68" spans="1:13">
      <c r="A68" s="179" t="s">
        <v>757</v>
      </c>
      <c r="B68" s="205">
        <v>168.87700000000001</v>
      </c>
      <c r="C68" s="206">
        <f t="shared" si="0"/>
        <v>3.1306994333872838E-3</v>
      </c>
      <c r="D68" s="205">
        <v>535.38499999999999</v>
      </c>
      <c r="E68" s="206">
        <f t="shared" si="1"/>
        <v>1.1850055013208367E-2</v>
      </c>
      <c r="F68" s="205">
        <v>4.9480000000000004</v>
      </c>
      <c r="G68" s="206">
        <f t="shared" si="2"/>
        <v>1.1915604341553512E-4</v>
      </c>
      <c r="H68" s="205">
        <v>13.978</v>
      </c>
      <c r="I68" s="206">
        <f t="shared" si="3"/>
        <v>3.2285013656373695E-4</v>
      </c>
      <c r="J68" s="205">
        <v>-163.929</v>
      </c>
      <c r="K68" s="205">
        <v>-521.40700000000004</v>
      </c>
      <c r="L68" s="205"/>
      <c r="M68" s="179" t="s">
        <v>956</v>
      </c>
    </row>
    <row r="69" spans="1:13">
      <c r="A69" s="179" t="s">
        <v>714</v>
      </c>
      <c r="B69" s="205">
        <v>948.17700000000002</v>
      </c>
      <c r="C69" s="206">
        <f t="shared" si="0"/>
        <v>1.7577628668503431E-2</v>
      </c>
      <c r="D69" s="205">
        <v>1058.9639999999999</v>
      </c>
      <c r="E69" s="206">
        <f t="shared" si="1"/>
        <v>2.3438799475157476E-2</v>
      </c>
      <c r="F69" s="205">
        <v>2057.5010000000002</v>
      </c>
      <c r="G69" s="206">
        <f t="shared" si="2"/>
        <v>4.9548035263441176E-2</v>
      </c>
      <c r="H69" s="205">
        <v>2527.0529999999999</v>
      </c>
      <c r="I69" s="206">
        <f t="shared" si="3"/>
        <v>5.8367392055644653E-2</v>
      </c>
      <c r="J69" s="205">
        <v>1109.3240000000001</v>
      </c>
      <c r="K69" s="205">
        <v>1468.0889999999999</v>
      </c>
      <c r="L69" s="205"/>
      <c r="M69" s="179" t="s">
        <v>917</v>
      </c>
    </row>
    <row r="70" spans="1:13">
      <c r="A70" s="179" t="s">
        <v>758</v>
      </c>
      <c r="B70" s="205">
        <v>6102.9269999999997</v>
      </c>
      <c r="C70" s="206">
        <f t="shared" si="0"/>
        <v>0.11313814255880879</v>
      </c>
      <c r="D70" s="205">
        <v>6409.3019999999997</v>
      </c>
      <c r="E70" s="206">
        <f t="shared" si="1"/>
        <v>0.14186161602634817</v>
      </c>
      <c r="F70" s="205">
        <v>11941.153</v>
      </c>
      <c r="G70" s="206">
        <f t="shared" si="2"/>
        <v>0.28756276178244689</v>
      </c>
      <c r="H70" s="205">
        <v>10944.138000000001</v>
      </c>
      <c r="I70" s="206">
        <f t="shared" si="3"/>
        <v>0.25277696722509535</v>
      </c>
      <c r="J70" s="205">
        <v>5838.2260000000006</v>
      </c>
      <c r="K70" s="205">
        <v>4534.8360000000011</v>
      </c>
      <c r="L70" s="205"/>
      <c r="M70" s="179" t="s">
        <v>957</v>
      </c>
    </row>
    <row r="71" spans="1:13">
      <c r="A71" s="179" t="s">
        <v>759</v>
      </c>
      <c r="B71" s="205">
        <v>2679.3130000000001</v>
      </c>
      <c r="C71" s="206">
        <f t="shared" si="0"/>
        <v>4.9670018362282506E-2</v>
      </c>
      <c r="D71" s="205">
        <v>2274.7449999999999</v>
      </c>
      <c r="E71" s="206">
        <f t="shared" si="1"/>
        <v>5.0348540566173251E-2</v>
      </c>
      <c r="F71" s="205">
        <v>7428.6710000000003</v>
      </c>
      <c r="G71" s="206">
        <f t="shared" si="2"/>
        <v>0.1788947138633239</v>
      </c>
      <c r="H71" s="205">
        <v>8367.5450000000001</v>
      </c>
      <c r="I71" s="206">
        <f t="shared" si="3"/>
        <v>0.1932653488305347</v>
      </c>
      <c r="J71" s="205">
        <v>4749.3580000000002</v>
      </c>
      <c r="K71" s="205">
        <v>6092.8</v>
      </c>
      <c r="L71" s="205"/>
      <c r="M71" s="179" t="s">
        <v>958</v>
      </c>
    </row>
    <row r="72" spans="1:13">
      <c r="A72" s="179" t="s">
        <v>728</v>
      </c>
      <c r="B72" s="205">
        <v>2465.4319999999998</v>
      </c>
      <c r="C72" s="206">
        <f t="shared" si="0"/>
        <v>4.5705019425113402E-2</v>
      </c>
      <c r="D72" s="205">
        <v>1966.239</v>
      </c>
      <c r="E72" s="206">
        <f t="shared" si="1"/>
        <v>4.3520158986740026E-2</v>
      </c>
      <c r="F72" s="205">
        <v>77077.115000000005</v>
      </c>
      <c r="G72" s="206">
        <f t="shared" si="2"/>
        <v>1.8561447173169348</v>
      </c>
      <c r="H72" s="205">
        <v>64155.709000000003</v>
      </c>
      <c r="I72" s="206">
        <f t="shared" si="3"/>
        <v>1.4818056525964634</v>
      </c>
      <c r="J72" s="205">
        <v>74611.683000000005</v>
      </c>
      <c r="K72" s="205">
        <v>62189.47</v>
      </c>
      <c r="L72" s="205"/>
      <c r="M72" s="179" t="s">
        <v>959</v>
      </c>
    </row>
    <row r="73" spans="1:13">
      <c r="A73" s="179" t="s">
        <v>760</v>
      </c>
      <c r="B73" s="205" t="s">
        <v>723</v>
      </c>
      <c r="C73" s="206" t="str">
        <f t="shared" si="0"/>
        <v>x</v>
      </c>
      <c r="D73" s="205">
        <v>5</v>
      </c>
      <c r="E73" s="206">
        <f t="shared" si="1"/>
        <v>1.1066853771779529E-4</v>
      </c>
      <c r="F73" s="205">
        <v>61.536999999999999</v>
      </c>
      <c r="G73" s="206">
        <f t="shared" si="2"/>
        <v>1.4819129837634973E-3</v>
      </c>
      <c r="H73" s="205">
        <v>127.825</v>
      </c>
      <c r="I73" s="206">
        <f t="shared" si="3"/>
        <v>2.9523764992316266E-3</v>
      </c>
      <c r="J73" s="205">
        <v>61.536999999999999</v>
      </c>
      <c r="K73" s="205">
        <v>122.825</v>
      </c>
      <c r="L73" s="205"/>
      <c r="M73" s="179" t="s">
        <v>960</v>
      </c>
    </row>
    <row r="74" spans="1:13">
      <c r="A74" s="179" t="s">
        <v>715</v>
      </c>
      <c r="B74" s="205">
        <v>190710.283</v>
      </c>
      <c r="C74" s="206">
        <f t="shared" si="0"/>
        <v>3.5354522814191895</v>
      </c>
      <c r="D74" s="205">
        <v>62298.79</v>
      </c>
      <c r="E74" s="206">
        <f t="shared" si="1"/>
        <v>1.3789031981776017</v>
      </c>
      <c r="F74" s="205">
        <v>47960.930999999997</v>
      </c>
      <c r="G74" s="206">
        <f t="shared" si="2"/>
        <v>1.1549787341320701</v>
      </c>
      <c r="H74" s="205">
        <v>37472.834000000003</v>
      </c>
      <c r="I74" s="206">
        <f t="shared" si="3"/>
        <v>0.86551077223710438</v>
      </c>
      <c r="J74" s="205">
        <v>-142749.35200000001</v>
      </c>
      <c r="K74" s="205">
        <v>-24825.955999999998</v>
      </c>
      <c r="L74" s="205"/>
      <c r="M74" s="179" t="s">
        <v>918</v>
      </c>
    </row>
    <row r="75" spans="1:13">
      <c r="A75" s="179" t="s">
        <v>761</v>
      </c>
      <c r="B75" s="205">
        <v>18092.213</v>
      </c>
      <c r="C75" s="206">
        <f t="shared" si="0"/>
        <v>0.33539961621666681</v>
      </c>
      <c r="D75" s="205">
        <v>30465.968000000001</v>
      </c>
      <c r="E75" s="206">
        <f t="shared" si="1"/>
        <v>0.67432482574342889</v>
      </c>
      <c r="F75" s="205">
        <v>52675.599000000002</v>
      </c>
      <c r="G75" s="206">
        <f t="shared" si="2"/>
        <v>1.2685157561405251</v>
      </c>
      <c r="H75" s="205">
        <v>44068.824999999997</v>
      </c>
      <c r="I75" s="206">
        <f t="shared" si="3"/>
        <v>1.017858504038734</v>
      </c>
      <c r="J75" s="205">
        <v>34583.385999999999</v>
      </c>
      <c r="K75" s="205">
        <v>13602.856999999996</v>
      </c>
      <c r="L75" s="205"/>
      <c r="M75" s="179" t="s">
        <v>961</v>
      </c>
    </row>
    <row r="76" spans="1:13">
      <c r="A76" s="179" t="s">
        <v>762</v>
      </c>
      <c r="B76" s="205" t="s">
        <v>723</v>
      </c>
      <c r="C76" s="206" t="str">
        <f t="shared" si="0"/>
        <v>x</v>
      </c>
      <c r="D76" s="205" t="s">
        <v>723</v>
      </c>
      <c r="E76" s="206" t="str">
        <f t="shared" si="1"/>
        <v>x</v>
      </c>
      <c r="F76" s="205">
        <v>103.155</v>
      </c>
      <c r="G76" s="206">
        <f t="shared" si="2"/>
        <v>2.4841434233083114E-3</v>
      </c>
      <c r="H76" s="205" t="s">
        <v>723</v>
      </c>
      <c r="I76" s="206" t="str">
        <f t="shared" si="3"/>
        <v>x</v>
      </c>
      <c r="J76" s="205">
        <v>103.155</v>
      </c>
      <c r="K76" s="205" t="s">
        <v>723</v>
      </c>
      <c r="L76" s="205"/>
      <c r="M76" s="179" t="s">
        <v>962</v>
      </c>
    </row>
    <row r="77" spans="1:13">
      <c r="A77" s="179" t="s">
        <v>763</v>
      </c>
      <c r="B77" s="205">
        <v>1144.8779999999999</v>
      </c>
      <c r="C77" s="206">
        <f t="shared" si="0"/>
        <v>2.1224138905224312E-2</v>
      </c>
      <c r="D77" s="205">
        <v>1557.2449999999999</v>
      </c>
      <c r="E77" s="206">
        <f t="shared" si="1"/>
        <v>3.4467605403669624E-2</v>
      </c>
      <c r="F77" s="205">
        <v>3058.4690000000001</v>
      </c>
      <c r="G77" s="206">
        <f t="shared" si="2"/>
        <v>7.3653004233845645E-2</v>
      </c>
      <c r="H77" s="205">
        <v>3553.8620000000001</v>
      </c>
      <c r="I77" s="206">
        <f t="shared" si="3"/>
        <v>8.2083619403968758E-2</v>
      </c>
      <c r="J77" s="205">
        <v>1913.5910000000001</v>
      </c>
      <c r="K77" s="205">
        <v>1996.6170000000002</v>
      </c>
      <c r="L77" s="205"/>
      <c r="M77" s="179" t="s">
        <v>963</v>
      </c>
    </row>
    <row r="78" spans="1:13">
      <c r="A78" s="179" t="s">
        <v>716</v>
      </c>
      <c r="B78" s="205">
        <v>734.33</v>
      </c>
      <c r="C78" s="206">
        <f t="shared" ref="C78:C141" si="4">IF(B78=0,0,IF(OR(B78="x",B78="Ə"),"x",B78/$B$12*100))</f>
        <v>1.3613260034932429E-2</v>
      </c>
      <c r="D78" s="205">
        <v>516.04100000000005</v>
      </c>
      <c r="E78" s="206">
        <f t="shared" ref="E78:E141" si="5">IF(D78=0,0,IF(OR(D78="x",D78="Ə"),"x",D78/$D$12*100))</f>
        <v>1.1421900574485762E-2</v>
      </c>
      <c r="F78" s="205">
        <v>1936.654</v>
      </c>
      <c r="G78" s="206">
        <f t="shared" ref="G78:G141" si="6">IF(F78=0,0,IF(OR(F78="x",F78="Ə"),"x",F78/$F$12*100))</f>
        <v>4.6637839148114334E-2</v>
      </c>
      <c r="H78" s="205">
        <v>1774.173</v>
      </c>
      <c r="I78" s="206">
        <f t="shared" ref="I78:I141" si="7">IF(H78=0,0,IF(OR(H78="x",H78="Ə"),"x",H78/$H$12*100))</f>
        <v>4.097810812259943E-2</v>
      </c>
      <c r="J78" s="205">
        <v>1202.3240000000001</v>
      </c>
      <c r="K78" s="205">
        <v>1258.1320000000001</v>
      </c>
      <c r="L78" s="205"/>
      <c r="M78" s="179" t="s">
        <v>919</v>
      </c>
    </row>
    <row r="79" spans="1:13">
      <c r="A79" s="179" t="s">
        <v>764</v>
      </c>
      <c r="B79" s="205">
        <v>1273.7850000000001</v>
      </c>
      <c r="C79" s="206">
        <f t="shared" si="4"/>
        <v>2.3613860844029805E-2</v>
      </c>
      <c r="D79" s="205">
        <v>587.63300000000004</v>
      </c>
      <c r="E79" s="206">
        <f t="shared" si="5"/>
        <v>1.3006496964944242E-2</v>
      </c>
      <c r="F79" s="205">
        <v>3415.451</v>
      </c>
      <c r="G79" s="206">
        <f t="shared" si="6"/>
        <v>8.2249722643418108E-2</v>
      </c>
      <c r="H79" s="205">
        <v>3622.2</v>
      </c>
      <c r="I79" s="206">
        <f t="shared" si="7"/>
        <v>8.3662023512746306E-2</v>
      </c>
      <c r="J79" s="205">
        <v>2141.6660000000002</v>
      </c>
      <c r="K79" s="205">
        <v>3034.567</v>
      </c>
      <c r="L79" s="205"/>
      <c r="M79" s="179" t="s">
        <v>964</v>
      </c>
    </row>
    <row r="80" spans="1:13">
      <c r="A80" s="179" t="s">
        <v>765</v>
      </c>
      <c r="B80" s="205" t="s">
        <v>723</v>
      </c>
      <c r="C80" s="206" t="str">
        <f t="shared" si="4"/>
        <v>x</v>
      </c>
      <c r="D80" s="205">
        <v>296.83999999999997</v>
      </c>
      <c r="E80" s="206">
        <f t="shared" si="5"/>
        <v>6.5701697472300702E-3</v>
      </c>
      <c r="F80" s="205">
        <v>184.596</v>
      </c>
      <c r="G80" s="206">
        <f t="shared" si="6"/>
        <v>4.445377726421609E-3</v>
      </c>
      <c r="H80" s="205">
        <v>211.05799999999999</v>
      </c>
      <c r="I80" s="206">
        <f t="shared" si="7"/>
        <v>4.8748107113227345E-3</v>
      </c>
      <c r="J80" s="205">
        <v>184.596</v>
      </c>
      <c r="K80" s="205">
        <v>-85.781999999999982</v>
      </c>
      <c r="L80" s="205"/>
      <c r="M80" s="179" t="s">
        <v>965</v>
      </c>
    </row>
    <row r="81" spans="1:13">
      <c r="A81" s="179" t="s">
        <v>766</v>
      </c>
      <c r="B81" s="205">
        <v>321.76</v>
      </c>
      <c r="C81" s="206">
        <f t="shared" si="4"/>
        <v>5.964896638895126E-3</v>
      </c>
      <c r="D81" s="205" t="s">
        <v>722</v>
      </c>
      <c r="E81" s="206" t="str">
        <f t="shared" si="5"/>
        <v>x</v>
      </c>
      <c r="F81" s="205">
        <v>3123.913</v>
      </c>
      <c r="G81" s="206">
        <f t="shared" si="6"/>
        <v>7.5229004255124202E-2</v>
      </c>
      <c r="H81" s="205">
        <v>3936.8980000000001</v>
      </c>
      <c r="I81" s="206">
        <f t="shared" si="7"/>
        <v>9.0930609310166166E-2</v>
      </c>
      <c r="J81" s="205">
        <v>2802.1530000000002</v>
      </c>
      <c r="K81" s="205">
        <v>3936.8710000000001</v>
      </c>
      <c r="L81" s="205"/>
      <c r="M81" s="179" t="s">
        <v>966</v>
      </c>
    </row>
    <row r="82" spans="1:13">
      <c r="A82" s="179" t="s">
        <v>717</v>
      </c>
      <c r="B82" s="205">
        <v>221906.25899999999</v>
      </c>
      <c r="C82" s="206">
        <f t="shared" si="4"/>
        <v>4.1137739260905377</v>
      </c>
      <c r="D82" s="205">
        <v>51664.756000000001</v>
      </c>
      <c r="E82" s="206">
        <f t="shared" si="5"/>
        <v>1.1435325996133383</v>
      </c>
      <c r="F82" s="205">
        <v>738.11400000000003</v>
      </c>
      <c r="G82" s="206">
        <f t="shared" si="6"/>
        <v>1.7775008858046538E-2</v>
      </c>
      <c r="H82" s="205">
        <v>1185.8040000000001</v>
      </c>
      <c r="I82" s="206">
        <f t="shared" si="7"/>
        <v>2.7388537940894655E-2</v>
      </c>
      <c r="J82" s="205">
        <v>-221168.14499999999</v>
      </c>
      <c r="K82" s="205">
        <v>-50478.952000000005</v>
      </c>
      <c r="L82" s="205"/>
      <c r="M82" s="179" t="s">
        <v>920</v>
      </c>
    </row>
    <row r="83" spans="1:13">
      <c r="A83" s="179" t="s">
        <v>729</v>
      </c>
      <c r="B83" s="205">
        <v>104.431</v>
      </c>
      <c r="C83" s="206">
        <f t="shared" si="4"/>
        <v>1.9359775015429419E-3</v>
      </c>
      <c r="D83" s="205">
        <v>32.274999999999999</v>
      </c>
      <c r="E83" s="206">
        <f t="shared" si="5"/>
        <v>7.1436541096836861E-4</v>
      </c>
      <c r="F83" s="205">
        <v>19655.802</v>
      </c>
      <c r="G83" s="206">
        <f t="shared" si="6"/>
        <v>0.47334430001599881</v>
      </c>
      <c r="H83" s="205">
        <v>21319.284</v>
      </c>
      <c r="I83" s="206">
        <f t="shared" si="7"/>
        <v>0.49241191521255484</v>
      </c>
      <c r="J83" s="205">
        <v>19551.370999999999</v>
      </c>
      <c r="K83" s="205">
        <v>21287.008999999998</v>
      </c>
      <c r="L83" s="205"/>
      <c r="M83" s="179" t="s">
        <v>929</v>
      </c>
    </row>
    <row r="84" spans="1:13">
      <c r="A84" s="179" t="s">
        <v>767</v>
      </c>
      <c r="B84" s="205">
        <v>1457.972</v>
      </c>
      <c r="C84" s="206">
        <f t="shared" si="4"/>
        <v>2.7028382279970183E-2</v>
      </c>
      <c r="D84" s="205">
        <v>1294.1279999999999</v>
      </c>
      <c r="E84" s="206">
        <f t="shared" si="5"/>
        <v>2.8643850675930994E-2</v>
      </c>
      <c r="F84" s="205">
        <v>4786.9110000000001</v>
      </c>
      <c r="G84" s="206">
        <f t="shared" si="6"/>
        <v>0.11527675322196901</v>
      </c>
      <c r="H84" s="205">
        <v>2683.415</v>
      </c>
      <c r="I84" s="206">
        <f t="shared" si="7"/>
        <v>6.1978888196249832E-2</v>
      </c>
      <c r="J84" s="205">
        <v>3328.9390000000003</v>
      </c>
      <c r="K84" s="205">
        <v>1389.287</v>
      </c>
      <c r="L84" s="205"/>
      <c r="M84" s="179" t="s">
        <v>967</v>
      </c>
    </row>
    <row r="85" spans="1:13">
      <c r="A85" s="179" t="s">
        <v>768</v>
      </c>
      <c r="B85" s="205" t="s">
        <v>723</v>
      </c>
      <c r="C85" s="206" t="str">
        <f t="shared" si="4"/>
        <v>x</v>
      </c>
      <c r="D85" s="205">
        <v>272</v>
      </c>
      <c r="E85" s="206">
        <f t="shared" si="5"/>
        <v>6.0203684518480641E-3</v>
      </c>
      <c r="F85" s="205">
        <v>168.54300000000001</v>
      </c>
      <c r="G85" s="206">
        <f t="shared" si="6"/>
        <v>4.0587948717430346E-3</v>
      </c>
      <c r="H85" s="205">
        <v>350.37299999999999</v>
      </c>
      <c r="I85" s="206">
        <f t="shared" si="7"/>
        <v>8.0925719629593787E-3</v>
      </c>
      <c r="J85" s="205">
        <v>168.54300000000001</v>
      </c>
      <c r="K85" s="205">
        <v>78.37299999999999</v>
      </c>
      <c r="L85" s="205"/>
      <c r="M85" s="179" t="s">
        <v>968</v>
      </c>
    </row>
    <row r="86" spans="1:13">
      <c r="A86" s="179" t="s">
        <v>769</v>
      </c>
      <c r="B86" s="205">
        <v>110.374</v>
      </c>
      <c r="C86" s="206">
        <f t="shared" si="4"/>
        <v>2.0461508628213908E-3</v>
      </c>
      <c r="D86" s="205">
        <v>115.44799999999999</v>
      </c>
      <c r="E86" s="206">
        <f t="shared" si="5"/>
        <v>2.5552922684888061E-3</v>
      </c>
      <c r="F86" s="205">
        <v>143.43299999999999</v>
      </c>
      <c r="G86" s="206">
        <f t="shared" si="6"/>
        <v>3.4541044412329113E-3</v>
      </c>
      <c r="H86" s="205">
        <v>474.59500000000003</v>
      </c>
      <c r="I86" s="206">
        <f t="shared" si="7"/>
        <v>1.0961729901449902E-2</v>
      </c>
      <c r="J86" s="205">
        <v>33.058999999999997</v>
      </c>
      <c r="K86" s="205">
        <v>359.14700000000005</v>
      </c>
      <c r="L86" s="205"/>
      <c r="M86" s="179" t="s">
        <v>969</v>
      </c>
    </row>
    <row r="87" spans="1:13">
      <c r="A87" s="179" t="s">
        <v>721</v>
      </c>
      <c r="B87" s="205" t="s">
        <v>722</v>
      </c>
      <c r="C87" s="206" t="str">
        <f t="shared" si="4"/>
        <v>x</v>
      </c>
      <c r="D87" s="205" t="s">
        <v>723</v>
      </c>
      <c r="E87" s="206" t="str">
        <f t="shared" si="5"/>
        <v>x</v>
      </c>
      <c r="F87" s="205">
        <v>11233.102999999999</v>
      </c>
      <c r="G87" s="206">
        <f t="shared" si="6"/>
        <v>0.27051174388827359</v>
      </c>
      <c r="H87" s="205">
        <v>9320.7270000000008</v>
      </c>
      <c r="I87" s="206">
        <f t="shared" si="7"/>
        <v>0.21528101193470525</v>
      </c>
      <c r="J87" s="205">
        <v>11232.657999999999</v>
      </c>
      <c r="K87" s="205">
        <v>9320.7270000000008</v>
      </c>
      <c r="L87" s="205"/>
      <c r="M87" s="179" t="s">
        <v>924</v>
      </c>
    </row>
    <row r="88" spans="1:13">
      <c r="A88" s="179" t="s">
        <v>770</v>
      </c>
      <c r="B88" s="205">
        <v>59280.89</v>
      </c>
      <c r="C88" s="206">
        <f t="shared" si="4"/>
        <v>1.098969360740029</v>
      </c>
      <c r="D88" s="205">
        <v>58735.856</v>
      </c>
      <c r="E88" s="206">
        <f t="shared" si="5"/>
        <v>1.3000422590245986</v>
      </c>
      <c r="F88" s="205">
        <v>158972.101</v>
      </c>
      <c r="G88" s="206">
        <f t="shared" si="6"/>
        <v>3.8283117559852129</v>
      </c>
      <c r="H88" s="205">
        <v>295200.81599999999</v>
      </c>
      <c r="I88" s="206">
        <f t="shared" si="7"/>
        <v>6.8182589611766042</v>
      </c>
      <c r="J88" s="205">
        <v>99691.210999999996</v>
      </c>
      <c r="K88" s="205">
        <v>236464.96</v>
      </c>
      <c r="L88" s="205"/>
      <c r="M88" s="179" t="s">
        <v>970</v>
      </c>
    </row>
    <row r="89" spans="1:13">
      <c r="A89" s="179" t="s">
        <v>771</v>
      </c>
      <c r="B89" s="205">
        <v>1992.134</v>
      </c>
      <c r="C89" s="206">
        <f t="shared" si="4"/>
        <v>3.6930859649517353E-2</v>
      </c>
      <c r="D89" s="205">
        <v>2163.116</v>
      </c>
      <c r="E89" s="206">
        <f t="shared" si="5"/>
        <v>4.7877776926793299E-2</v>
      </c>
      <c r="F89" s="205">
        <v>1484.7809999999999</v>
      </c>
      <c r="G89" s="206">
        <f t="shared" si="6"/>
        <v>3.5755988136330158E-2</v>
      </c>
      <c r="H89" s="205">
        <v>1077.1579999999999</v>
      </c>
      <c r="I89" s="206">
        <f t="shared" si="7"/>
        <v>2.487913917589939E-2</v>
      </c>
      <c r="J89" s="205">
        <v>-507.35300000000007</v>
      </c>
      <c r="K89" s="205">
        <v>-1085.9580000000001</v>
      </c>
      <c r="L89" s="205"/>
      <c r="M89" s="179" t="s">
        <v>971</v>
      </c>
    </row>
    <row r="90" spans="1:13">
      <c r="A90" s="179" t="s">
        <v>772</v>
      </c>
      <c r="B90" s="205">
        <v>473.93200000000002</v>
      </c>
      <c r="C90" s="206">
        <f t="shared" si="4"/>
        <v>8.785913083866375E-3</v>
      </c>
      <c r="D90" s="205">
        <v>698.01700000000005</v>
      </c>
      <c r="E90" s="206">
        <f t="shared" si="5"/>
        <v>1.5449704138432465E-2</v>
      </c>
      <c r="F90" s="205">
        <v>777.46699999999998</v>
      </c>
      <c r="G90" s="206">
        <f t="shared" si="6"/>
        <v>1.8722694342390024E-2</v>
      </c>
      <c r="H90" s="205">
        <v>779.61400000000003</v>
      </c>
      <c r="I90" s="206">
        <f t="shared" si="7"/>
        <v>1.8006759648519187E-2</v>
      </c>
      <c r="J90" s="205">
        <v>303.53499999999997</v>
      </c>
      <c r="K90" s="205">
        <v>81.59699999999998</v>
      </c>
      <c r="L90" s="205"/>
      <c r="M90" s="179" t="s">
        <v>972</v>
      </c>
    </row>
    <row r="91" spans="1:13">
      <c r="A91" s="179" t="s">
        <v>773</v>
      </c>
      <c r="B91" s="205">
        <v>2039.1</v>
      </c>
      <c r="C91" s="206">
        <f t="shared" si="4"/>
        <v>3.7801531378577363E-2</v>
      </c>
      <c r="D91" s="205">
        <v>2229.0830000000001</v>
      </c>
      <c r="E91" s="206">
        <f t="shared" si="5"/>
        <v>4.9337871212319258E-2</v>
      </c>
      <c r="F91" s="205">
        <v>4333.3900000000003</v>
      </c>
      <c r="G91" s="206">
        <f t="shared" si="6"/>
        <v>0.10435521563792353</v>
      </c>
      <c r="H91" s="205">
        <v>1980.3219999999999</v>
      </c>
      <c r="I91" s="206">
        <f t="shared" si="7"/>
        <v>4.5739535565901601E-2</v>
      </c>
      <c r="J91" s="205">
        <v>2294.2900000000004</v>
      </c>
      <c r="K91" s="205">
        <v>-248.76100000000019</v>
      </c>
      <c r="L91" s="205"/>
      <c r="M91" s="179" t="s">
        <v>973</v>
      </c>
    </row>
    <row r="92" spans="1:13">
      <c r="A92" s="179" t="s">
        <v>774</v>
      </c>
      <c r="B92" s="205">
        <v>1838.559</v>
      </c>
      <c r="C92" s="206">
        <f t="shared" si="4"/>
        <v>3.4083833911954201E-2</v>
      </c>
      <c r="D92" s="205">
        <v>337.541</v>
      </c>
      <c r="E92" s="206">
        <f t="shared" si="5"/>
        <v>7.4710337779604679E-3</v>
      </c>
      <c r="F92" s="205">
        <v>2787.6909999999998</v>
      </c>
      <c r="G92" s="206">
        <f t="shared" si="6"/>
        <v>6.7132221064085784E-2</v>
      </c>
      <c r="H92" s="205">
        <v>3561.2159999999999</v>
      </c>
      <c r="I92" s="206">
        <f t="shared" si="7"/>
        <v>8.2253474884315711E-2</v>
      </c>
      <c r="J92" s="205">
        <v>949.13199999999983</v>
      </c>
      <c r="K92" s="205">
        <v>3223.6749999999997</v>
      </c>
      <c r="L92" s="205"/>
      <c r="M92" s="179" t="s">
        <v>974</v>
      </c>
    </row>
    <row r="93" spans="1:13">
      <c r="A93" s="179" t="s">
        <v>775</v>
      </c>
      <c r="B93" s="205">
        <v>29.43</v>
      </c>
      <c r="C93" s="206">
        <f t="shared" si="4"/>
        <v>5.45583379172935E-4</v>
      </c>
      <c r="D93" s="205">
        <v>1506.789</v>
      </c>
      <c r="E93" s="206">
        <f t="shared" si="5"/>
        <v>3.3350827055851816E-2</v>
      </c>
      <c r="F93" s="205">
        <v>403.80099999999999</v>
      </c>
      <c r="G93" s="206">
        <f t="shared" si="6"/>
        <v>9.7241975519879731E-3</v>
      </c>
      <c r="H93" s="205">
        <v>479.02699999999999</v>
      </c>
      <c r="I93" s="206">
        <f t="shared" si="7"/>
        <v>1.1064095891237458E-2</v>
      </c>
      <c r="J93" s="205">
        <v>374.37099999999998</v>
      </c>
      <c r="K93" s="205">
        <v>-1027.7619999999999</v>
      </c>
      <c r="L93" s="205"/>
      <c r="M93" s="179" t="s">
        <v>975</v>
      </c>
    </row>
    <row r="94" spans="1:13">
      <c r="A94" s="179" t="s">
        <v>730</v>
      </c>
      <c r="B94" s="205">
        <v>9821.5210000000006</v>
      </c>
      <c r="C94" s="206">
        <f t="shared" si="4"/>
        <v>0.18207470661902631</v>
      </c>
      <c r="D94" s="205">
        <v>7838.0060000000003</v>
      </c>
      <c r="E94" s="206">
        <f t="shared" si="5"/>
        <v>0.17348413252866116</v>
      </c>
      <c r="F94" s="205">
        <v>53616.095999999998</v>
      </c>
      <c r="G94" s="206">
        <f t="shared" si="6"/>
        <v>1.2911644831745144</v>
      </c>
      <c r="H94" s="205">
        <v>44208.747000000003</v>
      </c>
      <c r="I94" s="206">
        <f t="shared" si="7"/>
        <v>1.0210902851811201</v>
      </c>
      <c r="J94" s="205">
        <v>43794.574999999997</v>
      </c>
      <c r="K94" s="205">
        <v>36370.741000000002</v>
      </c>
      <c r="L94" s="205"/>
      <c r="M94" s="179" t="s">
        <v>930</v>
      </c>
    </row>
    <row r="95" spans="1:13">
      <c r="A95" s="179" t="s">
        <v>776</v>
      </c>
      <c r="B95" s="205">
        <v>3686.2750000000001</v>
      </c>
      <c r="C95" s="206">
        <f t="shared" si="4"/>
        <v>6.8337423413547774E-2</v>
      </c>
      <c r="D95" s="205">
        <v>4012.268</v>
      </c>
      <c r="E95" s="206">
        <f t="shared" si="5"/>
        <v>8.8806366498380626E-2</v>
      </c>
      <c r="F95" s="205">
        <v>361.93700000000001</v>
      </c>
      <c r="G95" s="206">
        <f t="shared" si="6"/>
        <v>8.716043024593478E-3</v>
      </c>
      <c r="H95" s="205">
        <v>616.72400000000005</v>
      </c>
      <c r="I95" s="206">
        <f t="shared" si="7"/>
        <v>1.424448616555545E-2</v>
      </c>
      <c r="J95" s="205">
        <v>-3324.3380000000002</v>
      </c>
      <c r="K95" s="205">
        <v>-3395.5439999999999</v>
      </c>
      <c r="L95" s="205"/>
      <c r="M95" s="179" t="s">
        <v>976</v>
      </c>
    </row>
    <row r="96" spans="1:13">
      <c r="A96" s="179" t="s">
        <v>777</v>
      </c>
      <c r="B96" s="205" t="s">
        <v>723</v>
      </c>
      <c r="C96" s="206" t="str">
        <f t="shared" si="4"/>
        <v>x</v>
      </c>
      <c r="D96" s="205">
        <v>1.0449999999999999</v>
      </c>
      <c r="E96" s="206">
        <f t="shared" si="5"/>
        <v>2.3129724383019214E-5</v>
      </c>
      <c r="F96" s="205">
        <v>506.32499999999999</v>
      </c>
      <c r="G96" s="206">
        <f t="shared" si="6"/>
        <v>1.2193145449145272E-2</v>
      </c>
      <c r="H96" s="205">
        <v>812.01400000000001</v>
      </c>
      <c r="I96" s="206">
        <f t="shared" si="7"/>
        <v>1.8755103075666496E-2</v>
      </c>
      <c r="J96" s="205">
        <v>506.32499999999999</v>
      </c>
      <c r="K96" s="205">
        <v>810.96900000000005</v>
      </c>
      <c r="L96" s="205"/>
      <c r="M96" s="179" t="s">
        <v>977</v>
      </c>
    </row>
    <row r="97" spans="1:14">
      <c r="A97" s="179" t="s">
        <v>724</v>
      </c>
      <c r="B97" s="205">
        <v>309023.15399999998</v>
      </c>
      <c r="C97" s="206">
        <f t="shared" si="4"/>
        <v>5.7287766429493132</v>
      </c>
      <c r="D97" s="205">
        <v>329218.45299999998</v>
      </c>
      <c r="E97" s="206">
        <f t="shared" si="5"/>
        <v>7.2868249566449421</v>
      </c>
      <c r="F97" s="205">
        <v>7710.3819999999996</v>
      </c>
      <c r="G97" s="206">
        <f t="shared" si="6"/>
        <v>0.1856787817991836</v>
      </c>
      <c r="H97" s="205">
        <v>11270.300999999999</v>
      </c>
      <c r="I97" s="206">
        <f t="shared" si="7"/>
        <v>0.26031036034943628</v>
      </c>
      <c r="J97" s="205">
        <v>-301312.772</v>
      </c>
      <c r="K97" s="205">
        <v>-317948.152</v>
      </c>
      <c r="L97" s="205"/>
      <c r="M97" s="179" t="s">
        <v>925</v>
      </c>
    </row>
    <row r="98" spans="1:14">
      <c r="A98" s="179" t="s">
        <v>778</v>
      </c>
      <c r="B98" s="205">
        <v>14.346</v>
      </c>
      <c r="C98" s="206">
        <f t="shared" si="4"/>
        <v>2.659510417130454E-4</v>
      </c>
      <c r="D98" s="205">
        <v>18.225999999999999</v>
      </c>
      <c r="E98" s="206">
        <f t="shared" si="5"/>
        <v>4.0340895368890737E-4</v>
      </c>
      <c r="F98" s="205">
        <v>681.67200000000003</v>
      </c>
      <c r="G98" s="206">
        <f t="shared" si="6"/>
        <v>1.6415791921413632E-2</v>
      </c>
      <c r="H98" s="205">
        <v>1875.771</v>
      </c>
      <c r="I98" s="206">
        <f t="shared" si="7"/>
        <v>4.3324719095170793E-2</v>
      </c>
      <c r="J98" s="205">
        <v>667.32600000000002</v>
      </c>
      <c r="K98" s="205">
        <v>1857.5450000000001</v>
      </c>
      <c r="L98" s="205"/>
      <c r="M98" s="179" t="s">
        <v>978</v>
      </c>
    </row>
    <row r="99" spans="1:14">
      <c r="A99" s="179" t="s">
        <v>779</v>
      </c>
      <c r="B99" s="205">
        <v>74.42</v>
      </c>
      <c r="C99" s="206">
        <f t="shared" si="4"/>
        <v>1.379623346179063E-3</v>
      </c>
      <c r="D99" s="205">
        <v>766.38499999999999</v>
      </c>
      <c r="E99" s="206">
        <f t="shared" si="5"/>
        <v>1.6962941455770507E-2</v>
      </c>
      <c r="F99" s="205">
        <v>1185.2139999999999</v>
      </c>
      <c r="G99" s="206">
        <f t="shared" si="6"/>
        <v>2.8541918116552146E-2</v>
      </c>
      <c r="H99" s="205">
        <v>1398.558</v>
      </c>
      <c r="I99" s="206">
        <f t="shared" si="7"/>
        <v>3.2302521197045846E-2</v>
      </c>
      <c r="J99" s="205">
        <v>1110.7939999999999</v>
      </c>
      <c r="K99" s="205">
        <v>632.173</v>
      </c>
      <c r="L99" s="205"/>
      <c r="M99" s="179" t="s">
        <v>979</v>
      </c>
    </row>
    <row r="100" spans="1:14">
      <c r="A100" s="179" t="s">
        <v>780</v>
      </c>
      <c r="B100" s="205" t="s">
        <v>723</v>
      </c>
      <c r="C100" s="206" t="str">
        <f t="shared" si="4"/>
        <v>x</v>
      </c>
      <c r="D100" s="205" t="s">
        <v>723</v>
      </c>
      <c r="E100" s="206" t="str">
        <f t="shared" si="5"/>
        <v>x</v>
      </c>
      <c r="F100" s="205">
        <v>1961.184</v>
      </c>
      <c r="G100" s="206">
        <f t="shared" si="6"/>
        <v>4.7228562217027648E-2</v>
      </c>
      <c r="H100" s="205">
        <v>1447.2170000000001</v>
      </c>
      <c r="I100" s="206">
        <f t="shared" si="7"/>
        <v>3.3426399061908835E-2</v>
      </c>
      <c r="J100" s="205">
        <v>1961.184</v>
      </c>
      <c r="K100" s="205">
        <v>1447.2170000000001</v>
      </c>
      <c r="L100" s="205"/>
      <c r="M100" s="179" t="s">
        <v>980</v>
      </c>
    </row>
    <row r="101" spans="1:14">
      <c r="A101" s="179" t="s">
        <v>781</v>
      </c>
      <c r="B101" s="205" t="s">
        <v>723</v>
      </c>
      <c r="C101" s="206" t="str">
        <f t="shared" si="4"/>
        <v>x</v>
      </c>
      <c r="D101" s="205" t="s">
        <v>723</v>
      </c>
      <c r="E101" s="206" t="str">
        <f t="shared" si="5"/>
        <v>x</v>
      </c>
      <c r="F101" s="205" t="s">
        <v>723</v>
      </c>
      <c r="G101" s="206" t="str">
        <f t="shared" si="6"/>
        <v>x</v>
      </c>
      <c r="H101" s="205">
        <v>26.84</v>
      </c>
      <c r="I101" s="206">
        <f t="shared" si="7"/>
        <v>6.1992399952573321E-4</v>
      </c>
      <c r="J101" s="205" t="s">
        <v>723</v>
      </c>
      <c r="K101" s="205">
        <v>26.84</v>
      </c>
      <c r="L101" s="205"/>
      <c r="M101" s="179" t="s">
        <v>981</v>
      </c>
    </row>
    <row r="102" spans="1:14">
      <c r="A102" s="179" t="s">
        <v>782</v>
      </c>
      <c r="B102" s="205">
        <v>32.61</v>
      </c>
      <c r="C102" s="206">
        <f t="shared" si="4"/>
        <v>6.0453530393575982E-4</v>
      </c>
      <c r="D102" s="205">
        <v>839.04899999999998</v>
      </c>
      <c r="E102" s="206">
        <f t="shared" si="5"/>
        <v>1.8571265180715685E-2</v>
      </c>
      <c r="F102" s="205">
        <v>325.10899999999998</v>
      </c>
      <c r="G102" s="206">
        <f t="shared" si="6"/>
        <v>7.8291637265119653E-3</v>
      </c>
      <c r="H102" s="205">
        <v>630.91800000000001</v>
      </c>
      <c r="I102" s="206">
        <f t="shared" si="7"/>
        <v>1.4572325258300168E-2</v>
      </c>
      <c r="J102" s="205">
        <v>292.49899999999997</v>
      </c>
      <c r="K102" s="205">
        <v>-208.13099999999997</v>
      </c>
      <c r="L102" s="205"/>
      <c r="M102" s="179" t="s">
        <v>982</v>
      </c>
    </row>
    <row r="103" spans="1:14">
      <c r="A103" s="179" t="s">
        <v>783</v>
      </c>
      <c r="B103" s="205">
        <v>3714.4969999999998</v>
      </c>
      <c r="C103" s="206">
        <f t="shared" si="4"/>
        <v>6.8860612476647279E-2</v>
      </c>
      <c r="D103" s="205">
        <v>1979.81</v>
      </c>
      <c r="E103" s="206">
        <f t="shared" si="5"/>
        <v>4.3820535531813663E-2</v>
      </c>
      <c r="F103" s="205">
        <v>13048.504000000001</v>
      </c>
      <c r="G103" s="206">
        <f t="shared" si="6"/>
        <v>0.31422960976794334</v>
      </c>
      <c r="H103" s="205">
        <v>8484.6959999999999</v>
      </c>
      <c r="I103" s="206">
        <f t="shared" si="7"/>
        <v>0.19597118774515612</v>
      </c>
      <c r="J103" s="205">
        <v>9334.0070000000014</v>
      </c>
      <c r="K103" s="205">
        <v>6504.8860000000004</v>
      </c>
      <c r="L103" s="205"/>
      <c r="M103" s="179" t="s">
        <v>983</v>
      </c>
      <c r="N103" s="76"/>
    </row>
    <row r="104" spans="1:14">
      <c r="A104" s="179" t="s">
        <v>784</v>
      </c>
      <c r="B104" s="205" t="s">
        <v>723</v>
      </c>
      <c r="C104" s="206" t="str">
        <f t="shared" si="4"/>
        <v>x</v>
      </c>
      <c r="D104" s="205" t="s">
        <v>723</v>
      </c>
      <c r="E104" s="206" t="str">
        <f t="shared" si="5"/>
        <v>x</v>
      </c>
      <c r="F104" s="205">
        <v>36.624000000000002</v>
      </c>
      <c r="G104" s="206">
        <f t="shared" si="6"/>
        <v>8.819666398647046E-4</v>
      </c>
      <c r="H104" s="205" t="s">
        <v>723</v>
      </c>
      <c r="I104" s="206" t="str">
        <f t="shared" si="7"/>
        <v>x</v>
      </c>
      <c r="J104" s="205">
        <v>36.624000000000002</v>
      </c>
      <c r="K104" s="205" t="s">
        <v>723</v>
      </c>
      <c r="L104" s="205"/>
      <c r="M104" s="179" t="s">
        <v>984</v>
      </c>
    </row>
    <row r="105" spans="1:14">
      <c r="A105" s="179" t="s">
        <v>731</v>
      </c>
      <c r="B105" s="205">
        <v>398.09199999999998</v>
      </c>
      <c r="C105" s="206">
        <f t="shared" si="4"/>
        <v>7.3799652932963651E-3</v>
      </c>
      <c r="D105" s="205">
        <v>795.928</v>
      </c>
      <c r="E105" s="206">
        <f t="shared" si="5"/>
        <v>1.7616837577729874E-2</v>
      </c>
      <c r="F105" s="205">
        <v>14372.824000000001</v>
      </c>
      <c r="G105" s="206">
        <f t="shared" si="6"/>
        <v>0.34612143099188458</v>
      </c>
      <c r="H105" s="205">
        <v>14295.588</v>
      </c>
      <c r="I105" s="206">
        <f t="shared" si="7"/>
        <v>0.33018547274709681</v>
      </c>
      <c r="J105" s="205">
        <v>13974.732</v>
      </c>
      <c r="K105" s="205">
        <v>13499.66</v>
      </c>
      <c r="L105" s="205"/>
      <c r="M105" s="179" t="s">
        <v>931</v>
      </c>
    </row>
    <row r="106" spans="1:14">
      <c r="A106" s="179" t="s">
        <v>785</v>
      </c>
      <c r="B106" s="205">
        <v>49.997999999999998</v>
      </c>
      <c r="C106" s="206">
        <f t="shared" si="4"/>
        <v>9.2687997933701678E-4</v>
      </c>
      <c r="D106" s="205" t="s">
        <v>723</v>
      </c>
      <c r="E106" s="206" t="str">
        <f t="shared" si="5"/>
        <v>x</v>
      </c>
      <c r="F106" s="205">
        <v>380.15300000000002</v>
      </c>
      <c r="G106" s="206">
        <f t="shared" si="6"/>
        <v>9.1547145053649803E-3</v>
      </c>
      <c r="H106" s="205">
        <v>284.10500000000002</v>
      </c>
      <c r="I106" s="206">
        <f t="shared" si="7"/>
        <v>6.5619786842495698E-3</v>
      </c>
      <c r="J106" s="205">
        <v>330.15500000000003</v>
      </c>
      <c r="K106" s="205">
        <v>284.10500000000002</v>
      </c>
      <c r="L106" s="205"/>
      <c r="M106" s="179" t="s">
        <v>985</v>
      </c>
    </row>
    <row r="107" spans="1:14">
      <c r="A107" s="179" t="s">
        <v>786</v>
      </c>
      <c r="B107" s="205" t="s">
        <v>723</v>
      </c>
      <c r="C107" s="206" t="str">
        <f t="shared" si="4"/>
        <v>x</v>
      </c>
      <c r="D107" s="205" t="s">
        <v>722</v>
      </c>
      <c r="E107" s="206" t="str">
        <f t="shared" si="5"/>
        <v>x</v>
      </c>
      <c r="F107" s="205">
        <v>8.2379999999999995</v>
      </c>
      <c r="G107" s="206">
        <f t="shared" si="6"/>
        <v>1.9838469799053721E-4</v>
      </c>
      <c r="H107" s="205">
        <v>6.7030000000000003</v>
      </c>
      <c r="I107" s="206">
        <f t="shared" si="7"/>
        <v>1.5481932074593851E-4</v>
      </c>
      <c r="J107" s="205">
        <v>8.2379999999999995</v>
      </c>
      <c r="K107" s="205">
        <v>6.6990000000000007</v>
      </c>
      <c r="L107" s="205"/>
      <c r="M107" s="179" t="s">
        <v>986</v>
      </c>
    </row>
    <row r="108" spans="1:14">
      <c r="A108" s="179" t="s">
        <v>787</v>
      </c>
      <c r="B108" s="205">
        <v>24.486000000000001</v>
      </c>
      <c r="C108" s="206">
        <f t="shared" si="4"/>
        <v>4.5392982067375085E-4</v>
      </c>
      <c r="D108" s="205">
        <v>6.9039999999999999</v>
      </c>
      <c r="E108" s="206">
        <f t="shared" si="5"/>
        <v>1.5281111688073175E-4</v>
      </c>
      <c r="F108" s="205">
        <v>4879.4610000000002</v>
      </c>
      <c r="G108" s="206">
        <f t="shared" si="6"/>
        <v>0.11750551066297704</v>
      </c>
      <c r="H108" s="205">
        <v>930.77800000000002</v>
      </c>
      <c r="I108" s="206">
        <f t="shared" si="7"/>
        <v>2.1498197482509796E-2</v>
      </c>
      <c r="J108" s="205">
        <v>4854.9750000000004</v>
      </c>
      <c r="K108" s="205">
        <v>923.87400000000002</v>
      </c>
      <c r="L108" s="205"/>
      <c r="M108" s="179" t="s">
        <v>987</v>
      </c>
    </row>
    <row r="109" spans="1:14">
      <c r="A109" s="179" t="s">
        <v>788</v>
      </c>
      <c r="B109" s="205">
        <v>7592.3109999999997</v>
      </c>
      <c r="C109" s="206">
        <f t="shared" si="4"/>
        <v>0.14074885121005251</v>
      </c>
      <c r="D109" s="205">
        <v>17791.187999999998</v>
      </c>
      <c r="E109" s="206">
        <f t="shared" si="5"/>
        <v>0.39378495204447733</v>
      </c>
      <c r="F109" s="205">
        <v>21037.073</v>
      </c>
      <c r="G109" s="206">
        <f t="shared" si="6"/>
        <v>0.506607595740457</v>
      </c>
      <c r="H109" s="205">
        <v>33827.462</v>
      </c>
      <c r="I109" s="206">
        <f t="shared" si="7"/>
        <v>0.78131354459183155</v>
      </c>
      <c r="J109" s="205">
        <v>13444.762000000001</v>
      </c>
      <c r="K109" s="205">
        <v>16036.274000000001</v>
      </c>
      <c r="L109" s="205"/>
      <c r="M109" s="179" t="s">
        <v>988</v>
      </c>
    </row>
    <row r="110" spans="1:14">
      <c r="A110" s="179" t="s">
        <v>789</v>
      </c>
      <c r="B110" s="205">
        <v>4343.9520000000002</v>
      </c>
      <c r="C110" s="206">
        <f t="shared" si="4"/>
        <v>8.052966398657932E-2</v>
      </c>
      <c r="D110" s="205">
        <v>1245.204</v>
      </c>
      <c r="E110" s="206">
        <f t="shared" si="5"/>
        <v>2.756098116806991E-2</v>
      </c>
      <c r="F110" s="205">
        <v>303.81200000000001</v>
      </c>
      <c r="G110" s="206">
        <f t="shared" si="6"/>
        <v>7.3162966576718986E-3</v>
      </c>
      <c r="H110" s="205">
        <v>1008.293</v>
      </c>
      <c r="I110" s="206">
        <f t="shared" si="7"/>
        <v>2.3288562937921017E-2</v>
      </c>
      <c r="J110" s="205">
        <v>-4040.1400000000003</v>
      </c>
      <c r="K110" s="205">
        <v>-236.91099999999994</v>
      </c>
      <c r="L110" s="205"/>
      <c r="M110" s="179" t="s">
        <v>989</v>
      </c>
    </row>
    <row r="111" spans="1:14">
      <c r="A111" s="179" t="s">
        <v>790</v>
      </c>
      <c r="B111" s="205">
        <v>5723.34</v>
      </c>
      <c r="C111" s="206">
        <f t="shared" si="4"/>
        <v>0.10610122926794514</v>
      </c>
      <c r="D111" s="205">
        <v>2266.049</v>
      </c>
      <c r="E111" s="206">
        <f t="shared" si="5"/>
        <v>5.0156065845374465E-2</v>
      </c>
      <c r="F111" s="205">
        <v>2696.76</v>
      </c>
      <c r="G111" s="206">
        <f t="shared" si="6"/>
        <v>6.494245182725919E-2</v>
      </c>
      <c r="H111" s="205">
        <v>2151.0509999999999</v>
      </c>
      <c r="I111" s="206">
        <f t="shared" si="7"/>
        <v>4.9682866583600153E-2</v>
      </c>
      <c r="J111" s="205">
        <v>-3026.58</v>
      </c>
      <c r="K111" s="205">
        <v>-114.99800000000005</v>
      </c>
      <c r="L111" s="205"/>
      <c r="M111" s="179" t="s">
        <v>990</v>
      </c>
    </row>
    <row r="112" spans="1:14">
      <c r="A112" s="179" t="s">
        <v>791</v>
      </c>
      <c r="B112" s="205" t="s">
        <v>723</v>
      </c>
      <c r="C112" s="206" t="str">
        <f t="shared" si="4"/>
        <v>x</v>
      </c>
      <c r="D112" s="205" t="s">
        <v>723</v>
      </c>
      <c r="E112" s="206" t="str">
        <f t="shared" si="5"/>
        <v>x</v>
      </c>
      <c r="F112" s="205">
        <v>23598.556</v>
      </c>
      <c r="G112" s="206">
        <f t="shared" si="6"/>
        <v>0.568292353128524</v>
      </c>
      <c r="H112" s="205">
        <v>4069.402</v>
      </c>
      <c r="I112" s="206">
        <f t="shared" si="7"/>
        <v>9.3991056762966388E-2</v>
      </c>
      <c r="J112" s="205">
        <v>23598.556</v>
      </c>
      <c r="K112" s="205">
        <v>4069.402</v>
      </c>
      <c r="L112" s="205"/>
      <c r="M112" s="179" t="s">
        <v>991</v>
      </c>
    </row>
    <row r="113" spans="1:13">
      <c r="A113" s="179" t="s">
        <v>792</v>
      </c>
      <c r="B113" s="205" t="s">
        <v>723</v>
      </c>
      <c r="C113" s="206" t="str">
        <f t="shared" si="4"/>
        <v>x</v>
      </c>
      <c r="D113" s="205" t="s">
        <v>723</v>
      </c>
      <c r="E113" s="206" t="str">
        <f t="shared" si="5"/>
        <v>x</v>
      </c>
      <c r="F113" s="205">
        <v>16.853999999999999</v>
      </c>
      <c r="G113" s="206">
        <f t="shared" si="6"/>
        <v>4.0587226267692578E-4</v>
      </c>
      <c r="H113" s="205">
        <v>201.10300000000001</v>
      </c>
      <c r="I113" s="206">
        <f t="shared" si="7"/>
        <v>4.6448798836297893E-3</v>
      </c>
      <c r="J113" s="205">
        <v>16.853999999999999</v>
      </c>
      <c r="K113" s="205">
        <v>201.10300000000001</v>
      </c>
      <c r="L113" s="205"/>
      <c r="M113" s="179" t="s">
        <v>992</v>
      </c>
    </row>
    <row r="114" spans="1:13">
      <c r="A114" s="179" t="s">
        <v>793</v>
      </c>
      <c r="B114" s="205">
        <v>27739.528999999999</v>
      </c>
      <c r="C114" s="206">
        <f t="shared" si="4"/>
        <v>0.5142448511208163</v>
      </c>
      <c r="D114" s="205">
        <v>20130.120999999999</v>
      </c>
      <c r="E114" s="206">
        <f t="shared" si="5"/>
        <v>0.44555421103045656</v>
      </c>
      <c r="F114" s="205">
        <v>39785.807999999997</v>
      </c>
      <c r="G114" s="206">
        <f t="shared" si="6"/>
        <v>0.95810821854691675</v>
      </c>
      <c r="H114" s="205">
        <v>49997.821000000004</v>
      </c>
      <c r="I114" s="206">
        <f t="shared" si="7"/>
        <v>1.1548006394147428</v>
      </c>
      <c r="J114" s="205">
        <v>12046.278999999999</v>
      </c>
      <c r="K114" s="205">
        <v>29867.700000000004</v>
      </c>
      <c r="L114" s="205"/>
      <c r="M114" s="179" t="s">
        <v>993</v>
      </c>
    </row>
    <row r="115" spans="1:13">
      <c r="A115" s="179" t="s">
        <v>794</v>
      </c>
      <c r="B115" s="205">
        <v>68.465999999999994</v>
      </c>
      <c r="C115" s="206">
        <f t="shared" si="4"/>
        <v>1.2692460631482897E-3</v>
      </c>
      <c r="D115" s="205">
        <v>33.359000000000002</v>
      </c>
      <c r="E115" s="206">
        <f t="shared" si="5"/>
        <v>7.3835834994558666E-4</v>
      </c>
      <c r="F115" s="205">
        <v>324.74299999999999</v>
      </c>
      <c r="G115" s="206">
        <f t="shared" si="6"/>
        <v>7.8203498397112214E-3</v>
      </c>
      <c r="H115" s="205">
        <v>89.316000000000003</v>
      </c>
      <c r="I115" s="206">
        <f t="shared" si="7"/>
        <v>2.06293338083608E-3</v>
      </c>
      <c r="J115" s="205">
        <v>256.27699999999999</v>
      </c>
      <c r="K115" s="205">
        <v>55.957000000000001</v>
      </c>
      <c r="L115" s="205"/>
      <c r="M115" s="179" t="s">
        <v>994</v>
      </c>
    </row>
    <row r="116" spans="1:13">
      <c r="A116" s="179" t="s">
        <v>795</v>
      </c>
      <c r="B116" s="205">
        <v>211.20500000000001</v>
      </c>
      <c r="C116" s="206">
        <f t="shared" si="4"/>
        <v>3.9153903363309461E-3</v>
      </c>
      <c r="D116" s="205">
        <v>468.3</v>
      </c>
      <c r="E116" s="206">
        <f t="shared" si="5"/>
        <v>1.0365215242648707E-2</v>
      </c>
      <c r="F116" s="205">
        <v>128.495</v>
      </c>
      <c r="G116" s="206">
        <f t="shared" si="6"/>
        <v>3.0943726351413065E-3</v>
      </c>
      <c r="H116" s="205">
        <v>105.02500000000001</v>
      </c>
      <c r="I116" s="206">
        <f t="shared" si="7"/>
        <v>2.4257644579057428E-3</v>
      </c>
      <c r="J116" s="205">
        <v>-82.710000000000008</v>
      </c>
      <c r="K116" s="205">
        <v>-363.27499999999998</v>
      </c>
      <c r="L116" s="205"/>
      <c r="M116" s="179" t="s">
        <v>995</v>
      </c>
    </row>
    <row r="117" spans="1:13">
      <c r="A117" s="179" t="s">
        <v>796</v>
      </c>
      <c r="B117" s="205">
        <v>1225122.7150000001</v>
      </c>
      <c r="C117" s="206">
        <f t="shared" si="4"/>
        <v>22.711742805002398</v>
      </c>
      <c r="D117" s="205">
        <v>999837.53600000031</v>
      </c>
      <c r="E117" s="206">
        <f t="shared" si="5"/>
        <v>22.130111612896709</v>
      </c>
      <c r="F117" s="205">
        <v>1255255.612</v>
      </c>
      <c r="G117" s="206">
        <f t="shared" si="6"/>
        <v>30.228636257289025</v>
      </c>
      <c r="H117" s="205">
        <v>1210005.5520000001</v>
      </c>
      <c r="I117" s="206">
        <f t="shared" si="7"/>
        <v>27.947521655893542</v>
      </c>
      <c r="J117" s="205">
        <v>30132.896999999881</v>
      </c>
      <c r="K117" s="205">
        <v>210168.01599999983</v>
      </c>
      <c r="L117" s="205"/>
      <c r="M117" s="179" t="s">
        <v>796</v>
      </c>
    </row>
    <row r="118" spans="1:13">
      <c r="A118" s="179" t="s">
        <v>797</v>
      </c>
      <c r="B118" s="205">
        <v>4.8380000000000001</v>
      </c>
      <c r="C118" s="206">
        <f t="shared" si="4"/>
        <v>8.9688494340423359E-5</v>
      </c>
      <c r="D118" s="205">
        <v>3.0449999999999999</v>
      </c>
      <c r="E118" s="206">
        <f t="shared" si="5"/>
        <v>6.7397139470137335E-5</v>
      </c>
      <c r="F118" s="205">
        <v>34.384</v>
      </c>
      <c r="G118" s="206">
        <f t="shared" si="6"/>
        <v>8.2802372611151163E-4</v>
      </c>
      <c r="H118" s="205">
        <v>56.859000000000002</v>
      </c>
      <c r="I118" s="206">
        <f t="shared" si="7"/>
        <v>1.3132734235854569E-3</v>
      </c>
      <c r="J118" s="205">
        <v>29.545999999999999</v>
      </c>
      <c r="K118" s="205">
        <v>53.814</v>
      </c>
      <c r="L118" s="205"/>
      <c r="M118" s="179" t="s">
        <v>996</v>
      </c>
    </row>
    <row r="119" spans="1:13">
      <c r="A119" s="179" t="s">
        <v>798</v>
      </c>
      <c r="B119" s="205">
        <v>17789.532999999999</v>
      </c>
      <c r="C119" s="206">
        <f t="shared" si="4"/>
        <v>0.32978843112634865</v>
      </c>
      <c r="D119" s="205">
        <v>27505.487000000001</v>
      </c>
      <c r="E119" s="206">
        <f t="shared" si="5"/>
        <v>0.60879840510116556</v>
      </c>
      <c r="F119" s="205">
        <v>17058.813999999998</v>
      </c>
      <c r="G119" s="206">
        <f t="shared" si="6"/>
        <v>0.41080452336328571</v>
      </c>
      <c r="H119" s="205">
        <v>18838.058000000001</v>
      </c>
      <c r="I119" s="206">
        <f t="shared" si="7"/>
        <v>0.4351029902629559</v>
      </c>
      <c r="J119" s="205">
        <v>-730.71900000000096</v>
      </c>
      <c r="K119" s="205">
        <v>-8667.4290000000001</v>
      </c>
      <c r="L119" s="205"/>
      <c r="M119" s="179" t="s">
        <v>997</v>
      </c>
    </row>
    <row r="120" spans="1:13">
      <c r="A120" s="179" t="s">
        <v>799</v>
      </c>
      <c r="B120" s="205">
        <v>5.63</v>
      </c>
      <c r="C120" s="206">
        <f t="shared" si="4"/>
        <v>1.043708605077684E-4</v>
      </c>
      <c r="D120" s="205" t="s">
        <v>723</v>
      </c>
      <c r="E120" s="206" t="str">
        <f t="shared" si="5"/>
        <v>x</v>
      </c>
      <c r="F120" s="205">
        <v>323.05799999999999</v>
      </c>
      <c r="G120" s="206">
        <f t="shared" si="6"/>
        <v>7.7797722461066974E-3</v>
      </c>
      <c r="H120" s="205">
        <v>406.48599999999999</v>
      </c>
      <c r="I120" s="206">
        <f t="shared" si="7"/>
        <v>9.3886150101049615E-3</v>
      </c>
      <c r="J120" s="205">
        <v>317.428</v>
      </c>
      <c r="K120" s="205">
        <v>406.48599999999999</v>
      </c>
      <c r="L120" s="205"/>
      <c r="M120" s="179" t="s">
        <v>998</v>
      </c>
    </row>
    <row r="121" spans="1:13">
      <c r="A121" s="179" t="s">
        <v>800</v>
      </c>
      <c r="B121" s="205">
        <v>35</v>
      </c>
      <c r="C121" s="206">
        <f t="shared" si="4"/>
        <v>6.4884193921348036E-4</v>
      </c>
      <c r="D121" s="205">
        <v>3.2509999999999999</v>
      </c>
      <c r="E121" s="206">
        <f t="shared" si="5"/>
        <v>7.1956683224110493E-5</v>
      </c>
      <c r="F121" s="205">
        <v>306.87700000000001</v>
      </c>
      <c r="G121" s="206">
        <f t="shared" si="6"/>
        <v>7.3901069392136561E-3</v>
      </c>
      <c r="H121" s="205">
        <v>478.93099999999998</v>
      </c>
      <c r="I121" s="206">
        <f t="shared" si="7"/>
        <v>1.1061878577379244E-2</v>
      </c>
      <c r="J121" s="205">
        <v>271.87700000000001</v>
      </c>
      <c r="K121" s="205">
        <v>475.68</v>
      </c>
      <c r="L121" s="205"/>
      <c r="M121" s="179" t="s">
        <v>999</v>
      </c>
    </row>
    <row r="122" spans="1:13">
      <c r="A122" s="179" t="s">
        <v>801</v>
      </c>
      <c r="B122" s="205" t="s">
        <v>723</v>
      </c>
      <c r="C122" s="206" t="str">
        <f t="shared" si="4"/>
        <v>x</v>
      </c>
      <c r="D122" s="205">
        <v>1.0089999999999999</v>
      </c>
      <c r="E122" s="206">
        <f t="shared" si="5"/>
        <v>2.2332910911451089E-5</v>
      </c>
      <c r="F122" s="205">
        <v>2142.538</v>
      </c>
      <c r="G122" s="206">
        <f t="shared" si="6"/>
        <v>5.1595867208454681E-2</v>
      </c>
      <c r="H122" s="205">
        <v>1471.1079999999999</v>
      </c>
      <c r="I122" s="206">
        <f t="shared" si="7"/>
        <v>3.3978209951352548E-2</v>
      </c>
      <c r="J122" s="205">
        <v>2142.538</v>
      </c>
      <c r="K122" s="205">
        <v>1470.0989999999999</v>
      </c>
      <c r="L122" s="205"/>
      <c r="M122" s="179" t="s">
        <v>1000</v>
      </c>
    </row>
    <row r="123" spans="1:13">
      <c r="A123" s="179" t="s">
        <v>802</v>
      </c>
      <c r="B123" s="205">
        <v>1.258</v>
      </c>
      <c r="C123" s="206">
        <f t="shared" si="4"/>
        <v>2.332123312944452E-5</v>
      </c>
      <c r="D123" s="205">
        <v>6.319</v>
      </c>
      <c r="E123" s="206">
        <f t="shared" si="5"/>
        <v>1.398628979677497E-4</v>
      </c>
      <c r="F123" s="205">
        <v>213.74</v>
      </c>
      <c r="G123" s="206">
        <f t="shared" si="6"/>
        <v>5.14721356500333E-3</v>
      </c>
      <c r="H123" s="205">
        <v>256.73099999999999</v>
      </c>
      <c r="I123" s="206">
        <f t="shared" si="7"/>
        <v>5.9297208763875193E-3</v>
      </c>
      <c r="J123" s="205">
        <v>212.482</v>
      </c>
      <c r="K123" s="205">
        <v>250.41200000000001</v>
      </c>
      <c r="L123" s="205"/>
      <c r="M123" s="179" t="s">
        <v>1001</v>
      </c>
    </row>
    <row r="124" spans="1:13">
      <c r="A124" s="179" t="s">
        <v>803</v>
      </c>
      <c r="B124" s="205">
        <v>240.779</v>
      </c>
      <c r="C124" s="206">
        <f t="shared" si="4"/>
        <v>4.4636432366252166E-3</v>
      </c>
      <c r="D124" s="205">
        <v>220.55699999999999</v>
      </c>
      <c r="E124" s="206">
        <f t="shared" si="5"/>
        <v>4.881744134684755E-3</v>
      </c>
      <c r="F124" s="205">
        <v>1628.913</v>
      </c>
      <c r="G124" s="206">
        <f t="shared" si="6"/>
        <v>3.922692565645302E-2</v>
      </c>
      <c r="H124" s="205">
        <v>1586.82</v>
      </c>
      <c r="I124" s="206">
        <f t="shared" si="7"/>
        <v>3.6650812255120117E-2</v>
      </c>
      <c r="J124" s="205">
        <v>1388.134</v>
      </c>
      <c r="K124" s="205">
        <v>1366.2629999999999</v>
      </c>
      <c r="L124" s="205"/>
      <c r="M124" s="179" t="s">
        <v>1002</v>
      </c>
    </row>
    <row r="125" spans="1:13">
      <c r="A125" s="179" t="s">
        <v>804</v>
      </c>
      <c r="B125" s="205" t="s">
        <v>723</v>
      </c>
      <c r="C125" s="206" t="str">
        <f t="shared" si="4"/>
        <v>x</v>
      </c>
      <c r="D125" s="205">
        <v>2.36</v>
      </c>
      <c r="E125" s="206">
        <f t="shared" si="5"/>
        <v>5.2235549802799381E-5</v>
      </c>
      <c r="F125" s="205">
        <v>309.82</v>
      </c>
      <c r="G125" s="206">
        <f t="shared" si="6"/>
        <v>7.4609792584884975E-3</v>
      </c>
      <c r="H125" s="205">
        <v>416.93299999999999</v>
      </c>
      <c r="I125" s="206">
        <f t="shared" si="7"/>
        <v>9.6299095713212567E-3</v>
      </c>
      <c r="J125" s="205">
        <v>309.82</v>
      </c>
      <c r="K125" s="205">
        <v>414.57299999999998</v>
      </c>
      <c r="L125" s="205"/>
      <c r="M125" s="179" t="s">
        <v>1003</v>
      </c>
    </row>
    <row r="126" spans="1:13">
      <c r="A126" s="179" t="s">
        <v>805</v>
      </c>
      <c r="B126" s="205">
        <v>623425.07799999998</v>
      </c>
      <c r="C126" s="206">
        <f t="shared" si="4"/>
        <v>11.557266758966721</v>
      </c>
      <c r="D126" s="205">
        <v>407808.23300000001</v>
      </c>
      <c r="E126" s="206">
        <f t="shared" si="5"/>
        <v>9.0263081630775908</v>
      </c>
      <c r="F126" s="205">
        <v>216844.39499999999</v>
      </c>
      <c r="G126" s="206">
        <f t="shared" si="6"/>
        <v>5.2219725434590627</v>
      </c>
      <c r="H126" s="205">
        <v>166257.66399999999</v>
      </c>
      <c r="I126" s="206">
        <f t="shared" si="7"/>
        <v>3.8400564835575821</v>
      </c>
      <c r="J126" s="205">
        <v>-406580.68299999996</v>
      </c>
      <c r="K126" s="205">
        <v>-241550.56900000002</v>
      </c>
      <c r="L126" s="205"/>
      <c r="M126" s="179" t="s">
        <v>1004</v>
      </c>
    </row>
    <row r="127" spans="1:13">
      <c r="A127" s="179" t="s">
        <v>806</v>
      </c>
      <c r="B127" s="205">
        <v>6.8319999999999999</v>
      </c>
      <c r="C127" s="206">
        <f t="shared" si="4"/>
        <v>1.2665394653447136E-4</v>
      </c>
      <c r="D127" s="205">
        <v>32.002000000000002</v>
      </c>
      <c r="E127" s="206">
        <f t="shared" si="5"/>
        <v>7.0832290880897713E-4</v>
      </c>
      <c r="F127" s="205">
        <v>373.012</v>
      </c>
      <c r="G127" s="206">
        <f t="shared" si="6"/>
        <v>8.9827473861187526E-3</v>
      </c>
      <c r="H127" s="205">
        <v>189.72399999999999</v>
      </c>
      <c r="I127" s="206">
        <f t="shared" si="7"/>
        <v>4.3820589003733309E-3</v>
      </c>
      <c r="J127" s="205">
        <v>366.18</v>
      </c>
      <c r="K127" s="205">
        <v>157.72199999999998</v>
      </c>
      <c r="L127" s="205"/>
      <c r="M127" s="179" t="s">
        <v>1005</v>
      </c>
    </row>
    <row r="128" spans="1:13">
      <c r="A128" s="179" t="s">
        <v>807</v>
      </c>
      <c r="B128" s="205">
        <v>758.88199999999995</v>
      </c>
      <c r="C128" s="206">
        <f t="shared" si="4"/>
        <v>1.4068413386120122E-2</v>
      </c>
      <c r="D128" s="205">
        <v>786.84199999999998</v>
      </c>
      <c r="E128" s="206">
        <f t="shared" si="5"/>
        <v>1.7415730710989095E-2</v>
      </c>
      <c r="F128" s="205">
        <v>3.39</v>
      </c>
      <c r="G128" s="206">
        <f t="shared" si="6"/>
        <v>8.1636820367555384E-5</v>
      </c>
      <c r="H128" s="205">
        <v>2.6560000000000001</v>
      </c>
      <c r="I128" s="206">
        <f t="shared" si="7"/>
        <v>6.1345683410594178E-5</v>
      </c>
      <c r="J128" s="205">
        <v>-755.49199999999996</v>
      </c>
      <c r="K128" s="205">
        <v>-784.18600000000004</v>
      </c>
      <c r="L128" s="205"/>
      <c r="M128" s="179" t="s">
        <v>1006</v>
      </c>
    </row>
    <row r="129" spans="1:13">
      <c r="A129" s="179" t="s">
        <v>808</v>
      </c>
      <c r="B129" s="205">
        <v>40478.413</v>
      </c>
      <c r="C129" s="206">
        <f t="shared" si="4"/>
        <v>0.75040262820583292</v>
      </c>
      <c r="D129" s="205">
        <v>25672.656999999999</v>
      </c>
      <c r="E129" s="206">
        <f t="shared" si="5"/>
        <v>0.56823108190410432</v>
      </c>
      <c r="F129" s="205">
        <v>81502.960000000006</v>
      </c>
      <c r="G129" s="206">
        <f t="shared" si="6"/>
        <v>1.9627264026383633</v>
      </c>
      <c r="H129" s="205">
        <v>79946.481</v>
      </c>
      <c r="I129" s="206">
        <f t="shared" si="7"/>
        <v>1.8465254191329372</v>
      </c>
      <c r="J129" s="205">
        <v>41024.547000000006</v>
      </c>
      <c r="K129" s="205">
        <v>54273.824000000001</v>
      </c>
      <c r="L129" s="205"/>
      <c r="M129" s="179" t="s">
        <v>1007</v>
      </c>
    </row>
    <row r="130" spans="1:13">
      <c r="A130" s="179" t="s">
        <v>809</v>
      </c>
      <c r="B130" s="205">
        <v>6791.6809999999996</v>
      </c>
      <c r="C130" s="206">
        <f t="shared" si="4"/>
        <v>0.12590649915883856</v>
      </c>
      <c r="D130" s="205">
        <v>6716.9530000000004</v>
      </c>
      <c r="E130" s="206">
        <f t="shared" si="5"/>
        <v>0.14867107328583165</v>
      </c>
      <c r="F130" s="205">
        <v>23570.987000000001</v>
      </c>
      <c r="G130" s="206">
        <f t="shared" si="6"/>
        <v>0.567628445901175</v>
      </c>
      <c r="H130" s="205">
        <v>30326.194</v>
      </c>
      <c r="I130" s="206">
        <f t="shared" si="7"/>
        <v>0.70044468982389319</v>
      </c>
      <c r="J130" s="205">
        <v>16779.306</v>
      </c>
      <c r="K130" s="205">
        <v>23609.240999999998</v>
      </c>
      <c r="L130" s="205"/>
      <c r="M130" s="179" t="s">
        <v>1008</v>
      </c>
    </row>
    <row r="131" spans="1:13">
      <c r="A131" s="179" t="s">
        <v>810</v>
      </c>
      <c r="B131" s="205">
        <v>14167.59</v>
      </c>
      <c r="C131" s="206">
        <f t="shared" si="4"/>
        <v>0.26264361627375749</v>
      </c>
      <c r="D131" s="205">
        <v>6864.4319999999998</v>
      </c>
      <c r="E131" s="206">
        <f t="shared" si="5"/>
        <v>0.15193533034064821</v>
      </c>
      <c r="F131" s="205">
        <v>11910.375</v>
      </c>
      <c r="G131" s="206">
        <f t="shared" si="6"/>
        <v>0.28682157651481488</v>
      </c>
      <c r="H131" s="205">
        <v>10886.712</v>
      </c>
      <c r="I131" s="206">
        <f t="shared" si="7"/>
        <v>0.25145059779153478</v>
      </c>
      <c r="J131" s="205">
        <v>-2257.2150000000001</v>
      </c>
      <c r="K131" s="205">
        <v>4022.2799999999997</v>
      </c>
      <c r="L131" s="205"/>
      <c r="M131" s="179" t="s">
        <v>1009</v>
      </c>
    </row>
    <row r="132" spans="1:13">
      <c r="A132" s="179" t="s">
        <v>811</v>
      </c>
      <c r="B132" s="205">
        <v>23156.633000000002</v>
      </c>
      <c r="C132" s="206">
        <f t="shared" si="4"/>
        <v>0.4292855617535678</v>
      </c>
      <c r="D132" s="205">
        <v>13876.165999999999</v>
      </c>
      <c r="E132" s="206">
        <f t="shared" si="5"/>
        <v>0.3071310000698777</v>
      </c>
      <c r="F132" s="205">
        <v>1562.6569999999999</v>
      </c>
      <c r="G132" s="206">
        <f t="shared" si="6"/>
        <v>3.7631371328938935E-2</v>
      </c>
      <c r="H132" s="205">
        <v>2896.4079999999999</v>
      </c>
      <c r="I132" s="206">
        <f t="shared" si="7"/>
        <v>6.6898391640027186E-2</v>
      </c>
      <c r="J132" s="205">
        <v>-21593.976000000002</v>
      </c>
      <c r="K132" s="205">
        <v>-10979.758</v>
      </c>
      <c r="L132" s="205"/>
      <c r="M132" s="179" t="s">
        <v>1010</v>
      </c>
    </row>
    <row r="133" spans="1:13">
      <c r="A133" s="179" t="s">
        <v>812</v>
      </c>
      <c r="B133" s="205">
        <v>6610.3050000000003</v>
      </c>
      <c r="C133" s="206">
        <f t="shared" si="4"/>
        <v>0.12254408899978757</v>
      </c>
      <c r="D133" s="205">
        <v>12644.573</v>
      </c>
      <c r="E133" s="206">
        <f t="shared" si="5"/>
        <v>0.2798712807951832</v>
      </c>
      <c r="F133" s="205">
        <v>7378.2929999999997</v>
      </c>
      <c r="G133" s="206">
        <f t="shared" si="6"/>
        <v>0.1776815281003514</v>
      </c>
      <c r="H133" s="205">
        <v>6444.5780000000004</v>
      </c>
      <c r="I133" s="206">
        <f t="shared" si="7"/>
        <v>0.14885054280981935</v>
      </c>
      <c r="J133" s="205">
        <v>767.98799999999937</v>
      </c>
      <c r="K133" s="205">
        <v>-6199.9949999999999</v>
      </c>
      <c r="L133" s="205"/>
      <c r="M133" s="179" t="s">
        <v>1011</v>
      </c>
    </row>
    <row r="134" spans="1:13">
      <c r="A134" s="179" t="s">
        <v>813</v>
      </c>
      <c r="B134" s="205" t="s">
        <v>722</v>
      </c>
      <c r="C134" s="206" t="str">
        <f t="shared" si="4"/>
        <v>x</v>
      </c>
      <c r="D134" s="205">
        <v>0.56599999999999995</v>
      </c>
      <c r="E134" s="206">
        <f t="shared" si="5"/>
        <v>1.2527678469654426E-5</v>
      </c>
      <c r="F134" s="205">
        <v>469.97399999999999</v>
      </c>
      <c r="G134" s="206">
        <f t="shared" si="6"/>
        <v>1.1317753101894239E-2</v>
      </c>
      <c r="H134" s="205">
        <v>278.30799999999999</v>
      </c>
      <c r="I134" s="206">
        <f t="shared" si="7"/>
        <v>6.4280852630405269E-3</v>
      </c>
      <c r="J134" s="205">
        <v>469.834</v>
      </c>
      <c r="K134" s="205">
        <v>277.74200000000002</v>
      </c>
      <c r="L134" s="205"/>
      <c r="M134" s="179" t="s">
        <v>1012</v>
      </c>
    </row>
    <row r="135" spans="1:13">
      <c r="A135" s="179" t="s">
        <v>814</v>
      </c>
      <c r="B135" s="205" t="s">
        <v>723</v>
      </c>
      <c r="C135" s="206" t="str">
        <f t="shared" si="4"/>
        <v>x</v>
      </c>
      <c r="D135" s="205" t="s">
        <v>723</v>
      </c>
      <c r="E135" s="206" t="str">
        <f t="shared" si="5"/>
        <v>x</v>
      </c>
      <c r="F135" s="205" t="s">
        <v>723</v>
      </c>
      <c r="G135" s="206" t="str">
        <f t="shared" si="6"/>
        <v>x</v>
      </c>
      <c r="H135" s="205">
        <v>20.509</v>
      </c>
      <c r="I135" s="206">
        <f t="shared" si="7"/>
        <v>4.7369676998037494E-4</v>
      </c>
      <c r="J135" s="205" t="s">
        <v>723</v>
      </c>
      <c r="K135" s="205">
        <v>20.509</v>
      </c>
      <c r="L135" s="205"/>
      <c r="M135" s="179" t="s">
        <v>1013</v>
      </c>
    </row>
    <row r="136" spans="1:13">
      <c r="A136" s="179" t="s">
        <v>815</v>
      </c>
      <c r="B136" s="205">
        <v>572.21400000000006</v>
      </c>
      <c r="C136" s="206">
        <f t="shared" si="4"/>
        <v>1.0607898325860071E-2</v>
      </c>
      <c r="D136" s="205">
        <v>847.65200000000004</v>
      </c>
      <c r="E136" s="206">
        <f t="shared" si="5"/>
        <v>1.8761681466712924E-2</v>
      </c>
      <c r="F136" s="205">
        <v>7364.6989999999996</v>
      </c>
      <c r="G136" s="206">
        <f t="shared" si="6"/>
        <v>0.1773541620425117</v>
      </c>
      <c r="H136" s="205">
        <v>5775.0140000000001</v>
      </c>
      <c r="I136" s="206">
        <f t="shared" si="7"/>
        <v>0.13338561014147177</v>
      </c>
      <c r="J136" s="205">
        <v>6792.4849999999997</v>
      </c>
      <c r="K136" s="205">
        <v>4927.3620000000001</v>
      </c>
      <c r="L136" s="205"/>
      <c r="M136" s="179" t="s">
        <v>1014</v>
      </c>
    </row>
    <row r="137" spans="1:13">
      <c r="A137" s="179" t="s">
        <v>816</v>
      </c>
      <c r="B137" s="205">
        <v>8485.1329999999998</v>
      </c>
      <c r="C137" s="206">
        <f t="shared" si="4"/>
        <v>0.15730029000583703</v>
      </c>
      <c r="D137" s="205">
        <v>8471.3459999999995</v>
      </c>
      <c r="E137" s="206">
        <f t="shared" si="5"/>
        <v>0.18750229486429884</v>
      </c>
      <c r="F137" s="205">
        <v>3954.2179999999998</v>
      </c>
      <c r="G137" s="206">
        <f t="shared" si="6"/>
        <v>9.5224125238983506E-2</v>
      </c>
      <c r="H137" s="205">
        <v>4244.326</v>
      </c>
      <c r="I137" s="206">
        <f t="shared" si="7"/>
        <v>9.803127977686503E-2</v>
      </c>
      <c r="J137" s="205">
        <v>-4530.915</v>
      </c>
      <c r="K137" s="205">
        <v>-4227.0199999999995</v>
      </c>
      <c r="L137" s="205"/>
      <c r="M137" s="179" t="s">
        <v>1015</v>
      </c>
    </row>
    <row r="138" spans="1:13">
      <c r="A138" s="179" t="s">
        <v>817</v>
      </c>
      <c r="B138" s="205" t="s">
        <v>722</v>
      </c>
      <c r="C138" s="206" t="str">
        <f t="shared" si="4"/>
        <v>x</v>
      </c>
      <c r="D138" s="205" t="s">
        <v>723</v>
      </c>
      <c r="E138" s="206" t="str">
        <f t="shared" si="5"/>
        <v>x</v>
      </c>
      <c r="F138" s="205" t="s">
        <v>722</v>
      </c>
      <c r="G138" s="206" t="str">
        <f t="shared" si="6"/>
        <v>x</v>
      </c>
      <c r="H138" s="205" t="s">
        <v>723</v>
      </c>
      <c r="I138" s="206" t="str">
        <f t="shared" si="7"/>
        <v>x</v>
      </c>
      <c r="J138" s="205" t="s">
        <v>722</v>
      </c>
      <c r="K138" s="205" t="s">
        <v>723</v>
      </c>
      <c r="L138" s="205"/>
      <c r="M138" s="179" t="s">
        <v>1016</v>
      </c>
    </row>
    <row r="139" spans="1:13">
      <c r="A139" s="179" t="s">
        <v>818</v>
      </c>
      <c r="B139" s="205" t="s">
        <v>723</v>
      </c>
      <c r="C139" s="206" t="str">
        <f t="shared" si="4"/>
        <v>x</v>
      </c>
      <c r="D139" s="205" t="s">
        <v>723</v>
      </c>
      <c r="E139" s="206" t="str">
        <f t="shared" si="5"/>
        <v>x</v>
      </c>
      <c r="F139" s="205" t="s">
        <v>723</v>
      </c>
      <c r="G139" s="206" t="str">
        <f t="shared" si="6"/>
        <v>x</v>
      </c>
      <c r="H139" s="205" t="s">
        <v>722</v>
      </c>
      <c r="I139" s="206" t="str">
        <f t="shared" si="7"/>
        <v>x</v>
      </c>
      <c r="J139" s="205" t="s">
        <v>723</v>
      </c>
      <c r="K139" s="205" t="s">
        <v>722</v>
      </c>
      <c r="L139" s="205"/>
      <c r="M139" s="179" t="s">
        <v>1017</v>
      </c>
    </row>
    <row r="140" spans="1:13">
      <c r="A140" s="179" t="s">
        <v>819</v>
      </c>
      <c r="B140" s="205" t="s">
        <v>723</v>
      </c>
      <c r="C140" s="206" t="str">
        <f t="shared" si="4"/>
        <v>x</v>
      </c>
      <c r="D140" s="205">
        <v>603.96299999999997</v>
      </c>
      <c r="E140" s="206">
        <f t="shared" si="5"/>
        <v>1.3367940409130561E-2</v>
      </c>
      <c r="F140" s="205">
        <v>129.54300000000001</v>
      </c>
      <c r="G140" s="206">
        <f t="shared" si="6"/>
        <v>3.1196102126472649E-3</v>
      </c>
      <c r="H140" s="205">
        <v>251.61500000000001</v>
      </c>
      <c r="I140" s="206">
        <f t="shared" si="7"/>
        <v>5.8115565253601858E-3</v>
      </c>
      <c r="J140" s="205">
        <v>129.54300000000001</v>
      </c>
      <c r="K140" s="205">
        <v>-352.34799999999996</v>
      </c>
      <c r="L140" s="205"/>
      <c r="M140" s="179" t="s">
        <v>1018</v>
      </c>
    </row>
    <row r="141" spans="1:13">
      <c r="A141" s="179" t="s">
        <v>820</v>
      </c>
      <c r="B141" s="205">
        <v>4964.2849999999999</v>
      </c>
      <c r="C141" s="206">
        <f t="shared" si="4"/>
        <v>9.2029608748811206E-2</v>
      </c>
      <c r="D141" s="205">
        <v>558.61500000000001</v>
      </c>
      <c r="E141" s="206">
        <f t="shared" si="5"/>
        <v>1.2364221039445244E-2</v>
      </c>
      <c r="F141" s="205">
        <v>3640.7379999999998</v>
      </c>
      <c r="G141" s="206">
        <f t="shared" si="6"/>
        <v>8.767500711248756E-2</v>
      </c>
      <c r="H141" s="205">
        <v>4545.2439999999997</v>
      </c>
      <c r="I141" s="206">
        <f t="shared" si="7"/>
        <v>0.10498158864755371</v>
      </c>
      <c r="J141" s="205">
        <v>-1323.547</v>
      </c>
      <c r="K141" s="205">
        <v>3986.6289999999999</v>
      </c>
      <c r="L141" s="205"/>
      <c r="M141" s="179" t="s">
        <v>1019</v>
      </c>
    </row>
    <row r="142" spans="1:13">
      <c r="A142" s="179" t="s">
        <v>821</v>
      </c>
      <c r="B142" s="205">
        <v>2510.846</v>
      </c>
      <c r="C142" s="206">
        <f t="shared" ref="C142:C205" si="8">IF(B142=0,0,IF(OR(B142="x",B142="Ə"),"x",B142/$B$12*100))</f>
        <v>4.6546919648754577E-2</v>
      </c>
      <c r="D142" s="205">
        <v>1385.0340000000001</v>
      </c>
      <c r="E142" s="206">
        <f t="shared" ref="E142:E205" si="9">IF(D142=0,0,IF(OR(D142="x",D142="Ə"),"x",D142/$D$12*100))</f>
        <v>3.0655937493885781E-2</v>
      </c>
      <c r="F142" s="205">
        <v>3.734</v>
      </c>
      <c r="G142" s="206">
        <f t="shared" ref="G142:G205" si="10">IF(F142=0,0,IF(OR(F142="x",F142="Ə"),"x",F142/$F$12*100))</f>
        <v>8.9920910693938575E-5</v>
      </c>
      <c r="H142" s="205">
        <v>81.034999999999997</v>
      </c>
      <c r="I142" s="206">
        <f t="shared" ref="I142:I205" si="11">IF(H142=0,0,IF(OR(H142="x",H142="Ə"),"x",H142/$H$12*100))</f>
        <v>1.8716669635457448E-3</v>
      </c>
      <c r="J142" s="205">
        <v>-2507.1120000000001</v>
      </c>
      <c r="K142" s="205">
        <v>-1303.999</v>
      </c>
      <c r="L142" s="205"/>
      <c r="M142" s="179" t="s">
        <v>1020</v>
      </c>
    </row>
    <row r="143" spans="1:13">
      <c r="A143" s="179" t="s">
        <v>822</v>
      </c>
      <c r="B143" s="205">
        <v>1218.2170000000001</v>
      </c>
      <c r="C143" s="206">
        <f t="shared" si="8"/>
        <v>2.2583722304652241E-2</v>
      </c>
      <c r="D143" s="205">
        <v>1444.2929999999999</v>
      </c>
      <c r="E143" s="206">
        <f t="shared" si="9"/>
        <v>3.1967558869209538E-2</v>
      </c>
      <c r="F143" s="205">
        <v>1086.3889999999999</v>
      </c>
      <c r="G143" s="206">
        <f t="shared" si="10"/>
        <v>2.6162048272061391E-2</v>
      </c>
      <c r="H143" s="205">
        <v>1553.674</v>
      </c>
      <c r="I143" s="206">
        <f t="shared" si="11"/>
        <v>3.5885238451532936E-2</v>
      </c>
      <c r="J143" s="205">
        <v>-131.8280000000002</v>
      </c>
      <c r="K143" s="205">
        <v>109.38100000000009</v>
      </c>
      <c r="L143" s="205"/>
      <c r="M143" s="179" t="s">
        <v>1021</v>
      </c>
    </row>
    <row r="144" spans="1:13">
      <c r="A144" s="179" t="s">
        <v>823</v>
      </c>
      <c r="B144" s="205">
        <v>1.6379999999999999</v>
      </c>
      <c r="C144" s="206">
        <f t="shared" si="8"/>
        <v>3.0365802755190878E-5</v>
      </c>
      <c r="D144" s="205">
        <v>25.420999999999999</v>
      </c>
      <c r="E144" s="206">
        <f t="shared" si="9"/>
        <v>5.6266097946481479E-4</v>
      </c>
      <c r="F144" s="205">
        <v>887.072</v>
      </c>
      <c r="G144" s="206">
        <f t="shared" si="10"/>
        <v>2.1362164459318021E-2</v>
      </c>
      <c r="H144" s="205">
        <v>133.983</v>
      </c>
      <c r="I144" s="206">
        <f t="shared" si="11"/>
        <v>3.0946079444283277E-3</v>
      </c>
      <c r="J144" s="205">
        <v>885.43399999999997</v>
      </c>
      <c r="K144" s="205">
        <v>108.56200000000001</v>
      </c>
      <c r="L144" s="205"/>
      <c r="M144" s="179" t="s">
        <v>1022</v>
      </c>
    </row>
    <row r="145" spans="1:13">
      <c r="A145" s="179" t="s">
        <v>824</v>
      </c>
      <c r="B145" s="205" t="s">
        <v>722</v>
      </c>
      <c r="C145" s="206" t="str">
        <f t="shared" si="8"/>
        <v>x</v>
      </c>
      <c r="D145" s="205">
        <v>0.84799999999999998</v>
      </c>
      <c r="E145" s="206">
        <f t="shared" si="9"/>
        <v>1.8769383996938081E-5</v>
      </c>
      <c r="F145" s="205">
        <v>294.18799999999999</v>
      </c>
      <c r="G145" s="206">
        <f t="shared" si="10"/>
        <v>7.0845347817965728E-3</v>
      </c>
      <c r="H145" s="205">
        <v>629.46</v>
      </c>
      <c r="I145" s="206">
        <f t="shared" si="11"/>
        <v>1.4538649804078541E-2</v>
      </c>
      <c r="J145" s="205">
        <v>293.851</v>
      </c>
      <c r="K145" s="205">
        <v>628.61200000000008</v>
      </c>
      <c r="L145" s="205"/>
      <c r="M145" s="179" t="s">
        <v>1023</v>
      </c>
    </row>
    <row r="146" spans="1:13">
      <c r="A146" s="179" t="s">
        <v>825</v>
      </c>
      <c r="B146" s="205" t="s">
        <v>723</v>
      </c>
      <c r="C146" s="206" t="str">
        <f t="shared" si="8"/>
        <v>x</v>
      </c>
      <c r="D146" s="205" t="s">
        <v>723</v>
      </c>
      <c r="E146" s="206" t="str">
        <f t="shared" si="9"/>
        <v>x</v>
      </c>
      <c r="F146" s="205" t="s">
        <v>723</v>
      </c>
      <c r="G146" s="206" t="str">
        <f t="shared" si="10"/>
        <v>x</v>
      </c>
      <c r="H146" s="205" t="s">
        <v>722</v>
      </c>
      <c r="I146" s="206" t="str">
        <f t="shared" si="11"/>
        <v>x</v>
      </c>
      <c r="J146" s="205" t="s">
        <v>723</v>
      </c>
      <c r="K146" s="205" t="s">
        <v>722</v>
      </c>
      <c r="L146" s="205"/>
      <c r="M146" s="179" t="s">
        <v>1024</v>
      </c>
    </row>
    <row r="147" spans="1:13">
      <c r="A147" s="179" t="s">
        <v>826</v>
      </c>
      <c r="B147" s="205">
        <v>1.079</v>
      </c>
      <c r="C147" s="206">
        <f t="shared" si="8"/>
        <v>2.0002870068895579E-5</v>
      </c>
      <c r="D147" s="205">
        <v>8.7650000000000006</v>
      </c>
      <c r="E147" s="206">
        <f t="shared" si="9"/>
        <v>1.9400194661929517E-4</v>
      </c>
      <c r="F147" s="205">
        <v>29.780999999999999</v>
      </c>
      <c r="G147" s="206">
        <f t="shared" si="10"/>
        <v>7.1717585468028511E-4</v>
      </c>
      <c r="H147" s="205">
        <v>11.444000000000001</v>
      </c>
      <c r="I147" s="206">
        <f t="shared" si="11"/>
        <v>2.6432228951462342E-4</v>
      </c>
      <c r="J147" s="205">
        <v>28.701999999999998</v>
      </c>
      <c r="K147" s="205">
        <v>2.6790000000000003</v>
      </c>
      <c r="L147" s="205"/>
      <c r="M147" s="179" t="s">
        <v>1025</v>
      </c>
    </row>
    <row r="148" spans="1:13">
      <c r="A148" s="179" t="s">
        <v>827</v>
      </c>
      <c r="B148" s="205" t="s">
        <v>723</v>
      </c>
      <c r="C148" s="206" t="str">
        <f t="shared" si="8"/>
        <v>x</v>
      </c>
      <c r="D148" s="205" t="s">
        <v>723</v>
      </c>
      <c r="E148" s="206" t="str">
        <f t="shared" si="9"/>
        <v>x</v>
      </c>
      <c r="F148" s="205">
        <v>29.977</v>
      </c>
      <c r="G148" s="206">
        <f t="shared" si="10"/>
        <v>7.2189585963368949E-4</v>
      </c>
      <c r="H148" s="205" t="s">
        <v>722</v>
      </c>
      <c r="I148" s="206" t="str">
        <f t="shared" si="11"/>
        <v>x</v>
      </c>
      <c r="J148" s="205">
        <v>29.977</v>
      </c>
      <c r="K148" s="205" t="s">
        <v>722</v>
      </c>
      <c r="L148" s="205"/>
      <c r="M148" s="179" t="s">
        <v>1026</v>
      </c>
    </row>
    <row r="149" spans="1:13">
      <c r="A149" s="179" t="s">
        <v>828</v>
      </c>
      <c r="B149" s="205" t="s">
        <v>723</v>
      </c>
      <c r="C149" s="206" t="str">
        <f t="shared" si="8"/>
        <v>x</v>
      </c>
      <c r="D149" s="205" t="s">
        <v>722</v>
      </c>
      <c r="E149" s="206" t="str">
        <f t="shared" si="9"/>
        <v>x</v>
      </c>
      <c r="F149" s="205" t="s">
        <v>723</v>
      </c>
      <c r="G149" s="206" t="str">
        <f t="shared" si="10"/>
        <v>x</v>
      </c>
      <c r="H149" s="205" t="s">
        <v>723</v>
      </c>
      <c r="I149" s="206" t="str">
        <f t="shared" si="11"/>
        <v>x</v>
      </c>
      <c r="J149" s="205" t="s">
        <v>723</v>
      </c>
      <c r="K149" s="205" t="s">
        <v>722</v>
      </c>
      <c r="L149" s="205"/>
      <c r="M149" s="179" t="s">
        <v>1027</v>
      </c>
    </row>
    <row r="150" spans="1:13">
      <c r="A150" s="179" t="s">
        <v>829</v>
      </c>
      <c r="B150" s="205">
        <v>19805.359</v>
      </c>
      <c r="C150" s="206">
        <f t="shared" si="8"/>
        <v>0.36715850115369014</v>
      </c>
      <c r="D150" s="205">
        <v>13633.224</v>
      </c>
      <c r="E150" s="206">
        <f t="shared" si="9"/>
        <v>0.30175379289183041</v>
      </c>
      <c r="F150" s="205">
        <v>67835.917000000001</v>
      </c>
      <c r="G150" s="206">
        <f t="shared" si="10"/>
        <v>1.6336013482588192</v>
      </c>
      <c r="H150" s="205">
        <v>72051.770999999993</v>
      </c>
      <c r="I150" s="206">
        <f t="shared" si="11"/>
        <v>1.6641811494497851</v>
      </c>
      <c r="J150" s="205">
        <v>48030.558000000005</v>
      </c>
      <c r="K150" s="205">
        <v>58418.546999999991</v>
      </c>
      <c r="L150" s="205"/>
      <c r="M150" s="179" t="s">
        <v>1028</v>
      </c>
    </row>
    <row r="151" spans="1:13">
      <c r="A151" s="179" t="s">
        <v>830</v>
      </c>
      <c r="B151" s="205">
        <v>319.04500000000002</v>
      </c>
      <c r="C151" s="206">
        <f t="shared" si="8"/>
        <v>5.9145650427532811E-3</v>
      </c>
      <c r="D151" s="205">
        <v>230.143</v>
      </c>
      <c r="E151" s="206">
        <f t="shared" si="9"/>
        <v>5.093917855197313E-3</v>
      </c>
      <c r="F151" s="205">
        <v>2305.8110000000001</v>
      </c>
      <c r="G151" s="206">
        <f t="shared" si="10"/>
        <v>5.5527751742930162E-2</v>
      </c>
      <c r="H151" s="205">
        <v>1611.4770000000001</v>
      </c>
      <c r="I151" s="206">
        <f t="shared" si="11"/>
        <v>3.7220315461390839E-2</v>
      </c>
      <c r="J151" s="205">
        <v>1986.7660000000001</v>
      </c>
      <c r="K151" s="205">
        <v>1381.3340000000001</v>
      </c>
      <c r="L151" s="205"/>
      <c r="M151" s="179" t="s">
        <v>1029</v>
      </c>
    </row>
    <row r="152" spans="1:13">
      <c r="A152" s="179" t="s">
        <v>831</v>
      </c>
      <c r="B152" s="205">
        <v>2280.0450000000001</v>
      </c>
      <c r="C152" s="206">
        <f t="shared" si="8"/>
        <v>4.2268251979828565E-2</v>
      </c>
      <c r="D152" s="205">
        <v>2141.7739999999999</v>
      </c>
      <c r="E152" s="206">
        <f t="shared" si="9"/>
        <v>4.7405399340398655E-2</v>
      </c>
      <c r="F152" s="205">
        <v>3255.806</v>
      </c>
      <c r="G152" s="206">
        <f t="shared" si="10"/>
        <v>7.8405206363896474E-2</v>
      </c>
      <c r="H152" s="205">
        <v>3952.1289999999999</v>
      </c>
      <c r="I152" s="206">
        <f t="shared" si="11"/>
        <v>9.1282400011983469E-2</v>
      </c>
      <c r="J152" s="205">
        <v>975.76099999999997</v>
      </c>
      <c r="K152" s="205">
        <v>1810.355</v>
      </c>
      <c r="L152" s="205"/>
      <c r="M152" s="179" t="s">
        <v>1030</v>
      </c>
    </row>
    <row r="153" spans="1:13">
      <c r="A153" s="179" t="s">
        <v>832</v>
      </c>
      <c r="B153" s="205">
        <v>9842.6010000000006</v>
      </c>
      <c r="C153" s="206">
        <f t="shared" si="8"/>
        <v>0.18246549484984401</v>
      </c>
      <c r="D153" s="205">
        <v>11009.557000000001</v>
      </c>
      <c r="E153" s="206">
        <f t="shared" si="9"/>
        <v>0.24368231482214345</v>
      </c>
      <c r="F153" s="205">
        <v>7644.39</v>
      </c>
      <c r="G153" s="206">
        <f t="shared" si="10"/>
        <v>0.18408958502936187</v>
      </c>
      <c r="H153" s="205">
        <v>6535.4030000000002</v>
      </c>
      <c r="I153" s="206">
        <f t="shared" si="11"/>
        <v>0.15094832959286422</v>
      </c>
      <c r="J153" s="205">
        <v>-2198.2110000000002</v>
      </c>
      <c r="K153" s="205">
        <v>-4474.1540000000005</v>
      </c>
      <c r="L153" s="205"/>
      <c r="M153" s="179" t="s">
        <v>1031</v>
      </c>
    </row>
    <row r="154" spans="1:13">
      <c r="A154" s="179" t="s">
        <v>833</v>
      </c>
      <c r="B154" s="205" t="s">
        <v>723</v>
      </c>
      <c r="C154" s="206" t="str">
        <f t="shared" si="8"/>
        <v>x</v>
      </c>
      <c r="D154" s="205" t="s">
        <v>723</v>
      </c>
      <c r="E154" s="206" t="str">
        <f t="shared" si="9"/>
        <v>x</v>
      </c>
      <c r="F154" s="205">
        <v>1.33</v>
      </c>
      <c r="G154" s="206">
        <f t="shared" si="10"/>
        <v>3.2028605040958306E-5</v>
      </c>
      <c r="H154" s="205">
        <v>6.6769999999999996</v>
      </c>
      <c r="I154" s="206">
        <f t="shared" si="11"/>
        <v>1.5421879824267215E-4</v>
      </c>
      <c r="J154" s="205">
        <v>1.33</v>
      </c>
      <c r="K154" s="205">
        <v>6.6769999999999996</v>
      </c>
      <c r="L154" s="205"/>
      <c r="M154" s="179" t="s">
        <v>1032</v>
      </c>
    </row>
    <row r="155" spans="1:13">
      <c r="A155" s="179" t="s">
        <v>834</v>
      </c>
      <c r="B155" s="205">
        <v>1214.242</v>
      </c>
      <c r="C155" s="206">
        <f t="shared" si="8"/>
        <v>2.2510032398698705E-2</v>
      </c>
      <c r="D155" s="205">
        <v>1012.8390000000001</v>
      </c>
      <c r="E155" s="206">
        <f t="shared" si="9"/>
        <v>2.2417882214710815E-2</v>
      </c>
      <c r="F155" s="205">
        <v>2007.251</v>
      </c>
      <c r="G155" s="206">
        <f t="shared" si="10"/>
        <v>4.8337931952683155E-2</v>
      </c>
      <c r="H155" s="205">
        <v>2716.0390000000002</v>
      </c>
      <c r="I155" s="206">
        <f t="shared" si="11"/>
        <v>6.2732405355732976E-2</v>
      </c>
      <c r="J155" s="205">
        <v>793.00900000000001</v>
      </c>
      <c r="K155" s="205">
        <v>1703.2000000000003</v>
      </c>
      <c r="L155" s="205"/>
      <c r="M155" s="179" t="s">
        <v>1033</v>
      </c>
    </row>
    <row r="156" spans="1:13">
      <c r="A156" s="179" t="s">
        <v>835</v>
      </c>
      <c r="B156" s="205">
        <v>2201.11</v>
      </c>
      <c r="C156" s="206">
        <f t="shared" si="8"/>
        <v>4.0804928023490963E-2</v>
      </c>
      <c r="D156" s="205">
        <v>3290.9520000000002</v>
      </c>
      <c r="E156" s="206">
        <f t="shared" si="9"/>
        <v>7.2840969107890785E-2</v>
      </c>
      <c r="F156" s="205">
        <v>173.76</v>
      </c>
      <c r="G156" s="206">
        <f t="shared" si="10"/>
        <v>4.1844288811405377E-3</v>
      </c>
      <c r="H156" s="205">
        <v>95.179000000000002</v>
      </c>
      <c r="I156" s="206">
        <f t="shared" si="11"/>
        <v>2.1983512053226437E-3</v>
      </c>
      <c r="J156" s="205">
        <v>-2027.3500000000001</v>
      </c>
      <c r="K156" s="205">
        <v>-3195.7730000000001</v>
      </c>
      <c r="L156" s="205"/>
      <c r="M156" s="179" t="s">
        <v>1034</v>
      </c>
    </row>
    <row r="157" spans="1:13">
      <c r="A157" s="179" t="s">
        <v>836</v>
      </c>
      <c r="B157" s="205">
        <v>125.464</v>
      </c>
      <c r="C157" s="206">
        <f t="shared" si="8"/>
        <v>2.3258944303280026E-3</v>
      </c>
      <c r="D157" s="205">
        <v>355.85899999999998</v>
      </c>
      <c r="E157" s="206">
        <f t="shared" si="9"/>
        <v>7.8764790327433814E-3</v>
      </c>
      <c r="F157" s="205">
        <v>1503.89</v>
      </c>
      <c r="G157" s="206">
        <f t="shared" si="10"/>
        <v>3.6216164537629165E-2</v>
      </c>
      <c r="H157" s="205">
        <v>2064.4070000000002</v>
      </c>
      <c r="I157" s="206">
        <f t="shared" si="11"/>
        <v>4.7681648438484367E-2</v>
      </c>
      <c r="J157" s="205">
        <v>1378.4260000000002</v>
      </c>
      <c r="K157" s="205">
        <v>1708.5480000000002</v>
      </c>
      <c r="L157" s="205"/>
      <c r="M157" s="179" t="s">
        <v>1035</v>
      </c>
    </row>
    <row r="158" spans="1:13">
      <c r="A158" s="179" t="s">
        <v>837</v>
      </c>
      <c r="B158" s="205" t="s">
        <v>723</v>
      </c>
      <c r="C158" s="206" t="str">
        <f t="shared" si="8"/>
        <v>x</v>
      </c>
      <c r="D158" s="205">
        <v>1.194</v>
      </c>
      <c r="E158" s="206">
        <f t="shared" si="9"/>
        <v>2.6427646807009512E-5</v>
      </c>
      <c r="F158" s="205">
        <v>578.42600000000004</v>
      </c>
      <c r="G158" s="206">
        <f t="shared" si="10"/>
        <v>1.3929457067234099E-2</v>
      </c>
      <c r="H158" s="205">
        <v>118.92100000000001</v>
      </c>
      <c r="I158" s="206">
        <f t="shared" si="11"/>
        <v>2.7467206388822551E-3</v>
      </c>
      <c r="J158" s="205">
        <v>578.42600000000004</v>
      </c>
      <c r="K158" s="205">
        <v>117.727</v>
      </c>
      <c r="L158" s="205"/>
      <c r="M158" s="179" t="s">
        <v>1036</v>
      </c>
    </row>
    <row r="159" spans="1:13">
      <c r="A159" s="179" t="s">
        <v>838</v>
      </c>
      <c r="B159" s="205" t="s">
        <v>723</v>
      </c>
      <c r="C159" s="206" t="str">
        <f t="shared" si="8"/>
        <v>x</v>
      </c>
      <c r="D159" s="205">
        <v>2.476</v>
      </c>
      <c r="E159" s="206">
        <f t="shared" si="9"/>
        <v>5.4803059877852226E-5</v>
      </c>
      <c r="F159" s="205">
        <v>6.7320000000000002</v>
      </c>
      <c r="G159" s="206">
        <f t="shared" si="10"/>
        <v>1.6211772115468518E-4</v>
      </c>
      <c r="H159" s="205">
        <v>8.7010000000000005</v>
      </c>
      <c r="I159" s="206">
        <f t="shared" si="11"/>
        <v>2.0096716542002254E-4</v>
      </c>
      <c r="J159" s="205">
        <v>6.7320000000000002</v>
      </c>
      <c r="K159" s="205">
        <v>6.2250000000000005</v>
      </c>
      <c r="L159" s="205"/>
      <c r="M159" s="179" t="s">
        <v>1037</v>
      </c>
    </row>
    <row r="160" spans="1:13">
      <c r="A160" s="179" t="s">
        <v>839</v>
      </c>
      <c r="B160" s="205">
        <v>6317.3760000000002</v>
      </c>
      <c r="C160" s="206">
        <f t="shared" si="8"/>
        <v>0.11711367127373429</v>
      </c>
      <c r="D160" s="205">
        <v>29077.522000000001</v>
      </c>
      <c r="E160" s="206">
        <f t="shared" si="9"/>
        <v>0.64359336803940459</v>
      </c>
      <c r="F160" s="205">
        <v>5179.067</v>
      </c>
      <c r="G160" s="206">
        <f t="shared" si="10"/>
        <v>0.12472051986741416</v>
      </c>
      <c r="H160" s="205">
        <v>456.685</v>
      </c>
      <c r="I160" s="206">
        <f t="shared" si="11"/>
        <v>1.0548062284776805E-2</v>
      </c>
      <c r="J160" s="205">
        <v>-1138.3090000000002</v>
      </c>
      <c r="K160" s="205">
        <v>-28620.837</v>
      </c>
      <c r="L160" s="205"/>
      <c r="M160" s="179" t="s">
        <v>1038</v>
      </c>
    </row>
    <row r="161" spans="1:13">
      <c r="A161" s="179" t="s">
        <v>840</v>
      </c>
      <c r="B161" s="205">
        <v>403007.14199999999</v>
      </c>
      <c r="C161" s="206">
        <f t="shared" si="8"/>
        <v>7.4710838723474975</v>
      </c>
      <c r="D161" s="205">
        <v>405186.87900000002</v>
      </c>
      <c r="E161" s="206">
        <f t="shared" si="9"/>
        <v>8.9682878802734525</v>
      </c>
      <c r="F161" s="205">
        <v>777402.79599999997</v>
      </c>
      <c r="G161" s="206">
        <f t="shared" si="10"/>
        <v>18.721148203624573</v>
      </c>
      <c r="H161" s="205">
        <v>776100.07200000004</v>
      </c>
      <c r="I161" s="206">
        <f t="shared" si="11"/>
        <v>17.925598385486197</v>
      </c>
      <c r="J161" s="205">
        <v>374395.65399999998</v>
      </c>
      <c r="K161" s="205">
        <v>370913.19300000003</v>
      </c>
      <c r="L161" s="205"/>
      <c r="M161" s="179" t="s">
        <v>1039</v>
      </c>
    </row>
    <row r="162" spans="1:13">
      <c r="A162" s="179" t="s">
        <v>841</v>
      </c>
      <c r="B162" s="205">
        <v>22489.352999999999</v>
      </c>
      <c r="C162" s="206">
        <f t="shared" si="8"/>
        <v>0.41691529749075718</v>
      </c>
      <c r="D162" s="205">
        <v>11243.995000000001</v>
      </c>
      <c r="E162" s="206">
        <f t="shared" si="9"/>
        <v>0.24887129695124036</v>
      </c>
      <c r="F162" s="205">
        <v>2263.38</v>
      </c>
      <c r="G162" s="206">
        <f t="shared" si="10"/>
        <v>5.4505942915491892E-2</v>
      </c>
      <c r="H162" s="205">
        <v>3990.7579999999998</v>
      </c>
      <c r="I162" s="206">
        <f t="shared" si="11"/>
        <v>9.2174614772701793E-2</v>
      </c>
      <c r="J162" s="205">
        <v>-20225.972999999998</v>
      </c>
      <c r="K162" s="205">
        <v>-7253.237000000001</v>
      </c>
      <c r="L162" s="205"/>
      <c r="M162" s="179" t="s">
        <v>1040</v>
      </c>
    </row>
    <row r="163" spans="1:13">
      <c r="A163" s="179" t="s">
        <v>842</v>
      </c>
      <c r="B163" s="205" t="s">
        <v>723</v>
      </c>
      <c r="C163" s="206" t="str">
        <f t="shared" si="8"/>
        <v>x</v>
      </c>
      <c r="D163" s="205" t="s">
        <v>722</v>
      </c>
      <c r="E163" s="206" t="str">
        <f t="shared" si="9"/>
        <v>x</v>
      </c>
      <c r="F163" s="205">
        <v>5.28</v>
      </c>
      <c r="G163" s="206">
        <f t="shared" si="10"/>
        <v>1.2715115384681193E-4</v>
      </c>
      <c r="H163" s="205" t="s">
        <v>723</v>
      </c>
      <c r="I163" s="206" t="str">
        <f t="shared" si="11"/>
        <v>x</v>
      </c>
      <c r="J163" s="205">
        <v>5.28</v>
      </c>
      <c r="K163" s="205" t="s">
        <v>722</v>
      </c>
      <c r="L163" s="205"/>
      <c r="M163" s="179" t="s">
        <v>1041</v>
      </c>
    </row>
    <row r="164" spans="1:13">
      <c r="A164" s="179" t="s">
        <v>726</v>
      </c>
      <c r="B164" s="205">
        <v>6293.4340000000002</v>
      </c>
      <c r="C164" s="206">
        <f t="shared" si="8"/>
        <v>0.11666982631063001</v>
      </c>
      <c r="D164" s="205">
        <v>7157.9740000000002</v>
      </c>
      <c r="E164" s="206">
        <f t="shared" si="9"/>
        <v>0.15843250312039961</v>
      </c>
      <c r="F164" s="205">
        <v>2035.6410000000001</v>
      </c>
      <c r="G164" s="206">
        <f t="shared" si="10"/>
        <v>4.9021610221189033E-2</v>
      </c>
      <c r="H164" s="205">
        <v>2292.652</v>
      </c>
      <c r="I164" s="206">
        <f t="shared" si="11"/>
        <v>5.2953427621485513E-2</v>
      </c>
      <c r="J164" s="205">
        <v>-4257.7929999999997</v>
      </c>
      <c r="K164" s="205">
        <v>-4865.3220000000001</v>
      </c>
      <c r="L164" s="205"/>
      <c r="M164" s="179" t="s">
        <v>927</v>
      </c>
    </row>
    <row r="165" spans="1:13">
      <c r="A165" s="179" t="s">
        <v>843</v>
      </c>
      <c r="B165" s="205" t="s">
        <v>723</v>
      </c>
      <c r="C165" s="206" t="str">
        <f t="shared" si="8"/>
        <v>x</v>
      </c>
      <c r="D165" s="205" t="s">
        <v>723</v>
      </c>
      <c r="E165" s="206" t="str">
        <f t="shared" si="9"/>
        <v>x</v>
      </c>
      <c r="F165" s="205" t="s">
        <v>722</v>
      </c>
      <c r="G165" s="206" t="str">
        <f t="shared" si="10"/>
        <v>x</v>
      </c>
      <c r="H165" s="205">
        <v>15.965</v>
      </c>
      <c r="I165" s="206">
        <f t="shared" si="11"/>
        <v>3.6874391402490052E-4</v>
      </c>
      <c r="J165" s="205" t="s">
        <v>722</v>
      </c>
      <c r="K165" s="205">
        <v>15.965</v>
      </c>
      <c r="L165" s="205"/>
      <c r="M165" s="179" t="s">
        <v>1042</v>
      </c>
    </row>
    <row r="166" spans="1:13">
      <c r="A166" s="179" t="s">
        <v>844</v>
      </c>
      <c r="B166" s="205">
        <v>0.76700000000000002</v>
      </c>
      <c r="C166" s="206">
        <f t="shared" si="8"/>
        <v>1.4218907639335413E-5</v>
      </c>
      <c r="D166" s="205">
        <v>2.5830000000000002</v>
      </c>
      <c r="E166" s="206">
        <f t="shared" si="9"/>
        <v>5.7171366585013056E-5</v>
      </c>
      <c r="F166" s="205">
        <v>1.0640000000000001</v>
      </c>
      <c r="G166" s="206">
        <f t="shared" si="10"/>
        <v>2.5622884032766647E-5</v>
      </c>
      <c r="H166" s="205">
        <v>1.032</v>
      </c>
      <c r="I166" s="206">
        <f t="shared" si="11"/>
        <v>2.3836123975803155E-5</v>
      </c>
      <c r="J166" s="205" t="s">
        <v>722</v>
      </c>
      <c r="K166" s="205">
        <v>-1.5510000000000002</v>
      </c>
      <c r="L166" s="205"/>
      <c r="M166" s="179" t="s">
        <v>1043</v>
      </c>
    </row>
    <row r="167" spans="1:13">
      <c r="A167" s="179" t="s">
        <v>845</v>
      </c>
      <c r="B167" s="205">
        <v>1828636.3259999999</v>
      </c>
      <c r="C167" s="206">
        <f t="shared" si="8"/>
        <v>33.899883996515825</v>
      </c>
      <c r="D167" s="205">
        <v>1895978.0269999995</v>
      </c>
      <c r="E167" s="206">
        <f t="shared" si="9"/>
        <v>41.965023158632107</v>
      </c>
      <c r="F167" s="205">
        <v>570772.07999999996</v>
      </c>
      <c r="G167" s="206">
        <f t="shared" si="10"/>
        <v>13.745137984004705</v>
      </c>
      <c r="H167" s="205">
        <v>711327.56599999999</v>
      </c>
      <c r="I167" s="206">
        <f t="shared" si="11"/>
        <v>16.429546560641764</v>
      </c>
      <c r="J167" s="205">
        <v>-1257864.2459999998</v>
      </c>
      <c r="K167" s="205">
        <v>-1184650.4609999997</v>
      </c>
      <c r="L167" s="205"/>
      <c r="M167" s="179" t="s">
        <v>845</v>
      </c>
    </row>
    <row r="168" spans="1:13">
      <c r="A168" s="179" t="s">
        <v>712</v>
      </c>
      <c r="B168" s="205">
        <v>2501.9229999999998</v>
      </c>
      <c r="C168" s="206">
        <f t="shared" si="8"/>
        <v>4.6381502030937376E-2</v>
      </c>
      <c r="D168" s="205">
        <v>5807.3180000000002</v>
      </c>
      <c r="E168" s="206">
        <f t="shared" si="9"/>
        <v>0.12853747822444631</v>
      </c>
      <c r="F168" s="205">
        <v>54216.021999999997</v>
      </c>
      <c r="G168" s="206">
        <f t="shared" si="10"/>
        <v>1.3056116958871478</v>
      </c>
      <c r="H168" s="205">
        <v>33001.732000000004</v>
      </c>
      <c r="I168" s="206">
        <f t="shared" si="11"/>
        <v>0.76224164279867279</v>
      </c>
      <c r="J168" s="205">
        <v>51714.098999999995</v>
      </c>
      <c r="K168" s="205">
        <v>27194.414000000004</v>
      </c>
      <c r="L168" s="205"/>
      <c r="M168" s="179" t="s">
        <v>915</v>
      </c>
    </row>
    <row r="169" spans="1:13">
      <c r="A169" s="179" t="s">
        <v>846</v>
      </c>
      <c r="B169" s="205">
        <v>0.58799999999999997</v>
      </c>
      <c r="C169" s="206">
        <f t="shared" si="8"/>
        <v>1.0900544578786468E-5</v>
      </c>
      <c r="D169" s="205">
        <v>0.76700000000000002</v>
      </c>
      <c r="E169" s="206">
        <f t="shared" si="9"/>
        <v>1.6976553685909799E-5</v>
      </c>
      <c r="F169" s="205">
        <v>32.695</v>
      </c>
      <c r="G169" s="206">
        <f t="shared" si="10"/>
        <v>7.8734980587528709E-4</v>
      </c>
      <c r="H169" s="205">
        <v>587.37699999999995</v>
      </c>
      <c r="I169" s="206">
        <f t="shared" si="11"/>
        <v>1.3566657938503224E-2</v>
      </c>
      <c r="J169" s="205">
        <v>32.106999999999999</v>
      </c>
      <c r="K169" s="205">
        <v>586.6099999999999</v>
      </c>
      <c r="L169" s="205"/>
      <c r="M169" s="179" t="s">
        <v>1044</v>
      </c>
    </row>
    <row r="170" spans="1:13">
      <c r="A170" s="179" t="s">
        <v>847</v>
      </c>
      <c r="B170" s="205">
        <v>1.6</v>
      </c>
      <c r="C170" s="206">
        <f t="shared" si="8"/>
        <v>2.9661345792616244E-5</v>
      </c>
      <c r="D170" s="205">
        <v>20.379000000000001</v>
      </c>
      <c r="E170" s="206">
        <f t="shared" si="9"/>
        <v>4.5106282603019012E-4</v>
      </c>
      <c r="F170" s="205">
        <v>622.95899999999995</v>
      </c>
      <c r="G170" s="206">
        <f t="shared" si="10"/>
        <v>1.5001885539631837E-2</v>
      </c>
      <c r="H170" s="205">
        <v>342.67500000000001</v>
      </c>
      <c r="I170" s="206">
        <f t="shared" si="11"/>
        <v>7.914771107953824E-3</v>
      </c>
      <c r="J170" s="205">
        <v>621.35899999999992</v>
      </c>
      <c r="K170" s="205">
        <v>322.29599999999999</v>
      </c>
      <c r="L170" s="205"/>
      <c r="M170" s="179" t="s">
        <v>1045</v>
      </c>
    </row>
    <row r="171" spans="1:13">
      <c r="A171" s="179" t="s">
        <v>848</v>
      </c>
      <c r="B171" s="205">
        <v>55847.302000000003</v>
      </c>
      <c r="C171" s="206">
        <f t="shared" si="8"/>
        <v>1.0353163351291681</v>
      </c>
      <c r="D171" s="205">
        <v>141827.68100000001</v>
      </c>
      <c r="E171" s="206">
        <f t="shared" si="9"/>
        <v>3.1391724128351881</v>
      </c>
      <c r="F171" s="205">
        <v>1010.595</v>
      </c>
      <c r="G171" s="206">
        <f t="shared" si="10"/>
        <v>2.4336803091253578E-2</v>
      </c>
      <c r="H171" s="205">
        <v>472.71899999999999</v>
      </c>
      <c r="I171" s="206">
        <f t="shared" si="11"/>
        <v>1.0918399893137297E-2</v>
      </c>
      <c r="J171" s="205">
        <v>-54836.707000000002</v>
      </c>
      <c r="K171" s="205">
        <v>-141354.962</v>
      </c>
      <c r="L171" s="205"/>
      <c r="M171" s="179" t="s">
        <v>1046</v>
      </c>
    </row>
    <row r="172" spans="1:13">
      <c r="A172" s="179" t="s">
        <v>849</v>
      </c>
      <c r="B172" s="205">
        <v>27579.742999999999</v>
      </c>
      <c r="C172" s="206">
        <f t="shared" si="8"/>
        <v>0.5112826837465545</v>
      </c>
      <c r="D172" s="205">
        <v>15278.883</v>
      </c>
      <c r="E172" s="206">
        <f t="shared" si="9"/>
        <v>0.33817832791425628</v>
      </c>
      <c r="F172" s="205">
        <v>5539.7209999999995</v>
      </c>
      <c r="G172" s="206">
        <f t="shared" si="10"/>
        <v>0.13340566612488916</v>
      </c>
      <c r="H172" s="205">
        <v>3348.2660000000001</v>
      </c>
      <c r="I172" s="206">
        <f t="shared" si="11"/>
        <v>7.733496461237066E-2</v>
      </c>
      <c r="J172" s="205">
        <v>-22040.021999999997</v>
      </c>
      <c r="K172" s="205">
        <v>-11930.617</v>
      </c>
      <c r="L172" s="205"/>
      <c r="M172" s="179" t="s">
        <v>1047</v>
      </c>
    </row>
    <row r="173" spans="1:13">
      <c r="A173" s="179" t="s">
        <v>850</v>
      </c>
      <c r="B173" s="205">
        <v>8.3249999999999993</v>
      </c>
      <c r="C173" s="206">
        <f t="shared" si="8"/>
        <v>1.5433168982720638E-4</v>
      </c>
      <c r="D173" s="205">
        <v>80.326999999999998</v>
      </c>
      <c r="E173" s="206">
        <f t="shared" si="9"/>
        <v>1.7779343258514685E-3</v>
      </c>
      <c r="F173" s="205">
        <v>1539.4659999999999</v>
      </c>
      <c r="G173" s="206">
        <f t="shared" si="10"/>
        <v>3.7072893599987909E-2</v>
      </c>
      <c r="H173" s="205">
        <v>1398.3610000000001</v>
      </c>
      <c r="I173" s="206">
        <f t="shared" si="11"/>
        <v>3.2297971084232636E-2</v>
      </c>
      <c r="J173" s="205">
        <v>1531.1409999999998</v>
      </c>
      <c r="K173" s="205">
        <v>1318.0340000000001</v>
      </c>
      <c r="L173" s="205"/>
      <c r="M173" s="179" t="s">
        <v>1048</v>
      </c>
    </row>
    <row r="174" spans="1:13">
      <c r="A174" s="179" t="s">
        <v>851</v>
      </c>
      <c r="B174" s="205" t="s">
        <v>723</v>
      </c>
      <c r="C174" s="206" t="str">
        <f t="shared" si="8"/>
        <v>x</v>
      </c>
      <c r="D174" s="205">
        <v>0.79400000000000004</v>
      </c>
      <c r="E174" s="206">
        <f t="shared" si="9"/>
        <v>1.7574163789585893E-5</v>
      </c>
      <c r="F174" s="205">
        <v>6.0010000000000003</v>
      </c>
      <c r="G174" s="206">
        <f t="shared" si="10"/>
        <v>1.445140292111209E-4</v>
      </c>
      <c r="H174" s="205">
        <v>28.521999999999998</v>
      </c>
      <c r="I174" s="206">
        <f t="shared" si="11"/>
        <v>6.5877318608319527E-4</v>
      </c>
      <c r="J174" s="205">
        <v>6.0010000000000003</v>
      </c>
      <c r="K174" s="205">
        <v>27.727999999999998</v>
      </c>
      <c r="L174" s="205"/>
      <c r="M174" s="179" t="s">
        <v>1049</v>
      </c>
    </row>
    <row r="175" spans="1:13">
      <c r="A175" s="179" t="s">
        <v>852</v>
      </c>
      <c r="B175" s="205" t="s">
        <v>723</v>
      </c>
      <c r="C175" s="206" t="str">
        <f t="shared" si="8"/>
        <v>x</v>
      </c>
      <c r="D175" s="205" t="s">
        <v>723</v>
      </c>
      <c r="E175" s="206" t="str">
        <f t="shared" si="9"/>
        <v>x</v>
      </c>
      <c r="F175" s="205" t="s">
        <v>723</v>
      </c>
      <c r="G175" s="206" t="str">
        <f t="shared" si="10"/>
        <v>x</v>
      </c>
      <c r="H175" s="205" t="s">
        <v>722</v>
      </c>
      <c r="I175" s="206" t="str">
        <f t="shared" si="11"/>
        <v>x</v>
      </c>
      <c r="J175" s="205" t="s">
        <v>723</v>
      </c>
      <c r="K175" s="205" t="s">
        <v>722</v>
      </c>
      <c r="L175" s="205"/>
      <c r="M175" s="179" t="s">
        <v>1050</v>
      </c>
    </row>
    <row r="176" spans="1:13">
      <c r="A176" s="179" t="s">
        <v>853</v>
      </c>
      <c r="B176" s="205">
        <v>722573.33900000004</v>
      </c>
      <c r="C176" s="206">
        <f t="shared" si="8"/>
        <v>13.395311042877701</v>
      </c>
      <c r="D176" s="205">
        <v>799084.70600000001</v>
      </c>
      <c r="E176" s="206">
        <f t="shared" si="9"/>
        <v>17.686707185134871</v>
      </c>
      <c r="F176" s="205">
        <v>104035.20600000001</v>
      </c>
      <c r="G176" s="206">
        <f t="shared" si="10"/>
        <v>2.5053402431043126</v>
      </c>
      <c r="H176" s="205">
        <v>166378.133</v>
      </c>
      <c r="I176" s="206">
        <f t="shared" si="11"/>
        <v>3.8428389583824289</v>
      </c>
      <c r="J176" s="205">
        <v>-618538.13300000003</v>
      </c>
      <c r="K176" s="205">
        <v>-632706.57299999997</v>
      </c>
      <c r="L176" s="205"/>
      <c r="M176" s="179" t="s">
        <v>1051</v>
      </c>
    </row>
    <row r="177" spans="1:13">
      <c r="A177" s="179" t="s">
        <v>854</v>
      </c>
      <c r="B177" s="205">
        <v>238.62799999999999</v>
      </c>
      <c r="C177" s="206">
        <f t="shared" si="8"/>
        <v>4.4237672648752679E-3</v>
      </c>
      <c r="D177" s="205">
        <v>117.08</v>
      </c>
      <c r="E177" s="206">
        <f t="shared" si="9"/>
        <v>2.5914144791998948E-3</v>
      </c>
      <c r="F177" s="205">
        <v>2752.2730000000001</v>
      </c>
      <c r="G177" s="206">
        <f t="shared" si="10"/>
        <v>6.6279296903679286E-2</v>
      </c>
      <c r="H177" s="205">
        <v>1769.327</v>
      </c>
      <c r="I177" s="206">
        <f t="shared" si="11"/>
        <v>4.0866179966798324E-2</v>
      </c>
      <c r="J177" s="205">
        <v>2513.645</v>
      </c>
      <c r="K177" s="205">
        <v>1652.2470000000001</v>
      </c>
      <c r="L177" s="205"/>
      <c r="M177" s="179" t="s">
        <v>1052</v>
      </c>
    </row>
    <row r="178" spans="1:13">
      <c r="A178" s="179" t="s">
        <v>855</v>
      </c>
      <c r="B178" s="205">
        <v>18476.449000000001</v>
      </c>
      <c r="C178" s="206">
        <f t="shared" si="8"/>
        <v>0.3425227142553991</v>
      </c>
      <c r="D178" s="205">
        <v>19894.026999999998</v>
      </c>
      <c r="E178" s="206">
        <f t="shared" si="9"/>
        <v>0.44032857548166754</v>
      </c>
      <c r="F178" s="205">
        <v>28422.766</v>
      </c>
      <c r="G178" s="206">
        <f t="shared" si="10"/>
        <v>0.68446732810945732</v>
      </c>
      <c r="H178" s="205">
        <v>33479.127</v>
      </c>
      <c r="I178" s="206">
        <f t="shared" si="11"/>
        <v>0.77326804435432051</v>
      </c>
      <c r="J178" s="205">
        <v>9946.3169999999991</v>
      </c>
      <c r="K178" s="205">
        <v>13585.100000000002</v>
      </c>
      <c r="L178" s="205"/>
      <c r="M178" s="179" t="s">
        <v>1053</v>
      </c>
    </row>
    <row r="179" spans="1:13">
      <c r="A179" s="179" t="s">
        <v>856</v>
      </c>
      <c r="B179" s="205">
        <v>35204.112999999998</v>
      </c>
      <c r="C179" s="206">
        <f t="shared" si="8"/>
        <v>0.65262585563458542</v>
      </c>
      <c r="D179" s="205">
        <v>28472.403999999999</v>
      </c>
      <c r="E179" s="206">
        <f t="shared" si="9"/>
        <v>0.63019986319806109</v>
      </c>
      <c r="F179" s="205">
        <v>5407.02</v>
      </c>
      <c r="G179" s="206">
        <f t="shared" si="10"/>
        <v>0.13021000603651306</v>
      </c>
      <c r="H179" s="205">
        <v>3588.8870000000002</v>
      </c>
      <c r="I179" s="206">
        <f t="shared" si="11"/>
        <v>8.2892592506926613E-2</v>
      </c>
      <c r="J179" s="205">
        <v>-29797.092999999997</v>
      </c>
      <c r="K179" s="205">
        <v>-24883.517</v>
      </c>
      <c r="L179" s="205"/>
      <c r="M179" s="179" t="s">
        <v>1054</v>
      </c>
    </row>
    <row r="180" spans="1:13">
      <c r="A180" s="179" t="s">
        <v>857</v>
      </c>
      <c r="B180" s="205">
        <v>20549.864000000001</v>
      </c>
      <c r="C180" s="206">
        <f t="shared" si="8"/>
        <v>0.38096038880952254</v>
      </c>
      <c r="D180" s="205">
        <v>25665.044999999998</v>
      </c>
      <c r="E180" s="206">
        <f t="shared" si="9"/>
        <v>0.56806260012228271</v>
      </c>
      <c r="F180" s="205">
        <v>61667.118000000002</v>
      </c>
      <c r="G180" s="206">
        <f t="shared" si="10"/>
        <v>1.4850464409294517</v>
      </c>
      <c r="H180" s="205">
        <v>78320.798999999999</v>
      </c>
      <c r="I180" s="206">
        <f t="shared" si="11"/>
        <v>1.808977010511589</v>
      </c>
      <c r="J180" s="205">
        <v>41117.254000000001</v>
      </c>
      <c r="K180" s="205">
        <v>52655.754000000001</v>
      </c>
      <c r="L180" s="205"/>
      <c r="M180" s="179" t="s">
        <v>1055</v>
      </c>
    </row>
    <row r="181" spans="1:13">
      <c r="A181" s="179" t="s">
        <v>858</v>
      </c>
      <c r="B181" s="205">
        <v>203886.71599999999</v>
      </c>
      <c r="C181" s="206">
        <f t="shared" si="8"/>
        <v>3.7797214911230892</v>
      </c>
      <c r="D181" s="205">
        <v>152039.79800000001</v>
      </c>
      <c r="E181" s="206">
        <f t="shared" si="9"/>
        <v>3.3652044239137959</v>
      </c>
      <c r="F181" s="205">
        <v>34209.122000000003</v>
      </c>
      <c r="G181" s="206">
        <f t="shared" si="10"/>
        <v>0.82381237393681028</v>
      </c>
      <c r="H181" s="205">
        <v>32132.726999999999</v>
      </c>
      <c r="I181" s="206">
        <f t="shared" si="11"/>
        <v>0.7421702174928656</v>
      </c>
      <c r="J181" s="205">
        <v>-169677.59399999998</v>
      </c>
      <c r="K181" s="205">
        <v>-119907.07100000001</v>
      </c>
      <c r="L181" s="205"/>
      <c r="M181" s="179" t="s">
        <v>1056</v>
      </c>
    </row>
    <row r="182" spans="1:13">
      <c r="A182" s="179" t="s">
        <v>718</v>
      </c>
      <c r="B182" s="205">
        <v>1.393</v>
      </c>
      <c r="C182" s="206">
        <f t="shared" si="8"/>
        <v>2.5823909180696515E-5</v>
      </c>
      <c r="D182" s="205">
        <v>1.4019999999999999</v>
      </c>
      <c r="E182" s="206">
        <f t="shared" si="9"/>
        <v>3.1031457976069796E-5</v>
      </c>
      <c r="F182" s="205">
        <v>5880.39</v>
      </c>
      <c r="G182" s="206">
        <f t="shared" si="10"/>
        <v>0.14160954044872243</v>
      </c>
      <c r="H182" s="205">
        <v>3296.5309999999999</v>
      </c>
      <c r="I182" s="206">
        <f t="shared" si="11"/>
        <v>7.6140040315967397E-2</v>
      </c>
      <c r="J182" s="205">
        <v>5878.9970000000003</v>
      </c>
      <c r="K182" s="205">
        <v>3295.1289999999999</v>
      </c>
      <c r="L182" s="205"/>
      <c r="M182" s="179" t="s">
        <v>921</v>
      </c>
    </row>
    <row r="183" spans="1:13">
      <c r="A183" s="179" t="s">
        <v>719</v>
      </c>
      <c r="B183" s="205">
        <v>330.30900000000003</v>
      </c>
      <c r="C183" s="206">
        <f t="shared" si="8"/>
        <v>6.1233809171332993E-3</v>
      </c>
      <c r="D183" s="205">
        <v>105.741</v>
      </c>
      <c r="E183" s="206">
        <f t="shared" si="9"/>
        <v>2.3404403693634782E-3</v>
      </c>
      <c r="F183" s="205">
        <v>2002.808</v>
      </c>
      <c r="G183" s="206">
        <f t="shared" si="10"/>
        <v>4.823093714652002E-2</v>
      </c>
      <c r="H183" s="205">
        <v>609.28399999999999</v>
      </c>
      <c r="I183" s="206">
        <f t="shared" si="11"/>
        <v>1.4072644341543846E-2</v>
      </c>
      <c r="J183" s="205">
        <v>1672.499</v>
      </c>
      <c r="K183" s="205">
        <v>503.54300000000001</v>
      </c>
      <c r="L183" s="205"/>
      <c r="M183" s="179" t="s">
        <v>922</v>
      </c>
    </row>
    <row r="184" spans="1:13">
      <c r="A184" s="179" t="s">
        <v>859</v>
      </c>
      <c r="B184" s="205">
        <v>401.87099999999998</v>
      </c>
      <c r="C184" s="206">
        <f t="shared" si="8"/>
        <v>7.4500216843903008E-3</v>
      </c>
      <c r="D184" s="205">
        <v>4089.893</v>
      </c>
      <c r="E184" s="206">
        <f t="shared" si="9"/>
        <v>9.0524495546449396E-2</v>
      </c>
      <c r="F184" s="205">
        <v>12912.328</v>
      </c>
      <c r="G184" s="206">
        <f t="shared" si="10"/>
        <v>0.31095026591827596</v>
      </c>
      <c r="H184" s="205">
        <v>9019.7829999999994</v>
      </c>
      <c r="I184" s="206">
        <f t="shared" si="11"/>
        <v>0.20833010254151327</v>
      </c>
      <c r="J184" s="205">
        <v>12510.457</v>
      </c>
      <c r="K184" s="205">
        <v>4929.8899999999994</v>
      </c>
      <c r="L184" s="205"/>
      <c r="M184" s="179" t="s">
        <v>1057</v>
      </c>
    </row>
    <row r="185" spans="1:13">
      <c r="A185" s="179" t="s">
        <v>860</v>
      </c>
      <c r="B185" s="205">
        <v>89897.717999999993</v>
      </c>
      <c r="C185" s="206">
        <f t="shared" si="8"/>
        <v>1.6665545622281883</v>
      </c>
      <c r="D185" s="205">
        <v>92921.455000000002</v>
      </c>
      <c r="E185" s="206">
        <f t="shared" si="9"/>
        <v>2.0566963094919837</v>
      </c>
      <c r="F185" s="205">
        <v>48438.108999999997</v>
      </c>
      <c r="G185" s="206">
        <f t="shared" si="10"/>
        <v>1.1664699714976599</v>
      </c>
      <c r="H185" s="205">
        <v>117361.283</v>
      </c>
      <c r="I185" s="206">
        <f t="shared" si="11"/>
        <v>2.7106958251427513</v>
      </c>
      <c r="J185" s="205">
        <v>-41459.608999999997</v>
      </c>
      <c r="K185" s="205">
        <v>24439.827999999994</v>
      </c>
      <c r="L185" s="205"/>
      <c r="M185" s="179" t="s">
        <v>1058</v>
      </c>
    </row>
    <row r="186" spans="1:13">
      <c r="A186" s="179" t="s">
        <v>861</v>
      </c>
      <c r="B186" s="205" t="s">
        <v>723</v>
      </c>
      <c r="C186" s="206" t="str">
        <f t="shared" si="8"/>
        <v>x</v>
      </c>
      <c r="D186" s="205" t="s">
        <v>722</v>
      </c>
      <c r="E186" s="206" t="str">
        <f t="shared" si="9"/>
        <v>x</v>
      </c>
      <c r="F186" s="205">
        <v>47.82</v>
      </c>
      <c r="G186" s="206">
        <f t="shared" si="10"/>
        <v>1.1515848819989671E-3</v>
      </c>
      <c r="H186" s="205">
        <v>14.036</v>
      </c>
      <c r="I186" s="206">
        <f t="shared" si="11"/>
        <v>3.2418976368640801E-4</v>
      </c>
      <c r="J186" s="205">
        <v>47.82</v>
      </c>
      <c r="K186" s="205">
        <v>14.02</v>
      </c>
      <c r="L186" s="205"/>
      <c r="M186" s="179" t="s">
        <v>1059</v>
      </c>
    </row>
    <row r="187" spans="1:13">
      <c r="A187" s="179" t="s">
        <v>862</v>
      </c>
      <c r="B187" s="205">
        <v>4776.6750000000002</v>
      </c>
      <c r="C187" s="206">
        <f t="shared" si="8"/>
        <v>8.8551630571215748E-2</v>
      </c>
      <c r="D187" s="205">
        <v>1676.4670000000001</v>
      </c>
      <c r="E187" s="206">
        <f t="shared" si="9"/>
        <v>3.7106430284427824E-2</v>
      </c>
      <c r="F187" s="205">
        <v>380.36399999999998</v>
      </c>
      <c r="G187" s="206">
        <f t="shared" si="10"/>
        <v>9.1597957351872653E-3</v>
      </c>
      <c r="H187" s="205">
        <v>1572.347</v>
      </c>
      <c r="I187" s="206">
        <f t="shared" si="11"/>
        <v>3.6316529093974967E-2</v>
      </c>
      <c r="J187" s="205">
        <v>-4396.3110000000006</v>
      </c>
      <c r="K187" s="205">
        <v>-104.12000000000012</v>
      </c>
      <c r="L187" s="205"/>
      <c r="M187" s="179" t="s">
        <v>1060</v>
      </c>
    </row>
    <row r="188" spans="1:13">
      <c r="A188" s="179" t="s">
        <v>863</v>
      </c>
      <c r="B188" s="205">
        <v>134652.56400000001</v>
      </c>
      <c r="C188" s="206">
        <f t="shared" si="8"/>
        <v>2.4962351641664937</v>
      </c>
      <c r="D188" s="205">
        <v>89563.433999999994</v>
      </c>
      <c r="E188" s="206">
        <f t="shared" si="9"/>
        <v>1.9823708547528538</v>
      </c>
      <c r="F188" s="205">
        <v>32062.664000000001</v>
      </c>
      <c r="G188" s="206">
        <f t="shared" si="10"/>
        <v>0.77212210662928749</v>
      </c>
      <c r="H188" s="205">
        <v>36855.557000000001</v>
      </c>
      <c r="I188" s="206">
        <f t="shared" si="11"/>
        <v>0.85125351341984479</v>
      </c>
      <c r="J188" s="205">
        <v>-102589.90000000001</v>
      </c>
      <c r="K188" s="205">
        <v>-52707.876999999993</v>
      </c>
      <c r="L188" s="205"/>
      <c r="M188" s="179" t="s">
        <v>1061</v>
      </c>
    </row>
    <row r="189" spans="1:13">
      <c r="A189" s="179" t="s">
        <v>720</v>
      </c>
      <c r="B189" s="205">
        <v>678.25699999999995</v>
      </c>
      <c r="C189" s="206">
        <f t="shared" si="8"/>
        <v>1.2573759633289071E-2</v>
      </c>
      <c r="D189" s="205">
        <v>3163.143</v>
      </c>
      <c r="E189" s="206">
        <f t="shared" si="9"/>
        <v>7.0012082080456034E-2</v>
      </c>
      <c r="F189" s="205">
        <v>5301.8909999999996</v>
      </c>
      <c r="G189" s="206">
        <f t="shared" si="10"/>
        <v>0.12767832542045973</v>
      </c>
      <c r="H189" s="205">
        <v>7534.4089999999997</v>
      </c>
      <c r="I189" s="206">
        <f t="shared" si="11"/>
        <v>0.17402239051202234</v>
      </c>
      <c r="J189" s="205">
        <v>4623.634</v>
      </c>
      <c r="K189" s="205">
        <v>4371.2659999999996</v>
      </c>
      <c r="L189" s="205"/>
      <c r="M189" s="179" t="s">
        <v>923</v>
      </c>
    </row>
    <row r="190" spans="1:13">
      <c r="A190" s="179" t="s">
        <v>864</v>
      </c>
      <c r="B190" s="205">
        <v>4414.3109999999997</v>
      </c>
      <c r="C190" s="206">
        <f t="shared" si="8"/>
        <v>8.1834003129468494E-2</v>
      </c>
      <c r="D190" s="205">
        <v>6502.1149999999998</v>
      </c>
      <c r="E190" s="206">
        <f t="shared" si="9"/>
        <v>0.14391591182458852</v>
      </c>
      <c r="F190" s="205">
        <v>766.221</v>
      </c>
      <c r="G190" s="206">
        <f t="shared" si="10"/>
        <v>1.8451872017359483E-2</v>
      </c>
      <c r="H190" s="205">
        <v>825.00099999999998</v>
      </c>
      <c r="I190" s="206">
        <f t="shared" si="11"/>
        <v>1.9055064066048042E-2</v>
      </c>
      <c r="J190" s="205">
        <v>-3648.0899999999997</v>
      </c>
      <c r="K190" s="205">
        <v>-5677.1139999999996</v>
      </c>
      <c r="L190" s="205"/>
      <c r="M190" s="179" t="s">
        <v>1062</v>
      </c>
    </row>
    <row r="191" spans="1:13">
      <c r="A191" s="179" t="s">
        <v>865</v>
      </c>
      <c r="B191" s="205">
        <v>767.43399999999997</v>
      </c>
      <c r="C191" s="206">
        <f t="shared" si="8"/>
        <v>1.4226953279381657E-2</v>
      </c>
      <c r="D191" s="205">
        <v>3432.8110000000001</v>
      </c>
      <c r="E191" s="206">
        <f t="shared" si="9"/>
        <v>7.5980834726312521E-2</v>
      </c>
      <c r="F191" s="205">
        <v>59.917999999999999</v>
      </c>
      <c r="G191" s="206">
        <f t="shared" si="10"/>
        <v>1.4429247795820599E-3</v>
      </c>
      <c r="H191" s="205">
        <v>230.34100000000001</v>
      </c>
      <c r="I191" s="206">
        <f t="shared" si="11"/>
        <v>5.3201905355721654E-3</v>
      </c>
      <c r="J191" s="205">
        <v>-707.51599999999996</v>
      </c>
      <c r="K191" s="205">
        <v>-3202.4700000000003</v>
      </c>
      <c r="L191" s="205"/>
      <c r="M191" s="179" t="s">
        <v>1063</v>
      </c>
    </row>
    <row r="192" spans="1:13">
      <c r="A192" s="179" t="s">
        <v>866</v>
      </c>
      <c r="B192" s="205">
        <v>3659.1610000000001</v>
      </c>
      <c r="C192" s="206">
        <f t="shared" si="8"/>
        <v>6.7834774832409656E-2</v>
      </c>
      <c r="D192" s="205">
        <v>2744.8809999999999</v>
      </c>
      <c r="E192" s="206">
        <f t="shared" si="9"/>
        <v>6.0754393295871928E-2</v>
      </c>
      <c r="F192" s="205">
        <v>4377.4989999999998</v>
      </c>
      <c r="G192" s="206">
        <f t="shared" si="10"/>
        <v>0.10541743348736086</v>
      </c>
      <c r="H192" s="205">
        <v>5487.2250000000004</v>
      </c>
      <c r="I192" s="206">
        <f t="shared" si="11"/>
        <v>0.12673854203791327</v>
      </c>
      <c r="J192" s="205">
        <v>718.33799999999974</v>
      </c>
      <c r="K192" s="205">
        <v>2742.3440000000005</v>
      </c>
      <c r="L192" s="205"/>
      <c r="M192" s="179" t="s">
        <v>1064</v>
      </c>
    </row>
    <row r="193" spans="1:13">
      <c r="A193" s="179" t="s">
        <v>867</v>
      </c>
      <c r="B193" s="205">
        <v>3040.3470000000002</v>
      </c>
      <c r="C193" s="206">
        <f t="shared" si="8"/>
        <v>5.6362989810339638E-2</v>
      </c>
      <c r="D193" s="205">
        <v>2449.7240000000002</v>
      </c>
      <c r="E193" s="206">
        <f t="shared" si="9"/>
        <v>5.4221474578437671E-2</v>
      </c>
      <c r="F193" s="205">
        <v>1779.557</v>
      </c>
      <c r="G193" s="206">
        <f t="shared" si="10"/>
        <v>4.2854682932986943E-2</v>
      </c>
      <c r="H193" s="205">
        <v>4616.6009999999997</v>
      </c>
      <c r="I193" s="206">
        <f t="shared" si="11"/>
        <v>0.10662972265776823</v>
      </c>
      <c r="J193" s="205">
        <v>-1260.7900000000002</v>
      </c>
      <c r="K193" s="205">
        <v>2166.8769999999995</v>
      </c>
      <c r="L193" s="205"/>
      <c r="M193" s="179" t="s">
        <v>1065</v>
      </c>
    </row>
    <row r="194" spans="1:13">
      <c r="A194" s="179" t="s">
        <v>868</v>
      </c>
      <c r="B194" s="205">
        <v>2642.8090000000002</v>
      </c>
      <c r="C194" s="206">
        <f t="shared" si="8"/>
        <v>4.8993294758023963E-2</v>
      </c>
      <c r="D194" s="205">
        <v>786.81100000000004</v>
      </c>
      <c r="E194" s="206">
        <f t="shared" si="9"/>
        <v>1.7415044566055245E-2</v>
      </c>
      <c r="F194" s="205">
        <v>243.65799999999999</v>
      </c>
      <c r="G194" s="206">
        <f t="shared" si="10"/>
        <v>5.8676886068194127E-3</v>
      </c>
      <c r="H194" s="205">
        <v>564.06100000000004</v>
      </c>
      <c r="I194" s="206">
        <f t="shared" si="11"/>
        <v>1.3028127835189442E-2</v>
      </c>
      <c r="J194" s="205">
        <v>-2399.1510000000003</v>
      </c>
      <c r="K194" s="205">
        <v>-222.75</v>
      </c>
      <c r="L194" s="205"/>
      <c r="M194" s="179" t="s">
        <v>1066</v>
      </c>
    </row>
    <row r="195" spans="1:13">
      <c r="A195" s="179" t="s">
        <v>869</v>
      </c>
      <c r="B195" s="205" t="s">
        <v>723</v>
      </c>
      <c r="C195" s="206" t="str">
        <f t="shared" si="8"/>
        <v>x</v>
      </c>
      <c r="D195" s="205">
        <v>5.48</v>
      </c>
      <c r="E195" s="206">
        <f t="shared" si="9"/>
        <v>1.2129271733870366E-4</v>
      </c>
      <c r="F195" s="205">
        <v>55.796999999999997</v>
      </c>
      <c r="G195" s="206">
        <f t="shared" si="10"/>
        <v>1.3436842672709403E-3</v>
      </c>
      <c r="H195" s="205">
        <v>17.687999999999999</v>
      </c>
      <c r="I195" s="206">
        <f t="shared" si="11"/>
        <v>4.0854007837597497E-4</v>
      </c>
      <c r="J195" s="205">
        <v>55.796999999999997</v>
      </c>
      <c r="K195" s="205">
        <v>12.207999999999998</v>
      </c>
      <c r="L195" s="205"/>
      <c r="M195" s="179" t="s">
        <v>1067</v>
      </c>
    </row>
    <row r="196" spans="1:13">
      <c r="A196" s="179" t="s">
        <v>870</v>
      </c>
      <c r="B196" s="205">
        <v>128.92500000000001</v>
      </c>
      <c r="C196" s="206">
        <f t="shared" si="8"/>
        <v>2.3900556289456558E-3</v>
      </c>
      <c r="D196" s="205">
        <v>55.127000000000002</v>
      </c>
      <c r="E196" s="206">
        <f t="shared" si="9"/>
        <v>1.2201648957537803E-3</v>
      </c>
      <c r="F196" s="205">
        <v>5451.9570000000003</v>
      </c>
      <c r="G196" s="206">
        <f t="shared" si="10"/>
        <v>0.13129216349871273</v>
      </c>
      <c r="H196" s="205">
        <v>4829.6260000000002</v>
      </c>
      <c r="I196" s="206">
        <f t="shared" si="11"/>
        <v>0.11154996520616502</v>
      </c>
      <c r="J196" s="205">
        <v>5323.0320000000002</v>
      </c>
      <c r="K196" s="205">
        <v>4774.4989999999998</v>
      </c>
      <c r="L196" s="205"/>
      <c r="M196" s="179" t="s">
        <v>1068</v>
      </c>
    </row>
    <row r="197" spans="1:13">
      <c r="A197" s="179" t="s">
        <v>871</v>
      </c>
      <c r="B197" s="205">
        <v>29.916</v>
      </c>
      <c r="C197" s="206">
        <f t="shared" si="8"/>
        <v>5.5459301295744223E-4</v>
      </c>
      <c r="D197" s="205">
        <v>56.610999999999997</v>
      </c>
      <c r="E197" s="206">
        <f t="shared" si="9"/>
        <v>1.2530113177484218E-3</v>
      </c>
      <c r="F197" s="205">
        <v>554.99</v>
      </c>
      <c r="G197" s="206">
        <f t="shared" si="10"/>
        <v>1.3365079332091316E-2</v>
      </c>
      <c r="H197" s="205">
        <v>160.97499999999999</v>
      </c>
      <c r="I197" s="206">
        <f t="shared" si="11"/>
        <v>3.718042690896233E-3</v>
      </c>
      <c r="J197" s="205">
        <v>525.07399999999996</v>
      </c>
      <c r="K197" s="205">
        <v>104.364</v>
      </c>
      <c r="L197" s="205"/>
      <c r="M197" s="179" t="s">
        <v>1069</v>
      </c>
    </row>
    <row r="198" spans="1:13">
      <c r="A198" s="179" t="s">
        <v>872</v>
      </c>
      <c r="B198" s="205">
        <v>23811.341</v>
      </c>
      <c r="C198" s="206">
        <f t="shared" si="8"/>
        <v>0.44142276199181285</v>
      </c>
      <c r="D198" s="205">
        <v>24370.814999999999</v>
      </c>
      <c r="E198" s="206">
        <f t="shared" si="9"/>
        <v>0.53941649180818219</v>
      </c>
      <c r="F198" s="205">
        <v>10004.713</v>
      </c>
      <c r="G198" s="206">
        <f t="shared" si="10"/>
        <v>0.24093007610912864</v>
      </c>
      <c r="H198" s="205">
        <v>5655.0190000000002</v>
      </c>
      <c r="I198" s="206">
        <f t="shared" si="11"/>
        <v>0.13061408330380075</v>
      </c>
      <c r="J198" s="205">
        <v>-13806.628000000001</v>
      </c>
      <c r="K198" s="205">
        <v>-18715.795999999998</v>
      </c>
      <c r="L198" s="205"/>
      <c r="M198" s="179" t="s">
        <v>1070</v>
      </c>
    </row>
    <row r="199" spans="1:13">
      <c r="A199" s="179" t="s">
        <v>873</v>
      </c>
      <c r="B199" s="205">
        <v>47.734000000000002</v>
      </c>
      <c r="C199" s="206">
        <f t="shared" si="8"/>
        <v>8.8490917504046489E-4</v>
      </c>
      <c r="D199" s="205">
        <v>25.408000000000001</v>
      </c>
      <c r="E199" s="206">
        <f t="shared" si="9"/>
        <v>5.6237324126674857E-4</v>
      </c>
      <c r="F199" s="205">
        <v>100.952</v>
      </c>
      <c r="G199" s="206">
        <f t="shared" si="10"/>
        <v>2.4310915308983628E-3</v>
      </c>
      <c r="H199" s="205">
        <v>30.59</v>
      </c>
      <c r="I199" s="206">
        <f t="shared" si="11"/>
        <v>7.0653782211222728E-4</v>
      </c>
      <c r="J199" s="205">
        <v>53.217999999999996</v>
      </c>
      <c r="K199" s="205">
        <v>5.1819999999999986</v>
      </c>
      <c r="L199" s="205"/>
      <c r="M199" s="179" t="s">
        <v>1071</v>
      </c>
    </row>
    <row r="200" spans="1:13">
      <c r="A200" s="179" t="s">
        <v>874</v>
      </c>
      <c r="B200" s="205">
        <v>300.78100000000001</v>
      </c>
      <c r="C200" s="206">
        <f t="shared" si="8"/>
        <v>5.5759807805305667E-3</v>
      </c>
      <c r="D200" s="205">
        <v>6027.201</v>
      </c>
      <c r="E200" s="206">
        <f t="shared" si="9"/>
        <v>0.13340430424024668</v>
      </c>
      <c r="F200" s="205">
        <v>1330.1669999999999</v>
      </c>
      <c r="G200" s="206">
        <f t="shared" si="10"/>
        <v>3.2032626677831869E-2</v>
      </c>
      <c r="H200" s="205">
        <v>2310.8919999999998</v>
      </c>
      <c r="I200" s="206">
        <f t="shared" si="11"/>
        <v>5.337471725454622E-2</v>
      </c>
      <c r="J200" s="205">
        <v>1029.386</v>
      </c>
      <c r="K200" s="205">
        <v>-3716.3090000000002</v>
      </c>
      <c r="L200" s="205"/>
      <c r="M200" s="179" t="s">
        <v>1072</v>
      </c>
    </row>
    <row r="201" spans="1:13">
      <c r="A201" s="179" t="s">
        <v>875</v>
      </c>
      <c r="B201" s="205">
        <v>7139.9560000000001</v>
      </c>
      <c r="C201" s="206">
        <f t="shared" si="8"/>
        <v>0.13236293991254069</v>
      </c>
      <c r="D201" s="205">
        <v>6161.8130000000001</v>
      </c>
      <c r="E201" s="206">
        <f t="shared" si="9"/>
        <v>0.13638376688010029</v>
      </c>
      <c r="F201" s="205">
        <v>1733.0319999999999</v>
      </c>
      <c r="G201" s="206">
        <f t="shared" si="10"/>
        <v>4.1734283798001544E-2</v>
      </c>
      <c r="H201" s="205">
        <v>2207.2660000000001</v>
      </c>
      <c r="I201" s="206">
        <f t="shared" si="11"/>
        <v>5.0981265526720082E-2</v>
      </c>
      <c r="J201" s="205">
        <v>-5406.924</v>
      </c>
      <c r="K201" s="205">
        <v>-3954.547</v>
      </c>
      <c r="L201" s="205"/>
      <c r="M201" s="179" t="s">
        <v>1073</v>
      </c>
    </row>
    <row r="202" spans="1:13">
      <c r="A202" s="179" t="s">
        <v>876</v>
      </c>
      <c r="B202" s="205">
        <v>46608.752999999997</v>
      </c>
      <c r="C202" s="206">
        <f t="shared" si="8"/>
        <v>0.86404896230977479</v>
      </c>
      <c r="D202" s="205">
        <v>41359.665000000001</v>
      </c>
      <c r="E202" s="206">
        <f t="shared" si="9"/>
        <v>0.91544272920957548</v>
      </c>
      <c r="F202" s="205">
        <v>7608.0029999999997</v>
      </c>
      <c r="G202" s="206">
        <f t="shared" si="10"/>
        <v>0.18321332574242549</v>
      </c>
      <c r="H202" s="205">
        <v>7727.6270000000004</v>
      </c>
      <c r="I202" s="206">
        <f t="shared" si="11"/>
        <v>0.17848515039802695</v>
      </c>
      <c r="J202" s="205">
        <v>-39000.75</v>
      </c>
      <c r="K202" s="205">
        <v>-33632.038</v>
      </c>
      <c r="L202" s="205"/>
      <c r="M202" s="179" t="s">
        <v>1074</v>
      </c>
    </row>
    <row r="203" spans="1:13">
      <c r="A203" s="179" t="s">
        <v>877</v>
      </c>
      <c r="B203" s="205" t="s">
        <v>723</v>
      </c>
      <c r="C203" s="206" t="str">
        <f t="shared" si="8"/>
        <v>x</v>
      </c>
      <c r="D203" s="205" t="s">
        <v>723</v>
      </c>
      <c r="E203" s="206" t="str">
        <f t="shared" si="9"/>
        <v>x</v>
      </c>
      <c r="F203" s="205">
        <v>2241.2750000000001</v>
      </c>
      <c r="G203" s="206">
        <f t="shared" si="10"/>
        <v>5.3973617867047997E-2</v>
      </c>
      <c r="H203" s="205">
        <v>3442.5030000000002</v>
      </c>
      <c r="I203" s="206">
        <f t="shared" si="11"/>
        <v>7.951155842545958E-2</v>
      </c>
      <c r="J203" s="205">
        <v>2241.2750000000001</v>
      </c>
      <c r="K203" s="205">
        <v>3442.5030000000002</v>
      </c>
      <c r="L203" s="205"/>
      <c r="M203" s="179" t="s">
        <v>1075</v>
      </c>
    </row>
    <row r="204" spans="1:13">
      <c r="A204" s="179" t="s">
        <v>878</v>
      </c>
      <c r="B204" s="205">
        <v>6876.6080000000002</v>
      </c>
      <c r="C204" s="206">
        <f t="shared" si="8"/>
        <v>0.1274809048551695</v>
      </c>
      <c r="D204" s="205">
        <v>8281.9699999999993</v>
      </c>
      <c r="E204" s="206">
        <f t="shared" si="9"/>
        <v>0.1833107018645298</v>
      </c>
      <c r="F204" s="205">
        <v>7946.2820000000002</v>
      </c>
      <c r="G204" s="206">
        <f t="shared" si="10"/>
        <v>0.19135964490381674</v>
      </c>
      <c r="H204" s="205">
        <v>7191.6850000000004</v>
      </c>
      <c r="I204" s="206">
        <f t="shared" si="11"/>
        <v>0.16610648765012009</v>
      </c>
      <c r="J204" s="205">
        <v>1069.674</v>
      </c>
      <c r="K204" s="205">
        <v>-1090.2849999999989</v>
      </c>
      <c r="L204" s="205"/>
      <c r="M204" s="179" t="s">
        <v>1076</v>
      </c>
    </row>
    <row r="205" spans="1:13">
      <c r="A205" s="179" t="s">
        <v>725</v>
      </c>
      <c r="B205" s="205">
        <v>129244.495</v>
      </c>
      <c r="C205" s="206">
        <f t="shared" si="8"/>
        <v>2.395978536241913</v>
      </c>
      <c r="D205" s="205">
        <v>137285.22700000001</v>
      </c>
      <c r="E205" s="206">
        <f t="shared" si="9"/>
        <v>3.0386310644691181</v>
      </c>
      <c r="F205" s="205">
        <v>24482.598999999998</v>
      </c>
      <c r="G205" s="206">
        <f t="shared" si="10"/>
        <v>0.58958157424598556</v>
      </c>
      <c r="H205" s="205">
        <v>29058.976999999999</v>
      </c>
      <c r="I205" s="206">
        <f t="shared" si="11"/>
        <v>0.67117575424613607</v>
      </c>
      <c r="J205" s="205">
        <v>-104761.89599999999</v>
      </c>
      <c r="K205" s="205">
        <v>-108226.25000000001</v>
      </c>
      <c r="L205" s="205"/>
      <c r="M205" s="179" t="s">
        <v>926</v>
      </c>
    </row>
    <row r="206" spans="1:13">
      <c r="A206" s="179" t="s">
        <v>879</v>
      </c>
      <c r="B206" s="205">
        <v>15701.487999999999</v>
      </c>
      <c r="C206" s="206">
        <f t="shared" ref="C206:C235" si="12">IF(B206=0,0,IF(OR(B206="x",B206="Ə"),"x",B206/$B$12*100))</f>
        <v>0.29107954064163399</v>
      </c>
      <c r="D206" s="205">
        <v>25663.759999999998</v>
      </c>
      <c r="E206" s="206">
        <f t="shared" ref="E206:E235" si="13">IF(D206=0,0,IF(OR(D206="x",D206="Ə"),"x",D206/$D$12*100))</f>
        <v>0.56803415830808923</v>
      </c>
      <c r="F206" s="205">
        <v>20832.925999999999</v>
      </c>
      <c r="G206" s="206">
        <f t="shared" ref="G206:G235" si="14">IF(F206=0,0,IF(OR(F206="x",F206="Ə"),"x",F206/$F$12*100))</f>
        <v>0.5016913975199333</v>
      </c>
      <c r="H206" s="205">
        <v>23318.852999999999</v>
      </c>
      <c r="I206" s="206">
        <f t="shared" ref="I206:I235" si="15">IF(H206=0,0,IF(OR(H206="x",H206="Ə"),"x",H206/$H$12*100))</f>
        <v>0.53859599911000899</v>
      </c>
      <c r="J206" s="205">
        <v>5131.4380000000001</v>
      </c>
      <c r="K206" s="205">
        <v>-2344.9069999999992</v>
      </c>
      <c r="L206" s="205"/>
      <c r="M206" s="179" t="s">
        <v>1077</v>
      </c>
    </row>
    <row r="207" spans="1:13">
      <c r="A207" s="179" t="s">
        <v>880</v>
      </c>
      <c r="B207" s="205">
        <v>430.83</v>
      </c>
      <c r="C207" s="206">
        <f t="shared" si="12"/>
        <v>7.9868735048955353E-3</v>
      </c>
      <c r="D207" s="205">
        <v>72.400000000000006</v>
      </c>
      <c r="E207" s="206">
        <f t="shared" si="13"/>
        <v>1.602480426153676E-3</v>
      </c>
      <c r="F207" s="205">
        <v>2750.5990000000002</v>
      </c>
      <c r="G207" s="206">
        <f t="shared" si="14"/>
        <v>6.6238984208311938E-2</v>
      </c>
      <c r="H207" s="205">
        <v>3740.2109999999998</v>
      </c>
      <c r="I207" s="206">
        <f t="shared" si="15"/>
        <v>8.6387725864014234E-2</v>
      </c>
      <c r="J207" s="205">
        <v>2319.7690000000002</v>
      </c>
      <c r="K207" s="205">
        <v>3667.8109999999997</v>
      </c>
      <c r="L207" s="205"/>
      <c r="M207" s="179" t="s">
        <v>1078</v>
      </c>
    </row>
    <row r="208" spans="1:13">
      <c r="A208" s="179" t="s">
        <v>881</v>
      </c>
      <c r="B208" s="205">
        <v>46160.413999999997</v>
      </c>
      <c r="C208" s="206">
        <f t="shared" si="12"/>
        <v>0.8557375009902024</v>
      </c>
      <c r="D208" s="205">
        <v>45247.392</v>
      </c>
      <c r="E208" s="206">
        <f t="shared" si="13"/>
        <v>1.0014925416367737</v>
      </c>
      <c r="F208" s="205">
        <v>6653.8980000000001</v>
      </c>
      <c r="G208" s="206">
        <f t="shared" si="14"/>
        <v>0.16023689550738526</v>
      </c>
      <c r="H208" s="205">
        <v>8501.6280000000006</v>
      </c>
      <c r="I208" s="206">
        <f t="shared" si="15"/>
        <v>0.19636226647689867</v>
      </c>
      <c r="J208" s="205">
        <v>-39506.515999999996</v>
      </c>
      <c r="K208" s="205">
        <v>-36745.763999999996</v>
      </c>
      <c r="L208" s="205"/>
      <c r="M208" s="179" t="s">
        <v>1079</v>
      </c>
    </row>
    <row r="209" spans="1:13">
      <c r="A209" s="179" t="s">
        <v>882</v>
      </c>
      <c r="B209" s="205" t="s">
        <v>723</v>
      </c>
      <c r="C209" s="206" t="str">
        <f t="shared" si="12"/>
        <v>x</v>
      </c>
      <c r="D209" s="205">
        <v>27.24</v>
      </c>
      <c r="E209" s="206">
        <f t="shared" si="13"/>
        <v>6.0292219348654871E-4</v>
      </c>
      <c r="F209" s="205" t="s">
        <v>723</v>
      </c>
      <c r="G209" s="206" t="str">
        <f t="shared" si="14"/>
        <v>x</v>
      </c>
      <c r="H209" s="205">
        <v>215.56899999999999</v>
      </c>
      <c r="I209" s="206">
        <f t="shared" si="15"/>
        <v>4.9790013656394478E-3</v>
      </c>
      <c r="J209" s="205" t="s">
        <v>723</v>
      </c>
      <c r="K209" s="205">
        <v>188.32899999999998</v>
      </c>
      <c r="L209" s="205"/>
      <c r="M209" s="179" t="s">
        <v>1080</v>
      </c>
    </row>
    <row r="210" spans="1:13">
      <c r="A210" s="179" t="s">
        <v>883</v>
      </c>
      <c r="B210" s="205">
        <v>211.04</v>
      </c>
      <c r="C210" s="206">
        <f t="shared" si="12"/>
        <v>3.9123315100460824E-3</v>
      </c>
      <c r="D210" s="205" t="s">
        <v>723</v>
      </c>
      <c r="E210" s="206" t="str">
        <f t="shared" si="13"/>
        <v>x</v>
      </c>
      <c r="F210" s="205">
        <v>1006.5119999999999</v>
      </c>
      <c r="G210" s="206">
        <f t="shared" si="14"/>
        <v>2.4238477681943628E-2</v>
      </c>
      <c r="H210" s="205">
        <v>861.48</v>
      </c>
      <c r="I210" s="206">
        <f t="shared" si="15"/>
        <v>1.9897620235150099E-2</v>
      </c>
      <c r="J210" s="205">
        <v>795.47199999999998</v>
      </c>
      <c r="K210" s="205">
        <v>861.48</v>
      </c>
      <c r="L210" s="205"/>
      <c r="M210" s="179" t="s">
        <v>1081</v>
      </c>
    </row>
    <row r="211" spans="1:13">
      <c r="A211" s="179" t="s">
        <v>884</v>
      </c>
      <c r="B211" s="205">
        <v>416.81400000000002</v>
      </c>
      <c r="C211" s="206">
        <f t="shared" si="12"/>
        <v>7.727040115752217E-3</v>
      </c>
      <c r="D211" s="205">
        <v>813.98099999999999</v>
      </c>
      <c r="E211" s="206">
        <f t="shared" si="13"/>
        <v>1.8016417400013744E-2</v>
      </c>
      <c r="F211" s="205">
        <v>1635.809</v>
      </c>
      <c r="G211" s="206">
        <f t="shared" si="14"/>
        <v>3.9392992769507487E-2</v>
      </c>
      <c r="H211" s="205">
        <v>3278.3820000000001</v>
      </c>
      <c r="I211" s="206">
        <f t="shared" si="15"/>
        <v>7.572085251166813E-2</v>
      </c>
      <c r="J211" s="205">
        <v>1218.9949999999999</v>
      </c>
      <c r="K211" s="205">
        <v>2464.4009999999998</v>
      </c>
      <c r="L211" s="205"/>
      <c r="M211" s="179" t="s">
        <v>1082</v>
      </c>
    </row>
    <row r="212" spans="1:13">
      <c r="A212" s="179" t="s">
        <v>885</v>
      </c>
      <c r="B212" s="205">
        <v>131221.875</v>
      </c>
      <c r="C212" s="206">
        <f t="shared" si="12"/>
        <v>2.4326358812065405</v>
      </c>
      <c r="D212" s="205">
        <v>120221.11500000001</v>
      </c>
      <c r="E212" s="206">
        <f t="shared" si="13"/>
        <v>2.6609389999705813</v>
      </c>
      <c r="F212" s="205">
        <v>55711.557999999997</v>
      </c>
      <c r="G212" s="206">
        <f t="shared" si="14"/>
        <v>1.3416266822544669</v>
      </c>
      <c r="H212" s="205">
        <v>37536.351999999999</v>
      </c>
      <c r="I212" s="206">
        <f t="shared" si="15"/>
        <v>0.86697784871258388</v>
      </c>
      <c r="J212" s="205">
        <v>-75510.31700000001</v>
      </c>
      <c r="K212" s="205">
        <v>-82684.763000000006</v>
      </c>
      <c r="L212" s="205"/>
      <c r="M212" s="179" t="s">
        <v>1083</v>
      </c>
    </row>
    <row r="213" spans="1:13">
      <c r="A213" s="179" t="s">
        <v>886</v>
      </c>
      <c r="B213" s="205">
        <v>967.18700000000001</v>
      </c>
      <c r="C213" s="206">
        <f t="shared" si="12"/>
        <v>1.7930042533201955E-2</v>
      </c>
      <c r="D213" s="205">
        <v>2598.8440000000001</v>
      </c>
      <c r="E213" s="206">
        <f t="shared" si="13"/>
        <v>5.7522053047333203E-2</v>
      </c>
      <c r="F213" s="205">
        <v>233.274</v>
      </c>
      <c r="G213" s="206">
        <f t="shared" si="14"/>
        <v>5.6176246709206826E-3</v>
      </c>
      <c r="H213" s="205">
        <v>592.69399999999996</v>
      </c>
      <c r="I213" s="206">
        <f t="shared" si="15"/>
        <v>1.3689464790421196E-2</v>
      </c>
      <c r="J213" s="205">
        <v>-733.91300000000001</v>
      </c>
      <c r="K213" s="205">
        <v>-2006.15</v>
      </c>
      <c r="L213" s="205"/>
      <c r="M213" s="179" t="s">
        <v>1084</v>
      </c>
    </row>
    <row r="214" spans="1:13">
      <c r="A214" s="179" t="s">
        <v>887</v>
      </c>
      <c r="B214" s="205">
        <v>86988.115000000005</v>
      </c>
      <c r="C214" s="206">
        <f t="shared" si="12"/>
        <v>1.6126153492892925</v>
      </c>
      <c r="D214" s="205">
        <v>81976.876000000004</v>
      </c>
      <c r="E214" s="206">
        <f t="shared" si="13"/>
        <v>1.8144521987186055</v>
      </c>
      <c r="F214" s="205">
        <v>5947.9229999999998</v>
      </c>
      <c r="G214" s="206">
        <f t="shared" si="14"/>
        <v>0.14323584705340742</v>
      </c>
      <c r="H214" s="205">
        <v>26852.620999999999</v>
      </c>
      <c r="I214" s="206">
        <f t="shared" si="15"/>
        <v>0.62021550700703032</v>
      </c>
      <c r="J214" s="205">
        <v>-81040.19200000001</v>
      </c>
      <c r="K214" s="205">
        <v>-55124.255000000005</v>
      </c>
      <c r="L214" s="205"/>
      <c r="M214" s="179" t="s">
        <v>1085</v>
      </c>
    </row>
    <row r="215" spans="1:13">
      <c r="A215" s="179" t="s">
        <v>888</v>
      </c>
      <c r="B215" s="205">
        <v>218.61500000000001</v>
      </c>
      <c r="C215" s="206">
        <f t="shared" si="12"/>
        <v>4.052759444033E-3</v>
      </c>
      <c r="D215" s="205" t="s">
        <v>723</v>
      </c>
      <c r="E215" s="206" t="str">
        <f t="shared" si="13"/>
        <v>x</v>
      </c>
      <c r="F215" s="205">
        <v>775.62300000000005</v>
      </c>
      <c r="G215" s="206">
        <f t="shared" si="14"/>
        <v>1.8678287765175342E-2</v>
      </c>
      <c r="H215" s="205">
        <v>961.68299999999999</v>
      </c>
      <c r="I215" s="206">
        <f t="shared" si="15"/>
        <v>2.2212010865719289E-2</v>
      </c>
      <c r="J215" s="205">
        <v>557.00800000000004</v>
      </c>
      <c r="K215" s="205">
        <v>961.68299999999999</v>
      </c>
      <c r="L215" s="205"/>
      <c r="M215" s="179" t="s">
        <v>1086</v>
      </c>
    </row>
    <row r="216" spans="1:13">
      <c r="A216" s="179" t="s">
        <v>889</v>
      </c>
      <c r="B216" s="205">
        <v>8635.7789999999986</v>
      </c>
      <c r="C216" s="206">
        <f t="shared" si="12"/>
        <v>0.16009301694225853</v>
      </c>
      <c r="D216" s="205">
        <v>19010.523000000005</v>
      </c>
      <c r="E216" s="206">
        <f t="shared" si="13"/>
        <v>0.42077335633210311</v>
      </c>
      <c r="F216" s="205">
        <v>34859.847000000002</v>
      </c>
      <c r="G216" s="206">
        <f t="shared" si="14"/>
        <v>0.83948291079040249</v>
      </c>
      <c r="H216" s="205">
        <v>73921.421999999991</v>
      </c>
      <c r="I216" s="206">
        <f t="shared" si="15"/>
        <v>1.7073645147864949</v>
      </c>
      <c r="J216" s="205">
        <v>26224.068000000003</v>
      </c>
      <c r="K216" s="205">
        <v>54910.89899999999</v>
      </c>
      <c r="L216" s="205"/>
      <c r="M216" s="179" t="s">
        <v>1087</v>
      </c>
    </row>
    <row r="217" spans="1:13">
      <c r="A217" s="179" t="s">
        <v>890</v>
      </c>
      <c r="B217" s="205" t="s">
        <v>723</v>
      </c>
      <c r="C217" s="206" t="str">
        <f t="shared" si="12"/>
        <v>x</v>
      </c>
      <c r="D217" s="205">
        <v>0.91200000000000003</v>
      </c>
      <c r="E217" s="206">
        <f t="shared" si="13"/>
        <v>2.0185941279725859E-5</v>
      </c>
      <c r="F217" s="205" t="s">
        <v>723</v>
      </c>
      <c r="G217" s="206" t="str">
        <f t="shared" si="14"/>
        <v>x</v>
      </c>
      <c r="H217" s="205" t="s">
        <v>722</v>
      </c>
      <c r="I217" s="206" t="str">
        <f t="shared" si="15"/>
        <v>x</v>
      </c>
      <c r="J217" s="205" t="s">
        <v>723</v>
      </c>
      <c r="K217" s="205">
        <v>-0.78900000000000003</v>
      </c>
      <c r="L217" s="205"/>
      <c r="M217" s="179" t="s">
        <v>1088</v>
      </c>
    </row>
    <row r="218" spans="1:13">
      <c r="A218" s="179" t="s">
        <v>891</v>
      </c>
      <c r="B218" s="205">
        <v>4074.1379999999999</v>
      </c>
      <c r="C218" s="206">
        <f t="shared" si="12"/>
        <v>7.5527760015523721E-2</v>
      </c>
      <c r="D218" s="205">
        <v>12568.261</v>
      </c>
      <c r="E218" s="206">
        <f t="shared" si="13"/>
        <v>0.27818221330511916</v>
      </c>
      <c r="F218" s="205">
        <v>28312.539000000001</v>
      </c>
      <c r="G218" s="206">
        <f t="shared" si="14"/>
        <v>0.68181287920129974</v>
      </c>
      <c r="H218" s="205">
        <v>59055.38</v>
      </c>
      <c r="I218" s="206">
        <f t="shared" si="15"/>
        <v>1.3640032549594632</v>
      </c>
      <c r="J218" s="205">
        <v>24238.401000000002</v>
      </c>
      <c r="K218" s="205">
        <v>46487.118999999999</v>
      </c>
      <c r="L218" s="205"/>
      <c r="M218" s="179" t="s">
        <v>1089</v>
      </c>
    </row>
    <row r="219" spans="1:13">
      <c r="A219" s="179" t="s">
        <v>892</v>
      </c>
      <c r="B219" s="205" t="s">
        <v>723</v>
      </c>
      <c r="C219" s="206" t="str">
        <f t="shared" si="12"/>
        <v>x</v>
      </c>
      <c r="D219" s="205">
        <v>12.861000000000001</v>
      </c>
      <c r="E219" s="206">
        <f t="shared" si="13"/>
        <v>2.8466161271771306E-4</v>
      </c>
      <c r="F219" s="205">
        <v>1103.3789999999999</v>
      </c>
      <c r="G219" s="206">
        <f t="shared" si="14"/>
        <v>2.6571195640216191E-2</v>
      </c>
      <c r="H219" s="205">
        <v>10.894</v>
      </c>
      <c r="I219" s="206">
        <f t="shared" si="15"/>
        <v>2.5161892886860421E-4</v>
      </c>
      <c r="J219" s="205">
        <v>1103.3789999999999</v>
      </c>
      <c r="K219" s="205">
        <v>-1.9670000000000005</v>
      </c>
      <c r="L219" s="205"/>
      <c r="M219" s="179" t="s">
        <v>1090</v>
      </c>
    </row>
    <row r="220" spans="1:13">
      <c r="A220" s="179" t="s">
        <v>893</v>
      </c>
      <c r="B220" s="205" t="s">
        <v>723</v>
      </c>
      <c r="C220" s="206" t="str">
        <f t="shared" si="12"/>
        <v>x</v>
      </c>
      <c r="D220" s="205" t="s">
        <v>722</v>
      </c>
      <c r="E220" s="206" t="str">
        <f t="shared" si="13"/>
        <v>x</v>
      </c>
      <c r="F220" s="205" t="s">
        <v>723</v>
      </c>
      <c r="G220" s="206" t="str">
        <f t="shared" si="14"/>
        <v>x</v>
      </c>
      <c r="H220" s="205">
        <v>6.8</v>
      </c>
      <c r="I220" s="206">
        <f t="shared" si="15"/>
        <v>1.5705973162350915E-4</v>
      </c>
      <c r="J220" s="205" t="s">
        <v>723</v>
      </c>
      <c r="K220" s="205">
        <v>6.6659999999999995</v>
      </c>
      <c r="L220" s="205"/>
      <c r="M220" s="179" t="s">
        <v>1091</v>
      </c>
    </row>
    <row r="221" spans="1:13">
      <c r="A221" s="179" t="s">
        <v>894</v>
      </c>
      <c r="B221" s="205" t="s">
        <v>723</v>
      </c>
      <c r="C221" s="206" t="str">
        <f t="shared" si="12"/>
        <v>x</v>
      </c>
      <c r="D221" s="205" t="s">
        <v>723</v>
      </c>
      <c r="E221" s="206" t="str">
        <f t="shared" si="13"/>
        <v>x</v>
      </c>
      <c r="F221" s="205">
        <v>51.526000000000003</v>
      </c>
      <c r="G221" s="206">
        <f t="shared" si="14"/>
        <v>1.2408315062709908E-3</v>
      </c>
      <c r="H221" s="205" t="s">
        <v>723</v>
      </c>
      <c r="I221" s="206" t="str">
        <f t="shared" si="15"/>
        <v>x</v>
      </c>
      <c r="J221" s="205">
        <v>51.526000000000003</v>
      </c>
      <c r="K221" s="205" t="s">
        <v>723</v>
      </c>
      <c r="L221" s="205"/>
      <c r="M221" s="179" t="s">
        <v>1092</v>
      </c>
    </row>
    <row r="222" spans="1:13">
      <c r="A222" s="179" t="s">
        <v>895</v>
      </c>
      <c r="B222" s="205">
        <v>1</v>
      </c>
      <c r="C222" s="206">
        <f t="shared" si="12"/>
        <v>1.8538341120385151E-5</v>
      </c>
      <c r="D222" s="205">
        <v>4.84</v>
      </c>
      <c r="E222" s="206">
        <f t="shared" si="13"/>
        <v>1.0712714451082585E-4</v>
      </c>
      <c r="F222" s="205" t="s">
        <v>723</v>
      </c>
      <c r="G222" s="206" t="str">
        <f t="shared" si="14"/>
        <v>x</v>
      </c>
      <c r="H222" s="205" t="s">
        <v>723</v>
      </c>
      <c r="I222" s="206" t="str">
        <f t="shared" si="15"/>
        <v>x</v>
      </c>
      <c r="J222" s="205">
        <v>-1</v>
      </c>
      <c r="K222" s="205">
        <v>-4.84</v>
      </c>
      <c r="L222" s="205"/>
      <c r="M222" s="179" t="s">
        <v>1093</v>
      </c>
    </row>
    <row r="223" spans="1:13">
      <c r="A223" s="179" t="s">
        <v>896</v>
      </c>
      <c r="B223" s="205" t="s">
        <v>723</v>
      </c>
      <c r="C223" s="206" t="str">
        <f t="shared" si="12"/>
        <v>x</v>
      </c>
      <c r="D223" s="205" t="s">
        <v>723</v>
      </c>
      <c r="E223" s="206" t="str">
        <f t="shared" si="13"/>
        <v>x</v>
      </c>
      <c r="F223" s="205">
        <v>393.67899999999997</v>
      </c>
      <c r="G223" s="206">
        <f t="shared" si="14"/>
        <v>9.4804430104657323E-3</v>
      </c>
      <c r="H223" s="205">
        <v>661.15</v>
      </c>
      <c r="I223" s="206">
        <f t="shared" si="15"/>
        <v>1.5270594347482805E-2</v>
      </c>
      <c r="J223" s="205">
        <v>393.67899999999997</v>
      </c>
      <c r="K223" s="205">
        <v>661.15</v>
      </c>
      <c r="L223" s="205"/>
      <c r="M223" s="179" t="s">
        <v>1094</v>
      </c>
    </row>
    <row r="224" spans="1:13">
      <c r="A224" s="179" t="s">
        <v>897</v>
      </c>
      <c r="B224" s="205">
        <v>4490.8689999999997</v>
      </c>
      <c r="C224" s="206">
        <f t="shared" si="12"/>
        <v>8.3253261448962945E-2</v>
      </c>
      <c r="D224" s="205">
        <v>5099.0389999999998</v>
      </c>
      <c r="E224" s="206">
        <f t="shared" si="13"/>
        <v>0.11286063797920183</v>
      </c>
      <c r="F224" s="205">
        <v>4350.63</v>
      </c>
      <c r="G224" s="206">
        <f t="shared" si="14"/>
        <v>0.10477038342055972</v>
      </c>
      <c r="H224" s="205">
        <v>13780.448</v>
      </c>
      <c r="I224" s="206">
        <f t="shared" si="15"/>
        <v>0.31828727419584174</v>
      </c>
      <c r="J224" s="205">
        <v>-140.23899999999958</v>
      </c>
      <c r="K224" s="205">
        <v>8681.4089999999997</v>
      </c>
      <c r="L224" s="205"/>
      <c r="M224" s="179" t="s">
        <v>1095</v>
      </c>
    </row>
    <row r="225" spans="1:13">
      <c r="A225" s="179" t="s">
        <v>898</v>
      </c>
      <c r="B225" s="205">
        <v>0.64</v>
      </c>
      <c r="C225" s="206">
        <f t="shared" si="12"/>
        <v>1.1864538317046498E-5</v>
      </c>
      <c r="D225" s="205" t="s">
        <v>723</v>
      </c>
      <c r="E225" s="206" t="str">
        <f t="shared" si="13"/>
        <v>x</v>
      </c>
      <c r="F225" s="205">
        <v>616.35799999999995</v>
      </c>
      <c r="G225" s="206">
        <f t="shared" si="14"/>
        <v>1.4842922515665397E-2</v>
      </c>
      <c r="H225" s="205">
        <v>405.16500000000002</v>
      </c>
      <c r="I225" s="206">
        <f t="shared" si="15"/>
        <v>9.3581038475351597E-3</v>
      </c>
      <c r="J225" s="205">
        <v>615.71799999999996</v>
      </c>
      <c r="K225" s="205">
        <v>405.16500000000002</v>
      </c>
      <c r="L225" s="205"/>
      <c r="M225" s="179" t="s">
        <v>1096</v>
      </c>
    </row>
    <row r="226" spans="1:13">
      <c r="A226" s="179" t="s">
        <v>899</v>
      </c>
      <c r="B226" s="205">
        <v>66.954999999999998</v>
      </c>
      <c r="C226" s="206">
        <f t="shared" si="12"/>
        <v>1.2412346297153878E-3</v>
      </c>
      <c r="D226" s="205">
        <v>1299.2660000000001</v>
      </c>
      <c r="E226" s="206">
        <f t="shared" si="13"/>
        <v>2.8757573665289807E-2</v>
      </c>
      <c r="F226" s="205">
        <v>19.433</v>
      </c>
      <c r="G226" s="206">
        <f t="shared" si="14"/>
        <v>4.6797885846687422E-4</v>
      </c>
      <c r="H226" s="205" t="s">
        <v>723</v>
      </c>
      <c r="I226" s="206" t="str">
        <f t="shared" si="15"/>
        <v>x</v>
      </c>
      <c r="J226" s="205">
        <v>-47.521999999999998</v>
      </c>
      <c r="K226" s="205">
        <v>-1299.2660000000001</v>
      </c>
      <c r="L226" s="205"/>
      <c r="M226" s="179" t="s">
        <v>1097</v>
      </c>
    </row>
    <row r="227" spans="1:13">
      <c r="A227" s="179" t="s">
        <v>900</v>
      </c>
      <c r="B227" s="205" t="s">
        <v>723</v>
      </c>
      <c r="C227" s="206" t="str">
        <f t="shared" si="12"/>
        <v>x</v>
      </c>
      <c r="D227" s="205" t="s">
        <v>723</v>
      </c>
      <c r="E227" s="206" t="str">
        <f t="shared" si="13"/>
        <v>x</v>
      </c>
      <c r="F227" s="205" t="s">
        <v>723</v>
      </c>
      <c r="G227" s="206" t="str">
        <f t="shared" si="14"/>
        <v>x</v>
      </c>
      <c r="H227" s="205">
        <v>1.0980000000000001</v>
      </c>
      <c r="I227" s="206">
        <f t="shared" si="15"/>
        <v>2.5360527253325453E-5</v>
      </c>
      <c r="J227" s="205" t="s">
        <v>723</v>
      </c>
      <c r="K227" s="205">
        <v>1.0980000000000001</v>
      </c>
      <c r="L227" s="205"/>
      <c r="M227" s="179" t="s">
        <v>1098</v>
      </c>
    </row>
    <row r="228" spans="1:13">
      <c r="A228" s="179" t="s">
        <v>901</v>
      </c>
      <c r="B228" s="205" t="s">
        <v>723</v>
      </c>
      <c r="C228" s="206" t="str">
        <f t="shared" si="12"/>
        <v>x</v>
      </c>
      <c r="D228" s="205" t="s">
        <v>723</v>
      </c>
      <c r="E228" s="206" t="str">
        <f t="shared" si="13"/>
        <v>x</v>
      </c>
      <c r="F228" s="205" t="s">
        <v>722</v>
      </c>
      <c r="G228" s="206" t="str">
        <f t="shared" si="14"/>
        <v>x</v>
      </c>
      <c r="H228" s="205" t="s">
        <v>722</v>
      </c>
      <c r="I228" s="206" t="str">
        <f t="shared" si="15"/>
        <v>x</v>
      </c>
      <c r="J228" s="205" t="s">
        <v>722</v>
      </c>
      <c r="K228" s="205" t="s">
        <v>722</v>
      </c>
      <c r="L228" s="205"/>
      <c r="M228" s="179" t="s">
        <v>1099</v>
      </c>
    </row>
    <row r="229" spans="1:13">
      <c r="A229" s="179" t="s">
        <v>902</v>
      </c>
      <c r="B229" s="205">
        <v>2.177</v>
      </c>
      <c r="C229" s="206">
        <f t="shared" si="12"/>
        <v>4.0357968619078473E-5</v>
      </c>
      <c r="D229" s="205" t="s">
        <v>723</v>
      </c>
      <c r="E229" s="206" t="str">
        <f t="shared" si="13"/>
        <v>x</v>
      </c>
      <c r="F229" s="205" t="s">
        <v>722</v>
      </c>
      <c r="G229" s="206" t="str">
        <f t="shared" si="14"/>
        <v>x</v>
      </c>
      <c r="H229" s="205" t="s">
        <v>723</v>
      </c>
      <c r="I229" s="206" t="str">
        <f t="shared" si="15"/>
        <v>x</v>
      </c>
      <c r="J229" s="205">
        <v>-2.069</v>
      </c>
      <c r="K229" s="205" t="s">
        <v>723</v>
      </c>
      <c r="L229" s="205"/>
      <c r="M229" s="179" t="s">
        <v>1100</v>
      </c>
    </row>
    <row r="230" spans="1:13">
      <c r="A230" s="179" t="s">
        <v>903</v>
      </c>
      <c r="B230" s="205" t="s">
        <v>723</v>
      </c>
      <c r="C230" s="206" t="str">
        <f t="shared" si="12"/>
        <v>x</v>
      </c>
      <c r="D230" s="205" t="s">
        <v>722</v>
      </c>
      <c r="E230" s="206" t="str">
        <f t="shared" si="13"/>
        <v>x</v>
      </c>
      <c r="F230" s="205" t="s">
        <v>723</v>
      </c>
      <c r="G230" s="206" t="str">
        <f t="shared" si="14"/>
        <v>x</v>
      </c>
      <c r="H230" s="205" t="s">
        <v>722</v>
      </c>
      <c r="I230" s="206" t="str">
        <f t="shared" si="15"/>
        <v>x</v>
      </c>
      <c r="J230" s="205" t="s">
        <v>723</v>
      </c>
      <c r="K230" s="205" t="s">
        <v>722</v>
      </c>
      <c r="L230" s="205"/>
      <c r="M230" s="179" t="s">
        <v>1101</v>
      </c>
    </row>
    <row r="231" spans="1:13">
      <c r="A231" s="179" t="s">
        <v>904</v>
      </c>
      <c r="B231" s="205" t="s">
        <v>723</v>
      </c>
      <c r="C231" s="206" t="str">
        <f t="shared" si="12"/>
        <v>x</v>
      </c>
      <c r="D231" s="205">
        <v>24.417000000000002</v>
      </c>
      <c r="E231" s="206">
        <f t="shared" si="13"/>
        <v>5.4043873709108149E-4</v>
      </c>
      <c r="F231" s="205" t="s">
        <v>723</v>
      </c>
      <c r="G231" s="206" t="str">
        <f t="shared" si="14"/>
        <v>x</v>
      </c>
      <c r="H231" s="205" t="s">
        <v>723</v>
      </c>
      <c r="I231" s="206" t="str">
        <f t="shared" si="15"/>
        <v>x</v>
      </c>
      <c r="J231" s="205" t="s">
        <v>723</v>
      </c>
      <c r="K231" s="205">
        <v>-24.417000000000002</v>
      </c>
      <c r="L231" s="205"/>
      <c r="M231" s="179" t="s">
        <v>1102</v>
      </c>
    </row>
    <row r="232" spans="1:13">
      <c r="A232" s="179" t="s">
        <v>905</v>
      </c>
      <c r="B232" s="205" t="s">
        <v>723</v>
      </c>
      <c r="C232" s="206" t="str">
        <f t="shared" si="12"/>
        <v>x</v>
      </c>
      <c r="D232" s="205">
        <v>0.753</v>
      </c>
      <c r="E232" s="206">
        <f t="shared" si="13"/>
        <v>1.666668178029997E-5</v>
      </c>
      <c r="F232" s="205">
        <v>12.122</v>
      </c>
      <c r="G232" s="206">
        <f t="shared" si="14"/>
        <v>2.919178573733057E-4</v>
      </c>
      <c r="H232" s="205" t="s">
        <v>723</v>
      </c>
      <c r="I232" s="206" t="str">
        <f t="shared" si="15"/>
        <v>x</v>
      </c>
      <c r="J232" s="205">
        <v>12.122</v>
      </c>
      <c r="K232" s="205">
        <v>-0.753</v>
      </c>
      <c r="L232" s="205"/>
      <c r="M232" s="179" t="s">
        <v>1103</v>
      </c>
    </row>
    <row r="233" spans="1:13">
      <c r="A233" s="179" t="s">
        <v>906</v>
      </c>
      <c r="B233" s="205">
        <v>3303.8649999999998</v>
      </c>
      <c r="C233" s="206">
        <f t="shared" si="12"/>
        <v>6.1248176385701278E-2</v>
      </c>
      <c r="D233" s="205">
        <v>4360.0950000000003</v>
      </c>
      <c r="E233" s="206">
        <f t="shared" si="13"/>
        <v>9.6505067592134147E-2</v>
      </c>
      <c r="F233" s="205">
        <v>157821.78499999997</v>
      </c>
      <c r="G233" s="206">
        <f t="shared" si="14"/>
        <v>3.8006102395669448</v>
      </c>
      <c r="H233" s="205">
        <v>68957.823999999993</v>
      </c>
      <c r="I233" s="206">
        <f t="shared" si="15"/>
        <v>1.5927201957031143</v>
      </c>
      <c r="J233" s="205">
        <v>154517.91999999998</v>
      </c>
      <c r="K233" s="205">
        <v>64597.728999999992</v>
      </c>
      <c r="L233" s="205"/>
      <c r="M233" s="179" t="s">
        <v>1104</v>
      </c>
    </row>
    <row r="234" spans="1:13">
      <c r="A234" s="179" t="s">
        <v>907</v>
      </c>
      <c r="B234" s="205" t="s">
        <v>723</v>
      </c>
      <c r="C234" s="206" t="str">
        <f t="shared" si="12"/>
        <v>x</v>
      </c>
      <c r="D234" s="205" t="s">
        <v>723</v>
      </c>
      <c r="E234" s="206" t="str">
        <f t="shared" si="13"/>
        <v>x</v>
      </c>
      <c r="F234" s="205">
        <v>152637.78099999999</v>
      </c>
      <c r="G234" s="206">
        <f t="shared" si="14"/>
        <v>3.6757708285543531</v>
      </c>
      <c r="H234" s="205">
        <v>67500.975999999995</v>
      </c>
      <c r="I234" s="206">
        <f t="shared" si="15"/>
        <v>1.5590713492477841</v>
      </c>
      <c r="J234" s="205">
        <v>152637.78099999999</v>
      </c>
      <c r="K234" s="205">
        <v>67500.975999999995</v>
      </c>
      <c r="L234" s="205"/>
      <c r="M234" s="179" t="s">
        <v>1105</v>
      </c>
    </row>
    <row r="235" spans="1:13">
      <c r="A235" s="179" t="s">
        <v>908</v>
      </c>
      <c r="B235" s="205">
        <v>3303.8649999999998</v>
      </c>
      <c r="C235" s="206">
        <f t="shared" si="12"/>
        <v>6.1248176385701278E-2</v>
      </c>
      <c r="D235" s="205">
        <v>4360.0950000000003</v>
      </c>
      <c r="E235" s="206">
        <f t="shared" si="13"/>
        <v>9.6505067592134147E-2</v>
      </c>
      <c r="F235" s="205">
        <v>5184.0039999999999</v>
      </c>
      <c r="G235" s="206">
        <f t="shared" si="14"/>
        <v>0.12483941101259249</v>
      </c>
      <c r="H235" s="205">
        <v>1456.848</v>
      </c>
      <c r="I235" s="206">
        <f t="shared" si="15"/>
        <v>3.3648846455330304E-2</v>
      </c>
      <c r="J235" s="205">
        <v>1880.1390000000001</v>
      </c>
      <c r="K235" s="205">
        <v>-2903.2470000000003</v>
      </c>
      <c r="L235" s="205"/>
      <c r="M235" s="179" t="s">
        <v>1106</v>
      </c>
    </row>
    <row r="236" spans="1:13">
      <c r="A236" s="179"/>
      <c r="B236" s="205"/>
      <c r="C236" s="206"/>
      <c r="D236" s="205"/>
      <c r="E236" s="206"/>
      <c r="F236" s="205"/>
      <c r="G236" s="206"/>
      <c r="H236" s="205"/>
      <c r="I236" s="206"/>
      <c r="J236" s="205"/>
      <c r="K236" s="205"/>
      <c r="L236" s="205"/>
    </row>
    <row r="237" spans="1:13">
      <c r="A237" s="179"/>
      <c r="B237" s="205"/>
      <c r="C237" s="206"/>
      <c r="D237" s="205"/>
      <c r="E237" s="206"/>
      <c r="F237" s="205"/>
      <c r="G237" s="206"/>
      <c r="H237" s="205"/>
      <c r="I237" s="206"/>
      <c r="J237" s="205"/>
      <c r="K237" s="205"/>
      <c r="L237" s="205"/>
    </row>
    <row r="238" spans="1:13">
      <c r="A238" s="179"/>
      <c r="B238" s="205"/>
      <c r="C238" s="206"/>
      <c r="D238" s="205"/>
      <c r="E238" s="206"/>
      <c r="F238" s="205"/>
      <c r="G238" s="206"/>
      <c r="H238" s="205"/>
      <c r="I238" s="206"/>
      <c r="J238" s="205"/>
      <c r="K238" s="205"/>
      <c r="L238" s="205"/>
    </row>
    <row r="239" spans="1:13">
      <c r="A239" s="179"/>
      <c r="B239" s="205"/>
      <c r="C239" s="206"/>
      <c r="D239" s="205"/>
      <c r="E239" s="206"/>
      <c r="F239" s="205"/>
      <c r="G239" s="206"/>
      <c r="H239" s="205"/>
      <c r="I239" s="206"/>
      <c r="J239" s="205"/>
      <c r="K239" s="205"/>
      <c r="L239" s="205"/>
    </row>
    <row r="240" spans="1:13">
      <c r="A240" s="179"/>
      <c r="B240" s="205"/>
      <c r="C240" s="206"/>
      <c r="D240" s="205"/>
      <c r="E240" s="206"/>
      <c r="F240" s="205"/>
      <c r="G240" s="206"/>
      <c r="H240" s="205"/>
      <c r="I240" s="206"/>
      <c r="J240" s="205"/>
      <c r="K240" s="205"/>
      <c r="L240" s="205"/>
    </row>
    <row r="241" spans="1:12">
      <c r="A241" s="179"/>
      <c r="B241" s="205"/>
      <c r="C241" s="206"/>
      <c r="D241" s="205"/>
      <c r="E241" s="206"/>
      <c r="F241" s="205"/>
      <c r="G241" s="206"/>
      <c r="H241" s="205"/>
      <c r="I241" s="206"/>
      <c r="J241" s="205"/>
      <c r="K241" s="205"/>
      <c r="L241" s="205"/>
    </row>
    <row r="242" spans="1:12">
      <c r="A242" s="179"/>
      <c r="B242" s="205"/>
      <c r="C242" s="206"/>
      <c r="D242" s="205"/>
      <c r="E242" s="206"/>
      <c r="F242" s="205"/>
      <c r="G242" s="206"/>
      <c r="H242" s="205"/>
      <c r="I242" s="206"/>
      <c r="J242" s="205"/>
      <c r="K242" s="205"/>
      <c r="L242" s="205"/>
    </row>
    <row r="243" spans="1:12">
      <c r="A243" s="179"/>
      <c r="B243" s="205"/>
      <c r="C243" s="206"/>
      <c r="D243" s="205"/>
      <c r="E243" s="206"/>
      <c r="F243" s="205"/>
      <c r="G243" s="206"/>
      <c r="H243" s="205"/>
      <c r="I243" s="206"/>
      <c r="J243" s="205"/>
      <c r="K243" s="205"/>
      <c r="L243" s="205"/>
    </row>
    <row r="244" spans="1:12">
      <c r="A244" s="179"/>
      <c r="B244" s="205"/>
      <c r="C244" s="206"/>
      <c r="D244" s="205"/>
      <c r="E244" s="206"/>
      <c r="F244" s="205"/>
      <c r="G244" s="206"/>
      <c r="H244" s="205"/>
      <c r="I244" s="206"/>
      <c r="J244" s="205"/>
      <c r="K244" s="205"/>
      <c r="L244" s="205"/>
    </row>
    <row r="245" spans="1:12">
      <c r="A245" s="179"/>
      <c r="B245" s="205"/>
      <c r="C245" s="206"/>
      <c r="D245" s="205"/>
      <c r="E245" s="206"/>
      <c r="F245" s="205"/>
      <c r="G245" s="206"/>
      <c r="H245" s="205"/>
      <c r="I245" s="206"/>
      <c r="J245" s="205"/>
      <c r="K245" s="205"/>
      <c r="L245" s="205"/>
    </row>
    <row r="246" spans="1:12">
      <c r="A246" s="179"/>
      <c r="B246" s="205"/>
      <c r="C246" s="206"/>
      <c r="D246" s="205"/>
      <c r="E246" s="206"/>
      <c r="F246" s="205"/>
      <c r="G246" s="206"/>
      <c r="H246" s="205"/>
      <c r="I246" s="206"/>
      <c r="J246" s="205"/>
      <c r="K246" s="205"/>
      <c r="L246" s="205"/>
    </row>
    <row r="247" spans="1:12">
      <c r="A247" s="179"/>
      <c r="B247" s="205"/>
      <c r="C247" s="206"/>
      <c r="D247" s="205"/>
      <c r="E247" s="206"/>
      <c r="F247" s="205"/>
      <c r="G247" s="206"/>
      <c r="H247" s="205"/>
      <c r="I247" s="206"/>
      <c r="J247" s="205"/>
      <c r="K247" s="205"/>
      <c r="L247" s="205"/>
    </row>
    <row r="248" spans="1:12">
      <c r="A248" s="179"/>
      <c r="B248" s="205"/>
      <c r="C248" s="206"/>
      <c r="D248" s="205"/>
      <c r="E248" s="206"/>
      <c r="F248" s="205"/>
      <c r="G248" s="206"/>
      <c r="H248" s="205"/>
      <c r="I248" s="206"/>
      <c r="J248" s="205"/>
      <c r="K248" s="205"/>
      <c r="L248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87" t="s">
        <v>1</v>
      </c>
      <c r="B2" s="288"/>
      <c r="C2" s="288"/>
      <c r="D2" s="288"/>
      <c r="E2" s="288"/>
      <c r="F2" s="289"/>
    </row>
    <row r="3" spans="1:9" ht="18" customHeight="1" thickBot="1">
      <c r="A3" s="287" t="s">
        <v>2</v>
      </c>
      <c r="B3" s="289"/>
      <c r="C3" s="287" t="s">
        <v>2</v>
      </c>
      <c r="D3" s="289"/>
      <c r="E3" s="287" t="s">
        <v>2</v>
      </c>
      <c r="F3" s="289"/>
      <c r="H3" s="286" t="s">
        <v>190</v>
      </c>
      <c r="I3" s="286"/>
    </row>
    <row r="4" spans="1:9" ht="18" customHeight="1" thickBot="1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>
      <c r="A58" s="3"/>
      <c r="B58" s="4" t="s">
        <v>160</v>
      </c>
      <c r="C58" s="3"/>
      <c r="D58" s="4" t="s">
        <v>161</v>
      </c>
      <c r="E58" s="6"/>
      <c r="F58" s="6"/>
    </row>
    <row r="59" spans="1:6">
      <c r="A59" s="3"/>
      <c r="B59" s="4"/>
      <c r="C59" s="3"/>
      <c r="D59" s="4"/>
      <c r="E59" s="6"/>
      <c r="F59" s="6"/>
    </row>
    <row r="60" spans="1:6">
      <c r="A60" s="3"/>
      <c r="B60" s="4"/>
      <c r="C60" s="3"/>
      <c r="D60" s="4"/>
      <c r="E60" s="6"/>
      <c r="F60" s="6"/>
    </row>
    <row r="61" spans="1:6">
      <c r="A61" s="3"/>
      <c r="B61" s="4"/>
      <c r="C61" s="3"/>
      <c r="D61" s="4"/>
      <c r="E61" s="6"/>
      <c r="F61" s="6"/>
    </row>
    <row r="62" spans="1:6">
      <c r="A62" s="3"/>
      <c r="B62" s="4"/>
      <c r="C62" s="3"/>
      <c r="D62" s="4"/>
      <c r="E62" s="6"/>
      <c r="F62" s="6"/>
    </row>
    <row r="63" spans="1:6">
      <c r="A63" s="3"/>
      <c r="B63" s="4"/>
      <c r="C63" s="3"/>
      <c r="D63" s="4"/>
      <c r="E63" s="6"/>
      <c r="F63" s="6"/>
    </row>
    <row r="64" spans="1:6">
      <c r="A64" s="3"/>
      <c r="B64" s="4"/>
      <c r="C64" s="3"/>
      <c r="D64" s="4"/>
      <c r="E64" s="6"/>
      <c r="F64" s="6"/>
    </row>
    <row r="65" spans="1:6">
      <c r="A65" s="3"/>
      <c r="B65" s="4"/>
      <c r="C65" s="3"/>
      <c r="D65" s="4"/>
      <c r="E65" s="6"/>
      <c r="F65" s="6"/>
    </row>
    <row r="66" spans="1:6">
      <c r="A66" s="3"/>
      <c r="B66" s="4"/>
      <c r="C66" s="3"/>
      <c r="D66" s="4"/>
      <c r="E66" s="6"/>
      <c r="F66" s="6"/>
    </row>
    <row r="67" spans="1:6">
      <c r="A67" s="3"/>
      <c r="B67" s="4"/>
      <c r="C67" s="3"/>
      <c r="D67" s="4"/>
      <c r="E67" s="6"/>
      <c r="F67" s="6"/>
    </row>
    <row r="68" spans="1:6">
      <c r="A68" s="3"/>
      <c r="B68" s="4"/>
      <c r="C68" s="3"/>
      <c r="D68" s="4"/>
      <c r="E68" s="6"/>
      <c r="F68" s="6"/>
    </row>
    <row r="69" spans="1:6">
      <c r="A69" s="3"/>
      <c r="B69" s="4"/>
      <c r="C69" s="3"/>
      <c r="D69" s="4"/>
      <c r="E69" s="6"/>
      <c r="F69" s="6"/>
    </row>
    <row r="70" spans="1:6">
      <c r="A70" s="3"/>
      <c r="B70" s="4"/>
      <c r="C70" s="3"/>
      <c r="D70" s="4"/>
      <c r="E70" s="6"/>
      <c r="F70" s="6"/>
    </row>
    <row r="71" spans="1:6">
      <c r="A71" s="3"/>
      <c r="B71" s="4"/>
      <c r="C71" s="3"/>
      <c r="D71" s="4"/>
      <c r="E71" s="6"/>
      <c r="F71" s="6"/>
    </row>
    <row r="72" spans="1:6">
      <c r="A72" s="3"/>
      <c r="B72" s="4"/>
      <c r="C72" s="3"/>
      <c r="D72" s="4"/>
      <c r="E72" s="6"/>
      <c r="F72" s="6"/>
    </row>
    <row r="73" spans="1:6">
      <c r="A73" s="3"/>
      <c r="B73" s="4"/>
      <c r="C73" s="3"/>
      <c r="D73" s="4"/>
      <c r="E73" s="6"/>
      <c r="F73" s="6"/>
    </row>
    <row r="74" spans="1:6">
      <c r="A74" s="3"/>
      <c r="B74" s="4"/>
      <c r="C74" s="3"/>
      <c r="D74" s="4"/>
      <c r="E74" s="6"/>
      <c r="F74" s="6"/>
    </row>
    <row r="75" spans="1:6">
      <c r="A75" s="3"/>
      <c r="B75" s="4"/>
      <c r="C75" s="3"/>
      <c r="D75" s="4"/>
      <c r="E75" s="6"/>
      <c r="F75" s="6"/>
    </row>
    <row r="76" spans="1:6">
      <c r="A76" s="3"/>
      <c r="B76" s="4"/>
      <c r="C76" s="3"/>
      <c r="D76" s="4"/>
      <c r="E76" s="6"/>
      <c r="F76" s="6"/>
    </row>
    <row r="77" spans="1:6">
      <c r="A77" s="3"/>
      <c r="B77" s="4"/>
      <c r="C77" s="3"/>
      <c r="D77" s="4"/>
      <c r="E77" s="6"/>
      <c r="F77" s="6"/>
    </row>
    <row r="78" spans="1:6">
      <c r="A78" s="3"/>
      <c r="B78" s="4"/>
      <c r="C78" s="3"/>
      <c r="D78" s="4"/>
      <c r="E78" s="6"/>
      <c r="F78" s="6"/>
    </row>
    <row r="79" spans="1:6">
      <c r="A79" s="3"/>
      <c r="B79" s="4"/>
      <c r="C79" s="3"/>
      <c r="D79" s="4"/>
      <c r="E79" s="6"/>
      <c r="F79" s="6"/>
    </row>
    <row r="80" spans="1:6">
      <c r="A80" s="3"/>
      <c r="B80" s="4"/>
      <c r="C80" s="3"/>
      <c r="D80" s="4"/>
      <c r="E80" s="6"/>
      <c r="F80" s="6"/>
    </row>
    <row r="81" spans="1:6">
      <c r="A81" s="3"/>
      <c r="B81" s="4"/>
      <c r="C81" s="3"/>
      <c r="D81" s="4"/>
      <c r="E81" s="6"/>
      <c r="F81" s="6"/>
    </row>
    <row r="82" spans="1:6">
      <c r="A82" s="3"/>
      <c r="B82" s="4"/>
      <c r="C82" s="3"/>
      <c r="D82" s="4"/>
      <c r="E82" s="6"/>
      <c r="F82" s="6"/>
    </row>
    <row r="83" spans="1:6">
      <c r="A83" s="3"/>
      <c r="B83" s="4"/>
      <c r="C83" s="3"/>
      <c r="D83" s="4"/>
      <c r="E83" s="6"/>
      <c r="F83" s="6"/>
    </row>
    <row r="84" spans="1:6">
      <c r="A84" s="3"/>
      <c r="B84" s="4"/>
      <c r="C84" s="3"/>
      <c r="D84" s="4"/>
      <c r="E84" s="6"/>
      <c r="F84" s="6"/>
    </row>
    <row r="85" spans="1:6">
      <c r="A85" s="3"/>
      <c r="B85" s="4"/>
      <c r="C85" s="3"/>
      <c r="D85" s="4"/>
      <c r="E85" s="6"/>
      <c r="F85" s="6"/>
    </row>
    <row r="86" spans="1:6">
      <c r="A86" s="3"/>
      <c r="B86" s="4"/>
      <c r="C86" s="3"/>
      <c r="D86" s="4"/>
      <c r="E86" s="6"/>
      <c r="F86" s="6"/>
    </row>
    <row r="87" spans="1:6">
      <c r="A87" s="3"/>
      <c r="B87" s="4"/>
      <c r="C87" s="3"/>
      <c r="D87" s="4"/>
    </row>
    <row r="88" spans="1:6">
      <c r="A88" s="3"/>
      <c r="B88" s="4"/>
      <c r="C88" s="3"/>
      <c r="D88" s="4"/>
    </row>
    <row r="89" spans="1:6">
      <c r="A89" s="3"/>
      <c r="B89" s="4"/>
      <c r="C89" s="3"/>
      <c r="D89" s="4"/>
    </row>
    <row r="90" spans="1:6">
      <c r="A90" s="3"/>
      <c r="B90" s="4"/>
      <c r="C90" s="3"/>
      <c r="D90" s="4"/>
    </row>
    <row r="91" spans="1:6">
      <c r="A91" s="3"/>
      <c r="B91" s="4"/>
      <c r="C91" s="3"/>
      <c r="D91" s="4"/>
    </row>
    <row r="92" spans="1:6">
      <c r="A92" s="3"/>
      <c r="B92" s="4"/>
      <c r="C92" s="3"/>
      <c r="D92" s="4"/>
    </row>
    <row r="93" spans="1:6">
      <c r="A93" s="3"/>
      <c r="B93" s="4"/>
      <c r="C93" s="3"/>
      <c r="D93" s="4"/>
    </row>
    <row r="94" spans="1:6">
      <c r="A94" s="3"/>
      <c r="B94" s="4"/>
      <c r="C94" s="3"/>
      <c r="D94" s="4"/>
    </row>
    <row r="95" spans="1:6">
      <c r="A95" s="3"/>
      <c r="B95" s="4"/>
      <c r="C95" s="3"/>
      <c r="D95" s="4"/>
    </row>
    <row r="96" spans="1:6">
      <c r="A96" s="3"/>
      <c r="B96" s="4"/>
      <c r="C96" s="3"/>
      <c r="D96" s="4"/>
    </row>
    <row r="97" spans="1:4">
      <c r="A97" s="3"/>
      <c r="B97" s="4"/>
      <c r="C97" s="3"/>
      <c r="D97" s="4"/>
    </row>
    <row r="98" spans="1:4">
      <c r="A98" s="3"/>
      <c r="B98" s="4"/>
      <c r="C98" s="3"/>
      <c r="D98" s="4"/>
    </row>
    <row r="99" spans="1:4">
      <c r="A99" s="3"/>
      <c r="B99" s="4"/>
      <c r="C99" s="3"/>
      <c r="D99" s="4"/>
    </row>
    <row r="100" spans="1:4">
      <c r="A100" s="3"/>
      <c r="B100" s="4"/>
      <c r="C100" s="3"/>
      <c r="D100" s="4"/>
    </row>
    <row r="101" spans="1:4">
      <c r="A101" s="3"/>
      <c r="B101" s="4"/>
      <c r="C101" s="3"/>
      <c r="D101" s="4"/>
    </row>
    <row r="102" spans="1:4">
      <c r="A102" s="3"/>
      <c r="B102" s="4"/>
      <c r="C102" s="3"/>
      <c r="D102" s="4"/>
    </row>
    <row r="103" spans="1:4">
      <c r="A103" s="3"/>
      <c r="B103" s="4"/>
      <c r="C103" s="3"/>
      <c r="D103" s="4"/>
    </row>
    <row r="104" spans="1:4">
      <c r="A104" s="3"/>
      <c r="B104" s="4"/>
      <c r="C104" s="3"/>
      <c r="D104" s="4"/>
    </row>
    <row r="105" spans="1:4">
      <c r="A105" s="3"/>
      <c r="B105" s="4"/>
      <c r="C105" s="3"/>
      <c r="D105" s="4"/>
    </row>
    <row r="106" spans="1:4">
      <c r="A106" s="3"/>
      <c r="B106" s="4"/>
      <c r="C106" s="3"/>
      <c r="D106" s="4"/>
    </row>
    <row r="107" spans="1:4">
      <c r="A107" s="3"/>
      <c r="B107" s="4"/>
      <c r="C107" s="3"/>
      <c r="D107" s="4"/>
    </row>
    <row r="108" spans="1:4">
      <c r="A108" s="3"/>
      <c r="B108" s="4"/>
      <c r="C108" s="3"/>
      <c r="D108" s="4"/>
    </row>
    <row r="109" spans="1:4">
      <c r="A109" s="3"/>
      <c r="B109" s="4"/>
      <c r="C109" s="3"/>
      <c r="D109" s="4"/>
    </row>
    <row r="110" spans="1:4">
      <c r="A110" s="3"/>
      <c r="B110" s="4"/>
      <c r="C110" s="3"/>
      <c r="D110" s="4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4">
      <c r="A113" s="3"/>
      <c r="B113" s="4"/>
      <c r="C113" s="6"/>
      <c r="D113" s="6"/>
    </row>
    <row r="114" spans="1:4">
      <c r="A114" s="3"/>
      <c r="B114" s="4"/>
      <c r="C114" s="6"/>
      <c r="D114" s="6"/>
    </row>
    <row r="115" spans="1:4">
      <c r="A115" s="3"/>
      <c r="B115" s="4"/>
      <c r="C115" s="6"/>
      <c r="D115" s="6"/>
    </row>
    <row r="116" spans="1:4">
      <c r="A116" s="3"/>
      <c r="B116" s="4"/>
      <c r="C116" s="6"/>
      <c r="D116" s="6"/>
    </row>
    <row r="117" spans="1:4">
      <c r="A117" s="3"/>
      <c r="B117" s="4"/>
      <c r="C117" s="6"/>
      <c r="D117" s="6"/>
    </row>
    <row r="118" spans="1:4">
      <c r="A118" s="3"/>
      <c r="B118" s="4"/>
      <c r="C118" s="6"/>
      <c r="D118" s="6"/>
    </row>
    <row r="119" spans="1:4">
      <c r="A119" s="3"/>
      <c r="B119" s="4"/>
      <c r="C119" s="6"/>
      <c r="D119" s="6"/>
    </row>
    <row r="120" spans="1:4">
      <c r="A120" s="3"/>
      <c r="B120" s="4"/>
      <c r="C120" s="6"/>
      <c r="D120" s="6"/>
    </row>
    <row r="121" spans="1:4">
      <c r="A121" s="3"/>
      <c r="B121" s="4"/>
      <c r="C121" s="6"/>
      <c r="D121" s="6"/>
    </row>
    <row r="122" spans="1:4">
      <c r="A122" s="3"/>
      <c r="B122" s="4"/>
      <c r="C122" s="6"/>
      <c r="D122" s="6"/>
    </row>
    <row r="123" spans="1:4">
      <c r="A123" s="3"/>
      <c r="B123" s="4"/>
      <c r="C123" s="6"/>
      <c r="D123" s="6"/>
    </row>
    <row r="124" spans="1:4">
      <c r="A124" s="3"/>
      <c r="B124" s="4"/>
      <c r="C124" s="6"/>
      <c r="D124" s="6"/>
    </row>
    <row r="125" spans="1:4">
      <c r="A125" s="3"/>
      <c r="B125" s="4"/>
      <c r="C125" s="6"/>
      <c r="D125" s="6"/>
    </row>
    <row r="126" spans="1:4">
      <c r="A126" s="3"/>
      <c r="B126" s="4"/>
      <c r="C126" s="6"/>
      <c r="D126" s="6"/>
    </row>
    <row r="127" spans="1:4">
      <c r="A127" s="3"/>
      <c r="B127" s="4"/>
      <c r="C127" s="6"/>
      <c r="D127" s="6"/>
    </row>
    <row r="128" spans="1:4">
      <c r="A128" s="3"/>
      <c r="B128" s="4"/>
      <c r="C128" s="6"/>
      <c r="D128" s="6"/>
    </row>
    <row r="129" spans="1:4">
      <c r="A129" s="3"/>
      <c r="B129" s="4"/>
      <c r="C129" s="6"/>
      <c r="D129" s="6"/>
    </row>
    <row r="130" spans="1:4">
      <c r="A130" s="3"/>
      <c r="B130" s="4"/>
      <c r="C130" s="6"/>
      <c r="D130" s="6"/>
    </row>
    <row r="131" spans="1:4">
      <c r="A131" s="3"/>
      <c r="B131" s="4"/>
      <c r="C131" s="6"/>
      <c r="D131" s="6"/>
    </row>
    <row r="132" spans="1:4">
      <c r="A132" s="3"/>
      <c r="B132" s="4"/>
      <c r="C132" s="6"/>
      <c r="D132" s="6"/>
    </row>
    <row r="133" spans="1:4">
      <c r="A133" s="3"/>
      <c r="B133" s="4"/>
      <c r="C133" s="6"/>
      <c r="D133" s="6"/>
    </row>
    <row r="134" spans="1:4">
      <c r="A134" s="3"/>
      <c r="B134" s="4"/>
      <c r="C134" s="6"/>
      <c r="D134" s="6"/>
    </row>
    <row r="135" spans="1:4">
      <c r="A135" s="3"/>
      <c r="B135" s="4"/>
      <c r="C135" s="6"/>
      <c r="D135" s="6"/>
    </row>
    <row r="136" spans="1:4">
      <c r="A136" s="3"/>
      <c r="B136" s="4"/>
      <c r="C136" s="6"/>
      <c r="D136" s="6"/>
    </row>
    <row r="137" spans="1:4">
      <c r="A137" s="3"/>
      <c r="B137" s="4"/>
      <c r="C137" s="6"/>
      <c r="D137" s="6"/>
    </row>
    <row r="138" spans="1:4">
      <c r="A138" s="3"/>
      <c r="B138" s="4"/>
      <c r="C138" s="6"/>
      <c r="D138" s="6"/>
    </row>
    <row r="139" spans="1:4">
      <c r="A139" s="3"/>
      <c r="B139" s="4"/>
      <c r="C139" s="6"/>
      <c r="D139" s="6"/>
    </row>
    <row r="140" spans="1:4">
      <c r="A140" s="3"/>
      <c r="B140" s="4"/>
      <c r="C140" s="6"/>
      <c r="D140" s="6"/>
    </row>
    <row r="141" spans="1:4">
      <c r="A141" s="3"/>
      <c r="B141" s="4"/>
      <c r="C141" s="6"/>
      <c r="D141" s="6"/>
    </row>
    <row r="142" spans="1:4">
      <c r="A142" s="3"/>
      <c r="B142" s="4"/>
    </row>
    <row r="143" spans="1:4">
      <c r="A143" s="3"/>
      <c r="B143" s="4"/>
    </row>
    <row r="144" spans="1:4">
      <c r="A144" s="3"/>
      <c r="B144" s="4"/>
    </row>
    <row r="145" spans="1:2">
      <c r="A145" s="3"/>
      <c r="B145" s="4"/>
    </row>
    <row r="146" spans="1:2">
      <c r="A146" s="3"/>
      <c r="B146" s="4"/>
    </row>
    <row r="147" spans="1:2">
      <c r="A147" s="3"/>
      <c r="B147" s="4"/>
    </row>
    <row r="148" spans="1:2">
      <c r="A148" s="3"/>
      <c r="B148" s="4"/>
    </row>
    <row r="149" spans="1:2">
      <c r="A149" s="3"/>
      <c r="B149" s="4"/>
    </row>
    <row r="150" spans="1:2">
      <c r="A150" s="3"/>
      <c r="B150" s="4"/>
    </row>
    <row r="151" spans="1:2">
      <c r="A151" s="3"/>
      <c r="B151" s="4"/>
    </row>
    <row r="152" spans="1:2">
      <c r="A152" s="3"/>
      <c r="B152" s="4"/>
    </row>
    <row r="153" spans="1:2">
      <c r="A153" s="3"/>
      <c r="B153" s="4"/>
    </row>
    <row r="154" spans="1:2">
      <c r="A154" s="3"/>
      <c r="B154" s="4"/>
    </row>
    <row r="155" spans="1:2">
      <c r="A155" s="3"/>
      <c r="B155" s="4"/>
    </row>
    <row r="156" spans="1:2">
      <c r="A156" s="3"/>
      <c r="B156" s="4"/>
    </row>
    <row r="157" spans="1:2">
      <c r="A157" s="3"/>
      <c r="B157" s="4"/>
    </row>
    <row r="158" spans="1:2">
      <c r="A158" s="3"/>
      <c r="B158" s="4"/>
    </row>
    <row r="159" spans="1:2">
      <c r="A159" s="3"/>
      <c r="B159" s="4"/>
    </row>
    <row r="160" spans="1:2">
      <c r="A160" s="3"/>
      <c r="B160" s="4"/>
    </row>
    <row r="161" spans="1:2">
      <c r="A161" s="3"/>
      <c r="B161" s="4"/>
    </row>
    <row r="162" spans="1:2">
      <c r="A162" s="3"/>
      <c r="B162" s="4"/>
    </row>
    <row r="163" spans="1:2">
      <c r="A163" s="3"/>
      <c r="B163" s="4"/>
    </row>
    <row r="164" spans="1:2">
      <c r="A164" s="3"/>
      <c r="B164" s="4"/>
    </row>
    <row r="165" spans="1:2">
      <c r="A165" s="6"/>
      <c r="B165" s="6"/>
    </row>
    <row r="166" spans="1:2">
      <c r="A166" s="6"/>
      <c r="B166" s="6"/>
    </row>
    <row r="167" spans="1:2">
      <c r="A167" s="6"/>
      <c r="B167" s="6"/>
    </row>
    <row r="168" spans="1:2">
      <c r="A168" s="6"/>
      <c r="B168" s="6"/>
    </row>
    <row r="169" spans="1:2">
      <c r="A169" s="6"/>
      <c r="B169" s="6"/>
    </row>
    <row r="170" spans="1:2">
      <c r="A170" s="6"/>
      <c r="B170" s="6"/>
    </row>
    <row r="171" spans="1:2">
      <c r="A171" s="6"/>
      <c r="B171" s="6"/>
    </row>
    <row r="172" spans="1:2">
      <c r="A172" s="6"/>
      <c r="B172" s="6"/>
    </row>
    <row r="173" spans="1:2">
      <c r="A173" s="6"/>
      <c r="B173" s="6"/>
    </row>
    <row r="174" spans="1:2">
      <c r="A174" s="6"/>
      <c r="B174" s="6"/>
    </row>
    <row r="175" spans="1:2">
      <c r="A175" s="6"/>
      <c r="B175" s="6"/>
    </row>
    <row r="176" spans="1:2">
      <c r="A176" s="6"/>
      <c r="B176" s="6"/>
    </row>
    <row r="177" spans="1:2">
      <c r="A177" s="6"/>
      <c r="B177" s="6"/>
    </row>
    <row r="178" spans="1:2">
      <c r="A178" s="6"/>
      <c r="B178" s="6"/>
    </row>
    <row r="179" spans="1:2">
      <c r="A179" s="6"/>
      <c r="B179" s="6"/>
    </row>
    <row r="180" spans="1:2">
      <c r="A180" s="6"/>
      <c r="B180" s="6"/>
    </row>
    <row r="181" spans="1:2">
      <c r="A181" s="6"/>
      <c r="B181" s="6"/>
    </row>
    <row r="182" spans="1:2">
      <c r="A182" s="6"/>
      <c r="B182" s="6"/>
    </row>
    <row r="183" spans="1:2">
      <c r="A183" s="6"/>
      <c r="B183" s="6"/>
    </row>
    <row r="184" spans="1:2">
      <c r="A184" s="6"/>
      <c r="B184" s="6"/>
    </row>
    <row r="185" spans="1:2">
      <c r="A185" s="6"/>
      <c r="B185" s="6"/>
    </row>
    <row r="186" spans="1:2">
      <c r="A186" s="6"/>
      <c r="B186" s="6"/>
    </row>
    <row r="187" spans="1:2">
      <c r="A187" s="6"/>
      <c r="B187" s="6"/>
    </row>
    <row r="188" spans="1:2">
      <c r="A188" s="6"/>
      <c r="B188" s="6"/>
    </row>
    <row r="189" spans="1:2">
      <c r="A189" s="6"/>
      <c r="B189" s="6"/>
    </row>
    <row r="190" spans="1:2">
      <c r="A190" s="6"/>
      <c r="B190" s="6"/>
    </row>
    <row r="191" spans="1:2">
      <c r="A191" s="6"/>
      <c r="B191" s="6"/>
    </row>
    <row r="192" spans="1:2">
      <c r="A192" s="6"/>
      <c r="B192" s="6"/>
    </row>
    <row r="193" spans="1:2">
      <c r="A193" s="6"/>
      <c r="B193" s="6"/>
    </row>
    <row r="194" spans="1:2">
      <c r="A194" s="6"/>
      <c r="B194" s="6"/>
    </row>
    <row r="195" spans="1:2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RowHeight="15"/>
  <cols>
    <col min="1" max="1" width="2.5703125" style="12" customWidth="1"/>
    <col min="2" max="2" width="104.42578125" style="12" bestFit="1" customWidth="1"/>
    <col min="3" max="16384" width="9.140625" style="12"/>
  </cols>
  <sheetData>
    <row r="1" spans="2:2" ht="27" customHeight="1">
      <c r="B1" s="11" t="s">
        <v>392</v>
      </c>
    </row>
    <row r="2" spans="2:2" ht="3.75" customHeight="1">
      <c r="B2" s="13"/>
    </row>
    <row r="3" spans="2:2">
      <c r="B3" s="14"/>
    </row>
    <row r="4" spans="2:2" s="16" customFormat="1" ht="14.25" customHeight="1">
      <c r="B4" s="15" t="s">
        <v>393</v>
      </c>
    </row>
    <row r="5" spans="2:2" s="16" customFormat="1" ht="3.75" customHeight="1">
      <c r="B5" s="17"/>
    </row>
    <row r="6" spans="2:2" s="16" customFormat="1" ht="18" customHeight="1">
      <c r="B6" s="18"/>
    </row>
    <row r="7" spans="2:2" s="16" customFormat="1" ht="18" customHeight="1">
      <c r="B7" s="19" t="s">
        <v>394</v>
      </c>
    </row>
    <row r="8" spans="2:2" s="16" customFormat="1" ht="18" customHeight="1">
      <c r="B8" s="19" t="s">
        <v>395</v>
      </c>
    </row>
    <row r="9" spans="2:2" s="16" customFormat="1" ht="18" customHeight="1">
      <c r="B9" s="19" t="s">
        <v>396</v>
      </c>
    </row>
    <row r="10" spans="2:2" s="16" customFormat="1" ht="18" customHeight="1">
      <c r="B10" s="19" t="s">
        <v>397</v>
      </c>
    </row>
    <row r="11" spans="2:2" s="16" customFormat="1" ht="18" customHeight="1">
      <c r="B11" s="19" t="s">
        <v>398</v>
      </c>
    </row>
    <row r="12" spans="2:2" s="16" customFormat="1" ht="18" customHeight="1">
      <c r="B12" s="19" t="s">
        <v>399</v>
      </c>
    </row>
    <row r="13" spans="2:2" s="16" customFormat="1" ht="18" customHeight="1">
      <c r="B13" s="19" t="s">
        <v>400</v>
      </c>
    </row>
    <row r="14" spans="2:2" s="16" customFormat="1" ht="18" customHeight="1">
      <c r="B14" s="19" t="s">
        <v>401</v>
      </c>
    </row>
    <row r="15" spans="2:2" s="16" customFormat="1" ht="18" customHeight="1">
      <c r="B15" s="19" t="s">
        <v>402</v>
      </c>
    </row>
    <row r="16" spans="2:2" s="16" customFormat="1" ht="18" customHeight="1">
      <c r="B16" s="19" t="s">
        <v>403</v>
      </c>
    </row>
    <row r="17" spans="2:2" s="16" customFormat="1" ht="18" customHeight="1">
      <c r="B17" s="19" t="s">
        <v>1113</v>
      </c>
    </row>
    <row r="18" spans="2:2" s="16" customFormat="1" ht="18" customHeight="1">
      <c r="B18" s="19" t="s">
        <v>1114</v>
      </c>
    </row>
    <row r="19" spans="2:2" ht="18" customHeight="1">
      <c r="B19" s="19" t="s">
        <v>404</v>
      </c>
    </row>
    <row r="20" spans="2:2" ht="18" customHeight="1">
      <c r="B20" s="19" t="s">
        <v>405</v>
      </c>
    </row>
    <row r="21" spans="2:2" ht="18" customHeight="1">
      <c r="B21" s="19" t="s">
        <v>406</v>
      </c>
    </row>
    <row r="22" spans="2:2" ht="18" customHeight="1">
      <c r="B22" s="19" t="s">
        <v>407</v>
      </c>
    </row>
    <row r="23" spans="2:2" ht="18" customHeight="1"/>
    <row r="24" spans="2:2" ht="18" customHeight="1">
      <c r="B24" s="19" t="s">
        <v>408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A2" sqref="A2:F4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90" t="s">
        <v>409</v>
      </c>
      <c r="B2" s="291"/>
      <c r="C2" s="291"/>
      <c r="D2" s="291"/>
      <c r="E2" s="291"/>
      <c r="F2" s="292"/>
    </row>
    <row r="3" spans="1:9" ht="18" customHeight="1" thickBot="1">
      <c r="A3" s="287" t="s">
        <v>410</v>
      </c>
      <c r="B3" s="289"/>
      <c r="C3" s="287" t="s">
        <v>410</v>
      </c>
      <c r="D3" s="289"/>
      <c r="E3" s="287" t="s">
        <v>410</v>
      </c>
      <c r="F3" s="289"/>
      <c r="H3" s="286" t="s">
        <v>511</v>
      </c>
      <c r="I3" s="286"/>
    </row>
    <row r="4" spans="1:9" ht="18" customHeight="1" thickBot="1">
      <c r="A4" s="8" t="s">
        <v>411</v>
      </c>
      <c r="B4" s="8" t="s">
        <v>412</v>
      </c>
      <c r="C4" s="8" t="s">
        <v>411</v>
      </c>
      <c r="D4" s="8" t="s">
        <v>412</v>
      </c>
      <c r="E4" s="8" t="s">
        <v>411</v>
      </c>
      <c r="F4" s="8" t="s">
        <v>412</v>
      </c>
    </row>
    <row r="5" spans="1:9" ht="9.75" customHeight="1">
      <c r="A5" s="1" t="s">
        <v>5</v>
      </c>
      <c r="B5" s="2" t="s">
        <v>413</v>
      </c>
      <c r="C5" s="3" t="s">
        <v>243</v>
      </c>
      <c r="D5" s="4" t="s">
        <v>414</v>
      </c>
      <c r="E5" s="3" t="s">
        <v>269</v>
      </c>
      <c r="F5" s="4" t="s">
        <v>415</v>
      </c>
    </row>
    <row r="6" spans="1:9" ht="9.75" customHeight="1">
      <c r="A6" s="1" t="s">
        <v>8</v>
      </c>
      <c r="B6" s="5" t="s">
        <v>416</v>
      </c>
      <c r="C6" s="3" t="s">
        <v>244</v>
      </c>
      <c r="D6" s="4" t="s">
        <v>417</v>
      </c>
      <c r="E6" s="3" t="s">
        <v>270</v>
      </c>
      <c r="F6" s="4" t="s">
        <v>418</v>
      </c>
    </row>
    <row r="7" spans="1:9" ht="9.75" customHeight="1">
      <c r="A7" s="1" t="s">
        <v>12</v>
      </c>
      <c r="B7" s="2" t="s">
        <v>419</v>
      </c>
      <c r="C7" s="3" t="s">
        <v>245</v>
      </c>
      <c r="D7" s="4" t="s">
        <v>420</v>
      </c>
      <c r="E7" s="3" t="s">
        <v>271</v>
      </c>
      <c r="F7" s="4" t="s">
        <v>421</v>
      </c>
      <c r="G7" s="7" t="s">
        <v>422</v>
      </c>
    </row>
    <row r="8" spans="1:9" ht="9.75" customHeight="1">
      <c r="A8" s="1" t="s">
        <v>16</v>
      </c>
      <c r="B8" s="5" t="s">
        <v>423</v>
      </c>
      <c r="C8" s="3" t="s">
        <v>246</v>
      </c>
      <c r="D8" s="4" t="s">
        <v>424</v>
      </c>
      <c r="E8" s="3" t="s">
        <v>272</v>
      </c>
      <c r="F8" s="4" t="s">
        <v>425</v>
      </c>
    </row>
    <row r="9" spans="1:9" ht="9.75" customHeight="1">
      <c r="A9" s="1" t="s">
        <v>23</v>
      </c>
      <c r="B9" s="2" t="s">
        <v>426</v>
      </c>
      <c r="C9" s="3" t="s">
        <v>247</v>
      </c>
      <c r="D9" s="4" t="s">
        <v>427</v>
      </c>
      <c r="E9" s="3" t="s">
        <v>273</v>
      </c>
      <c r="F9" s="4" t="s">
        <v>428</v>
      </c>
    </row>
    <row r="10" spans="1:9" ht="9.75" customHeight="1">
      <c r="A10" s="1" t="s">
        <v>27</v>
      </c>
      <c r="B10" s="5" t="s">
        <v>429</v>
      </c>
      <c r="C10" s="3" t="s">
        <v>248</v>
      </c>
      <c r="D10" s="4" t="s">
        <v>430</v>
      </c>
      <c r="E10" s="3" t="s">
        <v>274</v>
      </c>
      <c r="F10" s="4" t="s">
        <v>431</v>
      </c>
    </row>
    <row r="11" spans="1:9" ht="9.75" customHeight="1">
      <c r="A11" s="1" t="s">
        <v>34</v>
      </c>
      <c r="B11" s="5" t="s">
        <v>432</v>
      </c>
      <c r="C11" s="3" t="s">
        <v>194</v>
      </c>
      <c r="D11" s="4" t="s">
        <v>433</v>
      </c>
      <c r="E11" s="3" t="s">
        <v>275</v>
      </c>
      <c r="F11" s="4" t="s">
        <v>434</v>
      </c>
    </row>
    <row r="12" spans="1:9" ht="9.75" customHeight="1">
      <c r="A12" s="1" t="s">
        <v>40</v>
      </c>
      <c r="B12" s="5" t="s">
        <v>435</v>
      </c>
      <c r="C12" s="3" t="s">
        <v>195</v>
      </c>
      <c r="D12" s="4" t="s">
        <v>436</v>
      </c>
      <c r="E12" s="3" t="s">
        <v>276</v>
      </c>
      <c r="F12" s="4" t="s">
        <v>437</v>
      </c>
    </row>
    <row r="13" spans="1:9" ht="9.75" customHeight="1">
      <c r="A13" s="1" t="s">
        <v>47</v>
      </c>
      <c r="B13" s="5" t="s">
        <v>438</v>
      </c>
      <c r="C13" s="3" t="s">
        <v>249</v>
      </c>
      <c r="D13" s="4" t="s">
        <v>439</v>
      </c>
      <c r="E13" s="3" t="s">
        <v>277</v>
      </c>
      <c r="F13" s="4" t="s">
        <v>440</v>
      </c>
    </row>
    <row r="14" spans="1:9" ht="9.75" customHeight="1">
      <c r="A14" s="1" t="s">
        <v>224</v>
      </c>
      <c r="B14" s="5" t="s">
        <v>441</v>
      </c>
      <c r="C14" s="3" t="s">
        <v>250</v>
      </c>
      <c r="D14" s="4" t="s">
        <v>442</v>
      </c>
      <c r="E14" s="3" t="s">
        <v>278</v>
      </c>
      <c r="F14" s="4" t="s">
        <v>443</v>
      </c>
    </row>
    <row r="15" spans="1:9" ht="9.75" customHeight="1">
      <c r="A15" s="1" t="s">
        <v>203</v>
      </c>
      <c r="B15" s="5" t="s">
        <v>444</v>
      </c>
      <c r="C15" s="3" t="s">
        <v>251</v>
      </c>
      <c r="D15" s="4" t="s">
        <v>445</v>
      </c>
      <c r="E15" s="3" t="s">
        <v>279</v>
      </c>
      <c r="F15" s="4" t="s">
        <v>446</v>
      </c>
    </row>
    <row r="16" spans="1:9" ht="9.75" customHeight="1">
      <c r="A16" s="1" t="s">
        <v>208</v>
      </c>
      <c r="B16" s="5" t="s">
        <v>447</v>
      </c>
      <c r="C16" s="3" t="s">
        <v>252</v>
      </c>
      <c r="D16" s="4" t="s">
        <v>448</v>
      </c>
      <c r="E16" s="3" t="s">
        <v>280</v>
      </c>
      <c r="F16" s="4" t="s">
        <v>449</v>
      </c>
      <c r="G16" s="7" t="s">
        <v>422</v>
      </c>
    </row>
    <row r="17" spans="1:7">
      <c r="A17" s="3" t="s">
        <v>225</v>
      </c>
      <c r="B17" s="4" t="s">
        <v>450</v>
      </c>
      <c r="C17" s="3" t="s">
        <v>253</v>
      </c>
      <c r="D17" s="4" t="s">
        <v>451</v>
      </c>
      <c r="E17" s="3" t="s">
        <v>281</v>
      </c>
      <c r="F17" s="4" t="s">
        <v>452</v>
      </c>
      <c r="G17" s="7" t="s">
        <v>422</v>
      </c>
    </row>
    <row r="18" spans="1:7">
      <c r="A18" s="3" t="s">
        <v>226</v>
      </c>
      <c r="B18" s="4" t="s">
        <v>453</v>
      </c>
      <c r="C18" s="3" t="s">
        <v>254</v>
      </c>
      <c r="D18" s="4" t="s">
        <v>454</v>
      </c>
      <c r="E18" s="3" t="s">
        <v>282</v>
      </c>
      <c r="F18" s="4" t="s">
        <v>455</v>
      </c>
    </row>
    <row r="19" spans="1:7">
      <c r="A19" s="3" t="s">
        <v>227</v>
      </c>
      <c r="B19" s="4" t="s">
        <v>456</v>
      </c>
      <c r="C19" s="3" t="s">
        <v>255</v>
      </c>
      <c r="D19" s="4" t="s">
        <v>457</v>
      </c>
      <c r="E19" s="3" t="s">
        <v>283</v>
      </c>
      <c r="F19" s="4" t="s">
        <v>458</v>
      </c>
      <c r="G19" s="7" t="s">
        <v>422</v>
      </c>
    </row>
    <row r="20" spans="1:7">
      <c r="A20" s="3" t="s">
        <v>228</v>
      </c>
      <c r="B20" s="4" t="s">
        <v>459</v>
      </c>
      <c r="C20" s="3" t="s">
        <v>256</v>
      </c>
      <c r="D20" s="4" t="s">
        <v>460</v>
      </c>
      <c r="E20" s="3" t="s">
        <v>284</v>
      </c>
      <c r="F20" s="4" t="s">
        <v>461</v>
      </c>
      <c r="G20" s="7" t="s">
        <v>422</v>
      </c>
    </row>
    <row r="21" spans="1:7">
      <c r="A21" s="3" t="s">
        <v>229</v>
      </c>
      <c r="B21" s="4" t="s">
        <v>462</v>
      </c>
      <c r="C21" s="3" t="s">
        <v>196</v>
      </c>
      <c r="D21" s="4" t="s">
        <v>463</v>
      </c>
      <c r="E21" s="3" t="s">
        <v>285</v>
      </c>
      <c r="F21" s="4" t="s">
        <v>464</v>
      </c>
      <c r="G21" s="7" t="s">
        <v>422</v>
      </c>
    </row>
    <row r="22" spans="1:7">
      <c r="A22" s="3" t="s">
        <v>230</v>
      </c>
      <c r="B22" s="4" t="s">
        <v>465</v>
      </c>
      <c r="C22" s="3" t="s">
        <v>211</v>
      </c>
      <c r="D22" s="4" t="s">
        <v>466</v>
      </c>
      <c r="E22" s="3" t="s">
        <v>286</v>
      </c>
      <c r="F22" s="4" t="s">
        <v>467</v>
      </c>
      <c r="G22" s="7" t="s">
        <v>422</v>
      </c>
    </row>
    <row r="23" spans="1:7">
      <c r="A23" s="3" t="s">
        <v>231</v>
      </c>
      <c r="B23" s="4" t="s">
        <v>468</v>
      </c>
      <c r="C23" s="3" t="s">
        <v>197</v>
      </c>
      <c r="D23" s="4" t="s">
        <v>469</v>
      </c>
      <c r="E23" s="3" t="s">
        <v>287</v>
      </c>
      <c r="F23" s="4" t="s">
        <v>470</v>
      </c>
      <c r="G23" s="7" t="s">
        <v>422</v>
      </c>
    </row>
    <row r="24" spans="1:7">
      <c r="A24" s="3" t="s">
        <v>232</v>
      </c>
      <c r="B24" s="4" t="s">
        <v>471</v>
      </c>
      <c r="C24" s="3" t="s">
        <v>257</v>
      </c>
      <c r="D24" s="4" t="s">
        <v>472</v>
      </c>
      <c r="E24" s="3" t="s">
        <v>288</v>
      </c>
      <c r="F24" s="4" t="s">
        <v>473</v>
      </c>
    </row>
    <row r="25" spans="1:7">
      <c r="A25" s="3" t="s">
        <v>191</v>
      </c>
      <c r="B25" s="4" t="s">
        <v>474</v>
      </c>
      <c r="C25" s="3" t="s">
        <v>258</v>
      </c>
      <c r="D25" s="4" t="s">
        <v>475</v>
      </c>
      <c r="E25" s="3" t="s">
        <v>289</v>
      </c>
      <c r="F25" s="4" t="s">
        <v>476</v>
      </c>
      <c r="G25" s="7" t="s">
        <v>422</v>
      </c>
    </row>
    <row r="26" spans="1:7">
      <c r="A26" s="3" t="s">
        <v>192</v>
      </c>
      <c r="B26" s="4" t="s">
        <v>477</v>
      </c>
      <c r="C26" s="3" t="s">
        <v>259</v>
      </c>
      <c r="D26" s="4" t="s">
        <v>478</v>
      </c>
      <c r="E26" s="3" t="s">
        <v>290</v>
      </c>
      <c r="F26" s="4" t="s">
        <v>479</v>
      </c>
    </row>
    <row r="27" spans="1:7">
      <c r="A27" s="3" t="s">
        <v>233</v>
      </c>
      <c r="B27" s="4" t="s">
        <v>480</v>
      </c>
      <c r="C27" s="3" t="s">
        <v>260</v>
      </c>
      <c r="D27" s="4" t="s">
        <v>481</v>
      </c>
      <c r="E27" s="3" t="s">
        <v>291</v>
      </c>
      <c r="F27" s="4" t="s">
        <v>482</v>
      </c>
      <c r="G27" s="7" t="s">
        <v>422</v>
      </c>
    </row>
    <row r="28" spans="1:7">
      <c r="A28" s="3" t="s">
        <v>234</v>
      </c>
      <c r="B28" s="4" t="s">
        <v>483</v>
      </c>
      <c r="C28" s="3" t="s">
        <v>261</v>
      </c>
      <c r="D28" s="4" t="s">
        <v>484</v>
      </c>
      <c r="E28" s="3" t="s">
        <v>292</v>
      </c>
      <c r="F28" s="4" t="s">
        <v>485</v>
      </c>
      <c r="G28" s="7" t="s">
        <v>422</v>
      </c>
    </row>
    <row r="29" spans="1:7">
      <c r="A29" s="3" t="s">
        <v>235</v>
      </c>
      <c r="B29" s="4" t="s">
        <v>486</v>
      </c>
      <c r="C29" s="3" t="s">
        <v>262</v>
      </c>
      <c r="D29" s="4" t="s">
        <v>487</v>
      </c>
      <c r="E29" s="3" t="s">
        <v>293</v>
      </c>
      <c r="F29" s="4" t="s">
        <v>488</v>
      </c>
      <c r="G29" s="7" t="s">
        <v>422</v>
      </c>
    </row>
    <row r="30" spans="1:7">
      <c r="A30" s="3" t="s">
        <v>236</v>
      </c>
      <c r="B30" s="4" t="s">
        <v>489</v>
      </c>
      <c r="C30" s="3" t="s">
        <v>263</v>
      </c>
      <c r="D30" s="4" t="s">
        <v>490</v>
      </c>
      <c r="E30" s="3" t="s">
        <v>294</v>
      </c>
      <c r="F30" s="4" t="s">
        <v>491</v>
      </c>
      <c r="G30" s="7" t="s">
        <v>422</v>
      </c>
    </row>
    <row r="31" spans="1:7">
      <c r="A31" s="3" t="s">
        <v>237</v>
      </c>
      <c r="B31" s="4" t="s">
        <v>492</v>
      </c>
      <c r="C31" s="3" t="s">
        <v>198</v>
      </c>
      <c r="D31" s="4" t="s">
        <v>493</v>
      </c>
      <c r="E31" s="3" t="s">
        <v>295</v>
      </c>
      <c r="F31" s="4" t="s">
        <v>494</v>
      </c>
    </row>
    <row r="32" spans="1:7">
      <c r="A32" s="3" t="s">
        <v>238</v>
      </c>
      <c r="B32" s="4" t="s">
        <v>495</v>
      </c>
      <c r="C32" s="3" t="s">
        <v>199</v>
      </c>
      <c r="D32" s="4" t="s">
        <v>496</v>
      </c>
      <c r="E32" s="3">
        <v>97</v>
      </c>
      <c r="F32" s="4" t="s">
        <v>497</v>
      </c>
    </row>
    <row r="33" spans="1:6">
      <c r="A33" s="3" t="s">
        <v>239</v>
      </c>
      <c r="B33" s="4" t="s">
        <v>498</v>
      </c>
      <c r="C33" s="3" t="s">
        <v>200</v>
      </c>
      <c r="D33" s="4" t="s">
        <v>499</v>
      </c>
      <c r="E33" s="3">
        <v>98</v>
      </c>
      <c r="F33" s="4" t="s">
        <v>500</v>
      </c>
    </row>
    <row r="34" spans="1:6">
      <c r="A34" s="3" t="s">
        <v>240</v>
      </c>
      <c r="B34" s="4" t="s">
        <v>501</v>
      </c>
      <c r="C34" s="3" t="s">
        <v>264</v>
      </c>
      <c r="D34" s="4" t="s">
        <v>502</v>
      </c>
      <c r="E34" s="3" t="s">
        <v>422</v>
      </c>
      <c r="F34" s="4"/>
    </row>
    <row r="35" spans="1:6">
      <c r="A35" s="3" t="s">
        <v>193</v>
      </c>
      <c r="B35" s="4" t="s">
        <v>503</v>
      </c>
      <c r="C35" s="3" t="s">
        <v>265</v>
      </c>
      <c r="D35" s="4" t="s">
        <v>504</v>
      </c>
      <c r="E35" s="3" t="s">
        <v>422</v>
      </c>
      <c r="F35" s="4"/>
    </row>
    <row r="36" spans="1:6">
      <c r="A36" s="3" t="s">
        <v>219</v>
      </c>
      <c r="B36" s="4" t="s">
        <v>505</v>
      </c>
      <c r="C36" s="3" t="s">
        <v>266</v>
      </c>
      <c r="D36" s="4" t="s">
        <v>506</v>
      </c>
      <c r="E36" s="3" t="s">
        <v>422</v>
      </c>
      <c r="F36" s="4"/>
    </row>
    <row r="37" spans="1:6">
      <c r="A37" s="3" t="s">
        <v>241</v>
      </c>
      <c r="B37" s="4" t="s">
        <v>507</v>
      </c>
      <c r="C37" s="3" t="s">
        <v>267</v>
      </c>
      <c r="D37" s="4" t="s">
        <v>508</v>
      </c>
      <c r="E37" s="3" t="s">
        <v>422</v>
      </c>
      <c r="F37" s="4"/>
    </row>
    <row r="38" spans="1:6">
      <c r="A38" s="3" t="s">
        <v>242</v>
      </c>
      <c r="B38" s="4" t="s">
        <v>509</v>
      </c>
      <c r="C38" s="3" t="s">
        <v>268</v>
      </c>
      <c r="D38" s="4" t="s">
        <v>510</v>
      </c>
      <c r="E38" s="3" t="s">
        <v>422</v>
      </c>
      <c r="F38" s="4"/>
    </row>
    <row r="39" spans="1:6">
      <c r="A39" s="3"/>
      <c r="B39" s="4"/>
      <c r="C39" s="3"/>
      <c r="D39" s="4"/>
      <c r="E39" s="6"/>
      <c r="F39" s="6"/>
    </row>
    <row r="40" spans="1:6">
      <c r="A40" s="3"/>
      <c r="B40" s="4"/>
      <c r="C40" s="3"/>
      <c r="D40" s="4"/>
      <c r="E40" s="6"/>
      <c r="F40" s="6"/>
    </row>
    <row r="41" spans="1:6">
      <c r="A41" s="3"/>
      <c r="B41" s="4"/>
      <c r="C41" s="3"/>
      <c r="D41" s="4"/>
      <c r="E41" s="6"/>
      <c r="F41" s="6"/>
    </row>
    <row r="42" spans="1:6">
      <c r="A42" s="3"/>
      <c r="B42" s="4"/>
      <c r="C42" s="3"/>
      <c r="D42" s="4"/>
      <c r="E42" s="6"/>
      <c r="F42" s="6"/>
    </row>
    <row r="43" spans="1:6">
      <c r="A43" s="3"/>
      <c r="B43" s="4"/>
      <c r="C43" s="3"/>
      <c r="D43" s="4"/>
      <c r="E43" s="6"/>
      <c r="F43" s="6"/>
    </row>
    <row r="44" spans="1:6">
      <c r="A44" s="3"/>
      <c r="B44" s="4"/>
      <c r="C44" s="3"/>
      <c r="D44" s="4"/>
      <c r="E44" s="6"/>
      <c r="F44" s="6"/>
    </row>
    <row r="45" spans="1:6">
      <c r="A45" s="3"/>
      <c r="B45" s="4"/>
      <c r="C45" s="3"/>
      <c r="D45" s="4"/>
      <c r="E45" s="6"/>
      <c r="F45" s="6"/>
    </row>
    <row r="46" spans="1:6">
      <c r="A46" s="3"/>
      <c r="B46" s="4"/>
      <c r="C46" s="3"/>
      <c r="D46" s="4"/>
      <c r="E46" s="6"/>
      <c r="F46" s="6"/>
    </row>
    <row r="47" spans="1:6">
      <c r="A47" s="3"/>
      <c r="B47" s="4"/>
      <c r="C47" s="3"/>
      <c r="D47" s="4"/>
      <c r="E47" s="6"/>
      <c r="F47" s="6"/>
    </row>
    <row r="48" spans="1:6">
      <c r="A48" s="3"/>
      <c r="B48" s="4"/>
      <c r="C48" s="3"/>
      <c r="D48" s="4"/>
      <c r="E48" s="6"/>
      <c r="F48" s="6"/>
    </row>
    <row r="49" spans="1:6">
      <c r="A49" s="3"/>
      <c r="B49" s="4"/>
      <c r="C49" s="3"/>
      <c r="D49" s="4"/>
      <c r="E49" s="6"/>
      <c r="F49" s="6"/>
    </row>
    <row r="50" spans="1:6">
      <c r="A50" s="3"/>
      <c r="B50" s="4"/>
      <c r="C50" s="3"/>
      <c r="D50" s="4"/>
      <c r="E50" s="6"/>
      <c r="F50" s="6"/>
    </row>
    <row r="51" spans="1:6">
      <c r="A51" s="3"/>
      <c r="B51" s="4"/>
      <c r="C51" s="3"/>
      <c r="D51" s="4"/>
      <c r="E51" s="6"/>
      <c r="F51" s="6"/>
    </row>
    <row r="52" spans="1:6">
      <c r="A52" s="3"/>
      <c r="B52" s="4"/>
      <c r="C52" s="3"/>
      <c r="D52" s="4"/>
      <c r="E52" s="6"/>
      <c r="F52" s="6"/>
    </row>
    <row r="53" spans="1:6">
      <c r="A53" s="3"/>
      <c r="B53" s="4"/>
      <c r="C53" s="3"/>
      <c r="D53" s="4"/>
      <c r="E53" s="6"/>
      <c r="F53" s="6"/>
    </row>
    <row r="54" spans="1:6">
      <c r="A54" s="3"/>
      <c r="B54" s="4"/>
      <c r="C54" s="3"/>
      <c r="D54" s="4"/>
      <c r="E54" s="6"/>
      <c r="F54" s="6"/>
    </row>
    <row r="55" spans="1:6">
      <c r="A55" s="3"/>
      <c r="B55" s="4"/>
      <c r="C55" s="3"/>
      <c r="D55" s="4"/>
      <c r="E55" s="6"/>
      <c r="F55" s="6"/>
    </row>
    <row r="56" spans="1:6">
      <c r="A56" s="3"/>
      <c r="B56" s="4"/>
      <c r="C56" s="3"/>
      <c r="D56" s="4"/>
      <c r="E56" s="6"/>
      <c r="F56" s="6"/>
    </row>
    <row r="57" spans="1:6">
      <c r="A57" s="3"/>
      <c r="B57" s="4"/>
      <c r="C57" s="3"/>
      <c r="D57" s="4"/>
      <c r="E57" s="6"/>
      <c r="F57" s="6"/>
    </row>
    <row r="58" spans="1:6">
      <c r="A58" s="3"/>
      <c r="B58" s="4"/>
      <c r="C58" s="3"/>
      <c r="D58" s="4"/>
    </row>
    <row r="59" spans="1:6">
      <c r="A59" s="3"/>
      <c r="B59" s="4"/>
      <c r="C59" s="3"/>
      <c r="D59" s="4"/>
    </row>
    <row r="60" spans="1:6">
      <c r="A60" s="3"/>
      <c r="B60" s="4"/>
      <c r="C60" s="3"/>
      <c r="D60" s="4"/>
    </row>
    <row r="61" spans="1:6">
      <c r="A61" s="3"/>
      <c r="B61" s="4"/>
      <c r="C61" s="3"/>
      <c r="D61" s="4"/>
    </row>
    <row r="62" spans="1:6">
      <c r="A62" s="3"/>
      <c r="B62" s="4"/>
      <c r="C62" s="3"/>
      <c r="D62" s="4"/>
    </row>
    <row r="63" spans="1:6">
      <c r="A63" s="3"/>
      <c r="B63" s="4"/>
      <c r="C63" s="3"/>
      <c r="D63" s="4"/>
    </row>
    <row r="64" spans="1:6">
      <c r="A64" s="3"/>
      <c r="B64" s="4"/>
      <c r="C64" s="3"/>
      <c r="D64" s="4"/>
    </row>
    <row r="65" spans="1:4">
      <c r="A65" s="3"/>
      <c r="B65" s="4"/>
      <c r="C65" s="3"/>
      <c r="D65" s="4"/>
    </row>
    <row r="66" spans="1:4">
      <c r="A66" s="3"/>
      <c r="B66" s="4"/>
      <c r="C66" s="3"/>
      <c r="D66" s="4"/>
    </row>
    <row r="67" spans="1:4">
      <c r="A67" s="3"/>
      <c r="B67" s="4"/>
      <c r="C67" s="3"/>
      <c r="D67" s="4"/>
    </row>
    <row r="68" spans="1:4">
      <c r="A68" s="3"/>
      <c r="B68" s="4"/>
      <c r="C68" s="3"/>
      <c r="D68" s="4"/>
    </row>
    <row r="69" spans="1:4">
      <c r="A69" s="3"/>
      <c r="B69" s="4"/>
      <c r="C69" s="3"/>
      <c r="D69" s="4"/>
    </row>
    <row r="70" spans="1:4">
      <c r="A70" s="3"/>
      <c r="B70" s="4"/>
      <c r="C70" s="3"/>
      <c r="D70" s="4"/>
    </row>
    <row r="71" spans="1:4">
      <c r="A71" s="3"/>
      <c r="B71" s="4"/>
      <c r="C71" s="3"/>
      <c r="D71" s="4"/>
    </row>
    <row r="72" spans="1:4">
      <c r="A72" s="3"/>
      <c r="B72" s="4"/>
      <c r="C72" s="3"/>
      <c r="D72" s="4"/>
    </row>
    <row r="73" spans="1:4">
      <c r="A73" s="3"/>
      <c r="B73" s="4"/>
      <c r="C73" s="3"/>
      <c r="D73" s="4"/>
    </row>
    <row r="74" spans="1:4">
      <c r="A74" s="3"/>
      <c r="B74" s="4"/>
      <c r="C74" s="3"/>
      <c r="D74" s="4"/>
    </row>
    <row r="75" spans="1:4">
      <c r="A75" s="3"/>
      <c r="B75" s="4"/>
      <c r="C75" s="3"/>
      <c r="D75" s="4"/>
    </row>
    <row r="76" spans="1:4">
      <c r="A76" s="3"/>
      <c r="B76" s="4"/>
      <c r="C76" s="3"/>
      <c r="D76" s="4"/>
    </row>
    <row r="77" spans="1:4">
      <c r="A77" s="3"/>
      <c r="B77" s="4"/>
      <c r="C77" s="3"/>
      <c r="D77" s="4"/>
    </row>
    <row r="78" spans="1:4">
      <c r="A78" s="3"/>
      <c r="B78" s="4"/>
      <c r="C78" s="3"/>
      <c r="D78" s="4"/>
    </row>
    <row r="79" spans="1:4">
      <c r="A79" s="3"/>
      <c r="B79" s="4"/>
      <c r="C79" s="3"/>
      <c r="D79" s="4"/>
    </row>
    <row r="80" spans="1:4">
      <c r="A80" s="3"/>
      <c r="B80" s="4"/>
      <c r="C80" s="3"/>
      <c r="D80" s="4"/>
    </row>
    <row r="81" spans="1:4">
      <c r="A81" s="3"/>
      <c r="B81" s="4"/>
      <c r="C81" s="3"/>
      <c r="D81" s="4"/>
    </row>
    <row r="82" spans="1:4">
      <c r="A82" s="3"/>
      <c r="B82" s="4"/>
      <c r="C82" s="6"/>
      <c r="D82" s="6"/>
    </row>
    <row r="83" spans="1:4">
      <c r="A83" s="3"/>
      <c r="B83" s="4"/>
      <c r="C83" s="6"/>
      <c r="D83" s="6"/>
    </row>
    <row r="84" spans="1:4">
      <c r="A84" s="3"/>
      <c r="B84" s="4"/>
      <c r="C84" s="6"/>
      <c r="D84" s="6"/>
    </row>
    <row r="85" spans="1:4">
      <c r="A85" s="3"/>
      <c r="B85" s="4"/>
      <c r="C85" s="6"/>
      <c r="D85" s="6"/>
    </row>
    <row r="86" spans="1:4">
      <c r="A86" s="3"/>
      <c r="B86" s="4"/>
      <c r="C86" s="6"/>
      <c r="D86" s="6"/>
    </row>
    <row r="87" spans="1:4">
      <c r="A87" s="3"/>
      <c r="B87" s="4"/>
      <c r="C87" s="6"/>
      <c r="D87" s="6"/>
    </row>
    <row r="88" spans="1:4">
      <c r="A88" s="3"/>
      <c r="B88" s="4"/>
      <c r="C88" s="6"/>
      <c r="D88" s="6"/>
    </row>
    <row r="89" spans="1:4">
      <c r="A89" s="3"/>
      <c r="B89" s="4"/>
      <c r="C89" s="6"/>
      <c r="D89" s="6"/>
    </row>
    <row r="90" spans="1:4">
      <c r="A90" s="3"/>
      <c r="B90" s="4"/>
      <c r="C90" s="6"/>
      <c r="D90" s="6"/>
    </row>
    <row r="91" spans="1:4">
      <c r="A91" s="3"/>
      <c r="B91" s="4"/>
      <c r="C91" s="6"/>
      <c r="D91" s="6"/>
    </row>
    <row r="92" spans="1:4">
      <c r="A92" s="3"/>
      <c r="B92" s="4"/>
      <c r="C92" s="6"/>
      <c r="D92" s="6"/>
    </row>
    <row r="93" spans="1:4">
      <c r="A93" s="3"/>
      <c r="B93" s="4"/>
      <c r="C93" s="6"/>
      <c r="D93" s="6"/>
    </row>
    <row r="94" spans="1:4">
      <c r="A94" s="3"/>
      <c r="B94" s="4"/>
      <c r="C94" s="6"/>
      <c r="D94" s="6"/>
    </row>
    <row r="95" spans="1:4">
      <c r="A95" s="3"/>
      <c r="B95" s="4"/>
      <c r="C95" s="6"/>
      <c r="D95" s="6"/>
    </row>
    <row r="96" spans="1:4">
      <c r="A96" s="3"/>
      <c r="B96" s="4"/>
      <c r="C96" s="6"/>
      <c r="D96" s="6"/>
    </row>
    <row r="97" spans="1:4">
      <c r="A97" s="3"/>
      <c r="B97" s="4"/>
      <c r="C97" s="6"/>
      <c r="D97" s="6"/>
    </row>
    <row r="98" spans="1:4">
      <c r="A98" s="3"/>
      <c r="B98" s="4"/>
      <c r="C98" s="6"/>
      <c r="D98" s="6"/>
    </row>
    <row r="99" spans="1:4">
      <c r="A99" s="3"/>
      <c r="B99" s="4"/>
      <c r="C99" s="6"/>
      <c r="D99" s="6"/>
    </row>
    <row r="100" spans="1:4">
      <c r="A100" s="3"/>
      <c r="B100" s="4"/>
      <c r="C100" s="6"/>
      <c r="D100" s="6"/>
    </row>
    <row r="101" spans="1:4">
      <c r="A101" s="3"/>
      <c r="B101" s="4"/>
      <c r="C101" s="6"/>
      <c r="D101" s="6"/>
    </row>
    <row r="102" spans="1:4">
      <c r="A102" s="3"/>
      <c r="B102" s="4"/>
      <c r="C102" s="6"/>
      <c r="D102" s="6"/>
    </row>
    <row r="103" spans="1:4">
      <c r="A103" s="3"/>
      <c r="B103" s="4"/>
      <c r="C103" s="6"/>
      <c r="D103" s="6"/>
    </row>
    <row r="104" spans="1:4">
      <c r="A104" s="3"/>
      <c r="B104" s="4"/>
      <c r="C104" s="6"/>
      <c r="D104" s="6"/>
    </row>
    <row r="105" spans="1:4">
      <c r="A105" s="3"/>
      <c r="B105" s="4"/>
      <c r="C105" s="6"/>
      <c r="D105" s="6"/>
    </row>
    <row r="106" spans="1:4">
      <c r="A106" s="3"/>
      <c r="B106" s="4"/>
      <c r="C106" s="6"/>
      <c r="D106" s="6"/>
    </row>
    <row r="107" spans="1:4">
      <c r="A107" s="3"/>
      <c r="B107" s="4"/>
      <c r="C107" s="6"/>
      <c r="D107" s="6"/>
    </row>
    <row r="108" spans="1:4">
      <c r="A108" s="3"/>
      <c r="B108" s="4"/>
      <c r="C108" s="6"/>
      <c r="D108" s="6"/>
    </row>
    <row r="109" spans="1:4">
      <c r="A109" s="3"/>
      <c r="B109" s="4"/>
      <c r="C109" s="6"/>
      <c r="D109" s="6"/>
    </row>
    <row r="110" spans="1:4">
      <c r="A110" s="3"/>
      <c r="B110" s="4"/>
      <c r="C110" s="6"/>
      <c r="D110" s="6"/>
    </row>
    <row r="111" spans="1:4">
      <c r="A111" s="3"/>
      <c r="B111" s="4"/>
      <c r="C111" s="6"/>
      <c r="D111" s="6"/>
    </row>
    <row r="112" spans="1:4">
      <c r="A112" s="3"/>
      <c r="B112" s="4"/>
      <c r="C112" s="6"/>
      <c r="D112" s="6"/>
    </row>
    <row r="113" spans="1:2">
      <c r="A113" s="3"/>
      <c r="B113" s="4"/>
    </row>
    <row r="114" spans="1:2">
      <c r="A114" s="3"/>
      <c r="B114" s="4"/>
    </row>
    <row r="115" spans="1:2">
      <c r="A115" s="3"/>
      <c r="B115" s="4"/>
    </row>
    <row r="116" spans="1:2">
      <c r="A116" s="3"/>
      <c r="B116" s="4"/>
    </row>
    <row r="117" spans="1:2">
      <c r="A117" s="3"/>
      <c r="B117" s="4"/>
    </row>
    <row r="118" spans="1:2">
      <c r="A118" s="3"/>
      <c r="B118" s="4"/>
    </row>
    <row r="119" spans="1:2">
      <c r="A119" s="3"/>
      <c r="B119" s="4"/>
    </row>
    <row r="120" spans="1:2">
      <c r="A120" s="3"/>
      <c r="B120" s="4"/>
    </row>
    <row r="121" spans="1:2">
      <c r="A121" s="3"/>
      <c r="B121" s="4"/>
    </row>
    <row r="122" spans="1:2">
      <c r="A122" s="3"/>
      <c r="B122" s="4"/>
    </row>
    <row r="123" spans="1:2">
      <c r="A123" s="3"/>
      <c r="B123" s="4"/>
    </row>
    <row r="124" spans="1:2">
      <c r="A124" s="3"/>
      <c r="B124" s="4"/>
    </row>
    <row r="125" spans="1:2">
      <c r="A125" s="3"/>
      <c r="B125" s="4"/>
    </row>
    <row r="126" spans="1:2">
      <c r="A126" s="3"/>
      <c r="B126" s="4"/>
    </row>
    <row r="127" spans="1:2">
      <c r="A127" s="3"/>
      <c r="B127" s="4"/>
    </row>
    <row r="128" spans="1:2">
      <c r="A128" s="3"/>
      <c r="B128" s="4"/>
    </row>
    <row r="129" spans="1:2">
      <c r="A129" s="3"/>
      <c r="B129" s="4"/>
    </row>
    <row r="130" spans="1:2">
      <c r="A130" s="3"/>
      <c r="B130" s="4"/>
    </row>
    <row r="131" spans="1:2">
      <c r="A131" s="3"/>
      <c r="B131" s="4"/>
    </row>
    <row r="132" spans="1:2">
      <c r="A132" s="3"/>
      <c r="B132" s="4"/>
    </row>
    <row r="133" spans="1:2">
      <c r="A133" s="3"/>
      <c r="B133" s="4"/>
    </row>
    <row r="134" spans="1:2">
      <c r="A134" s="3"/>
      <c r="B134" s="4"/>
    </row>
    <row r="135" spans="1:2">
      <c r="A135" s="3"/>
      <c r="B135" s="4"/>
    </row>
    <row r="136" spans="1:2">
      <c r="A136" s="6"/>
      <c r="B136" s="6"/>
    </row>
    <row r="137" spans="1:2">
      <c r="A137" s="6"/>
      <c r="B137" s="6"/>
    </row>
    <row r="138" spans="1:2">
      <c r="A138" s="6"/>
      <c r="B138" s="6"/>
    </row>
    <row r="139" spans="1:2">
      <c r="A139" s="6"/>
      <c r="B139" s="6"/>
    </row>
    <row r="140" spans="1:2">
      <c r="A140" s="6"/>
      <c r="B140" s="6"/>
    </row>
    <row r="141" spans="1:2">
      <c r="A141" s="6"/>
      <c r="B141" s="6"/>
    </row>
    <row r="142" spans="1:2">
      <c r="A142" s="6"/>
      <c r="B142" s="6"/>
    </row>
    <row r="143" spans="1:2">
      <c r="A143" s="6"/>
      <c r="B143" s="6"/>
    </row>
    <row r="144" spans="1:2">
      <c r="A144" s="6"/>
      <c r="B144" s="6"/>
    </row>
    <row r="145" spans="1:2">
      <c r="A145" s="6"/>
      <c r="B145" s="6"/>
    </row>
    <row r="146" spans="1:2">
      <c r="A146" s="6"/>
      <c r="B146" s="6"/>
    </row>
    <row r="147" spans="1:2">
      <c r="A147" s="6"/>
      <c r="B147" s="6"/>
    </row>
    <row r="148" spans="1:2">
      <c r="A148" s="6"/>
      <c r="B148" s="6"/>
    </row>
    <row r="149" spans="1:2">
      <c r="A149" s="6"/>
      <c r="B149" s="6"/>
    </row>
    <row r="150" spans="1:2">
      <c r="A150" s="6"/>
      <c r="B150" s="6"/>
    </row>
    <row r="151" spans="1:2">
      <c r="A151" s="6"/>
      <c r="B151" s="6"/>
    </row>
    <row r="152" spans="1:2">
      <c r="A152" s="6"/>
      <c r="B152" s="6"/>
    </row>
    <row r="153" spans="1:2">
      <c r="A153" s="6"/>
      <c r="B153" s="6"/>
    </row>
    <row r="154" spans="1:2">
      <c r="A154" s="6"/>
      <c r="B154" s="6"/>
    </row>
    <row r="155" spans="1:2">
      <c r="A155" s="6"/>
      <c r="B155" s="6"/>
    </row>
    <row r="156" spans="1:2">
      <c r="A156" s="6"/>
      <c r="B156" s="6"/>
    </row>
    <row r="157" spans="1:2">
      <c r="A157" s="6"/>
      <c r="B157" s="6"/>
    </row>
    <row r="158" spans="1:2">
      <c r="A158" s="6"/>
      <c r="B158" s="6"/>
    </row>
    <row r="159" spans="1:2">
      <c r="A159" s="6"/>
      <c r="B159" s="6"/>
    </row>
    <row r="160" spans="1:2">
      <c r="A160" s="6"/>
      <c r="B160" s="6"/>
    </row>
    <row r="161" spans="1:2">
      <c r="A161" s="6"/>
      <c r="B161" s="6"/>
    </row>
    <row r="162" spans="1:2">
      <c r="A162" s="6"/>
      <c r="B162" s="6"/>
    </row>
    <row r="163" spans="1:2">
      <c r="A163" s="6"/>
      <c r="B163" s="6"/>
    </row>
    <row r="164" spans="1:2">
      <c r="A164" s="6"/>
      <c r="B164" s="6"/>
    </row>
    <row r="165" spans="1:2">
      <c r="A165" s="6"/>
      <c r="B165" s="6"/>
    </row>
    <row r="166" spans="1:2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RowHeight="12.75"/>
  <cols>
    <col min="1" max="1" width="1.28515625" style="9" customWidth="1"/>
    <col min="2" max="2" width="4" style="9" customWidth="1"/>
    <col min="3" max="3" width="3.140625" style="9" customWidth="1"/>
    <col min="4" max="4" width="3.5703125" style="9" customWidth="1"/>
    <col min="5" max="5" width="40.42578125" style="9" customWidth="1"/>
    <col min="6" max="6" width="0.5703125" style="9" customWidth="1"/>
    <col min="7" max="7" width="19.7109375" style="9" customWidth="1"/>
    <col min="8" max="8" width="0.5703125" style="9" customWidth="1"/>
    <col min="9" max="9" width="19.7109375" style="9" customWidth="1"/>
    <col min="10" max="10" width="0.5703125" style="9" customWidth="1"/>
    <col min="11" max="11" width="15.7109375" style="9" customWidth="1"/>
    <col min="12" max="16384" width="9.140625" style="9"/>
  </cols>
  <sheetData>
    <row r="1" spans="1:15" ht="29.25" customHeight="1">
      <c r="A1" s="20"/>
      <c r="B1" s="212" t="s">
        <v>642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5" ht="3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>
      <c r="A4" s="20"/>
      <c r="B4" s="215" t="s">
        <v>643</v>
      </c>
      <c r="C4" s="215"/>
      <c r="D4" s="215"/>
      <c r="E4" s="215"/>
      <c r="F4" s="24"/>
      <c r="G4" s="216" t="s">
        <v>644</v>
      </c>
      <c r="H4" s="216"/>
      <c r="I4" s="216"/>
      <c r="J4" s="25"/>
      <c r="K4" s="26" t="s">
        <v>645</v>
      </c>
    </row>
    <row r="5" spans="1:15" ht="3" customHeight="1">
      <c r="A5" s="20"/>
      <c r="B5" s="215"/>
      <c r="C5" s="215"/>
      <c r="D5" s="215"/>
      <c r="E5" s="215"/>
      <c r="F5" s="24"/>
      <c r="G5" s="25"/>
      <c r="H5" s="25"/>
      <c r="I5" s="25"/>
      <c r="J5" s="25"/>
      <c r="K5" s="27"/>
    </row>
    <row r="6" spans="1:15" ht="30" customHeight="1">
      <c r="A6" s="20"/>
      <c r="B6" s="215"/>
      <c r="C6" s="215"/>
      <c r="D6" s="215"/>
      <c r="E6" s="215"/>
      <c r="F6" s="24"/>
      <c r="G6" s="60" t="s">
        <v>1107</v>
      </c>
      <c r="H6" s="28"/>
      <c r="I6" s="60" t="s">
        <v>1108</v>
      </c>
      <c r="J6" s="29"/>
      <c r="K6" s="30" t="s">
        <v>296</v>
      </c>
      <c r="N6" s="31"/>
      <c r="O6" s="31"/>
    </row>
    <row r="7" spans="1:15" ht="1.5" customHeight="1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>
      <c r="A8" s="20"/>
      <c r="B8" s="34" t="s">
        <v>513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>
      <c r="A9" s="20"/>
      <c r="B9" s="35"/>
      <c r="C9" s="35"/>
      <c r="D9" s="35" t="s">
        <v>514</v>
      </c>
      <c r="E9" s="35"/>
      <c r="F9" s="32"/>
      <c r="G9" s="36">
        <f>G15+G27</f>
        <v>14531.198571000001</v>
      </c>
      <c r="H9" s="37"/>
      <c r="I9" s="36">
        <f>I15+I27</f>
        <v>15438.39064</v>
      </c>
      <c r="J9" s="37"/>
      <c r="K9" s="38">
        <f>I9/G9*100-100</f>
        <v>6.2430642907219465</v>
      </c>
    </row>
    <row r="10" spans="1:15" ht="13.5" customHeight="1">
      <c r="A10" s="20"/>
      <c r="B10" s="32"/>
      <c r="C10" s="32"/>
      <c r="D10" s="32" t="s">
        <v>518</v>
      </c>
      <c r="E10" s="32"/>
      <c r="F10" s="32"/>
      <c r="G10" s="37">
        <f>G16+G28</f>
        <v>19096.069877000002</v>
      </c>
      <c r="H10" s="37"/>
      <c r="I10" s="37">
        <f>I16+I28</f>
        <v>18082.069945000003</v>
      </c>
      <c r="J10" s="37"/>
      <c r="K10" s="39">
        <f>I10/G10*100-100</f>
        <v>-5.3099927814010357</v>
      </c>
      <c r="N10" s="31"/>
      <c r="O10" s="31"/>
    </row>
    <row r="11" spans="1:15" ht="13.5" customHeight="1">
      <c r="A11" s="20"/>
      <c r="B11" s="35"/>
      <c r="C11" s="35"/>
      <c r="D11" s="35" t="s">
        <v>515</v>
      </c>
      <c r="E11" s="35"/>
      <c r="F11" s="32"/>
      <c r="G11" s="36">
        <f>G9-G10</f>
        <v>-4564.8713060000009</v>
      </c>
      <c r="H11" s="37"/>
      <c r="I11" s="36">
        <f>I9-I10</f>
        <v>-2643.6793050000033</v>
      </c>
      <c r="J11" s="37"/>
      <c r="K11" s="38"/>
    </row>
    <row r="12" spans="1:15" ht="13.5" customHeight="1">
      <c r="A12" s="20"/>
      <c r="B12" s="32"/>
      <c r="C12" s="32"/>
      <c r="D12" s="32" t="s">
        <v>516</v>
      </c>
      <c r="E12" s="32"/>
      <c r="F12" s="32"/>
      <c r="G12" s="37">
        <f>G9/G10*100</f>
        <v>76.095231451273136</v>
      </c>
      <c r="H12" s="37"/>
      <c r="I12" s="37">
        <f>I9/I10*100</f>
        <v>85.379553817448723</v>
      </c>
      <c r="J12" s="37"/>
      <c r="K12" s="40"/>
    </row>
    <row r="13" spans="1:15" ht="25.5" customHeight="1">
      <c r="A13" s="20"/>
      <c r="B13" s="41"/>
      <c r="C13" s="35"/>
      <c r="D13" s="214" t="s">
        <v>646</v>
      </c>
      <c r="E13" s="214"/>
      <c r="F13" s="32"/>
      <c r="G13" s="42">
        <v>-3235.5353890000006</v>
      </c>
      <c r="H13" s="43"/>
      <c r="I13" s="42">
        <v>-1872.0414950000049</v>
      </c>
      <c r="J13" s="43"/>
      <c r="K13" s="44"/>
    </row>
    <row r="14" spans="1:15" ht="13.5" customHeight="1">
      <c r="A14" s="20"/>
      <c r="B14" s="45" t="s">
        <v>640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>
      <c r="A15" s="20"/>
      <c r="B15" s="35"/>
      <c r="C15" s="35"/>
      <c r="D15" s="35" t="s">
        <v>514</v>
      </c>
      <c r="E15" s="35"/>
      <c r="F15" s="46"/>
      <c r="G15" s="36">
        <v>10378.660556000001</v>
      </c>
      <c r="H15" s="47"/>
      <c r="I15" s="36">
        <v>11108.827658</v>
      </c>
      <c r="J15" s="47"/>
      <c r="K15" s="38">
        <f>I15/G15*100-100</f>
        <v>7.0352729820986752</v>
      </c>
    </row>
    <row r="16" spans="1:15" ht="13.5" customHeight="1">
      <c r="A16" s="20"/>
      <c r="B16" s="46"/>
      <c r="C16" s="46"/>
      <c r="D16" s="32" t="s">
        <v>518</v>
      </c>
      <c r="E16" s="32"/>
      <c r="F16" s="46"/>
      <c r="G16" s="47">
        <v>13701.843967000001</v>
      </c>
      <c r="H16" s="47"/>
      <c r="I16" s="47">
        <v>13564.074042000002</v>
      </c>
      <c r="J16" s="47"/>
      <c r="K16" s="48">
        <f>I16/G16*100-100</f>
        <v>-1.0054845561795105</v>
      </c>
    </row>
    <row r="17" spans="1:14" ht="13.5" customHeight="1">
      <c r="A17" s="20"/>
      <c r="B17" s="35"/>
      <c r="C17" s="35"/>
      <c r="D17" s="35" t="s">
        <v>515</v>
      </c>
      <c r="E17" s="35"/>
      <c r="F17" s="46"/>
      <c r="G17" s="36">
        <f>G15-G16</f>
        <v>-3323.183411</v>
      </c>
      <c r="H17" s="47"/>
      <c r="I17" s="36">
        <f>I15-I16</f>
        <v>-2455.2463840000019</v>
      </c>
      <c r="J17" s="47"/>
      <c r="K17" s="38"/>
    </row>
    <row r="18" spans="1:14" ht="13.5" customHeight="1">
      <c r="A18" s="20"/>
      <c r="B18" s="46"/>
      <c r="C18" s="46"/>
      <c r="D18" s="32" t="s">
        <v>516</v>
      </c>
      <c r="E18" s="32"/>
      <c r="F18" s="46"/>
      <c r="G18" s="49">
        <f>G15/G16*100</f>
        <v>75.746451214860784</v>
      </c>
      <c r="H18" s="49"/>
      <c r="I18" s="49">
        <f>I15/I16*100</f>
        <v>81.89890163974674</v>
      </c>
      <c r="J18" s="47"/>
      <c r="K18" s="50"/>
    </row>
    <row r="19" spans="1:14" ht="26.25" customHeight="1">
      <c r="A19" s="20"/>
      <c r="B19" s="41"/>
      <c r="C19" s="35"/>
      <c r="D19" s="214" t="s">
        <v>646</v>
      </c>
      <c r="E19" s="214"/>
      <c r="F19" s="46"/>
      <c r="G19" s="42">
        <v>-3326.126287000001</v>
      </c>
      <c r="H19" s="51"/>
      <c r="I19" s="42">
        <v>-2543.9734130000015</v>
      </c>
      <c r="J19" s="51"/>
      <c r="K19" s="44"/>
    </row>
    <row r="20" spans="1:14" ht="13.5" customHeight="1">
      <c r="A20" s="20"/>
      <c r="B20" s="45"/>
      <c r="C20" s="45" t="s">
        <v>517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>
      <c r="A21" s="20"/>
      <c r="B21" s="35"/>
      <c r="C21" s="35"/>
      <c r="D21" s="35"/>
      <c r="E21" s="35" t="s">
        <v>514</v>
      </c>
      <c r="F21" s="46"/>
      <c r="G21" s="36">
        <v>9566.7701959999995</v>
      </c>
      <c r="H21" s="47"/>
      <c r="I21" s="36">
        <v>10204.085745</v>
      </c>
      <c r="J21" s="47"/>
      <c r="K21" s="38">
        <f>I21/G21*100-100</f>
        <v>6.6617629141595813</v>
      </c>
      <c r="M21" s="52"/>
      <c r="N21" s="52"/>
    </row>
    <row r="22" spans="1:14" ht="13.5" customHeight="1">
      <c r="A22" s="20"/>
      <c r="B22" s="46"/>
      <c r="C22" s="46"/>
      <c r="D22" s="46"/>
      <c r="E22" s="32" t="s">
        <v>518</v>
      </c>
      <c r="F22" s="32"/>
      <c r="G22" s="47">
        <v>12700.846318999998</v>
      </c>
      <c r="H22" s="47"/>
      <c r="I22" s="47">
        <v>12483.548022000001</v>
      </c>
      <c r="J22" s="47"/>
      <c r="K22" s="48">
        <f>I22/G22*100-100</f>
        <v>-1.7108961996881078</v>
      </c>
    </row>
    <row r="23" spans="1:14" ht="13.5" customHeight="1">
      <c r="A23" s="20"/>
      <c r="B23" s="35"/>
      <c r="C23" s="35"/>
      <c r="D23" s="35"/>
      <c r="E23" s="35" t="s">
        <v>515</v>
      </c>
      <c r="F23" s="46"/>
      <c r="G23" s="36">
        <f>G21-G22</f>
        <v>-3134.0761229999989</v>
      </c>
      <c r="H23" s="47"/>
      <c r="I23" s="36">
        <f>I21-I22</f>
        <v>-2279.4622770000005</v>
      </c>
      <c r="J23" s="47"/>
      <c r="K23" s="38"/>
    </row>
    <row r="24" spans="1:14" ht="13.5" customHeight="1">
      <c r="A24" s="20"/>
      <c r="B24" s="46"/>
      <c r="C24" s="46"/>
      <c r="D24" s="52"/>
      <c r="E24" s="32" t="s">
        <v>516</v>
      </c>
      <c r="F24" s="32"/>
      <c r="G24" s="47">
        <f>G21/G22*100</f>
        <v>75.323879651141539</v>
      </c>
      <c r="H24" s="47"/>
      <c r="I24" s="47">
        <f>I21/I22*100</f>
        <v>81.740269088700913</v>
      </c>
      <c r="J24" s="47"/>
      <c r="K24" s="50"/>
    </row>
    <row r="25" spans="1:14" ht="26.25" customHeight="1">
      <c r="A25" s="20"/>
      <c r="B25" s="41"/>
      <c r="C25" s="35"/>
      <c r="D25" s="35"/>
      <c r="E25" s="210" t="s">
        <v>697</v>
      </c>
      <c r="F25" s="46"/>
      <c r="G25" s="42">
        <v>-3314.0786309999985</v>
      </c>
      <c r="H25" s="51"/>
      <c r="I25" s="42">
        <v>-2437.1945640000013</v>
      </c>
      <c r="J25" s="51"/>
      <c r="K25" s="44"/>
    </row>
    <row r="26" spans="1:14" ht="13.5" customHeight="1">
      <c r="A26" s="20"/>
      <c r="B26" s="45" t="s">
        <v>641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>
      <c r="A27" s="20"/>
      <c r="B27" s="35"/>
      <c r="C27" s="35"/>
      <c r="D27" s="35" t="s">
        <v>514</v>
      </c>
      <c r="E27" s="35"/>
      <c r="F27" s="46"/>
      <c r="G27" s="36">
        <v>4152.5380150000001</v>
      </c>
      <c r="H27" s="47"/>
      <c r="I27" s="36">
        <v>4329.5629819999995</v>
      </c>
      <c r="J27" s="47"/>
      <c r="K27" s="38">
        <f>I27/G27*100-100</f>
        <v>4.2630546995726633</v>
      </c>
    </row>
    <row r="28" spans="1:14" ht="13.5" customHeight="1">
      <c r="A28" s="20"/>
      <c r="B28" s="46"/>
      <c r="C28" s="46"/>
      <c r="D28" s="32" t="s">
        <v>518</v>
      </c>
      <c r="E28" s="46"/>
      <c r="F28" s="46"/>
      <c r="G28" s="47">
        <v>5394.2259099999992</v>
      </c>
      <c r="H28" s="47"/>
      <c r="I28" s="47">
        <v>4517.9959029999991</v>
      </c>
      <c r="J28" s="47"/>
      <c r="K28" s="48">
        <f>I28/G28*100-100</f>
        <v>-16.243850769683476</v>
      </c>
    </row>
    <row r="29" spans="1:14" ht="13.5" customHeight="1">
      <c r="B29" s="35"/>
      <c r="C29" s="35"/>
      <c r="D29" s="35" t="s">
        <v>515</v>
      </c>
      <c r="E29" s="35"/>
      <c r="F29" s="46"/>
      <c r="G29" s="36">
        <f>G27-G28</f>
        <v>-1241.6878949999991</v>
      </c>
      <c r="H29" s="47"/>
      <c r="I29" s="36">
        <f>I27-I28</f>
        <v>-188.43292099999962</v>
      </c>
      <c r="J29" s="47"/>
      <c r="K29" s="38"/>
    </row>
    <row r="30" spans="1:14" ht="13.5" customHeight="1">
      <c r="B30" s="46"/>
      <c r="C30" s="46"/>
      <c r="D30" s="32" t="s">
        <v>516</v>
      </c>
      <c r="E30" s="46"/>
      <c r="F30" s="46"/>
      <c r="G30" s="47">
        <f>G27/G28*100</f>
        <v>76.981166237437037</v>
      </c>
      <c r="H30" s="47"/>
      <c r="I30" s="47">
        <f>I27/I28*100</f>
        <v>95.829280835007438</v>
      </c>
      <c r="J30" s="47"/>
      <c r="K30" s="50"/>
    </row>
    <row r="31" spans="1:14" ht="13.5" customHeight="1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>
      <c r="A32" s="20"/>
      <c r="B32" s="46"/>
      <c r="C32" s="46"/>
      <c r="D32" s="46" t="s">
        <v>354</v>
      </c>
      <c r="E32" s="46" t="s">
        <v>514</v>
      </c>
      <c r="F32" s="46"/>
      <c r="G32" s="47">
        <v>3663.4703870000003</v>
      </c>
      <c r="H32" s="47"/>
      <c r="I32" s="47">
        <v>3864.2992779999995</v>
      </c>
      <c r="J32" s="47"/>
      <c r="K32" s="48">
        <f>I32/G32*100-100</f>
        <v>5.4819302405896337</v>
      </c>
    </row>
    <row r="33" spans="1:14" ht="13.5" customHeight="1">
      <c r="A33" s="20"/>
      <c r="B33" s="35"/>
      <c r="C33" s="35"/>
      <c r="D33" s="35" t="s">
        <v>354</v>
      </c>
      <c r="E33" s="35" t="s">
        <v>518</v>
      </c>
      <c r="F33" s="46"/>
      <c r="G33" s="36">
        <v>3428.2455249999994</v>
      </c>
      <c r="H33" s="47"/>
      <c r="I33" s="36">
        <v>3057.1541899999993</v>
      </c>
      <c r="J33" s="47"/>
      <c r="K33" s="38">
        <f>I33/G33*100-100</f>
        <v>-10.824526198426241</v>
      </c>
    </row>
    <row r="34" spans="1:14" ht="13.5" customHeight="1">
      <c r="A34" s="20"/>
      <c r="B34" s="46"/>
      <c r="C34" s="46"/>
      <c r="D34" s="46" t="s">
        <v>354</v>
      </c>
      <c r="E34" s="46" t="s">
        <v>515</v>
      </c>
      <c r="F34" s="46"/>
      <c r="G34" s="47">
        <f>G32-G33</f>
        <v>235.22486200000094</v>
      </c>
      <c r="H34" s="47"/>
      <c r="I34" s="47">
        <f>I32-I33</f>
        <v>807.14508800000021</v>
      </c>
      <c r="J34" s="47"/>
      <c r="K34" s="48"/>
    </row>
    <row r="35" spans="1:14" ht="13.5" customHeight="1">
      <c r="A35" s="20"/>
      <c r="B35" s="35"/>
      <c r="C35" s="35"/>
      <c r="D35" s="54"/>
      <c r="E35" s="35" t="s">
        <v>516</v>
      </c>
      <c r="F35" s="46"/>
      <c r="G35" s="36">
        <f>G32/G33*100</f>
        <v>106.86137735132029</v>
      </c>
      <c r="H35" s="47"/>
      <c r="I35" s="36">
        <f>I32/I33*100</f>
        <v>126.40184425895772</v>
      </c>
      <c r="J35" s="47"/>
      <c r="K35" s="55"/>
    </row>
    <row r="36" spans="1:14" ht="3" customHeight="1" thickBo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3.5" thickTop="1"/>
    <row r="39" spans="1:14">
      <c r="G39" s="58"/>
      <c r="I39" s="58"/>
    </row>
    <row r="43" spans="1:14" ht="12.75" customHeight="1"/>
    <row r="44" spans="1:14">
      <c r="G44" s="58"/>
      <c r="I44" s="58"/>
    </row>
    <row r="45" spans="1:14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9" t="s">
        <v>356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6" ht="14.25" customHeight="1">
      <c r="A2" s="219" t="s">
        <v>533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7" t="s">
        <v>647</v>
      </c>
      <c r="D5" s="218"/>
      <c r="E5" s="218"/>
      <c r="F5" s="218"/>
      <c r="G5" s="218"/>
      <c r="H5" s="218"/>
      <c r="I5" s="218"/>
      <c r="J5" s="63"/>
      <c r="K5" s="217" t="s">
        <v>648</v>
      </c>
      <c r="L5" s="218"/>
      <c r="M5" s="218"/>
      <c r="N5" s="218"/>
      <c r="O5" s="218"/>
      <c r="P5" s="218"/>
      <c r="Q5" s="218"/>
      <c r="R5" s="63"/>
      <c r="S5" s="217" t="s">
        <v>649</v>
      </c>
      <c r="T5" s="218"/>
      <c r="U5" s="218"/>
      <c r="V5" s="218"/>
      <c r="W5" s="218"/>
      <c r="X5" s="218"/>
      <c r="Y5" s="218"/>
      <c r="Z5" s="63"/>
      <c r="AA5" s="217" t="s">
        <v>650</v>
      </c>
      <c r="AB5" s="218"/>
      <c r="AC5" s="218"/>
      <c r="AD5" s="218"/>
      <c r="AE5" s="218"/>
      <c r="AF5" s="218"/>
      <c r="AG5" s="218"/>
      <c r="AH5" s="63"/>
      <c r="AI5" s="217" t="s">
        <v>651</v>
      </c>
      <c r="AJ5" s="218"/>
      <c r="AK5" s="218"/>
      <c r="AL5" s="218"/>
      <c r="AM5" s="218"/>
      <c r="AN5" s="218"/>
      <c r="AO5" s="218"/>
      <c r="AP5" s="63"/>
      <c r="AQ5" s="215" t="s">
        <v>519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644</v>
      </c>
      <c r="D7" s="216"/>
      <c r="E7" s="216"/>
      <c r="F7" s="63"/>
      <c r="G7" s="215" t="s">
        <v>652</v>
      </c>
      <c r="H7" s="216"/>
      <c r="I7" s="216"/>
      <c r="J7" s="63"/>
      <c r="K7" s="216" t="s">
        <v>644</v>
      </c>
      <c r="L7" s="216"/>
      <c r="M7" s="216"/>
      <c r="N7" s="63"/>
      <c r="O7" s="215" t="s">
        <v>652</v>
      </c>
      <c r="P7" s="216"/>
      <c r="Q7" s="216"/>
      <c r="R7" s="63"/>
      <c r="S7" s="216" t="s">
        <v>644</v>
      </c>
      <c r="T7" s="216"/>
      <c r="U7" s="216"/>
      <c r="V7" s="63"/>
      <c r="W7" s="215" t="s">
        <v>652</v>
      </c>
      <c r="X7" s="216"/>
      <c r="Y7" s="216"/>
      <c r="Z7" s="63"/>
      <c r="AA7" s="216" t="s">
        <v>644</v>
      </c>
      <c r="AB7" s="216"/>
      <c r="AC7" s="216"/>
      <c r="AD7" s="63"/>
      <c r="AE7" s="215" t="s">
        <v>652</v>
      </c>
      <c r="AF7" s="216"/>
      <c r="AG7" s="216"/>
      <c r="AH7" s="63"/>
      <c r="AI7" s="216" t="s">
        <v>644</v>
      </c>
      <c r="AJ7" s="216"/>
      <c r="AK7" s="216"/>
      <c r="AL7" s="63"/>
      <c r="AM7" s="215" t="s">
        <v>652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653</v>
      </c>
      <c r="H11" s="63"/>
      <c r="I11" s="30" t="s">
        <v>654</v>
      </c>
      <c r="J11" s="63"/>
      <c r="K11" s="209">
        <v>2020</v>
      </c>
      <c r="L11" s="63"/>
      <c r="M11" s="209">
        <v>2021</v>
      </c>
      <c r="N11" s="63"/>
      <c r="O11" s="30" t="s">
        <v>653</v>
      </c>
      <c r="P11" s="63"/>
      <c r="Q11" s="30" t="s">
        <v>654</v>
      </c>
      <c r="R11" s="63"/>
      <c r="S11" s="209">
        <v>2020</v>
      </c>
      <c r="T11" s="63"/>
      <c r="U11" s="209">
        <v>2021</v>
      </c>
      <c r="V11" s="63"/>
      <c r="W11" s="30" t="s">
        <v>653</v>
      </c>
      <c r="X11" s="63"/>
      <c r="Y11" s="30" t="s">
        <v>654</v>
      </c>
      <c r="Z11" s="63"/>
      <c r="AA11" s="209">
        <v>2020</v>
      </c>
      <c r="AB11" s="63"/>
      <c r="AC11" s="209">
        <v>2021</v>
      </c>
      <c r="AD11" s="63"/>
      <c r="AE11" s="30" t="s">
        <v>653</v>
      </c>
      <c r="AF11" s="63"/>
      <c r="AG11" s="30" t="s">
        <v>654</v>
      </c>
      <c r="AH11" s="63"/>
      <c r="AI11" s="209">
        <v>2020</v>
      </c>
      <c r="AJ11" s="63"/>
      <c r="AK11" s="209">
        <v>2021</v>
      </c>
      <c r="AL11" s="63"/>
      <c r="AM11" s="30" t="s">
        <v>653</v>
      </c>
      <c r="AN11" s="63"/>
      <c r="AO11" s="30" t="s">
        <v>654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67892.546564000004</v>
      </c>
      <c r="D13" s="68"/>
      <c r="E13" s="67">
        <f>SUM(E14:E25)</f>
        <v>18082.069944999999</v>
      </c>
      <c r="F13" s="68"/>
      <c r="G13" s="69"/>
      <c r="H13" s="68"/>
      <c r="I13" s="68"/>
      <c r="J13" s="68"/>
      <c r="K13" s="67">
        <f>SUM(K14:K25)</f>
        <v>52561.370996999998</v>
      </c>
      <c r="L13" s="68"/>
      <c r="M13" s="67">
        <f>SUM(M14:M25)</f>
        <v>13793.659039000002</v>
      </c>
      <c r="N13" s="68"/>
      <c r="O13" s="69"/>
      <c r="P13" s="68"/>
      <c r="Q13" s="68"/>
      <c r="R13" s="68"/>
      <c r="S13" s="67">
        <f>SUM(S14:S25)</f>
        <v>15331.175566999998</v>
      </c>
      <c r="T13" s="68"/>
      <c r="U13" s="67">
        <f>SUM(U14:U25)</f>
        <v>4288.4109060000001</v>
      </c>
      <c r="V13" s="68"/>
      <c r="W13" s="69"/>
      <c r="X13" s="68"/>
      <c r="Y13" s="68"/>
      <c r="Z13" s="68"/>
      <c r="AA13" s="67">
        <f>SUM(AA14:AA25)</f>
        <v>50697.608292000004</v>
      </c>
      <c r="AB13" s="68"/>
      <c r="AC13" s="67">
        <f>SUM(AC14:AC25)</f>
        <v>13564.074042000002</v>
      </c>
      <c r="AD13" s="68"/>
      <c r="AE13" s="69"/>
      <c r="AF13" s="68"/>
      <c r="AG13" s="68"/>
      <c r="AH13" s="68"/>
      <c r="AI13" s="67">
        <f>SUM(AI14:AI25)</f>
        <v>17194.938272000003</v>
      </c>
      <c r="AJ13" s="68"/>
      <c r="AK13" s="67">
        <f>SUM(AK14:AK25)</f>
        <v>4517.9959029999991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6610.6285310000003</v>
      </c>
      <c r="D14" s="72"/>
      <c r="E14" s="72">
        <f>M14+U14</f>
        <v>5522.3432590000002</v>
      </c>
      <c r="F14" s="32"/>
      <c r="G14" s="37">
        <f>E14/C14*100-100</f>
        <v>-16.462659592753937</v>
      </c>
      <c r="H14" s="72"/>
      <c r="I14" s="37">
        <f>E14/C25*100-100</f>
        <v>-2.7885236553181016</v>
      </c>
      <c r="J14" s="32"/>
      <c r="K14" s="72">
        <v>4766.9043610000008</v>
      </c>
      <c r="L14" s="72"/>
      <c r="M14" s="72">
        <v>4227.5929170000009</v>
      </c>
      <c r="N14" s="32"/>
      <c r="O14" s="37">
        <f>M14/K14*100-100</f>
        <v>-11.313661931469156</v>
      </c>
      <c r="P14" s="72"/>
      <c r="Q14" s="37">
        <f>M14/K25*100-100</f>
        <v>-5.9094773056547467</v>
      </c>
      <c r="R14" s="32"/>
      <c r="S14" s="72">
        <v>1843.724169999999</v>
      </c>
      <c r="T14" s="72"/>
      <c r="U14" s="72">
        <v>1294.7503419999996</v>
      </c>
      <c r="V14" s="32"/>
      <c r="W14" s="37">
        <f>U14/S14*100-100</f>
        <v>-29.775268824511841</v>
      </c>
      <c r="X14" s="72"/>
      <c r="Y14" s="37">
        <f>U14/S25*100-100</f>
        <v>9.0187540919911982</v>
      </c>
      <c r="Z14" s="32"/>
      <c r="AA14" s="72">
        <v>4579.4203610000004</v>
      </c>
      <c r="AB14" s="72"/>
      <c r="AC14" s="72">
        <v>4200.5106910000004</v>
      </c>
      <c r="AD14" s="32"/>
      <c r="AE14" s="37">
        <f>AC14/AA14*100-100</f>
        <v>-8.2741840698209614</v>
      </c>
      <c r="AF14" s="72"/>
      <c r="AG14" s="37">
        <f>AC14/AA25*100-100</f>
        <v>-2.508357173327326</v>
      </c>
      <c r="AH14" s="32"/>
      <c r="AI14" s="72">
        <v>2031.208169999999</v>
      </c>
      <c r="AJ14" s="72"/>
      <c r="AK14" s="72">
        <v>1321.8325679999996</v>
      </c>
      <c r="AL14" s="32"/>
      <c r="AM14" s="37">
        <f>AK14/AI14*100-100</f>
        <v>-34.923825754403097</v>
      </c>
      <c r="AN14" s="72"/>
      <c r="AO14" s="37">
        <f>AK14/AI25*100-100</f>
        <v>-3.6682425460579111</v>
      </c>
      <c r="AP14" s="32"/>
      <c r="AQ14" s="73" t="s">
        <v>520</v>
      </c>
    </row>
    <row r="15" spans="1:46" ht="13.5" customHeight="1">
      <c r="A15" s="71" t="s">
        <v>328</v>
      </c>
      <c r="B15" s="32"/>
      <c r="C15" s="72">
        <f t="shared" ref="C15:C25" si="0">K15+S15</f>
        <v>6420.1838169999992</v>
      </c>
      <c r="D15" s="72"/>
      <c r="E15" s="72">
        <f t="shared" ref="E15:E16" si="1">M15+U15</f>
        <v>5752.1066410000003</v>
      </c>
      <c r="F15" s="32"/>
      <c r="G15" s="37">
        <f t="shared" ref="G15:G16" si="2">E15/C15*100-100</f>
        <v>-10.405888601366797</v>
      </c>
      <c r="H15" s="72"/>
      <c r="I15" s="37">
        <f t="shared" ref="I15:I16" si="3">E15/E14*100-100</f>
        <v>4.1606139137683016</v>
      </c>
      <c r="J15" s="32"/>
      <c r="K15" s="72">
        <v>4947.0813639999988</v>
      </c>
      <c r="L15" s="72"/>
      <c r="M15" s="72">
        <v>4378.4984550000008</v>
      </c>
      <c r="N15" s="32"/>
      <c r="O15" s="37">
        <f t="shared" ref="O15:O16" si="4">M15/K15*100-100</f>
        <v>-11.493300133237867</v>
      </c>
      <c r="P15" s="72"/>
      <c r="Q15" s="37">
        <f t="shared" ref="Q15:Q16" si="5">M15/M14*100-100</f>
        <v>3.5695380554068521</v>
      </c>
      <c r="R15" s="32"/>
      <c r="S15" s="72">
        <v>1473.102453</v>
      </c>
      <c r="T15" s="72"/>
      <c r="U15" s="72">
        <v>1373.6081859999999</v>
      </c>
      <c r="V15" s="32"/>
      <c r="W15" s="37">
        <f t="shared" ref="W15:W16" si="6">U15/S15*100-100</f>
        <v>-6.7540629504335072</v>
      </c>
      <c r="X15" s="72"/>
      <c r="Y15" s="37">
        <f t="shared" ref="Y15:Y16" si="7">U15/U14*100-100</f>
        <v>6.0905829828311653</v>
      </c>
      <c r="Z15" s="32"/>
      <c r="AA15" s="72">
        <v>4740.3108739999989</v>
      </c>
      <c r="AB15" s="72"/>
      <c r="AC15" s="72">
        <v>4288.7606350000015</v>
      </c>
      <c r="AD15" s="32"/>
      <c r="AE15" s="37">
        <f t="shared" ref="AE15:AE16" si="8">AC15/AA15*100-100</f>
        <v>-9.5257516015815042</v>
      </c>
      <c r="AF15" s="72"/>
      <c r="AG15" s="37">
        <f t="shared" ref="AG15:AG16" si="9">AC15/AC14*100-100</f>
        <v>2.1009336838276624</v>
      </c>
      <c r="AH15" s="32"/>
      <c r="AI15" s="72">
        <v>1679.8729429999999</v>
      </c>
      <c r="AJ15" s="72"/>
      <c r="AK15" s="72">
        <v>1463.3460059999998</v>
      </c>
      <c r="AL15" s="32"/>
      <c r="AM15" s="37">
        <f t="shared" ref="AM15:AM16" si="10">AK15/AI15*100-100</f>
        <v>-12.889482975618122</v>
      </c>
      <c r="AN15" s="72"/>
      <c r="AO15" s="37">
        <f t="shared" ref="AO15:AO16" si="11">AK15/AK14*100-100</f>
        <v>10.705851968386384</v>
      </c>
      <c r="AP15" s="32"/>
      <c r="AQ15" s="73" t="s">
        <v>521</v>
      </c>
    </row>
    <row r="16" spans="1:46" ht="13.5" customHeight="1">
      <c r="A16" s="71" t="s">
        <v>329</v>
      </c>
      <c r="B16" s="32"/>
      <c r="C16" s="72">
        <f t="shared" si="0"/>
        <v>6065.2575290000013</v>
      </c>
      <c r="D16" s="72"/>
      <c r="E16" s="72">
        <f t="shared" si="1"/>
        <v>6807.6200450000006</v>
      </c>
      <c r="F16" s="32"/>
      <c r="G16" s="37">
        <f t="shared" si="2"/>
        <v>12.239587724849585</v>
      </c>
      <c r="H16" s="72"/>
      <c r="I16" s="37">
        <f t="shared" si="3"/>
        <v>18.35003190790114</v>
      </c>
      <c r="J16" s="32"/>
      <c r="K16" s="72">
        <v>4542.8836870000014</v>
      </c>
      <c r="L16" s="72"/>
      <c r="M16" s="72">
        <v>5187.5676670000003</v>
      </c>
      <c r="N16" s="32"/>
      <c r="O16" s="37">
        <f t="shared" si="4"/>
        <v>14.191073873294144</v>
      </c>
      <c r="P16" s="72"/>
      <c r="Q16" s="37">
        <f t="shared" si="5"/>
        <v>18.47823449785821</v>
      </c>
      <c r="R16" s="32"/>
      <c r="S16" s="72">
        <v>1522.3738420000002</v>
      </c>
      <c r="T16" s="72"/>
      <c r="U16" s="72">
        <v>1620.0523780000001</v>
      </c>
      <c r="V16" s="32"/>
      <c r="W16" s="37">
        <f t="shared" si="6"/>
        <v>6.4161990507979283</v>
      </c>
      <c r="X16" s="72"/>
      <c r="Y16" s="37">
        <f t="shared" si="7"/>
        <v>17.941374732022751</v>
      </c>
      <c r="Z16" s="32"/>
      <c r="AA16" s="72">
        <v>4382.1127320000014</v>
      </c>
      <c r="AB16" s="72"/>
      <c r="AC16" s="72">
        <v>5074.8027160000001</v>
      </c>
      <c r="AD16" s="32"/>
      <c r="AE16" s="37">
        <f t="shared" si="8"/>
        <v>15.807215066415111</v>
      </c>
      <c r="AF16" s="72"/>
      <c r="AG16" s="37">
        <f t="shared" si="9"/>
        <v>18.327954108355087</v>
      </c>
      <c r="AH16" s="32"/>
      <c r="AI16" s="72">
        <v>1683.1447970000002</v>
      </c>
      <c r="AJ16" s="72"/>
      <c r="AK16" s="72">
        <v>1732.817329</v>
      </c>
      <c r="AL16" s="32"/>
      <c r="AM16" s="37">
        <f t="shared" si="10"/>
        <v>2.9511740218984812</v>
      </c>
      <c r="AN16" s="72"/>
      <c r="AO16" s="37">
        <f t="shared" si="11"/>
        <v>18.414737314012953</v>
      </c>
      <c r="AP16" s="32"/>
      <c r="AQ16" s="73" t="s">
        <v>522</v>
      </c>
    </row>
    <row r="17" spans="1:43" ht="13.5" customHeight="1">
      <c r="A17" s="71" t="s">
        <v>330</v>
      </c>
      <c r="B17" s="32"/>
      <c r="C17" s="72">
        <f t="shared" si="0"/>
        <v>4111.4018080000005</v>
      </c>
      <c r="D17" s="72"/>
      <c r="E17" s="72"/>
      <c r="F17" s="32"/>
      <c r="G17" s="37"/>
      <c r="H17" s="72"/>
      <c r="I17" s="37"/>
      <c r="J17" s="32"/>
      <c r="K17" s="72">
        <v>2974.8909260000005</v>
      </c>
      <c r="L17" s="72"/>
      <c r="M17" s="72"/>
      <c r="N17" s="32"/>
      <c r="O17" s="37"/>
      <c r="P17" s="72"/>
      <c r="Q17" s="37"/>
      <c r="R17" s="32"/>
      <c r="S17" s="72">
        <v>1136.5108819999998</v>
      </c>
      <c r="T17" s="72"/>
      <c r="U17" s="72"/>
      <c r="V17" s="32"/>
      <c r="W17" s="37"/>
      <c r="X17" s="72"/>
      <c r="Y17" s="37"/>
      <c r="Z17" s="32"/>
      <c r="AA17" s="72">
        <v>2858.4080740000004</v>
      </c>
      <c r="AB17" s="72"/>
      <c r="AC17" s="72"/>
      <c r="AD17" s="32"/>
      <c r="AE17" s="37"/>
      <c r="AF17" s="72"/>
      <c r="AG17" s="37"/>
      <c r="AH17" s="32"/>
      <c r="AI17" s="72">
        <v>1252.9937339999999</v>
      </c>
      <c r="AJ17" s="72"/>
      <c r="AK17" s="72"/>
      <c r="AL17" s="32"/>
      <c r="AM17" s="37"/>
      <c r="AN17" s="72"/>
      <c r="AO17" s="37"/>
      <c r="AP17" s="32"/>
      <c r="AQ17" s="73" t="s">
        <v>523</v>
      </c>
    </row>
    <row r="18" spans="1:43" ht="13.5" customHeight="1">
      <c r="A18" s="71" t="s">
        <v>331</v>
      </c>
      <c r="B18" s="32"/>
      <c r="C18" s="72">
        <f t="shared" si="0"/>
        <v>4369.9490860000005</v>
      </c>
      <c r="D18" s="72"/>
      <c r="E18" s="72"/>
      <c r="F18" s="32"/>
      <c r="G18" s="37"/>
      <c r="H18" s="72"/>
      <c r="I18" s="37"/>
      <c r="J18" s="32"/>
      <c r="K18" s="72">
        <v>3418.7967220000005</v>
      </c>
      <c r="L18" s="72"/>
      <c r="M18" s="72"/>
      <c r="N18" s="32"/>
      <c r="O18" s="37"/>
      <c r="P18" s="72"/>
      <c r="Q18" s="37"/>
      <c r="R18" s="32"/>
      <c r="S18" s="72">
        <v>951.15236400000003</v>
      </c>
      <c r="T18" s="72"/>
      <c r="U18" s="72"/>
      <c r="V18" s="32"/>
      <c r="W18" s="37"/>
      <c r="X18" s="72"/>
      <c r="Y18" s="37"/>
      <c r="Z18" s="32"/>
      <c r="AA18" s="72">
        <v>3312.4456620000005</v>
      </c>
      <c r="AB18" s="72"/>
      <c r="AC18" s="72"/>
      <c r="AD18" s="32"/>
      <c r="AE18" s="37"/>
      <c r="AF18" s="72"/>
      <c r="AG18" s="37"/>
      <c r="AH18" s="32"/>
      <c r="AI18" s="72">
        <v>1057.503424</v>
      </c>
      <c r="AJ18" s="72"/>
      <c r="AK18" s="72"/>
      <c r="AL18" s="32"/>
      <c r="AM18" s="37"/>
      <c r="AN18" s="72"/>
      <c r="AO18" s="37"/>
      <c r="AP18" s="32"/>
      <c r="AQ18" s="73" t="s">
        <v>524</v>
      </c>
    </row>
    <row r="19" spans="1:43" ht="13.5" customHeight="1">
      <c r="A19" s="71" t="s">
        <v>332</v>
      </c>
      <c r="B19" s="32"/>
      <c r="C19" s="72">
        <f t="shared" si="0"/>
        <v>5152.1336029999993</v>
      </c>
      <c r="D19" s="72"/>
      <c r="E19" s="72"/>
      <c r="F19" s="32"/>
      <c r="G19" s="37"/>
      <c r="H19" s="72"/>
      <c r="I19" s="37"/>
      <c r="J19" s="32"/>
      <c r="K19" s="72">
        <v>4127.2303379999994</v>
      </c>
      <c r="L19" s="72"/>
      <c r="M19" s="72"/>
      <c r="N19" s="32"/>
      <c r="O19" s="37"/>
      <c r="P19" s="72"/>
      <c r="Q19" s="37"/>
      <c r="R19" s="32"/>
      <c r="S19" s="72">
        <v>1024.9032649999999</v>
      </c>
      <c r="T19" s="72"/>
      <c r="U19" s="72"/>
      <c r="V19" s="32"/>
      <c r="W19" s="37"/>
      <c r="X19" s="72"/>
      <c r="Y19" s="37"/>
      <c r="Z19" s="32"/>
      <c r="AA19" s="72">
        <v>4011.8779329999993</v>
      </c>
      <c r="AB19" s="72"/>
      <c r="AC19" s="72"/>
      <c r="AD19" s="32"/>
      <c r="AE19" s="37"/>
      <c r="AF19" s="72"/>
      <c r="AG19" s="37"/>
      <c r="AH19" s="32"/>
      <c r="AI19" s="72">
        <v>1140.25567</v>
      </c>
      <c r="AJ19" s="72"/>
      <c r="AK19" s="72"/>
      <c r="AL19" s="32"/>
      <c r="AM19" s="37"/>
      <c r="AN19" s="72"/>
      <c r="AO19" s="37"/>
      <c r="AP19" s="32"/>
      <c r="AQ19" s="73" t="s">
        <v>525</v>
      </c>
    </row>
    <row r="20" spans="1:43" ht="13.5" customHeight="1">
      <c r="A20" s="71" t="s">
        <v>333</v>
      </c>
      <c r="B20" s="32"/>
      <c r="C20" s="72">
        <f t="shared" si="0"/>
        <v>5823.0677859999996</v>
      </c>
      <c r="D20" s="72"/>
      <c r="E20" s="72"/>
      <c r="F20" s="32"/>
      <c r="G20" s="37"/>
      <c r="H20" s="72"/>
      <c r="I20" s="37"/>
      <c r="J20" s="32"/>
      <c r="K20" s="72">
        <v>4601.4253609999996</v>
      </c>
      <c r="L20" s="72"/>
      <c r="M20" s="72"/>
      <c r="N20" s="32"/>
      <c r="O20" s="37"/>
      <c r="P20" s="72"/>
      <c r="Q20" s="37"/>
      <c r="R20" s="32"/>
      <c r="S20" s="72">
        <v>1221.6424250000005</v>
      </c>
      <c r="T20" s="72"/>
      <c r="U20" s="72"/>
      <c r="V20" s="32"/>
      <c r="W20" s="37"/>
      <c r="X20" s="72"/>
      <c r="Y20" s="37"/>
      <c r="Z20" s="32"/>
      <c r="AA20" s="72">
        <v>4435.7849679999999</v>
      </c>
      <c r="AB20" s="72"/>
      <c r="AC20" s="72"/>
      <c r="AD20" s="32"/>
      <c r="AE20" s="37"/>
      <c r="AF20" s="72"/>
      <c r="AG20" s="37"/>
      <c r="AH20" s="32"/>
      <c r="AI20" s="72">
        <v>1387.2828180000004</v>
      </c>
      <c r="AJ20" s="72"/>
      <c r="AK20" s="72"/>
      <c r="AL20" s="32"/>
      <c r="AM20" s="37"/>
      <c r="AN20" s="72"/>
      <c r="AO20" s="37"/>
      <c r="AP20" s="32"/>
      <c r="AQ20" s="73" t="s">
        <v>526</v>
      </c>
    </row>
    <row r="21" spans="1:43" ht="13.5" customHeight="1">
      <c r="A21" s="71" t="s">
        <v>334</v>
      </c>
      <c r="B21" s="32"/>
      <c r="C21" s="72">
        <f t="shared" si="0"/>
        <v>4945.9118220000009</v>
      </c>
      <c r="D21" s="72"/>
      <c r="E21" s="72"/>
      <c r="F21" s="32"/>
      <c r="G21" s="37"/>
      <c r="H21" s="72"/>
      <c r="I21" s="37"/>
      <c r="J21" s="32"/>
      <c r="K21" s="72">
        <v>3804.8127510000004</v>
      </c>
      <c r="L21" s="72"/>
      <c r="M21" s="72"/>
      <c r="N21" s="32"/>
      <c r="O21" s="37"/>
      <c r="P21" s="72"/>
      <c r="Q21" s="37"/>
      <c r="R21" s="32"/>
      <c r="S21" s="72">
        <v>1141.0990710000005</v>
      </c>
      <c r="T21" s="72"/>
      <c r="U21" s="72"/>
      <c r="V21" s="32"/>
      <c r="W21" s="37"/>
      <c r="X21" s="72"/>
      <c r="Y21" s="37"/>
      <c r="Z21" s="32"/>
      <c r="AA21" s="72">
        <v>3665.0451360000002</v>
      </c>
      <c r="AB21" s="72"/>
      <c r="AC21" s="72"/>
      <c r="AD21" s="32"/>
      <c r="AE21" s="37"/>
      <c r="AF21" s="72"/>
      <c r="AG21" s="37"/>
      <c r="AH21" s="32"/>
      <c r="AI21" s="72">
        <v>1280.8666860000005</v>
      </c>
      <c r="AJ21" s="72"/>
      <c r="AK21" s="72"/>
      <c r="AL21" s="32"/>
      <c r="AM21" s="37"/>
      <c r="AN21" s="72"/>
      <c r="AO21" s="37"/>
      <c r="AP21" s="32"/>
      <c r="AQ21" s="73" t="s">
        <v>527</v>
      </c>
    </row>
    <row r="22" spans="1:43" ht="13.5" customHeight="1">
      <c r="A22" s="71" t="s">
        <v>335</v>
      </c>
      <c r="B22" s="32"/>
      <c r="C22" s="72">
        <f t="shared" si="0"/>
        <v>6155.4800109999996</v>
      </c>
      <c r="D22" s="72"/>
      <c r="E22" s="72"/>
      <c r="F22" s="32"/>
      <c r="G22" s="37"/>
      <c r="H22" s="72"/>
      <c r="I22" s="37"/>
      <c r="J22" s="32"/>
      <c r="K22" s="72">
        <v>4768.0441359999995</v>
      </c>
      <c r="L22" s="72"/>
      <c r="M22" s="72"/>
      <c r="N22" s="32"/>
      <c r="O22" s="37"/>
      <c r="P22" s="72"/>
      <c r="Q22" s="37"/>
      <c r="R22" s="32"/>
      <c r="S22" s="72">
        <v>1387.4358749999999</v>
      </c>
      <c r="T22" s="72"/>
      <c r="U22" s="72"/>
      <c r="V22" s="32"/>
      <c r="W22" s="37"/>
      <c r="X22" s="72"/>
      <c r="Y22" s="37"/>
      <c r="Z22" s="32"/>
      <c r="AA22" s="72">
        <v>4594.0927799999999</v>
      </c>
      <c r="AB22" s="72"/>
      <c r="AC22" s="72"/>
      <c r="AD22" s="32"/>
      <c r="AE22" s="37"/>
      <c r="AF22" s="72"/>
      <c r="AG22" s="37"/>
      <c r="AH22" s="32"/>
      <c r="AI22" s="72">
        <v>1561.3872309999999</v>
      </c>
      <c r="AJ22" s="72"/>
      <c r="AK22" s="72"/>
      <c r="AL22" s="32"/>
      <c r="AM22" s="37"/>
      <c r="AN22" s="72"/>
      <c r="AO22" s="37"/>
      <c r="AP22" s="32"/>
      <c r="AQ22" s="73" t="s">
        <v>528</v>
      </c>
    </row>
    <row r="23" spans="1:43" ht="13.5" customHeight="1">
      <c r="A23" s="71" t="s">
        <v>336</v>
      </c>
      <c r="B23" s="32"/>
      <c r="C23" s="72">
        <f t="shared" si="0"/>
        <v>6444.0985250000003</v>
      </c>
      <c r="D23" s="72"/>
      <c r="E23" s="72"/>
      <c r="F23" s="32"/>
      <c r="G23" s="37"/>
      <c r="H23" s="72"/>
      <c r="I23" s="37"/>
      <c r="J23" s="32"/>
      <c r="K23" s="72">
        <v>5101.2363420000001</v>
      </c>
      <c r="L23" s="72"/>
      <c r="M23" s="72"/>
      <c r="N23" s="32"/>
      <c r="O23" s="37"/>
      <c r="P23" s="72"/>
      <c r="Q23" s="37"/>
      <c r="R23" s="32"/>
      <c r="S23" s="72">
        <v>1342.8621830000004</v>
      </c>
      <c r="T23" s="72"/>
      <c r="U23" s="72"/>
      <c r="V23" s="32"/>
      <c r="W23" s="37"/>
      <c r="X23" s="72"/>
      <c r="Y23" s="37"/>
      <c r="Z23" s="32"/>
      <c r="AA23" s="72">
        <v>4948.1325670000006</v>
      </c>
      <c r="AB23" s="72"/>
      <c r="AC23" s="72"/>
      <c r="AD23" s="32"/>
      <c r="AE23" s="37"/>
      <c r="AF23" s="72"/>
      <c r="AG23" s="37"/>
      <c r="AH23" s="32"/>
      <c r="AI23" s="72">
        <v>1495.9659580000005</v>
      </c>
      <c r="AJ23" s="72"/>
      <c r="AK23" s="72"/>
      <c r="AL23" s="32"/>
      <c r="AM23" s="37"/>
      <c r="AN23" s="72"/>
      <c r="AO23" s="37"/>
      <c r="AP23" s="32"/>
      <c r="AQ23" s="73" t="s">
        <v>529</v>
      </c>
    </row>
    <row r="24" spans="1:43" ht="13.5" customHeight="1">
      <c r="A24" s="71" t="s">
        <v>337</v>
      </c>
      <c r="B24" s="32"/>
      <c r="C24" s="72">
        <f t="shared" si="0"/>
        <v>6113.6816630000012</v>
      </c>
      <c r="D24" s="72"/>
      <c r="E24" s="72"/>
      <c r="F24" s="32"/>
      <c r="G24" s="37"/>
      <c r="H24" s="72"/>
      <c r="I24" s="37"/>
      <c r="J24" s="32"/>
      <c r="K24" s="72">
        <v>5014.9526360000009</v>
      </c>
      <c r="L24" s="72"/>
      <c r="M24" s="72"/>
      <c r="N24" s="32"/>
      <c r="O24" s="37"/>
      <c r="P24" s="72"/>
      <c r="Q24" s="37"/>
      <c r="R24" s="32"/>
      <c r="S24" s="72">
        <v>1098.7290270000001</v>
      </c>
      <c r="T24" s="72"/>
      <c r="U24" s="72"/>
      <c r="V24" s="32"/>
      <c r="W24" s="37"/>
      <c r="X24" s="72"/>
      <c r="Y24" s="37"/>
      <c r="Z24" s="32"/>
      <c r="AA24" s="72">
        <v>4861.3918030000004</v>
      </c>
      <c r="AB24" s="72"/>
      <c r="AC24" s="72"/>
      <c r="AD24" s="32"/>
      <c r="AE24" s="37"/>
      <c r="AF24" s="72"/>
      <c r="AG24" s="37"/>
      <c r="AH24" s="32"/>
      <c r="AI24" s="72">
        <v>1252.2898600000001</v>
      </c>
      <c r="AJ24" s="72"/>
      <c r="AK24" s="72"/>
      <c r="AL24" s="32"/>
      <c r="AM24" s="37"/>
      <c r="AN24" s="72"/>
      <c r="AO24" s="37"/>
      <c r="AP24" s="32"/>
      <c r="AQ24" s="73" t="s">
        <v>530</v>
      </c>
    </row>
    <row r="25" spans="1:43" ht="13.5" customHeight="1">
      <c r="A25" s="71" t="s">
        <v>338</v>
      </c>
      <c r="B25" s="32"/>
      <c r="C25" s="72">
        <f t="shared" si="0"/>
        <v>5680.7523830000018</v>
      </c>
      <c r="D25" s="72"/>
      <c r="E25" s="72"/>
      <c r="F25" s="32"/>
      <c r="G25" s="37"/>
      <c r="H25" s="72"/>
      <c r="I25" s="37"/>
      <c r="J25" s="32"/>
      <c r="K25" s="72">
        <v>4493.1123730000018</v>
      </c>
      <c r="L25" s="72"/>
      <c r="M25" s="72"/>
      <c r="N25" s="32"/>
      <c r="O25" s="37"/>
      <c r="P25" s="72"/>
      <c r="Q25" s="37"/>
      <c r="R25" s="32"/>
      <c r="S25" s="72">
        <v>1187.6400099999998</v>
      </c>
      <c r="T25" s="72"/>
      <c r="U25" s="72"/>
      <c r="V25" s="32"/>
      <c r="W25" s="37"/>
      <c r="X25" s="72"/>
      <c r="Y25" s="37"/>
      <c r="Z25" s="32"/>
      <c r="AA25" s="72">
        <v>4308.5854020000015</v>
      </c>
      <c r="AB25" s="72"/>
      <c r="AC25" s="72"/>
      <c r="AD25" s="32"/>
      <c r="AE25" s="37"/>
      <c r="AF25" s="72"/>
      <c r="AG25" s="37"/>
      <c r="AH25" s="32"/>
      <c r="AI25" s="72">
        <v>1372.1669809999999</v>
      </c>
      <c r="AJ25" s="72"/>
      <c r="AK25" s="72"/>
      <c r="AL25" s="32"/>
      <c r="AM25" s="37"/>
      <c r="AN25" s="72"/>
      <c r="AO25" s="37"/>
      <c r="AP25" s="32"/>
      <c r="AQ25" s="73" t="s">
        <v>531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3.5" thickTop="1"/>
    <row r="38" spans="27:30">
      <c r="AA38" s="76"/>
      <c r="AB38" s="76"/>
      <c r="AC38" s="76"/>
      <c r="AD38" s="76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1" t="s">
        <v>655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656</v>
      </c>
      <c r="F4" s="218"/>
      <c r="G4" s="218"/>
      <c r="H4" s="218"/>
      <c r="I4" s="218"/>
      <c r="J4" s="77"/>
      <c r="K4" s="217" t="s">
        <v>657</v>
      </c>
      <c r="L4" s="217"/>
      <c r="M4" s="217"/>
      <c r="N4" s="217"/>
      <c r="O4" s="217"/>
      <c r="P4" s="78"/>
      <c r="Q4" s="79" t="s">
        <v>658</v>
      </c>
      <c r="R4" s="77"/>
      <c r="S4" s="215" t="s">
        <v>519</v>
      </c>
      <c r="T4" s="77"/>
      <c r="U4" s="215" t="s">
        <v>532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644</v>
      </c>
      <c r="F6" s="77"/>
      <c r="G6" s="215" t="s">
        <v>659</v>
      </c>
      <c r="H6" s="216"/>
      <c r="I6" s="216"/>
      <c r="J6" s="77"/>
      <c r="K6" s="215" t="s">
        <v>644</v>
      </c>
      <c r="L6" s="77"/>
      <c r="M6" s="215" t="s">
        <v>659</v>
      </c>
      <c r="N6" s="216"/>
      <c r="O6" s="216"/>
      <c r="P6" s="78"/>
      <c r="Q6" s="30" t="s">
        <v>660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653</v>
      </c>
      <c r="H8" s="77"/>
      <c r="I8" s="30" t="s">
        <v>654</v>
      </c>
      <c r="J8" s="77"/>
      <c r="K8" s="215"/>
      <c r="L8" s="77"/>
      <c r="M8" s="30" t="s">
        <v>653</v>
      </c>
      <c r="N8" s="77"/>
      <c r="O8" s="30" t="s">
        <v>654</v>
      </c>
      <c r="P8" s="78"/>
      <c r="Q8" s="30" t="s">
        <v>653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79977.12834499999</v>
      </c>
      <c r="F10" s="84"/>
      <c r="G10" s="85">
        <v>8.1438763941517323</v>
      </c>
      <c r="H10" s="86"/>
      <c r="I10" s="87"/>
      <c r="J10" s="82"/>
      <c r="K10" s="83">
        <f>SUM(K11:K22)</f>
        <v>71034.236434999999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6741.4133279999987</v>
      </c>
      <c r="F11" s="72"/>
      <c r="G11" s="90">
        <v>11.819022973918081</v>
      </c>
      <c r="H11" s="91"/>
      <c r="I11" s="90">
        <v>13.077928951254108</v>
      </c>
      <c r="J11" s="32"/>
      <c r="K11" s="89">
        <v>5934.3023429999976</v>
      </c>
      <c r="L11" s="72"/>
      <c r="M11" s="90">
        <v>13.476242104512465</v>
      </c>
      <c r="N11" s="91"/>
      <c r="O11" s="90">
        <v>11.739438393130854</v>
      </c>
      <c r="P11" s="80"/>
      <c r="Q11" s="90">
        <v>10.410324352118351</v>
      </c>
      <c r="R11" s="91"/>
      <c r="S11" s="71" t="s">
        <v>520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6193.8520900000003</v>
      </c>
      <c r="F12" s="72"/>
      <c r="G12" s="90">
        <v>9.6430377173644786</v>
      </c>
      <c r="H12" s="91"/>
      <c r="I12" s="90">
        <f>E12/E11*100-100</f>
        <v>-8.1223507795574648</v>
      </c>
      <c r="J12" s="32"/>
      <c r="K12" s="89">
        <v>5479.5894320000007</v>
      </c>
      <c r="L12" s="72"/>
      <c r="M12" s="90">
        <v>10.030089142909262</v>
      </c>
      <c r="N12" s="91"/>
      <c r="O12" s="90">
        <f>K12/K11*100-100</f>
        <v>-7.6624493448057791</v>
      </c>
      <c r="P12" s="80"/>
      <c r="Q12" s="90">
        <v>9.4860875748042019</v>
      </c>
      <c r="R12" s="32"/>
      <c r="S12" s="71" t="s">
        <v>521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6797.7670650000009</v>
      </c>
      <c r="F13" s="72"/>
      <c r="G13" s="90">
        <v>7.6873257624156395</v>
      </c>
      <c r="H13" s="91"/>
      <c r="I13" s="90">
        <f t="shared" ref="I13:I22" si="0">E13/E12*100-100</f>
        <v>9.7502324276523211</v>
      </c>
      <c r="J13" s="32"/>
      <c r="K13" s="89">
        <v>6114.1797440000009</v>
      </c>
      <c r="L13" s="72"/>
      <c r="M13" s="90">
        <v>7.6982463005360131</v>
      </c>
      <c r="N13" s="91"/>
      <c r="O13" s="90">
        <f t="shared" ref="O13:O22" si="1">K13/K12*100-100</f>
        <v>11.5809828432416</v>
      </c>
      <c r="P13" s="80"/>
      <c r="Q13" s="90">
        <v>9.6860200400099785</v>
      </c>
      <c r="R13" s="32"/>
      <c r="S13" s="71" t="s">
        <v>522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6767.7094539999998</v>
      </c>
      <c r="F14" s="72"/>
      <c r="G14" s="90">
        <v>9.2270407748061558</v>
      </c>
      <c r="H14" s="91"/>
      <c r="I14" s="90">
        <f t="shared" si="0"/>
        <v>-0.44216888740952243</v>
      </c>
      <c r="J14" s="32"/>
      <c r="K14" s="89">
        <v>5989.9432479999987</v>
      </c>
      <c r="L14" s="72"/>
      <c r="M14" s="90">
        <v>8.5819419574004314</v>
      </c>
      <c r="N14" s="91"/>
      <c r="O14" s="90">
        <f t="shared" si="1"/>
        <v>-2.0319405251688778</v>
      </c>
      <c r="P14" s="80"/>
      <c r="Q14" s="90">
        <v>8.8211808934931923</v>
      </c>
      <c r="R14" s="32"/>
      <c r="S14" s="71" t="s">
        <v>523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7211.696187999999</v>
      </c>
      <c r="F15" s="72"/>
      <c r="G15" s="90">
        <v>13.646640777230544</v>
      </c>
      <c r="H15" s="91"/>
      <c r="I15" s="90">
        <f t="shared" si="0"/>
        <v>6.5603693098494915</v>
      </c>
      <c r="J15" s="32"/>
      <c r="K15" s="89">
        <v>6369.0722649999989</v>
      </c>
      <c r="L15" s="72"/>
      <c r="M15" s="90">
        <v>10.662090761497623</v>
      </c>
      <c r="N15" s="91"/>
      <c r="O15" s="90">
        <f t="shared" si="1"/>
        <v>6.3294258610311402</v>
      </c>
      <c r="P15" s="80"/>
      <c r="Q15" s="90">
        <v>10.199028807807451</v>
      </c>
      <c r="R15" s="32"/>
      <c r="S15" s="71" t="s">
        <v>524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6613.436184000001</v>
      </c>
      <c r="F16" s="72"/>
      <c r="G16" s="90">
        <v>-4.1603146219698317</v>
      </c>
      <c r="H16" s="91"/>
      <c r="I16" s="90">
        <f t="shared" si="0"/>
        <v>-8.2956906170767581</v>
      </c>
      <c r="J16" s="32"/>
      <c r="K16" s="89">
        <v>5809.6374850000011</v>
      </c>
      <c r="L16" s="72"/>
      <c r="M16" s="90">
        <v>-0.16358212502024116</v>
      </c>
      <c r="N16" s="91"/>
      <c r="O16" s="90">
        <f t="shared" si="1"/>
        <v>-8.7836148927727464</v>
      </c>
      <c r="P16" s="80"/>
      <c r="Q16" s="90">
        <v>5.9180512671058239</v>
      </c>
      <c r="R16" s="32"/>
      <c r="S16" s="71" t="s">
        <v>525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7264.514274000001</v>
      </c>
      <c r="F17" s="72"/>
      <c r="G17" s="90">
        <v>9.9355611201482645</v>
      </c>
      <c r="H17" s="91"/>
      <c r="I17" s="90">
        <f t="shared" si="0"/>
        <v>9.8447776902295345</v>
      </c>
      <c r="J17" s="32"/>
      <c r="K17" s="89">
        <v>6414.3112760000013</v>
      </c>
      <c r="L17" s="72"/>
      <c r="M17" s="90">
        <v>10.233825390603286</v>
      </c>
      <c r="N17" s="91"/>
      <c r="O17" s="90">
        <f t="shared" si="1"/>
        <v>10.40811569674041</v>
      </c>
      <c r="P17" s="80"/>
      <c r="Q17" s="90">
        <v>6.2225256431167111</v>
      </c>
      <c r="R17" s="32"/>
      <c r="S17" s="71" t="s">
        <v>526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5447.6369620000023</v>
      </c>
      <c r="F18" s="72"/>
      <c r="G18" s="90">
        <v>-5.4351456690203861</v>
      </c>
      <c r="H18" s="91"/>
      <c r="I18" s="90">
        <f t="shared" si="0"/>
        <v>-25.010306862534208</v>
      </c>
      <c r="J18" s="32"/>
      <c r="K18" s="89">
        <v>4893.0625430000009</v>
      </c>
      <c r="L18" s="72"/>
      <c r="M18" s="90">
        <v>3.0761552184006717</v>
      </c>
      <c r="N18" s="91"/>
      <c r="O18" s="90">
        <f t="shared" si="1"/>
        <v>-23.716478161762353</v>
      </c>
      <c r="P18" s="80"/>
      <c r="Q18" s="90">
        <v>0.29244211253349306</v>
      </c>
      <c r="R18" s="32"/>
      <c r="S18" s="71" t="s">
        <v>527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6722.9214130000018</v>
      </c>
      <c r="F19" s="72"/>
      <c r="G19" s="90">
        <v>12.472516652082845</v>
      </c>
      <c r="H19" s="91"/>
      <c r="I19" s="90">
        <f t="shared" si="0"/>
        <v>23.409864862430226</v>
      </c>
      <c r="J19" s="32"/>
      <c r="K19" s="89">
        <v>5908.4504210000014</v>
      </c>
      <c r="L19" s="72"/>
      <c r="M19" s="90">
        <v>9.5521313242931569</v>
      </c>
      <c r="N19" s="91"/>
      <c r="O19" s="90">
        <f t="shared" si="1"/>
        <v>20.75158183809873</v>
      </c>
      <c r="P19" s="80"/>
      <c r="Q19" s="90">
        <v>5.9356772463486323</v>
      </c>
      <c r="R19" s="32"/>
      <c r="S19" s="71" t="s">
        <v>528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7272.9260219999987</v>
      </c>
      <c r="F20" s="72"/>
      <c r="G20" s="90">
        <v>6.9871327495229565</v>
      </c>
      <c r="H20" s="91"/>
      <c r="I20" s="90">
        <f t="shared" si="0"/>
        <v>8.1810358207737153</v>
      </c>
      <c r="J20" s="32"/>
      <c r="K20" s="89">
        <v>6523.7294139999985</v>
      </c>
      <c r="L20" s="72"/>
      <c r="M20" s="90">
        <v>6.5836402200317252</v>
      </c>
      <c r="N20" s="91"/>
      <c r="O20" s="90">
        <f t="shared" si="1"/>
        <v>10.413542454602862</v>
      </c>
      <c r="P20" s="80"/>
      <c r="Q20" s="90">
        <v>4.895360232403732</v>
      </c>
      <c r="R20" s="32"/>
      <c r="S20" s="71" t="s">
        <v>529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6927.6414730000006</v>
      </c>
      <c r="F21" s="72"/>
      <c r="G21" s="90">
        <v>0.38980841155516543</v>
      </c>
      <c r="H21" s="91"/>
      <c r="I21" s="90">
        <f t="shared" si="0"/>
        <v>-4.7475328080547143</v>
      </c>
      <c r="J21" s="32"/>
      <c r="K21" s="89">
        <v>6254.3065770000012</v>
      </c>
      <c r="L21" s="72"/>
      <c r="M21" s="90">
        <v>2.0314891536905293</v>
      </c>
      <c r="N21" s="91"/>
      <c r="O21" s="90">
        <f t="shared" si="1"/>
        <v>-4.1298898207183896</v>
      </c>
      <c r="P21" s="80"/>
      <c r="Q21" s="90">
        <v>6.3397399344844274</v>
      </c>
      <c r="R21" s="32"/>
      <c r="S21" s="71" t="s">
        <v>530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6015.6138920000003</v>
      </c>
      <c r="F22" s="72"/>
      <c r="G22" s="90">
        <v>0.9036424828680083</v>
      </c>
      <c r="H22" s="91"/>
      <c r="I22" s="90">
        <f t="shared" si="0"/>
        <v>-13.165051692622427</v>
      </c>
      <c r="J22" s="32"/>
      <c r="K22" s="89">
        <v>5343.6516870000014</v>
      </c>
      <c r="L22" s="72"/>
      <c r="M22" s="90">
        <v>0.61783238567403487</v>
      </c>
      <c r="N22" s="91"/>
      <c r="O22" s="90">
        <f t="shared" si="1"/>
        <v>-14.560445331364178</v>
      </c>
      <c r="P22" s="80"/>
      <c r="Q22" s="90">
        <v>2.8267641264586985</v>
      </c>
      <c r="R22" s="32"/>
      <c r="S22" s="71" t="s">
        <v>531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67892.546564000004</v>
      </c>
      <c r="F24" s="84"/>
      <c r="G24" s="85">
        <f t="shared" ref="G24:G36" si="2">E24/E10*100-100</f>
        <v>-15.110047123560534</v>
      </c>
      <c r="H24" s="86"/>
      <c r="I24" s="87"/>
      <c r="J24" s="82"/>
      <c r="K24" s="83">
        <f>SUM(K25:K36)</f>
        <v>62150.058594000009</v>
      </c>
      <c r="L24" s="84"/>
      <c r="M24" s="85">
        <f t="shared" ref="M24:M36" si="3">K24/K10*100-100</f>
        <v>-12.506895670131499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72">
        <v>6610.6285310000003</v>
      </c>
      <c r="F25" s="72"/>
      <c r="G25" s="90">
        <f t="shared" si="2"/>
        <v>-1.9400204472969023</v>
      </c>
      <c r="H25" s="91"/>
      <c r="I25" s="90">
        <f>E25/E22*100-100</f>
        <v>9.89117070481025</v>
      </c>
      <c r="J25" s="32"/>
      <c r="K25" s="72">
        <v>5711.0753239999995</v>
      </c>
      <c r="L25" s="72"/>
      <c r="M25" s="90">
        <f t="shared" si="3"/>
        <v>-3.7616387925248347</v>
      </c>
      <c r="N25" s="91"/>
      <c r="O25" s="90">
        <f>K25/K22*100-100</f>
        <v>6.8758904681954363</v>
      </c>
      <c r="P25" s="80"/>
      <c r="Q25" s="90">
        <v>-0.25511408293522209</v>
      </c>
      <c r="R25" s="32"/>
      <c r="S25" s="71" t="s">
        <v>520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72">
        <v>6420.1838169999992</v>
      </c>
      <c r="F26" s="72"/>
      <c r="G26" s="90">
        <f t="shared" si="2"/>
        <v>3.6541351603376597</v>
      </c>
      <c r="H26" s="91"/>
      <c r="I26" s="90">
        <f>E26/E25*100-100</f>
        <v>-2.8808866374343438</v>
      </c>
      <c r="J26" s="32"/>
      <c r="K26" s="72">
        <v>5707.9321579999978</v>
      </c>
      <c r="L26" s="72"/>
      <c r="M26" s="90">
        <f t="shared" si="3"/>
        <v>4.167150273458617</v>
      </c>
      <c r="N26" s="91"/>
      <c r="O26" s="90">
        <f>K26/K25*100-100</f>
        <v>-5.5036325414818066E-2</v>
      </c>
      <c r="P26" s="80"/>
      <c r="Q26" s="90">
        <v>0.79070595185861237</v>
      </c>
      <c r="R26" s="32"/>
      <c r="S26" s="71" t="s">
        <v>521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72">
        <v>6065.2575290000013</v>
      </c>
      <c r="F27" s="72"/>
      <c r="G27" s="90">
        <f t="shared" si="2"/>
        <v>-10.775737517860932</v>
      </c>
      <c r="H27" s="91"/>
      <c r="I27" s="90">
        <f t="shared" ref="I27:I36" si="4">E27/E26*100-100</f>
        <v>-5.52828856800312</v>
      </c>
      <c r="J27" s="32"/>
      <c r="K27" s="72">
        <v>5404.598922000001</v>
      </c>
      <c r="L27" s="72"/>
      <c r="M27" s="90">
        <f t="shared" si="3"/>
        <v>-11.605494959423297</v>
      </c>
      <c r="N27" s="91"/>
      <c r="O27" s="90">
        <f t="shared" ref="O27:O36" si="5">K27/K26*100-100</f>
        <v>-5.3142403869474464</v>
      </c>
      <c r="P27" s="80"/>
      <c r="Q27" s="90">
        <v>-3.2279002558209982</v>
      </c>
      <c r="R27" s="32"/>
      <c r="S27" s="71" t="s">
        <v>522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72">
        <v>4111.4018080000005</v>
      </c>
      <c r="F28" s="72"/>
      <c r="G28" s="90">
        <f t="shared" si="2"/>
        <v>-39.249729381186867</v>
      </c>
      <c r="H28" s="91"/>
      <c r="I28" s="90">
        <f t="shared" si="4"/>
        <v>-32.213895480249121</v>
      </c>
      <c r="J28" s="32"/>
      <c r="K28" s="72">
        <v>3717.1382980000003</v>
      </c>
      <c r="L28" s="72"/>
      <c r="M28" s="90">
        <f t="shared" si="3"/>
        <v>-37.943680864737281</v>
      </c>
      <c r="N28" s="91"/>
      <c r="O28" s="90">
        <f t="shared" si="5"/>
        <v>-31.222679950051628</v>
      </c>
      <c r="P28" s="80"/>
      <c r="Q28" s="90">
        <v>-16.005024854738963</v>
      </c>
      <c r="R28" s="32"/>
      <c r="S28" s="71" t="s">
        <v>523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72">
        <v>4369.9490860000005</v>
      </c>
      <c r="F29" s="72"/>
      <c r="G29" s="90">
        <f t="shared" si="2"/>
        <v>-39.404697978383538</v>
      </c>
      <c r="H29" s="91"/>
      <c r="I29" s="90">
        <f t="shared" si="4"/>
        <v>6.2885431800150542</v>
      </c>
      <c r="J29" s="32"/>
      <c r="K29" s="72">
        <v>4195.5513420000007</v>
      </c>
      <c r="L29" s="72"/>
      <c r="M29" s="90">
        <f t="shared" si="3"/>
        <v>-34.126177762877035</v>
      </c>
      <c r="N29" s="91"/>
      <c r="O29" s="90">
        <f t="shared" si="5"/>
        <v>12.870466623676862</v>
      </c>
      <c r="P29" s="80"/>
      <c r="Q29" s="90">
        <v>-29.987546293538145</v>
      </c>
      <c r="R29" s="32"/>
      <c r="S29" s="71" t="s">
        <v>524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72">
        <v>5152.1336029999993</v>
      </c>
      <c r="F30" s="72"/>
      <c r="G30" s="90">
        <f t="shared" si="2"/>
        <v>-22.095965551695443</v>
      </c>
      <c r="H30" s="91"/>
      <c r="I30" s="90">
        <f t="shared" si="4"/>
        <v>17.899167738724515</v>
      </c>
      <c r="J30" s="32"/>
      <c r="K30" s="72">
        <v>4876.8800110000002</v>
      </c>
      <c r="L30" s="72"/>
      <c r="M30" s="90">
        <f t="shared" si="3"/>
        <v>-16.055347281277065</v>
      </c>
      <c r="N30" s="91"/>
      <c r="O30" s="90">
        <f t="shared" si="5"/>
        <v>16.239311915444546</v>
      </c>
      <c r="P30" s="80"/>
      <c r="Q30" s="90">
        <v>-33.795031243396863</v>
      </c>
      <c r="R30" s="32"/>
      <c r="S30" s="71" t="s">
        <v>525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72">
        <v>5823.0677859999996</v>
      </c>
      <c r="F31" s="72"/>
      <c r="G31" s="90">
        <f t="shared" si="2"/>
        <v>-19.842296864347801</v>
      </c>
      <c r="H31" s="91"/>
      <c r="I31" s="90">
        <f t="shared" si="4"/>
        <v>13.022453117468217</v>
      </c>
      <c r="J31" s="32"/>
      <c r="K31" s="72">
        <v>5425.2079789999998</v>
      </c>
      <c r="L31" s="72"/>
      <c r="M31" s="90">
        <f t="shared" si="3"/>
        <v>-15.420257209856075</v>
      </c>
      <c r="N31" s="91"/>
      <c r="O31" s="90">
        <f t="shared" si="5"/>
        <v>11.243417241417134</v>
      </c>
      <c r="P31" s="80"/>
      <c r="Q31" s="90">
        <v>-27.238465714595279</v>
      </c>
      <c r="R31" s="32"/>
      <c r="S31" s="71" t="s">
        <v>526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72">
        <v>4945.9118220000009</v>
      </c>
      <c r="F32" s="72"/>
      <c r="G32" s="90">
        <f t="shared" si="2"/>
        <v>-9.2099591712844671</v>
      </c>
      <c r="H32" s="91"/>
      <c r="I32" s="90">
        <f t="shared" si="4"/>
        <v>-15.063468196418455</v>
      </c>
      <c r="J32" s="32"/>
      <c r="K32" s="72">
        <v>4488.3511230000013</v>
      </c>
      <c r="L32" s="72"/>
      <c r="M32" s="90">
        <f t="shared" si="3"/>
        <v>-8.2711270588392267</v>
      </c>
      <c r="N32" s="91"/>
      <c r="O32" s="90">
        <f t="shared" si="5"/>
        <v>-17.268588773488531</v>
      </c>
      <c r="P32" s="80"/>
      <c r="Q32" s="90">
        <v>-17.616407382663681</v>
      </c>
      <c r="R32" s="32"/>
      <c r="S32" s="71" t="s">
        <v>527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72">
        <v>6155.4800109999996</v>
      </c>
      <c r="F33" s="72"/>
      <c r="G33" s="90">
        <f t="shared" si="2"/>
        <v>-8.4403991530043783</v>
      </c>
      <c r="H33" s="91"/>
      <c r="I33" s="90">
        <f t="shared" si="4"/>
        <v>24.455919000005139</v>
      </c>
      <c r="J33" s="32"/>
      <c r="K33" s="72">
        <v>5663.6564939999998</v>
      </c>
      <c r="L33" s="72"/>
      <c r="M33" s="90">
        <f t="shared" si="3"/>
        <v>-4.1431155304265133</v>
      </c>
      <c r="N33" s="91"/>
      <c r="O33" s="90">
        <f t="shared" si="5"/>
        <v>26.185682420817997</v>
      </c>
      <c r="P33" s="80"/>
      <c r="Q33" s="90">
        <v>-12.917950322810768</v>
      </c>
      <c r="R33" s="32"/>
      <c r="S33" s="71" t="s">
        <v>528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72">
        <v>6444.0985250000003</v>
      </c>
      <c r="F34" s="72"/>
      <c r="G34" s="90">
        <f t="shared" si="2"/>
        <v>-11.396066651755618</v>
      </c>
      <c r="H34" s="91"/>
      <c r="I34" s="90">
        <f t="shared" si="4"/>
        <v>4.6888059661347654</v>
      </c>
      <c r="J34" s="32"/>
      <c r="K34" s="72">
        <v>5966.4984630000017</v>
      </c>
      <c r="L34" s="72"/>
      <c r="M34" s="90">
        <f t="shared" si="3"/>
        <v>-8.5416012166932092</v>
      </c>
      <c r="N34" s="91"/>
      <c r="O34" s="90">
        <f t="shared" si="5"/>
        <v>5.3471104633698872</v>
      </c>
      <c r="P34" s="80"/>
      <c r="Q34" s="90">
        <v>-9.7615941682389433</v>
      </c>
      <c r="R34" s="32"/>
      <c r="S34" s="71" t="s">
        <v>529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72">
        <v>6113.6816630000012</v>
      </c>
      <c r="F35" s="72"/>
      <c r="G35" s="90">
        <f t="shared" si="2"/>
        <v>-11.749450562249081</v>
      </c>
      <c r="H35" s="91"/>
      <c r="I35" s="90">
        <f t="shared" si="4"/>
        <v>-5.127433429488093</v>
      </c>
      <c r="J35" s="32"/>
      <c r="K35" s="72">
        <v>5762.1722800000007</v>
      </c>
      <c r="L35" s="72"/>
      <c r="M35" s="90">
        <f t="shared" si="3"/>
        <v>-7.8687267875515943</v>
      </c>
      <c r="N35" s="91"/>
      <c r="O35" s="90">
        <f t="shared" si="5"/>
        <v>-3.4245577077927294</v>
      </c>
      <c r="P35" s="80"/>
      <c r="Q35" s="90">
        <v>-10.563385096617068</v>
      </c>
      <c r="R35" s="32"/>
      <c r="S35" s="71" t="s">
        <v>530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72">
        <v>5680.7523830000018</v>
      </c>
      <c r="F36" s="72"/>
      <c r="G36" s="90">
        <f t="shared" si="2"/>
        <v>-5.5665392595312824</v>
      </c>
      <c r="H36" s="91"/>
      <c r="I36" s="90">
        <f t="shared" si="4"/>
        <v>-7.0813186532116532</v>
      </c>
      <c r="J36" s="32"/>
      <c r="K36" s="72">
        <v>5230.9962000000023</v>
      </c>
      <c r="L36" s="72"/>
      <c r="M36" s="90">
        <f t="shared" si="3"/>
        <v>-2.1082116425003221</v>
      </c>
      <c r="N36" s="91"/>
      <c r="O36" s="90">
        <f t="shared" si="5"/>
        <v>-9.2183304175695042</v>
      </c>
      <c r="P36" s="80"/>
      <c r="Q36" s="90">
        <v>-9.7825043124698254</v>
      </c>
      <c r="R36" s="32"/>
      <c r="S36" s="71" t="s">
        <v>531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72">
        <v>5522.3432590000002</v>
      </c>
      <c r="F39" s="72"/>
      <c r="G39" s="90">
        <f t="shared" ref="G39:G41" si="6">E39/E25*100-100</f>
        <v>-16.462659592753937</v>
      </c>
      <c r="H39" s="91"/>
      <c r="I39" s="90">
        <f>E39/E36*100-100</f>
        <v>-2.7885236553181016</v>
      </c>
      <c r="J39" s="32"/>
      <c r="K39" s="72">
        <v>5034.9824560000006</v>
      </c>
      <c r="L39" s="72"/>
      <c r="M39" s="90">
        <f t="shared" ref="M39:M41" si="7">K39/K25*100-100</f>
        <v>-11.838276150181599</v>
      </c>
      <c r="N39" s="91"/>
      <c r="O39" s="90">
        <f>K39/K36*100-100</f>
        <v>-3.7471589828339376</v>
      </c>
      <c r="P39" s="80"/>
      <c r="Q39" s="90">
        <v>-11.440727596104963</v>
      </c>
      <c r="R39" s="32"/>
      <c r="S39" s="71" t="s">
        <v>520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72">
        <v>5752.1066410000012</v>
      </c>
      <c r="F40" s="72"/>
      <c r="G40" s="90">
        <f t="shared" si="6"/>
        <v>-10.405888601366783</v>
      </c>
      <c r="H40" s="91"/>
      <c r="I40" s="90">
        <f t="shared" ref="I40:I41" si="8">E40/E39*100-100</f>
        <v>4.1606139137683158</v>
      </c>
      <c r="J40" s="32"/>
      <c r="K40" s="72">
        <v>5147.9394900000007</v>
      </c>
      <c r="L40" s="72"/>
      <c r="M40" s="90">
        <f t="shared" si="7"/>
        <v>-9.810780025041737</v>
      </c>
      <c r="N40" s="91"/>
      <c r="O40" s="90">
        <f t="shared" ref="O40:O41" si="9">K40/K39*100-100</f>
        <v>2.243444440712878</v>
      </c>
      <c r="P40" s="80"/>
      <c r="Q40" s="90">
        <v>-10.97961334398866</v>
      </c>
      <c r="R40" s="32"/>
      <c r="S40" s="71" t="s">
        <v>521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72">
        <v>6807.6200449999997</v>
      </c>
      <c r="F41" s="72"/>
      <c r="G41" s="90">
        <f t="shared" si="6"/>
        <v>12.239587724849571</v>
      </c>
      <c r="H41" s="91"/>
      <c r="I41" s="90">
        <f t="shared" si="8"/>
        <v>18.350031907901098</v>
      </c>
      <c r="J41" s="32"/>
      <c r="K41" s="72">
        <v>6214.6571689999992</v>
      </c>
      <c r="L41" s="72"/>
      <c r="M41" s="90">
        <f t="shared" si="7"/>
        <v>14.98831381737817</v>
      </c>
      <c r="N41" s="91"/>
      <c r="O41" s="90">
        <f t="shared" si="9"/>
        <v>20.721255194862408</v>
      </c>
      <c r="P41" s="80"/>
      <c r="Q41" s="90">
        <v>-5.3099927814010357</v>
      </c>
      <c r="R41" s="32"/>
      <c r="S41" s="71" t="s">
        <v>522</v>
      </c>
      <c r="T41" s="32"/>
      <c r="U41" s="220"/>
    </row>
    <row r="42" spans="1:21" ht="6.75" customHeight="1" thickBot="1">
      <c r="A42" s="7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93"/>
      <c r="R42" s="93"/>
      <c r="S42" s="93"/>
      <c r="T42" s="93"/>
      <c r="U42" s="74"/>
    </row>
    <row r="43" spans="1:21" ht="13.5" thickTop="1"/>
  </sheetData>
  <mergeCells count="18">
    <mergeCell ref="Y10:Z10"/>
    <mergeCell ref="S4:S8"/>
    <mergeCell ref="U4:U8"/>
    <mergeCell ref="U10:U22"/>
    <mergeCell ref="U24:U36"/>
    <mergeCell ref="U38:U41"/>
    <mergeCell ref="A1:U1"/>
    <mergeCell ref="A38:A41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7"/>
  <sheetViews>
    <sheetView showGridLines="0" zoomScale="90" zoomScaleNormal="90" workbookViewId="0">
      <selection sqref="A1:AQ1"/>
    </sheetView>
  </sheetViews>
  <sheetFormatPr defaultRowHeight="12.75"/>
  <cols>
    <col min="1" max="1" width="11.7109375" style="9" customWidth="1"/>
    <col min="2" max="2" width="0.5703125" style="9" customWidth="1"/>
    <col min="3" max="3" width="8" style="9" customWidth="1"/>
    <col min="4" max="4" width="0.5703125" style="9" customWidth="1"/>
    <col min="5" max="5" width="8" style="9" customWidth="1"/>
    <col min="6" max="6" width="0.5703125" style="9" customWidth="1"/>
    <col min="7" max="7" width="10.85546875" style="9" customWidth="1"/>
    <col min="8" max="8" width="0.5703125" style="9" customWidth="1"/>
    <col min="9" max="9" width="10.85546875" style="9" customWidth="1"/>
    <col min="10" max="10" width="0.5703125" style="9" customWidth="1"/>
    <col min="11" max="11" width="8" style="9" customWidth="1"/>
    <col min="12" max="12" width="0.5703125" style="9" customWidth="1"/>
    <col min="13" max="13" width="8" style="9" customWidth="1"/>
    <col min="14" max="14" width="0.5703125" style="9" customWidth="1"/>
    <col min="15" max="15" width="10.85546875" style="9" customWidth="1"/>
    <col min="16" max="16" width="0.5703125" style="9" customWidth="1"/>
    <col min="17" max="17" width="10.85546875" style="9" customWidth="1"/>
    <col min="18" max="18" width="0.5703125" style="9" customWidth="1"/>
    <col min="19" max="19" width="8" style="9" customWidth="1"/>
    <col min="20" max="20" width="0.5703125" style="9" customWidth="1"/>
    <col min="21" max="21" width="8" style="9" customWidth="1"/>
    <col min="22" max="22" width="0.5703125" style="9" customWidth="1"/>
    <col min="23" max="23" width="10.85546875" style="9" customWidth="1"/>
    <col min="24" max="24" width="0.5703125" style="9" customWidth="1"/>
    <col min="25" max="25" width="10.85546875" style="9" customWidth="1"/>
    <col min="26" max="26" width="0.5703125" style="9" customWidth="1"/>
    <col min="27" max="27" width="8" style="9" customWidth="1"/>
    <col min="28" max="28" width="0.5703125" style="9" customWidth="1"/>
    <col min="29" max="29" width="8" style="9" customWidth="1"/>
    <col min="30" max="30" width="0.5703125" style="9" customWidth="1"/>
    <col min="31" max="31" width="10.85546875" style="9" customWidth="1"/>
    <col min="32" max="32" width="0.5703125" style="9" customWidth="1"/>
    <col min="33" max="33" width="10.85546875" style="9" customWidth="1"/>
    <col min="34" max="34" width="0.5703125" style="9" customWidth="1"/>
    <col min="35" max="35" width="8" style="9" customWidth="1"/>
    <col min="36" max="36" width="0.5703125" style="9" customWidth="1"/>
    <col min="37" max="37" width="8" style="9" customWidth="1"/>
    <col min="38" max="38" width="0.5703125" style="9" customWidth="1"/>
    <col min="39" max="39" width="10.85546875" style="9" customWidth="1"/>
    <col min="40" max="40" width="0.5703125" style="9" customWidth="1"/>
    <col min="41" max="41" width="10.85546875" style="9" customWidth="1"/>
    <col min="42" max="42" width="0.5703125" style="9" customWidth="1"/>
    <col min="43" max="43" width="11.7109375" style="9" customWidth="1"/>
    <col min="44" max="16384" width="9.140625" style="9"/>
  </cols>
  <sheetData>
    <row r="1" spans="1:46" ht="14.25" customHeight="1">
      <c r="A1" s="219" t="s">
        <v>357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6" ht="14.25" customHeight="1">
      <c r="A2" s="219" t="s">
        <v>534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</row>
    <row r="3" spans="1:46" ht="3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>
      <c r="A5" s="215" t="s">
        <v>163</v>
      </c>
      <c r="B5" s="63"/>
      <c r="C5" s="217" t="s">
        <v>647</v>
      </c>
      <c r="D5" s="218"/>
      <c r="E5" s="218"/>
      <c r="F5" s="218"/>
      <c r="G5" s="218"/>
      <c r="H5" s="218"/>
      <c r="I5" s="218"/>
      <c r="J5" s="63"/>
      <c r="K5" s="217" t="s">
        <v>648</v>
      </c>
      <c r="L5" s="218"/>
      <c r="M5" s="218"/>
      <c r="N5" s="218"/>
      <c r="O5" s="218"/>
      <c r="P5" s="218"/>
      <c r="Q5" s="218"/>
      <c r="R5" s="63"/>
      <c r="S5" s="217" t="s">
        <v>649</v>
      </c>
      <c r="T5" s="218"/>
      <c r="U5" s="218"/>
      <c r="V5" s="218"/>
      <c r="W5" s="218"/>
      <c r="X5" s="218"/>
      <c r="Y5" s="218"/>
      <c r="Z5" s="63"/>
      <c r="AA5" s="217" t="s">
        <v>650</v>
      </c>
      <c r="AB5" s="218"/>
      <c r="AC5" s="218"/>
      <c r="AD5" s="218"/>
      <c r="AE5" s="218"/>
      <c r="AF5" s="218"/>
      <c r="AG5" s="218"/>
      <c r="AH5" s="63"/>
      <c r="AI5" s="217" t="s">
        <v>651</v>
      </c>
      <c r="AJ5" s="218"/>
      <c r="AK5" s="218"/>
      <c r="AL5" s="218"/>
      <c r="AM5" s="218"/>
      <c r="AN5" s="218"/>
      <c r="AO5" s="218"/>
      <c r="AP5" s="63"/>
      <c r="AQ5" s="215" t="s">
        <v>519</v>
      </c>
      <c r="AS5" s="31"/>
      <c r="AT5" s="31"/>
    </row>
    <row r="6" spans="1:46" ht="2.25" customHeight="1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>
      <c r="A7" s="215"/>
      <c r="B7" s="63"/>
      <c r="C7" s="216" t="s">
        <v>644</v>
      </c>
      <c r="D7" s="216"/>
      <c r="E7" s="216"/>
      <c r="F7" s="63"/>
      <c r="G7" s="215" t="s">
        <v>652</v>
      </c>
      <c r="H7" s="216"/>
      <c r="I7" s="216"/>
      <c r="J7" s="63"/>
      <c r="K7" s="216" t="s">
        <v>644</v>
      </c>
      <c r="L7" s="216"/>
      <c r="M7" s="216"/>
      <c r="N7" s="63"/>
      <c r="O7" s="215" t="s">
        <v>652</v>
      </c>
      <c r="P7" s="216"/>
      <c r="Q7" s="216"/>
      <c r="R7" s="63"/>
      <c r="S7" s="216" t="s">
        <v>644</v>
      </c>
      <c r="T7" s="216"/>
      <c r="U7" s="216"/>
      <c r="V7" s="63"/>
      <c r="W7" s="215" t="s">
        <v>652</v>
      </c>
      <c r="X7" s="216"/>
      <c r="Y7" s="216"/>
      <c r="Z7" s="63"/>
      <c r="AA7" s="216" t="s">
        <v>644</v>
      </c>
      <c r="AB7" s="216"/>
      <c r="AC7" s="216"/>
      <c r="AD7" s="63"/>
      <c r="AE7" s="215" t="s">
        <v>652</v>
      </c>
      <c r="AF7" s="216"/>
      <c r="AG7" s="216"/>
      <c r="AH7" s="63"/>
      <c r="AI7" s="216" t="s">
        <v>644</v>
      </c>
      <c r="AJ7" s="216"/>
      <c r="AK7" s="216"/>
      <c r="AL7" s="63"/>
      <c r="AM7" s="215" t="s">
        <v>652</v>
      </c>
      <c r="AN7" s="216"/>
      <c r="AO7" s="216"/>
      <c r="AP7" s="63"/>
      <c r="AQ7" s="215"/>
    </row>
    <row r="8" spans="1:46" ht="3" customHeight="1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>
      <c r="A11" s="215"/>
      <c r="B11" s="63"/>
      <c r="C11" s="64">
        <v>2020</v>
      </c>
      <c r="D11" s="63"/>
      <c r="E11" s="64">
        <v>2021</v>
      </c>
      <c r="F11" s="63"/>
      <c r="G11" s="30" t="s">
        <v>653</v>
      </c>
      <c r="H11" s="63"/>
      <c r="I11" s="30" t="s">
        <v>654</v>
      </c>
      <c r="J11" s="63"/>
      <c r="K11" s="209">
        <v>2020</v>
      </c>
      <c r="L11" s="63"/>
      <c r="M11" s="209">
        <v>2021</v>
      </c>
      <c r="N11" s="63"/>
      <c r="O11" s="30" t="s">
        <v>653</v>
      </c>
      <c r="P11" s="63"/>
      <c r="Q11" s="30" t="s">
        <v>654</v>
      </c>
      <c r="R11" s="63"/>
      <c r="S11" s="209">
        <v>2020</v>
      </c>
      <c r="T11" s="63"/>
      <c r="U11" s="209">
        <v>2021</v>
      </c>
      <c r="V11" s="63"/>
      <c r="W11" s="30" t="s">
        <v>653</v>
      </c>
      <c r="X11" s="63"/>
      <c r="Y11" s="30" t="s">
        <v>654</v>
      </c>
      <c r="Z11" s="63"/>
      <c r="AA11" s="209">
        <v>2020</v>
      </c>
      <c r="AB11" s="63"/>
      <c r="AC11" s="209">
        <v>2021</v>
      </c>
      <c r="AD11" s="63"/>
      <c r="AE11" s="30" t="s">
        <v>653</v>
      </c>
      <c r="AF11" s="63"/>
      <c r="AG11" s="30" t="s">
        <v>654</v>
      </c>
      <c r="AH11" s="63"/>
      <c r="AI11" s="209">
        <v>2020</v>
      </c>
      <c r="AJ11" s="63"/>
      <c r="AK11" s="209">
        <v>2021</v>
      </c>
      <c r="AL11" s="63"/>
      <c r="AM11" s="30" t="s">
        <v>653</v>
      </c>
      <c r="AN11" s="63"/>
      <c r="AO11" s="30" t="s">
        <v>654</v>
      </c>
      <c r="AP11" s="63"/>
      <c r="AQ11" s="215"/>
    </row>
    <row r="12" spans="1:46" ht="6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>
      <c r="A13" s="65" t="s">
        <v>297</v>
      </c>
      <c r="B13" s="66"/>
      <c r="C13" s="67">
        <f>SUM(C14:C25)</f>
        <v>53790.320402999998</v>
      </c>
      <c r="D13" s="68"/>
      <c r="E13" s="67">
        <f>SUM(E14:E25)</f>
        <v>15438.390639999998</v>
      </c>
      <c r="F13" s="68"/>
      <c r="G13" s="69"/>
      <c r="H13" s="68"/>
      <c r="I13" s="68"/>
      <c r="J13" s="68"/>
      <c r="K13" s="67">
        <f>SUM(K14:K25)</f>
        <v>41460.628398000008</v>
      </c>
      <c r="L13" s="68"/>
      <c r="M13" s="67">
        <f>SUM(M14:M25)</f>
        <v>11921.959466</v>
      </c>
      <c r="N13" s="68"/>
      <c r="O13" s="69"/>
      <c r="P13" s="68"/>
      <c r="Q13" s="68"/>
      <c r="R13" s="68"/>
      <c r="S13" s="67">
        <f>SUM(S14:S25)</f>
        <v>12329.692005000001</v>
      </c>
      <c r="T13" s="68"/>
      <c r="U13" s="67">
        <f>SUM(U14:U25)</f>
        <v>3516.4311739999989</v>
      </c>
      <c r="V13" s="68"/>
      <c r="W13" s="69"/>
      <c r="X13" s="68"/>
      <c r="Y13" s="68"/>
      <c r="Z13" s="68"/>
      <c r="AA13" s="67">
        <f>SUM(AA14:AA25)</f>
        <v>38396.635692000011</v>
      </c>
      <c r="AB13" s="68"/>
      <c r="AC13" s="67">
        <f>SUM(AC14:AC25)</f>
        <v>11108.827658</v>
      </c>
      <c r="AD13" s="68"/>
      <c r="AE13" s="69"/>
      <c r="AF13" s="68"/>
      <c r="AG13" s="68"/>
      <c r="AH13" s="68"/>
      <c r="AI13" s="67">
        <f>SUM(AI14:AI25)</f>
        <v>15393.684711000002</v>
      </c>
      <c r="AJ13" s="68"/>
      <c r="AK13" s="67">
        <f>SUM(AK14:AK25)</f>
        <v>4329.5629819999986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>
      <c r="A14" s="71" t="s">
        <v>327</v>
      </c>
      <c r="B14" s="32"/>
      <c r="C14" s="72">
        <f>K14+S14</f>
        <v>5146.4090990000004</v>
      </c>
      <c r="D14" s="72"/>
      <c r="E14" s="72">
        <f>M14+U14</f>
        <v>4630.6783990000004</v>
      </c>
      <c r="F14" s="32"/>
      <c r="G14" s="37">
        <f>E14/C14*100-100</f>
        <v>-10.021175737859849</v>
      </c>
      <c r="H14" s="72"/>
      <c r="I14" s="37">
        <f>E14/C25*100-100</f>
        <v>8.831489746591032</v>
      </c>
      <c r="J14" s="32"/>
      <c r="K14" s="72">
        <v>3991.9778920000008</v>
      </c>
      <c r="L14" s="72"/>
      <c r="M14" s="72">
        <v>3692.4952650000005</v>
      </c>
      <c r="N14" s="32"/>
      <c r="O14" s="37">
        <f>M14/K14*100-100</f>
        <v>-7.5021113618932986</v>
      </c>
      <c r="P14" s="72"/>
      <c r="Q14" s="37">
        <f>M14/K25*100-100</f>
        <v>17.0504181725303</v>
      </c>
      <c r="R14" s="32"/>
      <c r="S14" s="72">
        <v>1154.4312070000001</v>
      </c>
      <c r="T14" s="72"/>
      <c r="U14" s="72">
        <v>938.18313400000011</v>
      </c>
      <c r="V14" s="32"/>
      <c r="W14" s="37">
        <f>U14/S14*100-100</f>
        <v>-18.732001672231306</v>
      </c>
      <c r="X14" s="72"/>
      <c r="Y14" s="37">
        <f>U14/S25*100-100</f>
        <v>-14.732893624536942</v>
      </c>
      <c r="Z14" s="32"/>
      <c r="AA14" s="72">
        <v>3697.084041000001</v>
      </c>
      <c r="AB14" s="72"/>
      <c r="AC14" s="72">
        <v>3438.3022530000003</v>
      </c>
      <c r="AD14" s="32"/>
      <c r="AE14" s="37">
        <f>AC14/AA14*100-100</f>
        <v>-6.9996187571111932</v>
      </c>
      <c r="AF14" s="72"/>
      <c r="AG14" s="37">
        <f>AC14/AA25*100-100</f>
        <v>18.366280012505769</v>
      </c>
      <c r="AH14" s="32"/>
      <c r="AI14" s="72">
        <v>1449.3250580000001</v>
      </c>
      <c r="AJ14" s="72"/>
      <c r="AK14" s="72">
        <v>1192.3761460000001</v>
      </c>
      <c r="AL14" s="32"/>
      <c r="AM14" s="37">
        <f>AK14/AI14*100-100</f>
        <v>-17.728867004795831</v>
      </c>
      <c r="AN14" s="72"/>
      <c r="AO14" s="37">
        <f>AK14/AI25*100-100</f>
        <v>-11.682904442079575</v>
      </c>
      <c r="AP14" s="32"/>
      <c r="AQ14" s="73" t="s">
        <v>520</v>
      </c>
    </row>
    <row r="15" spans="1:46" ht="13.5" customHeight="1">
      <c r="A15" s="71" t="s">
        <v>328</v>
      </c>
      <c r="B15" s="32"/>
      <c r="C15" s="72">
        <f t="shared" ref="C15:C25" si="0">K15+S15</f>
        <v>4876.0079610000012</v>
      </c>
      <c r="D15" s="72"/>
      <c r="E15" s="72">
        <f t="shared" ref="E15:E16" si="1">M15+U15</f>
        <v>5001.7423949999993</v>
      </c>
      <c r="F15" s="32"/>
      <c r="G15" s="37">
        <f t="shared" ref="G15:G16" si="2">E15/C15*100-100</f>
        <v>2.5786347152356086</v>
      </c>
      <c r="H15" s="72"/>
      <c r="I15" s="37">
        <f t="shared" ref="I15:I16" si="3">E15/E14*100-100</f>
        <v>8.0131670573393876</v>
      </c>
      <c r="J15" s="32"/>
      <c r="K15" s="72">
        <v>3838.2823140000005</v>
      </c>
      <c r="L15" s="72"/>
      <c r="M15" s="72">
        <v>3832.0872250000002</v>
      </c>
      <c r="N15" s="32"/>
      <c r="O15" s="37">
        <f t="shared" ref="O15:O16" si="4">M15/K15*100-100</f>
        <v>-0.16140264037910868</v>
      </c>
      <c r="P15" s="72"/>
      <c r="Q15" s="37">
        <f t="shared" ref="Q15:Q16" si="5">M15/M14*100-100</f>
        <v>3.7804235342736376</v>
      </c>
      <c r="R15" s="32"/>
      <c r="S15" s="72">
        <v>1037.7256470000002</v>
      </c>
      <c r="T15" s="72"/>
      <c r="U15" s="72">
        <v>1169.6551699999995</v>
      </c>
      <c r="V15" s="32"/>
      <c r="W15" s="37">
        <f t="shared" ref="W15:W16" si="6">U15/S15*100-100</f>
        <v>12.713333565706833</v>
      </c>
      <c r="X15" s="72"/>
      <c r="Y15" s="37">
        <f t="shared" ref="Y15:Y16" si="7">U15/U14*100-100</f>
        <v>24.672372334504075</v>
      </c>
      <c r="Z15" s="32"/>
      <c r="AA15" s="72">
        <v>3546.7074230000007</v>
      </c>
      <c r="AB15" s="72"/>
      <c r="AC15" s="72">
        <v>3586.8791390000001</v>
      </c>
      <c r="AD15" s="32"/>
      <c r="AE15" s="37">
        <f t="shared" ref="AE15:AE16" si="8">AC15/AA15*100-100</f>
        <v>1.1326481496469114</v>
      </c>
      <c r="AF15" s="72"/>
      <c r="AG15" s="37">
        <f t="shared" ref="AG15:AG16" si="9">AC15/AC14*100-100</f>
        <v>4.3212281837748066</v>
      </c>
      <c r="AH15" s="32"/>
      <c r="AI15" s="72">
        <v>1329.3005380000002</v>
      </c>
      <c r="AJ15" s="72"/>
      <c r="AK15" s="72">
        <v>1414.8632559999996</v>
      </c>
      <c r="AL15" s="32"/>
      <c r="AM15" s="37">
        <f t="shared" ref="AM15:AM16" si="10">AK15/AI15*100-100</f>
        <v>6.4366721861658789</v>
      </c>
      <c r="AN15" s="72"/>
      <c r="AO15" s="37">
        <f t="shared" ref="AO15:AO16" si="11">AK15/AK14*100-100</f>
        <v>18.659137952932483</v>
      </c>
      <c r="AP15" s="32"/>
      <c r="AQ15" s="73" t="s">
        <v>521</v>
      </c>
    </row>
    <row r="16" spans="1:46" ht="13.5" customHeight="1">
      <c r="A16" s="71" t="s">
        <v>329</v>
      </c>
      <c r="B16" s="32"/>
      <c r="C16" s="72">
        <f t="shared" si="0"/>
        <v>4508.7815109999992</v>
      </c>
      <c r="D16" s="72"/>
      <c r="E16" s="72">
        <f t="shared" si="1"/>
        <v>5805.9698459999981</v>
      </c>
      <c r="F16" s="32"/>
      <c r="G16" s="37">
        <f t="shared" si="2"/>
        <v>28.770263802654227</v>
      </c>
      <c r="H16" s="72"/>
      <c r="I16" s="37">
        <f t="shared" si="3"/>
        <v>16.078945845030844</v>
      </c>
      <c r="J16" s="32"/>
      <c r="K16" s="72">
        <v>3384.9053599999997</v>
      </c>
      <c r="L16" s="72"/>
      <c r="M16" s="72">
        <v>4397.3769759999996</v>
      </c>
      <c r="N16" s="32"/>
      <c r="O16" s="37">
        <f t="shared" si="4"/>
        <v>29.911371465936639</v>
      </c>
      <c r="P16" s="72"/>
      <c r="Q16" s="37">
        <f t="shared" si="5"/>
        <v>14.751484447225735</v>
      </c>
      <c r="R16" s="32"/>
      <c r="S16" s="72">
        <v>1123.8761509999997</v>
      </c>
      <c r="T16" s="72"/>
      <c r="U16" s="72">
        <v>1408.592869999999</v>
      </c>
      <c r="V16" s="32"/>
      <c r="W16" s="37">
        <f t="shared" si="6"/>
        <v>25.333460341396588</v>
      </c>
      <c r="X16" s="72"/>
      <c r="Y16" s="37">
        <f t="shared" si="7"/>
        <v>20.428046327534261</v>
      </c>
      <c r="Z16" s="32"/>
      <c r="AA16" s="72">
        <v>3134.8690919999999</v>
      </c>
      <c r="AB16" s="72"/>
      <c r="AC16" s="72">
        <v>4083.6462659999997</v>
      </c>
      <c r="AD16" s="32"/>
      <c r="AE16" s="37">
        <f t="shared" si="8"/>
        <v>30.265288474763537</v>
      </c>
      <c r="AF16" s="72"/>
      <c r="AG16" s="37">
        <f t="shared" si="9"/>
        <v>13.849564140555202</v>
      </c>
      <c r="AH16" s="32"/>
      <c r="AI16" s="72">
        <v>1373.9124189999998</v>
      </c>
      <c r="AJ16" s="72"/>
      <c r="AK16" s="72">
        <v>1722.3235799999991</v>
      </c>
      <c r="AL16" s="32"/>
      <c r="AM16" s="37">
        <f t="shared" si="10"/>
        <v>25.359051725698052</v>
      </c>
      <c r="AN16" s="72"/>
      <c r="AO16" s="37">
        <f t="shared" si="11"/>
        <v>21.730744840263185</v>
      </c>
      <c r="AP16" s="32"/>
      <c r="AQ16" s="73" t="s">
        <v>522</v>
      </c>
    </row>
    <row r="17" spans="1:43" ht="13.5" customHeight="1">
      <c r="A17" s="71" t="s">
        <v>330</v>
      </c>
      <c r="B17" s="32"/>
      <c r="C17" s="72">
        <f t="shared" si="0"/>
        <v>2926.2735120000002</v>
      </c>
      <c r="D17" s="72"/>
      <c r="E17" s="72"/>
      <c r="F17" s="32"/>
      <c r="G17" s="37"/>
      <c r="H17" s="72"/>
      <c r="I17" s="37"/>
      <c r="J17" s="32"/>
      <c r="K17" s="72">
        <v>2111.8739670000004</v>
      </c>
      <c r="L17" s="72"/>
      <c r="M17" s="72"/>
      <c r="N17" s="32"/>
      <c r="O17" s="37"/>
      <c r="P17" s="72"/>
      <c r="Q17" s="37"/>
      <c r="R17" s="32"/>
      <c r="S17" s="72">
        <v>814.39954499999988</v>
      </c>
      <c r="T17" s="72"/>
      <c r="U17" s="72"/>
      <c r="V17" s="32"/>
      <c r="W17" s="37"/>
      <c r="X17" s="72"/>
      <c r="Y17" s="37"/>
      <c r="Z17" s="32"/>
      <c r="AA17" s="72">
        <v>1944.9905230000004</v>
      </c>
      <c r="AB17" s="72"/>
      <c r="AC17" s="72"/>
      <c r="AD17" s="32"/>
      <c r="AE17" s="37"/>
      <c r="AF17" s="72"/>
      <c r="AG17" s="37"/>
      <c r="AH17" s="32"/>
      <c r="AI17" s="72">
        <v>981.28298899999982</v>
      </c>
      <c r="AJ17" s="72"/>
      <c r="AK17" s="72"/>
      <c r="AL17" s="32"/>
      <c r="AM17" s="37"/>
      <c r="AN17" s="72"/>
      <c r="AO17" s="37"/>
      <c r="AP17" s="32"/>
      <c r="AQ17" s="73" t="s">
        <v>523</v>
      </c>
    </row>
    <row r="18" spans="1:43" ht="13.5" customHeight="1">
      <c r="A18" s="71" t="s">
        <v>331</v>
      </c>
      <c r="B18" s="32"/>
      <c r="C18" s="72">
        <f t="shared" si="0"/>
        <v>3423.2102460000001</v>
      </c>
      <c r="D18" s="72"/>
      <c r="E18" s="72"/>
      <c r="F18" s="32"/>
      <c r="G18" s="37"/>
      <c r="H18" s="72"/>
      <c r="I18" s="37"/>
      <c r="J18" s="32"/>
      <c r="K18" s="72">
        <v>2658.0246720000005</v>
      </c>
      <c r="L18" s="72"/>
      <c r="M18" s="72"/>
      <c r="N18" s="32"/>
      <c r="O18" s="37"/>
      <c r="P18" s="72"/>
      <c r="Q18" s="37"/>
      <c r="R18" s="32"/>
      <c r="S18" s="72">
        <v>765.18557399999963</v>
      </c>
      <c r="T18" s="72"/>
      <c r="U18" s="72"/>
      <c r="V18" s="32"/>
      <c r="W18" s="37"/>
      <c r="X18" s="72"/>
      <c r="Y18" s="37"/>
      <c r="Z18" s="32"/>
      <c r="AA18" s="72">
        <v>2486.8873180000005</v>
      </c>
      <c r="AB18" s="72"/>
      <c r="AC18" s="72"/>
      <c r="AD18" s="32"/>
      <c r="AE18" s="37"/>
      <c r="AF18" s="72"/>
      <c r="AG18" s="37"/>
      <c r="AH18" s="32"/>
      <c r="AI18" s="72">
        <v>936.32292799999959</v>
      </c>
      <c r="AJ18" s="72"/>
      <c r="AK18" s="72"/>
      <c r="AL18" s="32"/>
      <c r="AM18" s="37"/>
      <c r="AN18" s="72"/>
      <c r="AO18" s="37"/>
      <c r="AP18" s="32"/>
      <c r="AQ18" s="73" t="s">
        <v>524</v>
      </c>
    </row>
    <row r="19" spans="1:43" ht="13.5" customHeight="1">
      <c r="A19" s="71" t="s">
        <v>332</v>
      </c>
      <c r="B19" s="32"/>
      <c r="C19" s="72">
        <f t="shared" si="0"/>
        <v>4237.2236980000007</v>
      </c>
      <c r="D19" s="72"/>
      <c r="E19" s="72"/>
      <c r="F19" s="32"/>
      <c r="G19" s="37"/>
      <c r="H19" s="72"/>
      <c r="I19" s="37"/>
      <c r="J19" s="32"/>
      <c r="K19" s="72">
        <v>3344.1942650000005</v>
      </c>
      <c r="L19" s="72"/>
      <c r="M19" s="72"/>
      <c r="N19" s="32"/>
      <c r="O19" s="37"/>
      <c r="P19" s="72"/>
      <c r="Q19" s="37"/>
      <c r="R19" s="32"/>
      <c r="S19" s="72">
        <v>893.02943300000015</v>
      </c>
      <c r="T19" s="72"/>
      <c r="U19" s="72"/>
      <c r="V19" s="32"/>
      <c r="W19" s="37"/>
      <c r="X19" s="72"/>
      <c r="Y19" s="37"/>
      <c r="Z19" s="32"/>
      <c r="AA19" s="72">
        <v>3122.3628700000004</v>
      </c>
      <c r="AB19" s="72"/>
      <c r="AC19" s="72"/>
      <c r="AD19" s="32"/>
      <c r="AE19" s="37"/>
      <c r="AF19" s="72"/>
      <c r="AG19" s="37"/>
      <c r="AH19" s="32"/>
      <c r="AI19" s="72">
        <v>1114.8608280000001</v>
      </c>
      <c r="AJ19" s="72"/>
      <c r="AK19" s="72"/>
      <c r="AL19" s="32"/>
      <c r="AM19" s="37"/>
      <c r="AN19" s="72"/>
      <c r="AO19" s="37"/>
      <c r="AP19" s="32"/>
      <c r="AQ19" s="73" t="s">
        <v>525</v>
      </c>
    </row>
    <row r="20" spans="1:43" ht="13.5" customHeight="1">
      <c r="A20" s="71" t="s">
        <v>333</v>
      </c>
      <c r="B20" s="32"/>
      <c r="C20" s="72">
        <f t="shared" si="0"/>
        <v>5028.7653180000007</v>
      </c>
      <c r="D20" s="72"/>
      <c r="E20" s="72"/>
      <c r="F20" s="32"/>
      <c r="G20" s="37"/>
      <c r="H20" s="72"/>
      <c r="I20" s="37"/>
      <c r="J20" s="32"/>
      <c r="K20" s="72">
        <v>3900.022551</v>
      </c>
      <c r="L20" s="72"/>
      <c r="M20" s="72"/>
      <c r="N20" s="32"/>
      <c r="O20" s="37"/>
      <c r="P20" s="72"/>
      <c r="Q20" s="37"/>
      <c r="R20" s="32"/>
      <c r="S20" s="72">
        <v>1128.7427670000004</v>
      </c>
      <c r="T20" s="72"/>
      <c r="U20" s="72"/>
      <c r="V20" s="32"/>
      <c r="W20" s="37"/>
      <c r="X20" s="72"/>
      <c r="Y20" s="37"/>
      <c r="Z20" s="32"/>
      <c r="AA20" s="72">
        <v>3655.2523470000001</v>
      </c>
      <c r="AB20" s="72"/>
      <c r="AC20" s="72"/>
      <c r="AD20" s="32"/>
      <c r="AE20" s="37"/>
      <c r="AF20" s="72"/>
      <c r="AG20" s="37"/>
      <c r="AH20" s="32"/>
      <c r="AI20" s="72">
        <v>1373.5129710000003</v>
      </c>
      <c r="AJ20" s="72"/>
      <c r="AK20" s="72"/>
      <c r="AL20" s="32"/>
      <c r="AM20" s="37"/>
      <c r="AN20" s="72"/>
      <c r="AO20" s="37"/>
      <c r="AP20" s="32"/>
      <c r="AQ20" s="73" t="s">
        <v>526</v>
      </c>
    </row>
    <row r="21" spans="1:43" ht="13.5" customHeight="1">
      <c r="A21" s="71" t="s">
        <v>334</v>
      </c>
      <c r="B21" s="32"/>
      <c r="C21" s="72">
        <f t="shared" si="0"/>
        <v>3737.7648949999989</v>
      </c>
      <c r="D21" s="72"/>
      <c r="E21" s="72"/>
      <c r="F21" s="32"/>
      <c r="G21" s="37"/>
      <c r="H21" s="72"/>
      <c r="I21" s="37"/>
      <c r="J21" s="32"/>
      <c r="K21" s="72">
        <v>2823.6536169999995</v>
      </c>
      <c r="L21" s="72"/>
      <c r="M21" s="72"/>
      <c r="N21" s="32"/>
      <c r="O21" s="37"/>
      <c r="P21" s="72"/>
      <c r="Q21" s="37"/>
      <c r="R21" s="32"/>
      <c r="S21" s="72">
        <v>914.11127799999952</v>
      </c>
      <c r="T21" s="72"/>
      <c r="U21" s="72"/>
      <c r="V21" s="32"/>
      <c r="W21" s="37"/>
      <c r="X21" s="72"/>
      <c r="Y21" s="37"/>
      <c r="Z21" s="32"/>
      <c r="AA21" s="72">
        <v>2624.2750859999996</v>
      </c>
      <c r="AB21" s="72"/>
      <c r="AC21" s="72"/>
      <c r="AD21" s="32"/>
      <c r="AE21" s="37"/>
      <c r="AF21" s="72"/>
      <c r="AG21" s="37"/>
      <c r="AH21" s="32"/>
      <c r="AI21" s="72">
        <v>1113.4898089999995</v>
      </c>
      <c r="AJ21" s="72"/>
      <c r="AK21" s="72"/>
      <c r="AL21" s="32"/>
      <c r="AM21" s="37"/>
      <c r="AN21" s="72"/>
      <c r="AO21" s="37"/>
      <c r="AP21" s="32"/>
      <c r="AQ21" s="73" t="s">
        <v>527</v>
      </c>
    </row>
    <row r="22" spans="1:43" ht="13.5" customHeight="1">
      <c r="A22" s="71" t="s">
        <v>335</v>
      </c>
      <c r="B22" s="32"/>
      <c r="C22" s="72">
        <f t="shared" si="0"/>
        <v>5006.200777</v>
      </c>
      <c r="D22" s="72"/>
      <c r="E22" s="72"/>
      <c r="F22" s="32"/>
      <c r="G22" s="37"/>
      <c r="H22" s="72"/>
      <c r="I22" s="37"/>
      <c r="J22" s="32"/>
      <c r="K22" s="72">
        <v>3936.1800360000002</v>
      </c>
      <c r="L22" s="72"/>
      <c r="M22" s="72"/>
      <c r="N22" s="32"/>
      <c r="O22" s="37"/>
      <c r="P22" s="72"/>
      <c r="Q22" s="37"/>
      <c r="R22" s="32"/>
      <c r="S22" s="72">
        <v>1070.020741</v>
      </c>
      <c r="T22" s="72"/>
      <c r="U22" s="72"/>
      <c r="V22" s="32"/>
      <c r="W22" s="37"/>
      <c r="X22" s="72"/>
      <c r="Y22" s="37"/>
      <c r="Z22" s="32"/>
      <c r="AA22" s="72">
        <v>3631.4040610000002</v>
      </c>
      <c r="AB22" s="72"/>
      <c r="AC22" s="72"/>
      <c r="AD22" s="32"/>
      <c r="AE22" s="37"/>
      <c r="AF22" s="72"/>
      <c r="AG22" s="37"/>
      <c r="AH22" s="32"/>
      <c r="AI22" s="72">
        <v>1374.7967160000001</v>
      </c>
      <c r="AJ22" s="72"/>
      <c r="AK22" s="72"/>
      <c r="AL22" s="32"/>
      <c r="AM22" s="37"/>
      <c r="AN22" s="72"/>
      <c r="AO22" s="37"/>
      <c r="AP22" s="32"/>
      <c r="AQ22" s="73" t="s">
        <v>528</v>
      </c>
    </row>
    <row r="23" spans="1:43" ht="13.5" customHeight="1">
      <c r="A23" s="71" t="s">
        <v>336</v>
      </c>
      <c r="B23" s="32"/>
      <c r="C23" s="72">
        <f t="shared" si="0"/>
        <v>5450.0070860000005</v>
      </c>
      <c r="D23" s="72"/>
      <c r="E23" s="72"/>
      <c r="F23" s="32"/>
      <c r="G23" s="37"/>
      <c r="H23" s="72"/>
      <c r="I23" s="37"/>
      <c r="J23" s="32"/>
      <c r="K23" s="72">
        <v>4241.250239</v>
      </c>
      <c r="L23" s="72"/>
      <c r="M23" s="72"/>
      <c r="N23" s="32"/>
      <c r="O23" s="37"/>
      <c r="P23" s="72"/>
      <c r="Q23" s="37"/>
      <c r="R23" s="32"/>
      <c r="S23" s="72">
        <v>1208.7568470000003</v>
      </c>
      <c r="T23" s="72"/>
      <c r="U23" s="72"/>
      <c r="V23" s="32"/>
      <c r="W23" s="37"/>
      <c r="X23" s="72"/>
      <c r="Y23" s="37"/>
      <c r="Z23" s="32"/>
      <c r="AA23" s="72">
        <v>3892.0339009999998</v>
      </c>
      <c r="AB23" s="72"/>
      <c r="AC23" s="72"/>
      <c r="AD23" s="32"/>
      <c r="AE23" s="37"/>
      <c r="AF23" s="72"/>
      <c r="AG23" s="37"/>
      <c r="AH23" s="32"/>
      <c r="AI23" s="72">
        <v>1557.9731850000003</v>
      </c>
      <c r="AJ23" s="72"/>
      <c r="AK23" s="72"/>
      <c r="AL23" s="32"/>
      <c r="AM23" s="37"/>
      <c r="AN23" s="72"/>
      <c r="AO23" s="37"/>
      <c r="AP23" s="32"/>
      <c r="AQ23" s="73" t="s">
        <v>529</v>
      </c>
    </row>
    <row r="24" spans="1:43" ht="13.5" customHeight="1">
      <c r="A24" s="71" t="s">
        <v>337</v>
      </c>
      <c r="B24" s="32"/>
      <c r="C24" s="72">
        <f t="shared" si="0"/>
        <v>5194.7695540000004</v>
      </c>
      <c r="D24" s="72"/>
      <c r="E24" s="72"/>
      <c r="F24" s="32"/>
      <c r="G24" s="37"/>
      <c r="H24" s="72"/>
      <c r="I24" s="37"/>
      <c r="J24" s="32"/>
      <c r="K24" s="72">
        <v>4075.6440290000005</v>
      </c>
      <c r="L24" s="72"/>
      <c r="M24" s="72"/>
      <c r="N24" s="32"/>
      <c r="O24" s="37"/>
      <c r="P24" s="72"/>
      <c r="Q24" s="37"/>
      <c r="R24" s="32"/>
      <c r="S24" s="72">
        <v>1119.1255250000004</v>
      </c>
      <c r="T24" s="72"/>
      <c r="U24" s="72"/>
      <c r="V24" s="32"/>
      <c r="W24" s="37"/>
      <c r="X24" s="72"/>
      <c r="Y24" s="37"/>
      <c r="Z24" s="32"/>
      <c r="AA24" s="72">
        <v>3755.9702540000008</v>
      </c>
      <c r="AB24" s="72"/>
      <c r="AC24" s="72"/>
      <c r="AD24" s="32"/>
      <c r="AE24" s="37"/>
      <c r="AF24" s="72"/>
      <c r="AG24" s="37"/>
      <c r="AH24" s="32"/>
      <c r="AI24" s="72">
        <v>1438.7993000000004</v>
      </c>
      <c r="AJ24" s="72"/>
      <c r="AK24" s="72"/>
      <c r="AL24" s="32"/>
      <c r="AM24" s="37"/>
      <c r="AN24" s="72"/>
      <c r="AO24" s="37"/>
      <c r="AP24" s="32"/>
      <c r="AQ24" s="73" t="s">
        <v>530</v>
      </c>
    </row>
    <row r="25" spans="1:43" ht="13.5" customHeight="1">
      <c r="A25" s="71" t="s">
        <v>338</v>
      </c>
      <c r="B25" s="32"/>
      <c r="C25" s="72">
        <f t="shared" si="0"/>
        <v>4254.9067460000006</v>
      </c>
      <c r="D25" s="72"/>
      <c r="E25" s="72"/>
      <c r="F25" s="32"/>
      <c r="G25" s="37"/>
      <c r="H25" s="72"/>
      <c r="I25" s="37"/>
      <c r="J25" s="32"/>
      <c r="K25" s="72">
        <v>3154.6194559999999</v>
      </c>
      <c r="L25" s="72"/>
      <c r="M25" s="72"/>
      <c r="N25" s="32"/>
      <c r="O25" s="37"/>
      <c r="P25" s="72"/>
      <c r="Q25" s="37"/>
      <c r="R25" s="32"/>
      <c r="S25" s="72">
        <v>1100.2872900000004</v>
      </c>
      <c r="T25" s="72"/>
      <c r="U25" s="72"/>
      <c r="V25" s="32"/>
      <c r="W25" s="37"/>
      <c r="X25" s="72"/>
      <c r="Y25" s="37"/>
      <c r="Z25" s="32"/>
      <c r="AA25" s="72">
        <v>2904.7987760000001</v>
      </c>
      <c r="AB25" s="72"/>
      <c r="AC25" s="72"/>
      <c r="AD25" s="32"/>
      <c r="AE25" s="37"/>
      <c r="AF25" s="72"/>
      <c r="AG25" s="37"/>
      <c r="AH25" s="32"/>
      <c r="AI25" s="72">
        <v>1350.1079700000005</v>
      </c>
      <c r="AJ25" s="72"/>
      <c r="AK25" s="72"/>
      <c r="AL25" s="32"/>
      <c r="AM25" s="37"/>
      <c r="AN25" s="72"/>
      <c r="AO25" s="37"/>
      <c r="AP25" s="32"/>
      <c r="AQ25" s="73" t="s">
        <v>531</v>
      </c>
    </row>
    <row r="26" spans="1:43" ht="3.75" customHeight="1" thickBo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3.5" thickTop="1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1" t="s">
        <v>661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656</v>
      </c>
      <c r="F4" s="218"/>
      <c r="G4" s="218"/>
      <c r="H4" s="218"/>
      <c r="I4" s="218"/>
      <c r="J4" s="77"/>
      <c r="K4" s="217" t="s">
        <v>657</v>
      </c>
      <c r="L4" s="217"/>
      <c r="M4" s="217"/>
      <c r="N4" s="217"/>
      <c r="O4" s="217"/>
      <c r="P4" s="78"/>
      <c r="Q4" s="79" t="s">
        <v>658</v>
      </c>
      <c r="R4" s="77"/>
      <c r="S4" s="215" t="s">
        <v>519</v>
      </c>
      <c r="T4" s="77"/>
      <c r="U4" s="215" t="s">
        <v>532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644</v>
      </c>
      <c r="F6" s="77"/>
      <c r="G6" s="215" t="s">
        <v>659</v>
      </c>
      <c r="H6" s="216"/>
      <c r="I6" s="216"/>
      <c r="J6" s="77"/>
      <c r="K6" s="215" t="s">
        <v>644</v>
      </c>
      <c r="L6" s="77"/>
      <c r="M6" s="215" t="s">
        <v>659</v>
      </c>
      <c r="N6" s="216"/>
      <c r="O6" s="216"/>
      <c r="P6" s="78"/>
      <c r="Q6" s="30" t="s">
        <v>660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653</v>
      </c>
      <c r="H8" s="77"/>
      <c r="I8" s="30" t="s">
        <v>654</v>
      </c>
      <c r="J8" s="77"/>
      <c r="K8" s="215"/>
      <c r="L8" s="77"/>
      <c r="M8" s="30" t="s">
        <v>653</v>
      </c>
      <c r="N8" s="77"/>
      <c r="O8" s="30" t="s">
        <v>654</v>
      </c>
      <c r="P8" s="78"/>
      <c r="Q8" s="30" t="s">
        <v>653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59902.809944000001</v>
      </c>
      <c r="F10" s="84"/>
      <c r="G10" s="85">
        <v>8.1438763941517323</v>
      </c>
      <c r="H10" s="86"/>
      <c r="I10" s="87"/>
      <c r="J10" s="82"/>
      <c r="K10" s="83">
        <f>SUM(K11:K22)</f>
        <v>56398.691638000011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4957.5918510000001</v>
      </c>
      <c r="F11" s="72"/>
      <c r="G11" s="90">
        <v>4.2211028979209289</v>
      </c>
      <c r="H11" s="91"/>
      <c r="I11" s="90">
        <v>13.78575577767019</v>
      </c>
      <c r="J11" s="32"/>
      <c r="K11" s="89">
        <v>4679.3293229999999</v>
      </c>
      <c r="L11" s="72"/>
      <c r="M11" s="90">
        <v>4.7550964945794192</v>
      </c>
      <c r="N11" s="91"/>
      <c r="O11" s="90">
        <v>15.944974064850442</v>
      </c>
      <c r="P11" s="80"/>
      <c r="Q11" s="90">
        <v>0.8307776261737132</v>
      </c>
      <c r="R11" s="32"/>
      <c r="S11" s="71" t="s">
        <v>520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4851.5102399999996</v>
      </c>
      <c r="F12" s="72"/>
      <c r="G12" s="90">
        <v>5.7096473651006505</v>
      </c>
      <c r="H12" s="91"/>
      <c r="I12" s="90">
        <f>E12/E11*100-100</f>
        <v>-2.1397810507253183</v>
      </c>
      <c r="J12" s="32"/>
      <c r="K12" s="89">
        <v>4643.544824999999</v>
      </c>
      <c r="L12" s="72"/>
      <c r="M12" s="90">
        <v>8.3236367623896967</v>
      </c>
      <c r="N12" s="91"/>
      <c r="O12" s="90">
        <f>K12/K11*100-100</f>
        <v>-0.7647356176474176</v>
      </c>
      <c r="P12" s="80"/>
      <c r="Q12" s="90">
        <v>5.5952140071045875</v>
      </c>
      <c r="R12" s="32"/>
      <c r="S12" s="71" t="s">
        <v>521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5174.1957240000011</v>
      </c>
      <c r="F13" s="72"/>
      <c r="G13" s="90">
        <v>4.8702414138321615</v>
      </c>
      <c r="H13" s="91"/>
      <c r="I13" s="90">
        <f t="shared" ref="I13:I22" si="0">E13/E12*100-100</f>
        <v>6.6512378215654735</v>
      </c>
      <c r="J13" s="32"/>
      <c r="K13" s="89">
        <v>4928.0378910000009</v>
      </c>
      <c r="L13" s="72"/>
      <c r="M13" s="90">
        <v>6.5794529974260598</v>
      </c>
      <c r="N13" s="91"/>
      <c r="O13" s="90">
        <f t="shared" ref="O13:O22" si="1">K13/K12*100-100</f>
        <v>6.1266355063128231</v>
      </c>
      <c r="P13" s="80"/>
      <c r="Q13" s="90">
        <v>4.9237843922963975</v>
      </c>
      <c r="R13" s="32"/>
      <c r="S13" s="71" t="s">
        <v>522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4987.5420510000004</v>
      </c>
      <c r="F14" s="72"/>
      <c r="G14" s="90">
        <v>3.0186426162823494</v>
      </c>
      <c r="H14" s="91"/>
      <c r="I14" s="90">
        <f t="shared" si="0"/>
        <v>-3.6073949065016251</v>
      </c>
      <c r="J14" s="32"/>
      <c r="K14" s="89">
        <v>4669.0378650000002</v>
      </c>
      <c r="L14" s="72"/>
      <c r="M14" s="90">
        <v>4.4083249008660204</v>
      </c>
      <c r="N14" s="91"/>
      <c r="O14" s="90">
        <f t="shared" si="1"/>
        <v>-5.2556419355664588</v>
      </c>
      <c r="P14" s="80"/>
      <c r="Q14" s="90">
        <v>4.514377729542602</v>
      </c>
      <c r="R14" s="32"/>
      <c r="S14" s="71" t="s">
        <v>523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5591.267388000002</v>
      </c>
      <c r="F15" s="72"/>
      <c r="G15" s="90">
        <v>8.2234637258494985</v>
      </c>
      <c r="H15" s="91"/>
      <c r="I15" s="90">
        <f t="shared" si="0"/>
        <v>12.104666603842574</v>
      </c>
      <c r="J15" s="32"/>
      <c r="K15" s="89">
        <v>5183.8989820000015</v>
      </c>
      <c r="L15" s="72"/>
      <c r="M15" s="90">
        <v>9.2326469167821585</v>
      </c>
      <c r="N15" s="91"/>
      <c r="O15" s="90">
        <f t="shared" si="1"/>
        <v>11.027135180451182</v>
      </c>
      <c r="P15" s="80"/>
      <c r="Q15" s="90">
        <v>5.4297352074253098</v>
      </c>
      <c r="R15" s="32"/>
      <c r="S15" s="71" t="s">
        <v>524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4743.1022189999994</v>
      </c>
      <c r="F16" s="72"/>
      <c r="G16" s="90">
        <v>-8.1771214483798076</v>
      </c>
      <c r="H16" s="91"/>
      <c r="I16" s="90">
        <f t="shared" si="0"/>
        <v>-15.169461772125899</v>
      </c>
      <c r="J16" s="32"/>
      <c r="K16" s="89">
        <v>4492.3881869999996</v>
      </c>
      <c r="L16" s="72"/>
      <c r="M16" s="90">
        <v>-6.1180953681627699</v>
      </c>
      <c r="N16" s="91"/>
      <c r="O16" s="90">
        <f t="shared" si="1"/>
        <v>-13.339588549104207</v>
      </c>
      <c r="P16" s="80"/>
      <c r="Q16" s="90">
        <v>0.97944338797053376</v>
      </c>
      <c r="R16" s="32"/>
      <c r="S16" s="71" t="s">
        <v>525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5400.8772149999986</v>
      </c>
      <c r="F17" s="72"/>
      <c r="G17" s="90">
        <v>1.6684202445791385</v>
      </c>
      <c r="H17" s="91"/>
      <c r="I17" s="90">
        <f t="shared" si="0"/>
        <v>13.868033317204791</v>
      </c>
      <c r="J17" s="32"/>
      <c r="K17" s="89">
        <v>5090.4563479999988</v>
      </c>
      <c r="L17" s="72"/>
      <c r="M17" s="90">
        <v>3.1814608815628844</v>
      </c>
      <c r="N17" s="91"/>
      <c r="O17" s="90">
        <f t="shared" si="1"/>
        <v>13.312922572690383</v>
      </c>
      <c r="P17" s="80"/>
      <c r="Q17" s="90">
        <v>0.58232622629945752</v>
      </c>
      <c r="R17" s="32"/>
      <c r="S17" s="71" t="s">
        <v>526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3824.8826560000002</v>
      </c>
      <c r="F18" s="72"/>
      <c r="G18" s="90">
        <v>-5.2059143187717609</v>
      </c>
      <c r="H18" s="91"/>
      <c r="I18" s="90">
        <f t="shared" si="0"/>
        <v>-29.180344160073616</v>
      </c>
      <c r="J18" s="32"/>
      <c r="K18" s="89">
        <v>3607.4317919999994</v>
      </c>
      <c r="L18" s="72"/>
      <c r="M18" s="90">
        <v>-0.87397566069221</v>
      </c>
      <c r="N18" s="91"/>
      <c r="O18" s="90">
        <f t="shared" si="1"/>
        <v>-29.133430376682597</v>
      </c>
      <c r="P18" s="80"/>
      <c r="Q18" s="90">
        <v>-3.7471606899493821</v>
      </c>
      <c r="R18" s="32"/>
      <c r="S18" s="71" t="s">
        <v>527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4991.6393520000001</v>
      </c>
      <c r="F19" s="72"/>
      <c r="G19" s="90">
        <v>6.3237953538824598</v>
      </c>
      <c r="H19" s="91"/>
      <c r="I19" s="90">
        <f t="shared" si="0"/>
        <v>30.504378851197885</v>
      </c>
      <c r="J19" s="32"/>
      <c r="K19" s="89">
        <v>4770.1534440000014</v>
      </c>
      <c r="L19" s="72"/>
      <c r="M19" s="90">
        <v>7.6071139571914017</v>
      </c>
      <c r="N19" s="91"/>
      <c r="O19" s="90">
        <f t="shared" si="1"/>
        <v>32.231285829949854</v>
      </c>
      <c r="P19" s="80"/>
      <c r="Q19" s="90">
        <v>1.249555043151517</v>
      </c>
      <c r="R19" s="32"/>
      <c r="S19" s="71" t="s">
        <v>528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5574.2449900000001</v>
      </c>
      <c r="F20" s="72"/>
      <c r="G20" s="90">
        <v>7.8720580233802906</v>
      </c>
      <c r="H20" s="91"/>
      <c r="I20" s="90">
        <f t="shared" si="0"/>
        <v>11.671629236726957</v>
      </c>
      <c r="J20" s="32"/>
      <c r="K20" s="89">
        <v>5326.2916270000005</v>
      </c>
      <c r="L20" s="72"/>
      <c r="M20" s="90">
        <v>6.8398728973361216</v>
      </c>
      <c r="N20" s="91"/>
      <c r="O20" s="90">
        <f t="shared" si="1"/>
        <v>11.658706360893305</v>
      </c>
      <c r="P20" s="80"/>
      <c r="Q20" s="90">
        <v>3.5519264043381895</v>
      </c>
      <c r="R20" s="32"/>
      <c r="S20" s="71" t="s">
        <v>529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5219.4429939999991</v>
      </c>
      <c r="F21" s="72"/>
      <c r="G21" s="90">
        <v>8.0591781502207738</v>
      </c>
      <c r="H21" s="91"/>
      <c r="I21" s="90">
        <f t="shared" si="0"/>
        <v>-6.3650233643570289</v>
      </c>
      <c r="J21" s="32"/>
      <c r="K21" s="89">
        <v>4867.7707689999997</v>
      </c>
      <c r="L21" s="72"/>
      <c r="M21" s="90">
        <v>5.5828672267920041</v>
      </c>
      <c r="N21" s="91"/>
      <c r="O21" s="90">
        <f t="shared" si="1"/>
        <v>-8.6086322362761649</v>
      </c>
      <c r="P21" s="80"/>
      <c r="Q21" s="90">
        <v>7.4388479596703121</v>
      </c>
      <c r="R21" s="32"/>
      <c r="S21" s="71" t="s">
        <v>530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4586.5132640000011</v>
      </c>
      <c r="F22" s="72"/>
      <c r="G22" s="90">
        <v>5.2688268444850479</v>
      </c>
      <c r="H22" s="91"/>
      <c r="I22" s="90">
        <f t="shared" si="0"/>
        <v>-12.126384572598667</v>
      </c>
      <c r="J22" s="32"/>
      <c r="K22" s="89">
        <v>4140.3505850000001</v>
      </c>
      <c r="L22" s="72"/>
      <c r="M22" s="90">
        <v>2.5900953022564863</v>
      </c>
      <c r="N22" s="91"/>
      <c r="O22" s="90">
        <f t="shared" si="1"/>
        <v>-14.943599822582357</v>
      </c>
      <c r="P22" s="80"/>
      <c r="Q22" s="90">
        <v>7.1448802806311846</v>
      </c>
      <c r="R22" s="32"/>
      <c r="S22" s="71" t="s">
        <v>531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53790.320402999998</v>
      </c>
      <c r="F24" s="84"/>
      <c r="G24" s="85">
        <f t="shared" ref="G24:G36" si="2">E24/E10*100-100</f>
        <v>-10.204011375617014</v>
      </c>
      <c r="H24" s="86"/>
      <c r="I24" s="87"/>
      <c r="J24" s="82"/>
      <c r="K24" s="83">
        <f>SUM(K25:K36)</f>
        <v>51410.804178999999</v>
      </c>
      <c r="L24" s="84"/>
      <c r="M24" s="85">
        <f t="shared" ref="M24:M36" si="3">K24/K10*100-100</f>
        <v>-8.8439772521944491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72">
        <v>5146.4090990000004</v>
      </c>
      <c r="F25" s="72"/>
      <c r="G25" s="90">
        <f t="shared" si="2"/>
        <v>3.8086485066719291</v>
      </c>
      <c r="H25" s="91"/>
      <c r="I25" s="90">
        <f>E25/E22*100-100</f>
        <v>12.207439568411971</v>
      </c>
      <c r="J25" s="32"/>
      <c r="K25" s="72">
        <v>4733.5357030000014</v>
      </c>
      <c r="L25" s="72"/>
      <c r="M25" s="90">
        <f t="shared" si="3"/>
        <v>1.1584219929459607</v>
      </c>
      <c r="N25" s="91"/>
      <c r="O25" s="90">
        <f>K25/K22*100-100</f>
        <v>14.326929708538216</v>
      </c>
      <c r="P25" s="80"/>
      <c r="Q25" s="90">
        <v>5.709903612178806</v>
      </c>
      <c r="R25" s="32"/>
      <c r="S25" s="71" t="s">
        <v>520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72">
        <v>4876.0079610000012</v>
      </c>
      <c r="F26" s="72"/>
      <c r="G26" s="90">
        <f t="shared" si="2"/>
        <v>0.5049504131315814</v>
      </c>
      <c r="H26" s="91"/>
      <c r="I26" s="90">
        <f>E26/E25*100-100</f>
        <v>-5.2541710695432471</v>
      </c>
      <c r="J26" s="32"/>
      <c r="K26" s="72">
        <v>4578.1898140000003</v>
      </c>
      <c r="L26" s="72"/>
      <c r="M26" s="90">
        <f t="shared" si="3"/>
        <v>-1.40743792647676</v>
      </c>
      <c r="N26" s="91"/>
      <c r="O26" s="90">
        <f>K26/K25*100-100</f>
        <v>-3.281815090177659</v>
      </c>
      <c r="P26" s="80"/>
      <c r="Q26" s="90">
        <v>3.126313391409056</v>
      </c>
      <c r="R26" s="32"/>
      <c r="S26" s="71" t="s">
        <v>521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72">
        <v>4508.7815109999992</v>
      </c>
      <c r="F27" s="72"/>
      <c r="G27" s="90">
        <f t="shared" si="2"/>
        <v>-12.860244345097797</v>
      </c>
      <c r="H27" s="91"/>
      <c r="I27" s="90">
        <f t="shared" ref="I27:I36" si="4">E27/E26*100-100</f>
        <v>-7.5312930769844115</v>
      </c>
      <c r="J27" s="32"/>
      <c r="K27" s="72">
        <v>4276.3454979999997</v>
      </c>
      <c r="L27" s="72"/>
      <c r="M27" s="90">
        <f t="shared" si="3"/>
        <v>-13.224175775721548</v>
      </c>
      <c r="N27" s="91"/>
      <c r="O27" s="90">
        <f t="shared" ref="O27:O36" si="5">K27/K26*100-100</f>
        <v>-6.593093084016914</v>
      </c>
      <c r="P27" s="80"/>
      <c r="Q27" s="90">
        <v>-3.0173547211175133</v>
      </c>
      <c r="R27" s="32"/>
      <c r="S27" s="71" t="s">
        <v>522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72">
        <v>2926.2735120000002</v>
      </c>
      <c r="F28" s="72"/>
      <c r="G28" s="90">
        <f t="shared" si="2"/>
        <v>-41.328344060512066</v>
      </c>
      <c r="H28" s="91"/>
      <c r="I28" s="90">
        <f t="shared" si="4"/>
        <v>-35.098351852694137</v>
      </c>
      <c r="J28" s="32"/>
      <c r="K28" s="72">
        <v>2779.6170660000007</v>
      </c>
      <c r="L28" s="72"/>
      <c r="M28" s="90">
        <f t="shared" si="3"/>
        <v>-40.467026690090876</v>
      </c>
      <c r="N28" s="91"/>
      <c r="O28" s="90">
        <f t="shared" si="5"/>
        <v>-35.000175563457219</v>
      </c>
      <c r="P28" s="80"/>
      <c r="Q28" s="90">
        <v>-17.998670429611224</v>
      </c>
      <c r="R28" s="32"/>
      <c r="S28" s="71" t="s">
        <v>523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72">
        <v>3423.2102460000001</v>
      </c>
      <c r="F29" s="72"/>
      <c r="G29" s="90">
        <f t="shared" si="2"/>
        <v>-38.775772853451684</v>
      </c>
      <c r="H29" s="91"/>
      <c r="I29" s="90">
        <f t="shared" si="4"/>
        <v>16.981896325212674</v>
      </c>
      <c r="J29" s="32"/>
      <c r="K29" s="72">
        <v>3375.0395570000001</v>
      </c>
      <c r="L29" s="72"/>
      <c r="M29" s="90">
        <f t="shared" si="3"/>
        <v>-34.893801582185247</v>
      </c>
      <c r="N29" s="91"/>
      <c r="O29" s="90">
        <f t="shared" si="5"/>
        <v>21.421025877382462</v>
      </c>
      <c r="P29" s="80"/>
      <c r="Q29" s="90">
        <v>-31.071784991834846</v>
      </c>
      <c r="R29" s="32"/>
      <c r="S29" s="71" t="s">
        <v>524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72">
        <v>4237.2236980000007</v>
      </c>
      <c r="F30" s="72"/>
      <c r="G30" s="90">
        <f t="shared" si="2"/>
        <v>-10.665562276384051</v>
      </c>
      <c r="H30" s="91"/>
      <c r="I30" s="90">
        <f t="shared" si="4"/>
        <v>23.779242100340483</v>
      </c>
      <c r="J30" s="32"/>
      <c r="K30" s="72">
        <v>4125.2053520000009</v>
      </c>
      <c r="L30" s="72"/>
      <c r="M30" s="90">
        <f t="shared" si="3"/>
        <v>-8.1734440505953216</v>
      </c>
      <c r="N30" s="91"/>
      <c r="O30" s="90">
        <f t="shared" si="5"/>
        <v>22.226874154530108</v>
      </c>
      <c r="P30" s="80"/>
      <c r="Q30" s="90">
        <v>-30.904787259542886</v>
      </c>
      <c r="R30" s="32"/>
      <c r="S30" s="71" t="s">
        <v>525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72">
        <v>5028.7653180000007</v>
      </c>
      <c r="F31" s="72"/>
      <c r="G31" s="90">
        <f t="shared" si="2"/>
        <v>-6.8898418198903357</v>
      </c>
      <c r="H31" s="91"/>
      <c r="I31" s="90">
        <f t="shared" si="4"/>
        <v>18.680666313973788</v>
      </c>
      <c r="J31" s="32"/>
      <c r="K31" s="72">
        <v>4904.1375560000015</v>
      </c>
      <c r="L31" s="72"/>
      <c r="M31" s="90">
        <f t="shared" si="3"/>
        <v>-3.6601589182313887</v>
      </c>
      <c r="N31" s="91"/>
      <c r="O31" s="90">
        <f t="shared" si="5"/>
        <v>18.882264942819276</v>
      </c>
      <c r="P31" s="80"/>
      <c r="Q31" s="90">
        <v>-19.358117444597127</v>
      </c>
      <c r="R31" s="32"/>
      <c r="S31" s="71" t="s">
        <v>526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72">
        <v>3737.7648949999989</v>
      </c>
      <c r="F32" s="72"/>
      <c r="G32" s="90">
        <f t="shared" si="2"/>
        <v>-2.2776583972672171</v>
      </c>
      <c r="H32" s="91"/>
      <c r="I32" s="90">
        <f t="shared" si="4"/>
        <v>-25.672314004771408</v>
      </c>
      <c r="J32" s="32"/>
      <c r="K32" s="72">
        <v>3560.2183429999986</v>
      </c>
      <c r="L32" s="72"/>
      <c r="M32" s="90">
        <f t="shared" si="3"/>
        <v>-1.3087828605575709</v>
      </c>
      <c r="N32" s="91"/>
      <c r="O32" s="90">
        <f t="shared" si="5"/>
        <v>-27.403782982305941</v>
      </c>
      <c r="P32" s="80"/>
      <c r="Q32" s="90">
        <v>-6.9089964005793831</v>
      </c>
      <c r="R32" s="32"/>
      <c r="S32" s="71" t="s">
        <v>527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72">
        <v>5006.200777</v>
      </c>
      <c r="F33" s="72"/>
      <c r="G33" s="90">
        <f t="shared" si="2"/>
        <v>0.29171628743903</v>
      </c>
      <c r="H33" s="91"/>
      <c r="I33" s="90">
        <f t="shared" si="4"/>
        <v>33.935678610947008</v>
      </c>
      <c r="J33" s="32"/>
      <c r="K33" s="72">
        <v>4816.2603179999996</v>
      </c>
      <c r="L33" s="72"/>
      <c r="M33" s="90">
        <f t="shared" si="3"/>
        <v>0.96657003891547788</v>
      </c>
      <c r="N33" s="91"/>
      <c r="O33" s="90">
        <f t="shared" si="5"/>
        <v>35.279914151040629</v>
      </c>
      <c r="P33" s="80"/>
      <c r="Q33" s="90">
        <v>-3.1276341476058604</v>
      </c>
      <c r="R33" s="32"/>
      <c r="S33" s="71" t="s">
        <v>528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72">
        <v>5450.0070860000005</v>
      </c>
      <c r="F34" s="72"/>
      <c r="G34" s="90">
        <f t="shared" si="2"/>
        <v>-2.2287844223366307</v>
      </c>
      <c r="H34" s="91"/>
      <c r="I34" s="90">
        <f t="shared" si="4"/>
        <v>8.8651320386305912</v>
      </c>
      <c r="J34" s="32"/>
      <c r="K34" s="72">
        <v>5257.3072929999998</v>
      </c>
      <c r="L34" s="72"/>
      <c r="M34" s="90">
        <f t="shared" si="3"/>
        <v>-1.2951662963835133</v>
      </c>
      <c r="N34" s="91"/>
      <c r="O34" s="90">
        <f t="shared" si="5"/>
        <v>9.1574571530458542</v>
      </c>
      <c r="P34" s="80"/>
      <c r="Q34" s="90">
        <v>-1.3675034834998598</v>
      </c>
      <c r="R34" s="32"/>
      <c r="S34" s="71" t="s">
        <v>529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72">
        <v>5194.7695540000004</v>
      </c>
      <c r="F35" s="72"/>
      <c r="G35" s="90">
        <f t="shared" si="2"/>
        <v>-0.47272170667180546</v>
      </c>
      <c r="H35" s="91"/>
      <c r="I35" s="90">
        <f t="shared" si="4"/>
        <v>-4.683251378803817</v>
      </c>
      <c r="J35" s="32"/>
      <c r="K35" s="72">
        <v>4995.0312000000004</v>
      </c>
      <c r="L35" s="72"/>
      <c r="M35" s="90">
        <f t="shared" si="3"/>
        <v>2.6143472451588821</v>
      </c>
      <c r="N35" s="91"/>
      <c r="O35" s="90">
        <f t="shared" si="5"/>
        <v>-4.9887913789862637</v>
      </c>
      <c r="P35" s="80"/>
      <c r="Q35" s="90">
        <v>-0.85110632260125385</v>
      </c>
      <c r="R35" s="32"/>
      <c r="S35" s="71" t="s">
        <v>530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72">
        <v>4254.9067460000006</v>
      </c>
      <c r="F36" s="72"/>
      <c r="G36" s="90">
        <f t="shared" si="2"/>
        <v>-7.2300350813942487</v>
      </c>
      <c r="H36" s="91"/>
      <c r="I36" s="90">
        <f t="shared" si="4"/>
        <v>-18.09248318390371</v>
      </c>
      <c r="J36" s="32"/>
      <c r="K36" s="72">
        <v>4009.916479</v>
      </c>
      <c r="L36" s="72"/>
      <c r="M36" s="90">
        <f t="shared" si="3"/>
        <v>-3.1503154943580682</v>
      </c>
      <c r="N36" s="91"/>
      <c r="O36" s="90">
        <f t="shared" si="5"/>
        <v>-19.721893248634771</v>
      </c>
      <c r="P36" s="80"/>
      <c r="Q36" s="90">
        <v>-3.1242625129010264</v>
      </c>
      <c r="R36" s="32"/>
      <c r="S36" s="71" t="s">
        <v>531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72">
        <v>4630.6783990000004</v>
      </c>
      <c r="F39" s="72"/>
      <c r="G39" s="90">
        <f t="shared" ref="G39:G41" si="6">E39/E25*100-100</f>
        <v>-10.021175737859849</v>
      </c>
      <c r="H39" s="91"/>
      <c r="I39" s="90">
        <f>E39/E36*100-100</f>
        <v>8.831489746591032</v>
      </c>
      <c r="J39" s="32"/>
      <c r="K39" s="72">
        <v>4380.8270330000005</v>
      </c>
      <c r="L39" s="72"/>
      <c r="M39" s="90">
        <f t="shared" ref="M39:M41" si="7">K39/K25*100-100</f>
        <v>-7.4512730468360644</v>
      </c>
      <c r="N39" s="91"/>
      <c r="O39" s="90">
        <f>K39/K36*100-100</f>
        <v>9.2498324077936616</v>
      </c>
      <c r="P39" s="80"/>
      <c r="Q39" s="90">
        <v>-5.8319244960916166</v>
      </c>
      <c r="R39" s="32"/>
      <c r="S39" s="71" t="s">
        <v>520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72">
        <v>5001.7423950000002</v>
      </c>
      <c r="F40" s="72"/>
      <c r="G40" s="90">
        <f t="shared" si="6"/>
        <v>2.5786347152356228</v>
      </c>
      <c r="H40" s="91"/>
      <c r="I40" s="90">
        <f t="shared" ref="I40:I41" si="8">E40/E39*100-100</f>
        <v>8.013167057339416</v>
      </c>
      <c r="J40" s="32"/>
      <c r="K40" s="72">
        <v>4673.3766269999996</v>
      </c>
      <c r="L40" s="72"/>
      <c r="M40" s="90">
        <f t="shared" si="7"/>
        <v>2.0791364462198629</v>
      </c>
      <c r="N40" s="91"/>
      <c r="O40" s="90">
        <f t="shared" ref="O40:O41" si="9">K40/K39*100-100</f>
        <v>6.6779535415635962</v>
      </c>
      <c r="P40" s="80"/>
      <c r="Q40" s="90">
        <v>-4.9394635198891308</v>
      </c>
      <c r="R40" s="32"/>
      <c r="S40" s="71" t="s">
        <v>521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72">
        <v>5805.9698459999991</v>
      </c>
      <c r="F41" s="72"/>
      <c r="G41" s="90">
        <f t="shared" si="6"/>
        <v>28.770263802654227</v>
      </c>
      <c r="H41" s="91"/>
      <c r="I41" s="90">
        <f t="shared" si="8"/>
        <v>16.078945845030844</v>
      </c>
      <c r="J41" s="32"/>
      <c r="K41" s="72">
        <v>5471.3339599999981</v>
      </c>
      <c r="L41" s="72"/>
      <c r="M41" s="90">
        <f t="shared" si="7"/>
        <v>27.944151438626321</v>
      </c>
      <c r="N41" s="91"/>
      <c r="O41" s="90">
        <f t="shared" si="9"/>
        <v>17.074535110007488</v>
      </c>
      <c r="P41" s="80"/>
      <c r="Q41" s="90">
        <v>6.2430642907219607</v>
      </c>
      <c r="R41" s="32"/>
      <c r="S41" s="71" t="s">
        <v>522</v>
      </c>
      <c r="T41" s="32"/>
      <c r="U41" s="220"/>
    </row>
    <row r="42" spans="1:21" ht="6.75" customHeight="1" thickBot="1">
      <c r="A42" s="7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93"/>
      <c r="R42" s="93"/>
      <c r="S42" s="93"/>
      <c r="T42" s="93"/>
      <c r="U42" s="74"/>
    </row>
    <row r="43" spans="1:21" ht="13.5" thickTop="1"/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1"/>
    <mergeCell ref="A38:A41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40625" defaultRowHeight="12.75"/>
  <cols>
    <col min="1" max="1" width="9.140625" style="9"/>
    <col min="2" max="2" width="0.5703125" style="9" customWidth="1"/>
    <col min="3" max="3" width="11.7109375" style="9" customWidth="1"/>
    <col min="4" max="4" width="0.5703125" style="9" customWidth="1"/>
    <col min="5" max="5" width="10.7109375" style="9" customWidth="1"/>
    <col min="6" max="6" width="0.5703125" style="9" customWidth="1"/>
    <col min="7" max="7" width="11.7109375" style="9" customWidth="1"/>
    <col min="8" max="8" width="0.5703125" style="9" customWidth="1"/>
    <col min="9" max="9" width="11.7109375" style="9" customWidth="1"/>
    <col min="10" max="10" width="0.5703125" style="9" customWidth="1"/>
    <col min="11" max="11" width="10.85546875" style="9" customWidth="1"/>
    <col min="12" max="12" width="0.5703125" style="9" customWidth="1"/>
    <col min="13" max="13" width="11.7109375" style="9" customWidth="1"/>
    <col min="14" max="14" width="0.5703125" style="9" customWidth="1"/>
    <col min="15" max="15" width="11.7109375" style="9" customWidth="1"/>
    <col min="16" max="16" width="0.5703125" style="9" customWidth="1"/>
    <col min="17" max="17" width="31.7109375" style="9" customWidth="1"/>
    <col min="18" max="18" width="0.5703125" style="9" customWidth="1"/>
    <col min="19" max="19" width="11.7109375" style="9" customWidth="1"/>
    <col min="20" max="20" width="0.5703125" style="9" customWidth="1"/>
    <col min="21" max="21" width="9.140625" style="9"/>
    <col min="22" max="22" width="4.7109375" style="9" customWidth="1"/>
    <col min="23" max="16384" width="9.140625" style="9"/>
  </cols>
  <sheetData>
    <row r="1" spans="1:26" ht="26.25" customHeight="1">
      <c r="A1" s="224" t="s">
        <v>662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</row>
    <row r="2" spans="1:26" ht="3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>
      <c r="A4" s="215" t="s">
        <v>162</v>
      </c>
      <c r="B4" s="77"/>
      <c r="C4" s="215" t="s">
        <v>163</v>
      </c>
      <c r="D4" s="77"/>
      <c r="E4" s="217" t="s">
        <v>656</v>
      </c>
      <c r="F4" s="218"/>
      <c r="G4" s="218"/>
      <c r="H4" s="218"/>
      <c r="I4" s="218"/>
      <c r="J4" s="77"/>
      <c r="K4" s="217" t="s">
        <v>657</v>
      </c>
      <c r="L4" s="217"/>
      <c r="M4" s="217"/>
      <c r="N4" s="217"/>
      <c r="O4" s="217"/>
      <c r="P4" s="78"/>
      <c r="Q4" s="79" t="s">
        <v>658</v>
      </c>
      <c r="R4" s="77"/>
      <c r="S4" s="215" t="s">
        <v>519</v>
      </c>
      <c r="T4" s="77"/>
      <c r="U4" s="215" t="s">
        <v>532</v>
      </c>
    </row>
    <row r="5" spans="1:26" ht="3" customHeight="1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>
      <c r="A6" s="215"/>
      <c r="B6" s="77"/>
      <c r="C6" s="215"/>
      <c r="D6" s="77"/>
      <c r="E6" s="215" t="s">
        <v>644</v>
      </c>
      <c r="F6" s="77"/>
      <c r="G6" s="215" t="s">
        <v>659</v>
      </c>
      <c r="H6" s="216"/>
      <c r="I6" s="216"/>
      <c r="J6" s="77"/>
      <c r="K6" s="215" t="s">
        <v>644</v>
      </c>
      <c r="L6" s="77"/>
      <c r="M6" s="215" t="s">
        <v>659</v>
      </c>
      <c r="N6" s="216"/>
      <c r="O6" s="216"/>
      <c r="P6" s="78"/>
      <c r="Q6" s="30" t="s">
        <v>660</v>
      </c>
      <c r="R6" s="77"/>
      <c r="S6" s="215"/>
      <c r="T6" s="77"/>
      <c r="U6" s="215"/>
      <c r="Y6" s="31"/>
      <c r="Z6" s="31"/>
    </row>
    <row r="7" spans="1:26" ht="3" customHeight="1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>
      <c r="A8" s="215"/>
      <c r="B8" s="77"/>
      <c r="C8" s="215"/>
      <c r="D8" s="77"/>
      <c r="E8" s="215"/>
      <c r="F8" s="77"/>
      <c r="G8" s="30" t="s">
        <v>653</v>
      </c>
      <c r="H8" s="77"/>
      <c r="I8" s="30" t="s">
        <v>654</v>
      </c>
      <c r="J8" s="77"/>
      <c r="K8" s="215"/>
      <c r="L8" s="77"/>
      <c r="M8" s="30" t="s">
        <v>653</v>
      </c>
      <c r="N8" s="77"/>
      <c r="O8" s="30" t="s">
        <v>654</v>
      </c>
      <c r="P8" s="78"/>
      <c r="Q8" s="30" t="s">
        <v>653</v>
      </c>
      <c r="R8" s="77"/>
      <c r="S8" s="215"/>
      <c r="T8" s="77"/>
      <c r="U8" s="215"/>
      <c r="Y8" s="31"/>
      <c r="Z8" s="31"/>
    </row>
    <row r="9" spans="1:26" ht="6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>
      <c r="A10" s="220">
        <v>2019</v>
      </c>
      <c r="B10" s="32"/>
      <c r="C10" s="81" t="s">
        <v>297</v>
      </c>
      <c r="D10" s="82"/>
      <c r="E10" s="83">
        <f>SUM(E11:E22)</f>
        <v>-20074.318401000004</v>
      </c>
      <c r="F10" s="84"/>
      <c r="G10" s="95">
        <f>SUM(G11:G22)</f>
        <v>-2485.0637190000039</v>
      </c>
      <c r="H10" s="86"/>
      <c r="I10" s="87"/>
      <c r="J10" s="82"/>
      <c r="K10" s="83">
        <f>SUM(K11:K22)</f>
        <v>-14635.544796999999</v>
      </c>
      <c r="L10" s="84"/>
      <c r="M10" s="95">
        <f>SUM(M11:M22)</f>
        <v>-2154.5873790000028</v>
      </c>
      <c r="N10" s="86"/>
      <c r="O10" s="87"/>
      <c r="P10" s="88"/>
      <c r="Q10" s="87"/>
      <c r="R10" s="32"/>
      <c r="S10" s="81" t="s">
        <v>297</v>
      </c>
      <c r="T10" s="32"/>
      <c r="U10" s="220">
        <v>2019</v>
      </c>
      <c r="Y10" s="223"/>
      <c r="Z10" s="223"/>
    </row>
    <row r="11" spans="1:26" ht="13.5" customHeight="1">
      <c r="A11" s="220"/>
      <c r="B11" s="32"/>
      <c r="C11" s="71" t="s">
        <v>327</v>
      </c>
      <c r="D11" s="32"/>
      <c r="E11" s="89">
        <v>-1783.8214769999986</v>
      </c>
      <c r="F11" s="72"/>
      <c r="G11" s="91">
        <v>-511.7629309999993</v>
      </c>
      <c r="H11" s="91"/>
      <c r="I11" s="91">
        <v>-179.03336699999909</v>
      </c>
      <c r="J11" s="32"/>
      <c r="K11" s="89">
        <v>-1254.9730199999976</v>
      </c>
      <c r="L11" s="72"/>
      <c r="M11" s="91">
        <v>-492.34098399999766</v>
      </c>
      <c r="N11" s="91"/>
      <c r="O11" s="91">
        <v>20.047554000002492</v>
      </c>
      <c r="P11" s="80"/>
      <c r="Q11" s="91">
        <v>-1731.8613759999971</v>
      </c>
      <c r="R11" s="32"/>
      <c r="S11" s="71" t="s">
        <v>520</v>
      </c>
      <c r="T11" s="32"/>
      <c r="U11" s="220"/>
    </row>
    <row r="12" spans="1:26" ht="13.5" customHeight="1">
      <c r="A12" s="220"/>
      <c r="B12" s="32"/>
      <c r="C12" s="71" t="s">
        <v>328</v>
      </c>
      <c r="D12" s="32"/>
      <c r="E12" s="89">
        <v>-1342.3418500000007</v>
      </c>
      <c r="F12" s="72"/>
      <c r="G12" s="91">
        <v>-282.70305300000018</v>
      </c>
      <c r="H12" s="91"/>
      <c r="I12" s="91">
        <v>441.47962699999789</v>
      </c>
      <c r="J12" s="32"/>
      <c r="K12" s="89">
        <v>-836.04460700000163</v>
      </c>
      <c r="L12" s="72"/>
      <c r="M12" s="91">
        <v>-142.69467000000168</v>
      </c>
      <c r="N12" s="91"/>
      <c r="O12" s="91">
        <v>418.928412999996</v>
      </c>
      <c r="P12" s="80"/>
      <c r="Q12" s="91">
        <v>-886.65121699999872</v>
      </c>
      <c r="R12" s="32"/>
      <c r="S12" s="71" t="s">
        <v>521</v>
      </c>
      <c r="T12" s="32"/>
      <c r="U12" s="220"/>
    </row>
    <row r="13" spans="1:26" ht="13.5" customHeight="1">
      <c r="A13" s="220"/>
      <c r="B13" s="32"/>
      <c r="C13" s="71" t="s">
        <v>329</v>
      </c>
      <c r="D13" s="32"/>
      <c r="E13" s="89">
        <v>-1623.5713409999998</v>
      </c>
      <c r="F13" s="72"/>
      <c r="G13" s="91">
        <v>-244.96979400000055</v>
      </c>
      <c r="H13" s="91"/>
      <c r="I13" s="91">
        <v>-281.22949099999914</v>
      </c>
      <c r="J13" s="32"/>
      <c r="K13" s="89">
        <v>-1186.1418530000001</v>
      </c>
      <c r="L13" s="72"/>
      <c r="M13" s="91">
        <v>-132.81838000000153</v>
      </c>
      <c r="N13" s="91"/>
      <c r="O13" s="91">
        <v>-350.09724599999845</v>
      </c>
      <c r="P13" s="80"/>
      <c r="Q13" s="91">
        <v>-1039.435778</v>
      </c>
      <c r="R13" s="32"/>
      <c r="S13" s="71" t="s">
        <v>522</v>
      </c>
      <c r="T13" s="32"/>
      <c r="U13" s="220"/>
    </row>
    <row r="14" spans="1:26" ht="13.5" customHeight="1">
      <c r="A14" s="220"/>
      <c r="B14" s="32"/>
      <c r="C14" s="71" t="s">
        <v>330</v>
      </c>
      <c r="D14" s="32"/>
      <c r="E14" s="89">
        <v>-1780.1674029999995</v>
      </c>
      <c r="F14" s="72"/>
      <c r="G14" s="91">
        <v>-425.5631259999991</v>
      </c>
      <c r="H14" s="91"/>
      <c r="I14" s="91">
        <v>-156.59606199999962</v>
      </c>
      <c r="J14" s="32"/>
      <c r="K14" s="89">
        <v>-1320.9053829999984</v>
      </c>
      <c r="L14" s="72"/>
      <c r="M14" s="91">
        <v>-276.28847699999824</v>
      </c>
      <c r="N14" s="91"/>
      <c r="O14" s="91">
        <v>-134.76352999999835</v>
      </c>
      <c r="P14" s="80"/>
      <c r="Q14" s="91">
        <v>-953.23597299999983</v>
      </c>
      <c r="R14" s="32"/>
      <c r="S14" s="71" t="s">
        <v>523</v>
      </c>
      <c r="T14" s="32"/>
      <c r="U14" s="220"/>
    </row>
    <row r="15" spans="1:26" ht="13.5" customHeight="1">
      <c r="A15" s="220"/>
      <c r="B15" s="32"/>
      <c r="C15" s="71" t="s">
        <v>331</v>
      </c>
      <c r="D15" s="32"/>
      <c r="E15" s="89">
        <v>-1620.428799999997</v>
      </c>
      <c r="F15" s="72"/>
      <c r="G15" s="91">
        <v>-441.11962499999754</v>
      </c>
      <c r="H15" s="91"/>
      <c r="I15" s="91">
        <v>159.73860300000251</v>
      </c>
      <c r="J15" s="32"/>
      <c r="K15" s="89">
        <v>-1185.1732829999974</v>
      </c>
      <c r="L15" s="72"/>
      <c r="M15" s="91">
        <v>-175.49095499999748</v>
      </c>
      <c r="N15" s="91"/>
      <c r="O15" s="91">
        <v>135.73210000000108</v>
      </c>
      <c r="P15" s="80"/>
      <c r="Q15" s="91">
        <v>-1111.6525449999972</v>
      </c>
      <c r="R15" s="32"/>
      <c r="S15" s="71" t="s">
        <v>524</v>
      </c>
      <c r="T15" s="32"/>
      <c r="U15" s="220"/>
    </row>
    <row r="16" spans="1:26" ht="13.5" customHeight="1">
      <c r="A16" s="220"/>
      <c r="B16" s="32"/>
      <c r="C16" s="71" t="s">
        <v>332</v>
      </c>
      <c r="D16" s="32"/>
      <c r="E16" s="89">
        <v>-1870.3339650000016</v>
      </c>
      <c r="F16" s="72"/>
      <c r="G16" s="91">
        <v>-135.30512300000191</v>
      </c>
      <c r="H16" s="91"/>
      <c r="I16" s="91">
        <v>-249.90516500000467</v>
      </c>
      <c r="J16" s="32"/>
      <c r="K16" s="89">
        <v>-1317.2492980000015</v>
      </c>
      <c r="L16" s="72"/>
      <c r="M16" s="91">
        <v>-283.24082500000168</v>
      </c>
      <c r="N16" s="91"/>
      <c r="O16" s="91">
        <v>-132.07601500000419</v>
      </c>
      <c r="P16" s="80"/>
      <c r="Q16" s="91">
        <v>-1001.9878739999986</v>
      </c>
      <c r="R16" s="32"/>
      <c r="S16" s="71" t="s">
        <v>525</v>
      </c>
      <c r="T16" s="32"/>
      <c r="U16" s="220"/>
    </row>
    <row r="17" spans="1:21" ht="13.5" customHeight="1">
      <c r="A17" s="220"/>
      <c r="B17" s="32"/>
      <c r="C17" s="71" t="s">
        <v>333</v>
      </c>
      <c r="D17" s="32"/>
      <c r="E17" s="89">
        <v>-1863.6370590000024</v>
      </c>
      <c r="F17" s="72"/>
      <c r="G17" s="91">
        <v>-567.90878600000178</v>
      </c>
      <c r="H17" s="91"/>
      <c r="I17" s="91">
        <v>6.6969059999992169</v>
      </c>
      <c r="J17" s="32"/>
      <c r="K17" s="89">
        <v>-1323.8549280000025</v>
      </c>
      <c r="L17" s="72"/>
      <c r="M17" s="91">
        <v>-438.53085300000294</v>
      </c>
      <c r="N17" s="91"/>
      <c r="O17" s="91">
        <v>-6.6056300000009287</v>
      </c>
      <c r="P17" s="80"/>
      <c r="Q17" s="91">
        <v>-1144.3335340000012</v>
      </c>
      <c r="R17" s="32"/>
      <c r="S17" s="71" t="s">
        <v>526</v>
      </c>
      <c r="T17" s="32"/>
      <c r="U17" s="220"/>
    </row>
    <row r="18" spans="1:21" ht="13.5" customHeight="1">
      <c r="A18" s="220"/>
      <c r="B18" s="32"/>
      <c r="C18" s="71" t="s">
        <v>334</v>
      </c>
      <c r="D18" s="32"/>
      <c r="E18" s="89">
        <v>-1622.7543060000021</v>
      </c>
      <c r="F18" s="72"/>
      <c r="G18" s="91">
        <v>103.04928199999858</v>
      </c>
      <c r="H18" s="91"/>
      <c r="I18" s="91">
        <v>240.88275300000032</v>
      </c>
      <c r="J18" s="32"/>
      <c r="K18" s="89">
        <v>-1285.6307510000015</v>
      </c>
      <c r="L18" s="72"/>
      <c r="M18" s="91">
        <v>-177.83225900000116</v>
      </c>
      <c r="N18" s="91"/>
      <c r="O18" s="91">
        <v>38.224177000000964</v>
      </c>
      <c r="P18" s="80"/>
      <c r="Q18" s="91">
        <v>-600.16462700000557</v>
      </c>
      <c r="R18" s="32"/>
      <c r="S18" s="71" t="s">
        <v>527</v>
      </c>
      <c r="T18" s="32"/>
      <c r="U18" s="220"/>
    </row>
    <row r="19" spans="1:21" ht="13.5" customHeight="1">
      <c r="A19" s="220"/>
      <c r="B19" s="32"/>
      <c r="C19" s="71" t="s">
        <v>335</v>
      </c>
      <c r="D19" s="32"/>
      <c r="E19" s="89">
        <v>-1731.2820610000017</v>
      </c>
      <c r="F19" s="72"/>
      <c r="G19" s="91">
        <v>-448.64445400000113</v>
      </c>
      <c r="H19" s="91"/>
      <c r="I19" s="91">
        <v>-108.52775499999962</v>
      </c>
      <c r="J19" s="32"/>
      <c r="K19" s="89">
        <v>-1138.296977</v>
      </c>
      <c r="L19" s="72"/>
      <c r="M19" s="91">
        <v>-177.9545279999993</v>
      </c>
      <c r="N19" s="91"/>
      <c r="O19" s="91">
        <v>147.33377400000154</v>
      </c>
      <c r="P19" s="80"/>
      <c r="Q19" s="91">
        <v>-913.50395800000479</v>
      </c>
      <c r="R19" s="32"/>
      <c r="S19" s="71" t="s">
        <v>528</v>
      </c>
      <c r="T19" s="32"/>
      <c r="U19" s="220"/>
    </row>
    <row r="20" spans="1:21" ht="13.5" customHeight="1">
      <c r="A20" s="220"/>
      <c r="B20" s="32"/>
      <c r="C20" s="71" t="s">
        <v>336</v>
      </c>
      <c r="D20" s="32"/>
      <c r="E20" s="89">
        <v>-1698.6810319999986</v>
      </c>
      <c r="F20" s="72"/>
      <c r="G20" s="91">
        <v>-68.195997999999236</v>
      </c>
      <c r="H20" s="91"/>
      <c r="I20" s="91">
        <v>32.601029000003109</v>
      </c>
      <c r="J20" s="32"/>
      <c r="K20" s="89">
        <v>-1197.437786999998</v>
      </c>
      <c r="L20" s="72"/>
      <c r="M20" s="91">
        <v>-61.9804499999982</v>
      </c>
      <c r="N20" s="91"/>
      <c r="O20" s="91">
        <v>-59.140809999998055</v>
      </c>
      <c r="P20" s="80"/>
      <c r="Q20" s="91">
        <v>-413.79117000000224</v>
      </c>
      <c r="R20" s="32"/>
      <c r="S20" s="71" t="s">
        <v>529</v>
      </c>
      <c r="T20" s="32"/>
      <c r="U20" s="220"/>
    </row>
    <row r="21" spans="1:21" ht="13.5" customHeight="1">
      <c r="A21" s="220"/>
      <c r="B21" s="32"/>
      <c r="C21" s="71" t="s">
        <v>337</v>
      </c>
      <c r="D21" s="32"/>
      <c r="E21" s="89">
        <v>-1708.1984790000015</v>
      </c>
      <c r="F21" s="72"/>
      <c r="G21" s="91">
        <v>362.37240699999802</v>
      </c>
      <c r="H21" s="91"/>
      <c r="I21" s="91">
        <v>-9.5174470000029032</v>
      </c>
      <c r="J21" s="32"/>
      <c r="K21" s="89">
        <v>-1386.5358080000015</v>
      </c>
      <c r="L21" s="72"/>
      <c r="M21" s="91">
        <v>132.86552999999822</v>
      </c>
      <c r="N21" s="91"/>
      <c r="O21" s="91">
        <v>-189.09802100000343</v>
      </c>
      <c r="P21" s="80"/>
      <c r="Q21" s="91">
        <v>-154.46804500000235</v>
      </c>
      <c r="R21" s="32"/>
      <c r="S21" s="71" t="s">
        <v>530</v>
      </c>
      <c r="T21" s="32"/>
      <c r="U21" s="220"/>
    </row>
    <row r="22" spans="1:21" ht="13.5" customHeight="1">
      <c r="A22" s="220"/>
      <c r="B22" s="32"/>
      <c r="C22" s="71" t="s">
        <v>338</v>
      </c>
      <c r="D22" s="32"/>
      <c r="E22" s="89">
        <v>-1429.1006279999992</v>
      </c>
      <c r="F22" s="72"/>
      <c r="G22" s="91">
        <v>175.68748200000027</v>
      </c>
      <c r="H22" s="91"/>
      <c r="I22" s="91">
        <v>279.09785100000227</v>
      </c>
      <c r="J22" s="32"/>
      <c r="K22" s="89">
        <v>-1203.3011020000013</v>
      </c>
      <c r="L22" s="72"/>
      <c r="M22" s="91">
        <v>71.719471999998859</v>
      </c>
      <c r="N22" s="91"/>
      <c r="O22" s="91">
        <v>183.23470600000019</v>
      </c>
      <c r="P22" s="80"/>
      <c r="Q22" s="91">
        <v>469.86389099999906</v>
      </c>
      <c r="R22" s="32"/>
      <c r="S22" s="71" t="s">
        <v>531</v>
      </c>
      <c r="T22" s="32"/>
      <c r="U22" s="220"/>
    </row>
    <row r="23" spans="1:21" ht="6.75" customHeight="1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>
      <c r="A24" s="220">
        <v>2020</v>
      </c>
      <c r="B24" s="32"/>
      <c r="C24" s="81" t="s">
        <v>297</v>
      </c>
      <c r="D24" s="82"/>
      <c r="E24" s="83">
        <f>SUM(E25:E36)</f>
        <v>-14102.226160999999</v>
      </c>
      <c r="F24" s="84"/>
      <c r="G24" s="95">
        <f>SUM(G25:G36)</f>
        <v>5972.0922400000009</v>
      </c>
      <c r="H24" s="86"/>
      <c r="I24" s="87"/>
      <c r="J24" s="82"/>
      <c r="K24" s="83">
        <f>SUM(K25:K36)</f>
        <v>-10739.254415000003</v>
      </c>
      <c r="L24" s="84"/>
      <c r="M24" s="95">
        <f>SUM(M25:M36)</f>
        <v>3896.2903819999992</v>
      </c>
      <c r="N24" s="86"/>
      <c r="O24" s="87"/>
      <c r="P24" s="88"/>
      <c r="Q24" s="87"/>
      <c r="R24" s="32"/>
      <c r="S24" s="81" t="s">
        <v>297</v>
      </c>
      <c r="T24" s="32"/>
      <c r="U24" s="220">
        <v>2020</v>
      </c>
    </row>
    <row r="25" spans="1:21" ht="13.5" customHeight="1">
      <c r="A25" s="220"/>
      <c r="B25" s="32"/>
      <c r="C25" s="71" t="s">
        <v>327</v>
      </c>
      <c r="D25" s="32"/>
      <c r="E25" s="89">
        <v>-1464.2194319999999</v>
      </c>
      <c r="F25" s="72"/>
      <c r="G25" s="91">
        <v>319.60204499999872</v>
      </c>
      <c r="H25" s="91"/>
      <c r="I25" s="91">
        <v>-35.118804000000637</v>
      </c>
      <c r="J25" s="32"/>
      <c r="K25" s="89">
        <v>-977.53962099999808</v>
      </c>
      <c r="L25" s="72"/>
      <c r="M25" s="91">
        <v>277.43339899999955</v>
      </c>
      <c r="N25" s="91"/>
      <c r="O25" s="91">
        <v>225.76148100000319</v>
      </c>
      <c r="P25" s="80"/>
      <c r="Q25" s="91">
        <v>857.66193399999702</v>
      </c>
      <c r="R25" s="32"/>
      <c r="S25" s="71" t="s">
        <v>520</v>
      </c>
      <c r="T25" s="32"/>
      <c r="U25" s="220"/>
    </row>
    <row r="26" spans="1:21" ht="13.5" customHeight="1">
      <c r="A26" s="220"/>
      <c r="B26" s="32"/>
      <c r="C26" s="71" t="s">
        <v>328</v>
      </c>
      <c r="D26" s="32"/>
      <c r="E26" s="89">
        <v>-1544.175855999998</v>
      </c>
      <c r="F26" s="72"/>
      <c r="G26" s="91">
        <v>-201.83400599999732</v>
      </c>
      <c r="H26" s="91"/>
      <c r="I26" s="91">
        <v>-79.956423999998151</v>
      </c>
      <c r="J26" s="32"/>
      <c r="K26" s="89">
        <v>-1129.7423439999975</v>
      </c>
      <c r="L26" s="72"/>
      <c r="M26" s="91">
        <v>-293.69773699999587</v>
      </c>
      <c r="N26" s="91"/>
      <c r="O26" s="91">
        <v>-152.20272299999942</v>
      </c>
      <c r="P26" s="80"/>
      <c r="Q26" s="91">
        <v>293.45552100000168</v>
      </c>
      <c r="R26" s="32"/>
      <c r="S26" s="71" t="s">
        <v>521</v>
      </c>
      <c r="T26" s="32"/>
      <c r="U26" s="220"/>
    </row>
    <row r="27" spans="1:21" ht="13.5" customHeight="1">
      <c r="A27" s="220"/>
      <c r="B27" s="32"/>
      <c r="C27" s="71" t="s">
        <v>329</v>
      </c>
      <c r="D27" s="32"/>
      <c r="E27" s="89">
        <v>-1556.4760180000021</v>
      </c>
      <c r="F27" s="72"/>
      <c r="G27" s="91">
        <v>67.095322999997734</v>
      </c>
      <c r="H27" s="91"/>
      <c r="I27" s="91">
        <v>-12.300162000004093</v>
      </c>
      <c r="J27" s="32"/>
      <c r="K27" s="89">
        <v>-1128.2534240000014</v>
      </c>
      <c r="L27" s="72"/>
      <c r="M27" s="91">
        <v>57.888428999998723</v>
      </c>
      <c r="N27" s="91"/>
      <c r="O27" s="91">
        <v>1.488919999996142</v>
      </c>
      <c r="P27" s="80"/>
      <c r="Q27" s="91">
        <v>184.86336199999914</v>
      </c>
      <c r="R27" s="32"/>
      <c r="S27" s="71" t="s">
        <v>522</v>
      </c>
      <c r="T27" s="32"/>
      <c r="U27" s="220"/>
    </row>
    <row r="28" spans="1:21" ht="13.5" customHeight="1">
      <c r="A28" s="220"/>
      <c r="B28" s="32"/>
      <c r="C28" s="71" t="s">
        <v>330</v>
      </c>
      <c r="D28" s="32"/>
      <c r="E28" s="89">
        <v>-1185.1282960000003</v>
      </c>
      <c r="F28" s="72"/>
      <c r="G28" s="91">
        <v>595.03910699999915</v>
      </c>
      <c r="H28" s="91"/>
      <c r="I28" s="91">
        <v>371.3477220000018</v>
      </c>
      <c r="J28" s="32"/>
      <c r="K28" s="89">
        <v>-937.5212319999996</v>
      </c>
      <c r="L28" s="72"/>
      <c r="M28" s="91">
        <v>383.38415099999884</v>
      </c>
      <c r="N28" s="91"/>
      <c r="O28" s="91">
        <v>190.73219200000176</v>
      </c>
      <c r="P28" s="80"/>
      <c r="Q28" s="91">
        <v>460.30042400000002</v>
      </c>
      <c r="R28" s="32"/>
      <c r="S28" s="71" t="s">
        <v>523</v>
      </c>
      <c r="T28" s="32"/>
      <c r="U28" s="220"/>
    </row>
    <row r="29" spans="1:21" ht="13.5" customHeight="1">
      <c r="A29" s="220"/>
      <c r="B29" s="32"/>
      <c r="C29" s="71" t="s">
        <v>331</v>
      </c>
      <c r="D29" s="32"/>
      <c r="E29" s="89">
        <v>-946.73884000000044</v>
      </c>
      <c r="F29" s="72"/>
      <c r="G29" s="91">
        <v>673.68995999999652</v>
      </c>
      <c r="H29" s="91"/>
      <c r="I29" s="91">
        <v>238.38945599999988</v>
      </c>
      <c r="J29" s="32"/>
      <c r="K29" s="89">
        <v>-820.5117850000006</v>
      </c>
      <c r="L29" s="72"/>
      <c r="M29" s="91">
        <v>364.66149799999675</v>
      </c>
      <c r="N29" s="91"/>
      <c r="O29" s="91">
        <v>117.009446999999</v>
      </c>
      <c r="P29" s="80"/>
      <c r="Q29" s="91">
        <v>1335.8243899999934</v>
      </c>
      <c r="R29" s="32"/>
      <c r="S29" s="71" t="s">
        <v>524</v>
      </c>
      <c r="T29" s="32"/>
      <c r="U29" s="220"/>
    </row>
    <row r="30" spans="1:21" ht="13.5" customHeight="1">
      <c r="A30" s="220"/>
      <c r="B30" s="32"/>
      <c r="C30" s="71" t="s">
        <v>332</v>
      </c>
      <c r="D30" s="32"/>
      <c r="E30" s="89">
        <v>-914.90990499999862</v>
      </c>
      <c r="F30" s="72"/>
      <c r="G30" s="91">
        <v>955.42406000000301</v>
      </c>
      <c r="H30" s="91"/>
      <c r="I30" s="91">
        <v>31.82893500000182</v>
      </c>
      <c r="J30" s="32"/>
      <c r="K30" s="89">
        <v>-751.67465899999934</v>
      </c>
      <c r="L30" s="72"/>
      <c r="M30" s="91">
        <v>565.57463900000221</v>
      </c>
      <c r="N30" s="91"/>
      <c r="O30" s="91">
        <v>68.837126000001263</v>
      </c>
      <c r="P30" s="80"/>
      <c r="Q30" s="91">
        <v>2224.1531269999987</v>
      </c>
      <c r="R30" s="32"/>
      <c r="S30" s="71" t="s">
        <v>525</v>
      </c>
      <c r="T30" s="32"/>
      <c r="U30" s="220"/>
    </row>
    <row r="31" spans="1:21" ht="13.5" customHeight="1">
      <c r="A31" s="220"/>
      <c r="B31" s="32"/>
      <c r="C31" s="71" t="s">
        <v>333</v>
      </c>
      <c r="D31" s="32"/>
      <c r="E31" s="89">
        <v>-794.30246799999895</v>
      </c>
      <c r="F31" s="72"/>
      <c r="G31" s="91">
        <v>1069.3345910000035</v>
      </c>
      <c r="H31" s="91"/>
      <c r="I31" s="91">
        <v>120.60743699999966</v>
      </c>
      <c r="J31" s="32"/>
      <c r="K31" s="89">
        <v>-521.0704229999983</v>
      </c>
      <c r="L31" s="72"/>
      <c r="M31" s="91">
        <v>802.78450500000417</v>
      </c>
      <c r="N31" s="91"/>
      <c r="O31" s="91">
        <v>230.60423600000104</v>
      </c>
      <c r="P31" s="80"/>
      <c r="Q31" s="91">
        <v>2698.448611000003</v>
      </c>
      <c r="R31" s="32"/>
      <c r="S31" s="71" t="s">
        <v>526</v>
      </c>
      <c r="T31" s="32"/>
      <c r="U31" s="220"/>
    </row>
    <row r="32" spans="1:21" ht="13.5" customHeight="1">
      <c r="A32" s="220"/>
      <c r="B32" s="32"/>
      <c r="C32" s="71" t="s">
        <v>334</v>
      </c>
      <c r="D32" s="32"/>
      <c r="E32" s="89">
        <v>-1208.1469270000021</v>
      </c>
      <c r="F32" s="72"/>
      <c r="G32" s="91">
        <v>414.60737900000004</v>
      </c>
      <c r="H32" s="91"/>
      <c r="I32" s="91">
        <v>-413.8444590000031</v>
      </c>
      <c r="J32" s="32"/>
      <c r="K32" s="89">
        <v>-928.13278000000264</v>
      </c>
      <c r="L32" s="72"/>
      <c r="M32" s="91">
        <v>357.49797099999887</v>
      </c>
      <c r="N32" s="91"/>
      <c r="O32" s="91">
        <v>-407.06235700000434</v>
      </c>
      <c r="P32" s="80"/>
      <c r="Q32" s="91">
        <v>2439.366030000007</v>
      </c>
      <c r="R32" s="32"/>
      <c r="S32" s="71" t="s">
        <v>527</v>
      </c>
      <c r="T32" s="32"/>
      <c r="U32" s="220"/>
    </row>
    <row r="33" spans="1:21" ht="13.5" customHeight="1">
      <c r="A33" s="220"/>
      <c r="B33" s="32"/>
      <c r="C33" s="71" t="s">
        <v>335</v>
      </c>
      <c r="D33" s="32"/>
      <c r="E33" s="89">
        <v>-1149.2792339999996</v>
      </c>
      <c r="F33" s="72"/>
      <c r="G33" s="91">
        <v>582.00282700000207</v>
      </c>
      <c r="H33" s="91"/>
      <c r="I33" s="91">
        <v>58.867693000002419</v>
      </c>
      <c r="J33" s="32"/>
      <c r="K33" s="89">
        <v>-847.3961760000002</v>
      </c>
      <c r="L33" s="72"/>
      <c r="M33" s="91">
        <v>290.90080099999977</v>
      </c>
      <c r="N33" s="91"/>
      <c r="O33" s="91">
        <v>80.736604000002444</v>
      </c>
      <c r="P33" s="80"/>
      <c r="Q33" s="91">
        <v>2065.944797000006</v>
      </c>
      <c r="R33" s="32"/>
      <c r="S33" s="71" t="s">
        <v>528</v>
      </c>
      <c r="T33" s="32"/>
      <c r="U33" s="220"/>
    </row>
    <row r="34" spans="1:21" ht="13.5" customHeight="1">
      <c r="A34" s="220"/>
      <c r="B34" s="32"/>
      <c r="C34" s="71" t="s">
        <v>336</v>
      </c>
      <c r="D34" s="32"/>
      <c r="E34" s="89">
        <v>-994.09143899999981</v>
      </c>
      <c r="F34" s="72"/>
      <c r="G34" s="91">
        <v>704.58959299999879</v>
      </c>
      <c r="H34" s="91"/>
      <c r="I34" s="91">
        <v>155.18779499999982</v>
      </c>
      <c r="J34" s="32"/>
      <c r="K34" s="89">
        <v>-709.19117000000188</v>
      </c>
      <c r="L34" s="72"/>
      <c r="M34" s="91">
        <v>488.24661699999615</v>
      </c>
      <c r="N34" s="91"/>
      <c r="O34" s="91">
        <v>138.20500599999832</v>
      </c>
      <c r="P34" s="80"/>
      <c r="Q34" s="91">
        <v>1701.1997990000013</v>
      </c>
      <c r="R34" s="32"/>
      <c r="S34" s="71" t="s">
        <v>529</v>
      </c>
      <c r="T34" s="32"/>
      <c r="U34" s="220"/>
    </row>
    <row r="35" spans="1:21" ht="13.5" customHeight="1">
      <c r="A35" s="220"/>
      <c r="B35" s="32"/>
      <c r="C35" s="71" t="s">
        <v>337</v>
      </c>
      <c r="D35" s="32"/>
      <c r="E35" s="89">
        <v>-918.91210900000078</v>
      </c>
      <c r="F35" s="72"/>
      <c r="G35" s="91">
        <v>789.28637000000072</v>
      </c>
      <c r="H35" s="91"/>
      <c r="I35" s="91">
        <v>75.179329999999027</v>
      </c>
      <c r="J35" s="32"/>
      <c r="K35" s="89">
        <v>-767.14108000000033</v>
      </c>
      <c r="L35" s="72"/>
      <c r="M35" s="91">
        <v>619.39472800000112</v>
      </c>
      <c r="N35" s="91"/>
      <c r="O35" s="91">
        <v>-57.949909999998454</v>
      </c>
      <c r="P35" s="80"/>
      <c r="Q35" s="91">
        <v>2075.8787900000016</v>
      </c>
      <c r="R35" s="32"/>
      <c r="S35" s="71" t="s">
        <v>530</v>
      </c>
      <c r="T35" s="32"/>
      <c r="U35" s="220"/>
    </row>
    <row r="36" spans="1:21" ht="13.5" customHeight="1">
      <c r="A36" s="220"/>
      <c r="B36" s="32"/>
      <c r="C36" s="71" t="s">
        <v>338</v>
      </c>
      <c r="D36" s="32"/>
      <c r="E36" s="89">
        <v>-1425.8456370000013</v>
      </c>
      <c r="F36" s="72"/>
      <c r="G36" s="91">
        <v>3.2549909999979718</v>
      </c>
      <c r="H36" s="91"/>
      <c r="I36" s="91">
        <v>-506.93352800000048</v>
      </c>
      <c r="J36" s="32"/>
      <c r="K36" s="89">
        <v>-1221.0797210000023</v>
      </c>
      <c r="L36" s="72"/>
      <c r="M36" s="91">
        <v>-17.778619000001072</v>
      </c>
      <c r="N36" s="91"/>
      <c r="O36" s="91">
        <v>-453.93864100000201</v>
      </c>
      <c r="P36" s="80"/>
      <c r="Q36" s="91">
        <v>1497.1309539999975</v>
      </c>
      <c r="R36" s="32"/>
      <c r="S36" s="71" t="s">
        <v>531</v>
      </c>
      <c r="T36" s="32"/>
      <c r="U36" s="220"/>
    </row>
    <row r="37" spans="1:21" ht="6.75" customHeight="1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>
      <c r="A38" s="220">
        <v>2021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0">
        <v>2021</v>
      </c>
    </row>
    <row r="39" spans="1:21" ht="13.5" customHeight="1">
      <c r="A39" s="220"/>
      <c r="B39" s="32"/>
      <c r="C39" s="71" t="s">
        <v>327</v>
      </c>
      <c r="D39" s="32"/>
      <c r="E39" s="89">
        <v>-891.66485999999986</v>
      </c>
      <c r="F39" s="72"/>
      <c r="G39" s="91">
        <v>572.55457200000001</v>
      </c>
      <c r="H39" s="91"/>
      <c r="I39" s="91">
        <v>534.1807770000014</v>
      </c>
      <c r="J39" s="32"/>
      <c r="K39" s="89">
        <v>-654.15542300000016</v>
      </c>
      <c r="L39" s="72"/>
      <c r="M39" s="91">
        <v>323.38419799999792</v>
      </c>
      <c r="N39" s="91"/>
      <c r="O39" s="91">
        <v>566.92429800000218</v>
      </c>
      <c r="P39" s="80"/>
      <c r="Q39" s="91">
        <v>1365.0959329999987</v>
      </c>
      <c r="R39" s="32"/>
      <c r="S39" s="71" t="s">
        <v>520</v>
      </c>
      <c r="T39" s="32"/>
      <c r="U39" s="220"/>
    </row>
    <row r="40" spans="1:21" ht="13.5" customHeight="1">
      <c r="A40" s="220"/>
      <c r="B40" s="32"/>
      <c r="C40" s="71" t="s">
        <v>328</v>
      </c>
      <c r="D40" s="32"/>
      <c r="E40" s="89">
        <v>-750.364246000001</v>
      </c>
      <c r="F40" s="72"/>
      <c r="G40" s="91">
        <v>793.81160999999702</v>
      </c>
      <c r="H40" s="91"/>
      <c r="I40" s="91">
        <v>141.30061399999886</v>
      </c>
      <c r="J40" s="32"/>
      <c r="K40" s="89">
        <v>-474.56286300000102</v>
      </c>
      <c r="L40" s="72"/>
      <c r="M40" s="91">
        <v>655.17948099999649</v>
      </c>
      <c r="N40" s="91"/>
      <c r="O40" s="91">
        <v>179.59255999999914</v>
      </c>
      <c r="P40" s="80"/>
      <c r="Q40" s="91">
        <v>1369.621172999995</v>
      </c>
      <c r="R40" s="32"/>
      <c r="S40" s="71" t="s">
        <v>521</v>
      </c>
      <c r="T40" s="32"/>
      <c r="U40" s="220"/>
    </row>
    <row r="41" spans="1:21" ht="13.5" customHeight="1">
      <c r="A41" s="220"/>
      <c r="B41" s="32"/>
      <c r="C41" s="71" t="s">
        <v>329</v>
      </c>
      <c r="D41" s="32"/>
      <c r="E41" s="89">
        <v>-1001.6501990000006</v>
      </c>
      <c r="F41" s="72"/>
      <c r="G41" s="91">
        <v>554.8258190000015</v>
      </c>
      <c r="H41" s="91"/>
      <c r="I41" s="91">
        <v>-251.28595299999961</v>
      </c>
      <c r="J41" s="32"/>
      <c r="K41" s="89">
        <v>-743.32320900000104</v>
      </c>
      <c r="L41" s="72"/>
      <c r="M41" s="91">
        <v>384.93021500000032</v>
      </c>
      <c r="N41" s="91"/>
      <c r="O41" s="91">
        <v>-268.76034600000003</v>
      </c>
      <c r="P41" s="80"/>
      <c r="Q41" s="91">
        <v>1921.1920009999985</v>
      </c>
      <c r="R41" s="32"/>
      <c r="S41" s="71" t="s">
        <v>522</v>
      </c>
      <c r="T41" s="32"/>
      <c r="U41" s="220"/>
    </row>
    <row r="42" spans="1:21" ht="6.75" customHeight="1" thickBot="1">
      <c r="A42" s="7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93"/>
      <c r="R42" s="93"/>
      <c r="S42" s="93"/>
      <c r="T42" s="93"/>
      <c r="U42" s="74"/>
    </row>
    <row r="43" spans="1:21" ht="13.5" thickTop="1"/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1"/>
    <mergeCell ref="A10:A22"/>
    <mergeCell ref="A24:A36"/>
    <mergeCell ref="A4:A8"/>
    <mergeCell ref="C4:C8"/>
    <mergeCell ref="U24:U36"/>
    <mergeCell ref="U38:U41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96" customWidth="1"/>
    <col min="2" max="2" width="9.28515625" style="97" customWidth="1"/>
    <col min="3" max="17" width="10.140625" style="97" customWidth="1"/>
    <col min="18" max="18" width="6.5703125" style="97" customWidth="1"/>
    <col min="19" max="19" width="9.140625" style="97"/>
    <col min="20" max="20" width="2.85546875" style="97" customWidth="1"/>
    <col min="21" max="16384" width="9.140625" style="97"/>
  </cols>
  <sheetData>
    <row r="1" spans="1:21" hidden="1"/>
    <row r="2" spans="1:21" ht="24" customHeight="1">
      <c r="A2" s="225" t="s">
        <v>663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31"/>
    </row>
    <row r="3" spans="1:21" s="98" customFormat="1" ht="6.75" customHeight="1" thickBo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21" ht="12" customHeight="1" thickBot="1">
      <c r="A4" s="227" t="s">
        <v>162</v>
      </c>
      <c r="B4" s="227" t="s">
        <v>163</v>
      </c>
      <c r="C4" s="229" t="s">
        <v>664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1"/>
      <c r="R4" s="227" t="s">
        <v>532</v>
      </c>
      <c r="S4" s="227" t="s">
        <v>519</v>
      </c>
      <c r="U4" s="31"/>
    </row>
    <row r="5" spans="1:21" ht="21.75" customHeight="1" thickBot="1">
      <c r="A5" s="228"/>
      <c r="B5" s="228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28"/>
      <c r="S5" s="228"/>
    </row>
    <row r="6" spans="1:21" ht="12.75">
      <c r="A6" s="100">
        <v>2020</v>
      </c>
      <c r="B6" s="97" t="s">
        <v>339</v>
      </c>
      <c r="C6" s="101">
        <v>879.30665699999997</v>
      </c>
      <c r="D6" s="101">
        <v>39.436546999999997</v>
      </c>
      <c r="E6" s="101">
        <v>185.69850600000001</v>
      </c>
      <c r="F6" s="101">
        <v>6.64656</v>
      </c>
      <c r="G6" s="101">
        <v>0.50082199999999999</v>
      </c>
      <c r="H6" s="101">
        <v>3.1150190000000002</v>
      </c>
      <c r="I6" s="101">
        <v>26.151353</v>
      </c>
      <c r="J6" s="101">
        <v>28.504735</v>
      </c>
      <c r="K6" s="101">
        <v>9.1277699999999999</v>
      </c>
      <c r="L6" s="101">
        <v>1961.4900660000001</v>
      </c>
      <c r="M6" s="101">
        <v>1.1527350000000001</v>
      </c>
      <c r="N6" s="101">
        <v>10.386082999999999</v>
      </c>
      <c r="O6" s="101">
        <v>433.07966299999998</v>
      </c>
      <c r="P6" s="101">
        <v>9.6769200000000009</v>
      </c>
      <c r="Q6" s="101">
        <v>45.388553999999999</v>
      </c>
      <c r="R6" s="100">
        <v>2020</v>
      </c>
      <c r="S6" s="97" t="s">
        <v>535</v>
      </c>
      <c r="U6" s="31"/>
    </row>
    <row r="7" spans="1:21">
      <c r="B7" s="97" t="s">
        <v>340</v>
      </c>
      <c r="C7" s="101">
        <v>842.809889</v>
      </c>
      <c r="D7" s="101">
        <v>38.090350999999998</v>
      </c>
      <c r="E7" s="101">
        <v>192.391344</v>
      </c>
      <c r="F7" s="101">
        <v>7.4958669999999996</v>
      </c>
      <c r="G7" s="101">
        <v>0.59239900000000001</v>
      </c>
      <c r="H7" s="101">
        <v>3.2055090000000002</v>
      </c>
      <c r="I7" s="101">
        <v>36.057195999999998</v>
      </c>
      <c r="J7" s="101">
        <v>29.754445</v>
      </c>
      <c r="K7" s="101">
        <v>8.875985</v>
      </c>
      <c r="L7" s="101">
        <v>1929.0701550000001</v>
      </c>
      <c r="M7" s="101">
        <v>2.2091880000000002</v>
      </c>
      <c r="N7" s="101">
        <v>14.893533</v>
      </c>
      <c r="O7" s="101">
        <v>673.60119099999997</v>
      </c>
      <c r="P7" s="101">
        <v>8.8784100000000006</v>
      </c>
      <c r="Q7" s="101">
        <v>46.879798999999998</v>
      </c>
      <c r="R7" s="96"/>
      <c r="S7" s="97" t="s">
        <v>536</v>
      </c>
    </row>
    <row r="8" spans="1:21">
      <c r="B8" s="97" t="s">
        <v>341</v>
      </c>
      <c r="C8" s="101">
        <v>820.48771699999998</v>
      </c>
      <c r="D8" s="101">
        <v>36.169902</v>
      </c>
      <c r="E8" s="101">
        <v>185.255214</v>
      </c>
      <c r="F8" s="101">
        <v>12.307219</v>
      </c>
      <c r="G8" s="101">
        <v>0.486425</v>
      </c>
      <c r="H8" s="101">
        <v>3.416131</v>
      </c>
      <c r="I8" s="101">
        <v>48.198945000000002</v>
      </c>
      <c r="J8" s="101">
        <v>19.714217999999999</v>
      </c>
      <c r="K8" s="101">
        <v>7.8360060000000002</v>
      </c>
      <c r="L8" s="101">
        <v>1832.609978</v>
      </c>
      <c r="M8" s="101">
        <v>2.301717</v>
      </c>
      <c r="N8" s="101">
        <v>16.184857999999998</v>
      </c>
      <c r="O8" s="101">
        <v>403.43828300000001</v>
      </c>
      <c r="P8" s="101">
        <v>8.3242750000000001</v>
      </c>
      <c r="Q8" s="101">
        <v>36.086294000000002</v>
      </c>
      <c r="R8" s="96"/>
      <c r="S8" s="97" t="s">
        <v>537</v>
      </c>
    </row>
    <row r="9" spans="1:21">
      <c r="B9" s="97" t="s">
        <v>342</v>
      </c>
      <c r="C9" s="101">
        <v>463.48661299999998</v>
      </c>
      <c r="D9" s="101">
        <v>22.569313000000001</v>
      </c>
      <c r="E9" s="101">
        <v>118.06092599999999</v>
      </c>
      <c r="F9" s="101">
        <v>8.2653479999999995</v>
      </c>
      <c r="G9" s="101">
        <v>1.167144</v>
      </c>
      <c r="H9" s="101">
        <v>1.5689519999999999</v>
      </c>
      <c r="I9" s="101">
        <v>35.690747999999999</v>
      </c>
      <c r="J9" s="101">
        <v>8.2313080000000003</v>
      </c>
      <c r="K9" s="101">
        <v>6.4469219999999998</v>
      </c>
      <c r="L9" s="101">
        <v>1258.8780879999999</v>
      </c>
      <c r="M9" s="101">
        <v>1.647132</v>
      </c>
      <c r="N9" s="101">
        <v>15.023697</v>
      </c>
      <c r="O9" s="101">
        <v>237.95369400000001</v>
      </c>
      <c r="P9" s="101">
        <v>7.7622549999999997</v>
      </c>
      <c r="Q9" s="101">
        <v>16.266501000000002</v>
      </c>
      <c r="R9" s="96"/>
      <c r="S9" s="97" t="s">
        <v>538</v>
      </c>
    </row>
    <row r="10" spans="1:21">
      <c r="B10" s="97" t="s">
        <v>343</v>
      </c>
      <c r="C10" s="101">
        <v>554.97807999999998</v>
      </c>
      <c r="D10" s="101">
        <v>24.368323</v>
      </c>
      <c r="E10" s="101">
        <v>137.89648800000001</v>
      </c>
      <c r="F10" s="101">
        <v>5.4662810000000004</v>
      </c>
      <c r="G10" s="101">
        <v>0.34153</v>
      </c>
      <c r="H10" s="101">
        <v>2.3361770000000002</v>
      </c>
      <c r="I10" s="101">
        <v>23.379871999999999</v>
      </c>
      <c r="J10" s="101">
        <v>11.611952</v>
      </c>
      <c r="K10" s="101">
        <v>8.7625869999999999</v>
      </c>
      <c r="L10" s="101">
        <v>1502.8808140000001</v>
      </c>
      <c r="M10" s="101">
        <v>1.744974</v>
      </c>
      <c r="N10" s="101">
        <v>14.339771000000001</v>
      </c>
      <c r="O10" s="101">
        <v>276.99158699999998</v>
      </c>
      <c r="P10" s="101">
        <v>8.1750059999999998</v>
      </c>
      <c r="Q10" s="101">
        <v>34.570830000000001</v>
      </c>
      <c r="R10" s="96"/>
      <c r="S10" s="97" t="s">
        <v>539</v>
      </c>
    </row>
    <row r="11" spans="1:21">
      <c r="B11" s="97" t="s">
        <v>344</v>
      </c>
      <c r="C11" s="101">
        <v>730.47284300000001</v>
      </c>
      <c r="D11" s="101">
        <v>26.359517</v>
      </c>
      <c r="E11" s="101">
        <v>142.404146</v>
      </c>
      <c r="F11" s="101">
        <v>16.44454</v>
      </c>
      <c r="G11" s="101">
        <v>0.597661</v>
      </c>
      <c r="H11" s="101">
        <v>4.4068139999999998</v>
      </c>
      <c r="I11" s="101">
        <v>28.162773999999999</v>
      </c>
      <c r="J11" s="101">
        <v>15.873144999999999</v>
      </c>
      <c r="K11" s="101">
        <v>8.1444139999999994</v>
      </c>
      <c r="L11" s="101">
        <v>1785.9350549999999</v>
      </c>
      <c r="M11" s="101">
        <v>2.359251</v>
      </c>
      <c r="N11" s="101">
        <v>14.407147</v>
      </c>
      <c r="O11" s="101">
        <v>345.504166</v>
      </c>
      <c r="P11" s="101">
        <v>14.282297</v>
      </c>
      <c r="Q11" s="101">
        <v>41.145487000000003</v>
      </c>
      <c r="R11" s="96"/>
      <c r="S11" s="97" t="s">
        <v>540</v>
      </c>
    </row>
    <row r="12" spans="1:21">
      <c r="B12" s="97" t="s">
        <v>345</v>
      </c>
      <c r="C12" s="101">
        <v>785.41638999999998</v>
      </c>
      <c r="D12" s="101">
        <v>35.704168000000003</v>
      </c>
      <c r="E12" s="101">
        <v>172.37086300000001</v>
      </c>
      <c r="F12" s="101">
        <v>22.448619000000001</v>
      </c>
      <c r="G12" s="101">
        <v>0.33299499999999999</v>
      </c>
      <c r="H12" s="101">
        <v>6.0493509999999997</v>
      </c>
      <c r="I12" s="101">
        <v>35.928690000000003</v>
      </c>
      <c r="J12" s="101">
        <v>16.064933</v>
      </c>
      <c r="K12" s="101">
        <v>8.4167310000000004</v>
      </c>
      <c r="L12" s="101">
        <v>2019.0736569999999</v>
      </c>
      <c r="M12" s="101">
        <v>3.0942249999999998</v>
      </c>
      <c r="N12" s="101">
        <v>14.742853</v>
      </c>
      <c r="O12" s="101">
        <v>406.98183799999998</v>
      </c>
      <c r="P12" s="101">
        <v>10.593627</v>
      </c>
      <c r="Q12" s="101">
        <v>40.132612999999999</v>
      </c>
      <c r="R12" s="96"/>
      <c r="S12" s="97" t="s">
        <v>541</v>
      </c>
    </row>
    <row r="13" spans="1:21">
      <c r="B13" s="97" t="s">
        <v>346</v>
      </c>
      <c r="C13" s="101">
        <v>621.40117299999997</v>
      </c>
      <c r="D13" s="101">
        <v>26.418398</v>
      </c>
      <c r="E13" s="101">
        <v>135.60370499999999</v>
      </c>
      <c r="F13" s="101">
        <v>5.5760069999999997</v>
      </c>
      <c r="G13" s="101">
        <v>0.32436999999999999</v>
      </c>
      <c r="H13" s="101">
        <v>2.4484210000000002</v>
      </c>
      <c r="I13" s="101">
        <v>32.650931</v>
      </c>
      <c r="J13" s="101">
        <v>13.833577999999999</v>
      </c>
      <c r="K13" s="101">
        <v>4.472645</v>
      </c>
      <c r="L13" s="101">
        <v>1622.755971</v>
      </c>
      <c r="M13" s="101">
        <v>2.0632890000000002</v>
      </c>
      <c r="N13" s="101">
        <v>12.920373</v>
      </c>
      <c r="O13" s="101">
        <v>419.25784900000002</v>
      </c>
      <c r="P13" s="101">
        <v>10.524070999999999</v>
      </c>
      <c r="Q13" s="101">
        <v>38.866602</v>
      </c>
      <c r="R13" s="96"/>
      <c r="S13" s="97" t="s">
        <v>542</v>
      </c>
    </row>
    <row r="14" spans="1:21">
      <c r="B14" s="97" t="s">
        <v>347</v>
      </c>
      <c r="C14" s="101">
        <v>883.93235000000004</v>
      </c>
      <c r="D14" s="101">
        <v>38.478234</v>
      </c>
      <c r="E14" s="101">
        <v>158.324027</v>
      </c>
      <c r="F14" s="101">
        <v>5.9836879999999999</v>
      </c>
      <c r="G14" s="101">
        <v>0.32464700000000002</v>
      </c>
      <c r="H14" s="101">
        <v>2.4747189999999999</v>
      </c>
      <c r="I14" s="101">
        <v>36.391427999999998</v>
      </c>
      <c r="J14" s="101">
        <v>29.395885</v>
      </c>
      <c r="K14" s="101">
        <v>6.6009710000000004</v>
      </c>
      <c r="L14" s="101">
        <v>1982.5943850000001</v>
      </c>
      <c r="M14" s="101">
        <v>4.0512290000000002</v>
      </c>
      <c r="N14" s="101">
        <v>13.211511</v>
      </c>
      <c r="O14" s="101">
        <v>435.45763099999999</v>
      </c>
      <c r="P14" s="101">
        <v>8.9233989999999999</v>
      </c>
      <c r="Q14" s="101">
        <v>48.108373</v>
      </c>
      <c r="R14" s="96"/>
      <c r="S14" s="97" t="s">
        <v>543</v>
      </c>
    </row>
    <row r="15" spans="1:21">
      <c r="B15" s="97" t="s">
        <v>348</v>
      </c>
      <c r="C15" s="101">
        <v>936.20845099999997</v>
      </c>
      <c r="D15" s="101">
        <v>34.819023999999999</v>
      </c>
      <c r="E15" s="101">
        <v>188.343276</v>
      </c>
      <c r="F15" s="101">
        <v>7.9972250000000003</v>
      </c>
      <c r="G15" s="101">
        <v>0.58783600000000003</v>
      </c>
      <c r="H15" s="101">
        <v>5.0134660000000002</v>
      </c>
      <c r="I15" s="101">
        <v>38.335816999999999</v>
      </c>
      <c r="J15" s="101">
        <v>22.590222000000001</v>
      </c>
      <c r="K15" s="101">
        <v>6.6231540000000004</v>
      </c>
      <c r="L15" s="101">
        <v>2151.716876</v>
      </c>
      <c r="M15" s="101">
        <v>1.8560620000000001</v>
      </c>
      <c r="N15" s="101">
        <v>16.172719000000001</v>
      </c>
      <c r="O15" s="101">
        <v>456.97525100000001</v>
      </c>
      <c r="P15" s="101">
        <v>9.7581710000000008</v>
      </c>
      <c r="Q15" s="101">
        <v>39.020057000000001</v>
      </c>
      <c r="R15" s="96"/>
      <c r="S15" s="97" t="s">
        <v>544</v>
      </c>
    </row>
    <row r="16" spans="1:21">
      <c r="B16" s="97" t="s">
        <v>349</v>
      </c>
      <c r="C16" s="101">
        <v>859.33937000000003</v>
      </c>
      <c r="D16" s="101">
        <v>34.516652999999998</v>
      </c>
      <c r="E16" s="101">
        <v>171.21004300000001</v>
      </c>
      <c r="F16" s="101">
        <v>10.728956999999999</v>
      </c>
      <c r="G16" s="101">
        <v>0.45159199999999999</v>
      </c>
      <c r="H16" s="101">
        <v>3.803366</v>
      </c>
      <c r="I16" s="101">
        <v>30.787588</v>
      </c>
      <c r="J16" s="101">
        <v>20.297225000000001</v>
      </c>
      <c r="K16" s="101">
        <v>7.6355320000000004</v>
      </c>
      <c r="L16" s="101">
        <v>2095.1400250000002</v>
      </c>
      <c r="M16" s="101">
        <v>1.8636760000000001</v>
      </c>
      <c r="N16" s="101">
        <v>14.103018</v>
      </c>
      <c r="O16" s="101">
        <v>523.30949099999998</v>
      </c>
      <c r="P16" s="101">
        <v>9.5095100000000006</v>
      </c>
      <c r="Q16" s="101">
        <v>50.826335</v>
      </c>
      <c r="R16" s="96"/>
      <c r="S16" s="97" t="s">
        <v>545</v>
      </c>
    </row>
    <row r="17" spans="1:19">
      <c r="B17" s="97" t="s">
        <v>350</v>
      </c>
      <c r="C17" s="101">
        <v>666.70469900000001</v>
      </c>
      <c r="D17" s="101">
        <v>27.530443999999999</v>
      </c>
      <c r="E17" s="101">
        <v>175.76431199999999</v>
      </c>
      <c r="F17" s="101">
        <v>5.7533500000000002</v>
      </c>
      <c r="G17" s="101">
        <v>0.46249000000000001</v>
      </c>
      <c r="H17" s="101">
        <v>3.5503689999999999</v>
      </c>
      <c r="I17" s="101">
        <v>28.813745999999998</v>
      </c>
      <c r="J17" s="101">
        <v>13.752656999999999</v>
      </c>
      <c r="K17" s="101">
        <v>4.9555199999999999</v>
      </c>
      <c r="L17" s="101">
        <v>2008.694301</v>
      </c>
      <c r="M17" s="101">
        <v>1.74265</v>
      </c>
      <c r="N17" s="101">
        <v>17.049949999999999</v>
      </c>
      <c r="O17" s="101">
        <v>400.42562700000002</v>
      </c>
      <c r="P17" s="101">
        <v>12.866821</v>
      </c>
      <c r="Q17" s="101">
        <v>36.746141000000001</v>
      </c>
      <c r="R17" s="96"/>
      <c r="S17" s="97" t="s">
        <v>546</v>
      </c>
    </row>
    <row r="18" spans="1:19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>
      <c r="A19" s="100">
        <v>2021</v>
      </c>
      <c r="B19" s="97" t="s">
        <v>339</v>
      </c>
      <c r="C19" s="101">
        <v>757.648459</v>
      </c>
      <c r="D19" s="101">
        <v>27.585307</v>
      </c>
      <c r="E19" s="101">
        <v>160.495665</v>
      </c>
      <c r="F19" s="101">
        <v>14.825402</v>
      </c>
      <c r="G19" s="101">
        <v>0.246753</v>
      </c>
      <c r="H19" s="101">
        <v>3.3470759999999999</v>
      </c>
      <c r="I19" s="101">
        <v>49.927688000000003</v>
      </c>
      <c r="J19" s="101">
        <v>20.755870999999999</v>
      </c>
      <c r="K19" s="101">
        <v>6.7405410000000003</v>
      </c>
      <c r="L19" s="101">
        <v>1827.9191599999999</v>
      </c>
      <c r="M19" s="101">
        <v>0.89968999999999999</v>
      </c>
      <c r="N19" s="101">
        <v>11.444777</v>
      </c>
      <c r="O19" s="101">
        <v>390.73186800000002</v>
      </c>
      <c r="P19" s="101">
        <v>9.8199869999999994</v>
      </c>
      <c r="Q19" s="101">
        <v>43.900548999999998</v>
      </c>
      <c r="R19" s="100">
        <v>2021</v>
      </c>
      <c r="S19" s="97" t="s">
        <v>535</v>
      </c>
    </row>
    <row r="20" spans="1:19">
      <c r="B20" s="97" t="s">
        <v>340</v>
      </c>
      <c r="C20" s="101">
        <v>807.24068</v>
      </c>
      <c r="D20" s="101">
        <v>33.393450000000001</v>
      </c>
      <c r="E20" s="101">
        <v>170.09306100000001</v>
      </c>
      <c r="F20" s="101">
        <v>7.5457200000000002</v>
      </c>
      <c r="G20" s="101">
        <v>0.20527300000000001</v>
      </c>
      <c r="H20" s="101">
        <v>1.877985</v>
      </c>
      <c r="I20" s="101">
        <v>29.130026000000001</v>
      </c>
      <c r="J20" s="101">
        <v>20.162561</v>
      </c>
      <c r="K20" s="101">
        <v>7.2994729999999999</v>
      </c>
      <c r="L20" s="101">
        <v>1832.3510160000001</v>
      </c>
      <c r="M20" s="101">
        <v>2.3705699999999998</v>
      </c>
      <c r="N20" s="101">
        <v>13.882899999999999</v>
      </c>
      <c r="O20" s="101">
        <v>399.756147</v>
      </c>
      <c r="P20" s="101">
        <v>12.334122000000001</v>
      </c>
      <c r="Q20" s="101">
        <v>53.194591000000003</v>
      </c>
      <c r="R20" s="96"/>
      <c r="S20" s="97" t="s">
        <v>536</v>
      </c>
    </row>
    <row r="21" spans="1:19">
      <c r="B21" s="97" t="s">
        <v>341</v>
      </c>
      <c r="C21" s="101">
        <v>996.51681799999994</v>
      </c>
      <c r="D21" s="101">
        <v>38.770460999999997</v>
      </c>
      <c r="E21" s="101">
        <v>199.79489599999999</v>
      </c>
      <c r="F21" s="101">
        <v>7.3007400000000002</v>
      </c>
      <c r="G21" s="101">
        <v>0.229298</v>
      </c>
      <c r="H21" s="101">
        <v>3.5506829999999998</v>
      </c>
      <c r="I21" s="101">
        <v>32.112512000000002</v>
      </c>
      <c r="J21" s="101">
        <v>17.948153999999999</v>
      </c>
      <c r="K21" s="101">
        <v>8.574033</v>
      </c>
      <c r="L21" s="101">
        <v>2150.8765450000001</v>
      </c>
      <c r="M21" s="101">
        <v>1.921659</v>
      </c>
      <c r="N21" s="101">
        <v>30.598838000000001</v>
      </c>
      <c r="O21" s="101">
        <v>454.17601000000002</v>
      </c>
      <c r="P21" s="101">
        <v>16.283784000000001</v>
      </c>
      <c r="Q21" s="101">
        <v>59.510337</v>
      </c>
      <c r="R21" s="96"/>
      <c r="S21" s="97" t="s">
        <v>537</v>
      </c>
    </row>
    <row r="22" spans="1:19">
      <c r="B22" s="97" t="s">
        <v>342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6"/>
      <c r="S22" s="97" t="s">
        <v>538</v>
      </c>
    </row>
    <row r="23" spans="1:19">
      <c r="B23" s="97" t="s">
        <v>343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96"/>
      <c r="S23" s="97" t="s">
        <v>539</v>
      </c>
    </row>
    <row r="24" spans="1:19">
      <c r="B24" s="97" t="s">
        <v>344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96"/>
      <c r="S24" s="97" t="s">
        <v>540</v>
      </c>
    </row>
    <row r="25" spans="1:19">
      <c r="B25" s="97" t="s">
        <v>345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96"/>
      <c r="S25" s="97" t="s">
        <v>541</v>
      </c>
    </row>
    <row r="26" spans="1:19">
      <c r="B26" s="97" t="s">
        <v>346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96"/>
      <c r="S26" s="97" t="s">
        <v>542</v>
      </c>
    </row>
    <row r="27" spans="1:19">
      <c r="B27" s="97" t="s">
        <v>347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6"/>
      <c r="S27" s="97" t="s">
        <v>543</v>
      </c>
    </row>
    <row r="28" spans="1:19">
      <c r="B28" s="97" t="s">
        <v>348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96"/>
      <c r="S28" s="97" t="s">
        <v>544</v>
      </c>
    </row>
    <row r="29" spans="1:19">
      <c r="B29" s="97" t="s">
        <v>349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96"/>
      <c r="S29" s="97" t="s">
        <v>545</v>
      </c>
    </row>
    <row r="30" spans="1:19" ht="9.75" thickBot="1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546</v>
      </c>
    </row>
    <row r="31" spans="1:19" ht="21.75" customHeight="1" thickBot="1">
      <c r="A31" s="227" t="s">
        <v>162</v>
      </c>
      <c r="B31" s="227" t="s">
        <v>163</v>
      </c>
      <c r="C31" s="99" t="s">
        <v>558</v>
      </c>
      <c r="D31" s="99" t="s">
        <v>165</v>
      </c>
      <c r="E31" s="99" t="s">
        <v>559</v>
      </c>
      <c r="F31" s="99" t="s">
        <v>167</v>
      </c>
      <c r="G31" s="99" t="s">
        <v>560</v>
      </c>
      <c r="H31" s="99" t="s">
        <v>561</v>
      </c>
      <c r="I31" s="99" t="s">
        <v>562</v>
      </c>
      <c r="J31" s="99" t="s">
        <v>563</v>
      </c>
      <c r="K31" s="99" t="s">
        <v>564</v>
      </c>
      <c r="L31" s="99" t="s">
        <v>565</v>
      </c>
      <c r="M31" s="99" t="s">
        <v>173</v>
      </c>
      <c r="N31" s="99" t="s">
        <v>566</v>
      </c>
      <c r="O31" s="99" t="s">
        <v>567</v>
      </c>
      <c r="P31" s="99" t="s">
        <v>568</v>
      </c>
      <c r="Q31" s="99" t="s">
        <v>569</v>
      </c>
      <c r="R31" s="227" t="s">
        <v>532</v>
      </c>
      <c r="S31" s="227" t="s">
        <v>519</v>
      </c>
    </row>
    <row r="32" spans="1:19" ht="12" customHeight="1" thickBot="1">
      <c r="A32" s="228"/>
      <c r="B32" s="228"/>
      <c r="C32" s="232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28"/>
      <c r="S32" s="228"/>
    </row>
    <row r="33" spans="1:19" ht="19.5" customHeight="1"/>
    <row r="34" spans="1:19" ht="6.75" customHeight="1" thickBo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9" ht="12" customHeight="1" thickBot="1">
      <c r="A35" s="227" t="s">
        <v>162</v>
      </c>
      <c r="B35" s="227" t="s">
        <v>163</v>
      </c>
      <c r="C35" s="229" t="s">
        <v>664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27" t="s">
        <v>532</v>
      </c>
      <c r="S35" s="227" t="s">
        <v>519</v>
      </c>
    </row>
    <row r="36" spans="1:19" ht="21.75" customHeight="1" thickBot="1">
      <c r="A36" s="228"/>
      <c r="B36" s="228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702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624</v>
      </c>
      <c r="Q36" s="99" t="s">
        <v>625</v>
      </c>
      <c r="R36" s="228"/>
      <c r="S36" s="228"/>
    </row>
    <row r="37" spans="1:19">
      <c r="A37" s="100">
        <v>2020</v>
      </c>
      <c r="B37" s="97" t="s">
        <v>339</v>
      </c>
      <c r="C37" s="101">
        <v>34.76652</v>
      </c>
      <c r="D37" s="101">
        <v>288.71495399999998</v>
      </c>
      <c r="E37" s="101">
        <v>0.97311199999999998</v>
      </c>
      <c r="F37" s="101">
        <v>5.342759</v>
      </c>
      <c r="G37" s="101">
        <v>4.289453</v>
      </c>
      <c r="H37" s="101">
        <v>2.2813829999999999</v>
      </c>
      <c r="I37" s="101">
        <v>334.24169599999999</v>
      </c>
      <c r="J37" s="101">
        <v>107.33072900000001</v>
      </c>
      <c r="K37" s="101">
        <v>187.48400000000001</v>
      </c>
      <c r="L37" s="101">
        <v>52.771253999999999</v>
      </c>
      <c r="M37" s="101">
        <v>23.524073999999999</v>
      </c>
      <c r="N37" s="101">
        <v>85.522436999999996</v>
      </c>
      <c r="O37" s="101">
        <v>0</v>
      </c>
      <c r="P37" s="102">
        <f t="shared" ref="P37:P48" si="0">Q37+K37</f>
        <v>2031.208169999999</v>
      </c>
      <c r="Q37" s="102">
        <v>1843.724169999999</v>
      </c>
      <c r="R37" s="100">
        <v>2020</v>
      </c>
      <c r="S37" s="97" t="s">
        <v>535</v>
      </c>
    </row>
    <row r="38" spans="1:19">
      <c r="B38" s="97" t="s">
        <v>340</v>
      </c>
      <c r="C38" s="101">
        <v>30.980522000000001</v>
      </c>
      <c r="D38" s="101">
        <v>326.95353599999999</v>
      </c>
      <c r="E38" s="101">
        <v>2.394803</v>
      </c>
      <c r="F38" s="101">
        <v>4.0250300000000001</v>
      </c>
      <c r="G38" s="101">
        <v>5.6390919999999998</v>
      </c>
      <c r="H38" s="101">
        <v>2.3010079999999999</v>
      </c>
      <c r="I38" s="101">
        <v>303.56475599999999</v>
      </c>
      <c r="J38" s="101">
        <v>99.953581999999997</v>
      </c>
      <c r="K38" s="101">
        <v>206.77049</v>
      </c>
      <c r="L38" s="101">
        <v>49.916333999999999</v>
      </c>
      <c r="M38" s="101">
        <v>19.914027000000001</v>
      </c>
      <c r="N38" s="101">
        <v>59.862923000000002</v>
      </c>
      <c r="O38" s="101">
        <v>0</v>
      </c>
      <c r="P38" s="102">
        <f t="shared" si="0"/>
        <v>1679.8729429999999</v>
      </c>
      <c r="Q38" s="102">
        <v>1473.102453</v>
      </c>
      <c r="R38" s="96"/>
      <c r="S38" s="97" t="s">
        <v>536</v>
      </c>
    </row>
    <row r="39" spans="1:19">
      <c r="B39" s="97" t="s">
        <v>341</v>
      </c>
      <c r="C39" s="101">
        <v>65.322849000000005</v>
      </c>
      <c r="D39" s="101">
        <v>314.886731</v>
      </c>
      <c r="E39" s="101">
        <v>2.5456759999999998</v>
      </c>
      <c r="F39" s="101">
        <v>5.8331489999999997</v>
      </c>
      <c r="G39" s="101">
        <v>8.990691</v>
      </c>
      <c r="H39" s="101">
        <v>1.786618</v>
      </c>
      <c r="I39" s="101">
        <v>322.675276</v>
      </c>
      <c r="J39" s="101">
        <v>94.660484999999994</v>
      </c>
      <c r="K39" s="101">
        <v>160.77095499999999</v>
      </c>
      <c r="L39" s="101">
        <v>40.687547000000002</v>
      </c>
      <c r="M39" s="101">
        <v>18.438002000000001</v>
      </c>
      <c r="N39" s="101">
        <v>73.467808000000005</v>
      </c>
      <c r="O39" s="101">
        <v>7.18E-4</v>
      </c>
      <c r="P39" s="102">
        <f t="shared" si="0"/>
        <v>1683.1447970000002</v>
      </c>
      <c r="Q39" s="102">
        <v>1522.3738420000002</v>
      </c>
      <c r="R39" s="96"/>
      <c r="S39" s="97" t="s">
        <v>537</v>
      </c>
    </row>
    <row r="40" spans="1:19">
      <c r="B40" s="97" t="s">
        <v>342</v>
      </c>
      <c r="C40" s="101">
        <v>32.330500000000001</v>
      </c>
      <c r="D40" s="101">
        <v>188.61242200000001</v>
      </c>
      <c r="E40" s="101">
        <v>1.4093629999999999</v>
      </c>
      <c r="F40" s="101">
        <v>3.847038</v>
      </c>
      <c r="G40" s="101">
        <v>5.206677</v>
      </c>
      <c r="H40" s="101">
        <v>1.237824</v>
      </c>
      <c r="I40" s="101">
        <v>272.25840399999998</v>
      </c>
      <c r="J40" s="101">
        <v>53.885835</v>
      </c>
      <c r="K40" s="101">
        <v>116.48285199999999</v>
      </c>
      <c r="L40" s="101">
        <v>25.419833000000001</v>
      </c>
      <c r="M40" s="101">
        <v>11.084059999999999</v>
      </c>
      <c r="N40" s="101">
        <v>60.097476999999998</v>
      </c>
      <c r="O40" s="101">
        <v>0</v>
      </c>
      <c r="P40" s="102">
        <f t="shared" si="0"/>
        <v>1252.9937339999999</v>
      </c>
      <c r="Q40" s="102">
        <v>1136.5108819999998</v>
      </c>
      <c r="R40" s="96"/>
      <c r="S40" s="97" t="s">
        <v>538</v>
      </c>
    </row>
    <row r="41" spans="1:19" s="103" customFormat="1" ht="9" customHeight="1">
      <c r="A41" s="96"/>
      <c r="B41" s="97" t="s">
        <v>343</v>
      </c>
      <c r="C41" s="101">
        <v>26.633618999999999</v>
      </c>
      <c r="D41" s="101">
        <v>247.526115</v>
      </c>
      <c r="E41" s="101">
        <v>0.72087900000000005</v>
      </c>
      <c r="F41" s="101">
        <v>6.6443029999999998</v>
      </c>
      <c r="G41" s="101">
        <v>4.5913700000000004</v>
      </c>
      <c r="H41" s="101">
        <v>2.3523429999999999</v>
      </c>
      <c r="I41" s="101">
        <v>261.24868300000003</v>
      </c>
      <c r="J41" s="101">
        <v>62.892943000000002</v>
      </c>
      <c r="K41" s="101">
        <v>106.35106</v>
      </c>
      <c r="L41" s="101">
        <v>28.030819000000001</v>
      </c>
      <c r="M41" s="101">
        <v>13.689697000000001</v>
      </c>
      <c r="N41" s="101">
        <v>50.259186999999997</v>
      </c>
      <c r="O41" s="101">
        <v>1.1431999999999999E-2</v>
      </c>
      <c r="P41" s="102">
        <f t="shared" si="0"/>
        <v>1057.503424</v>
      </c>
      <c r="Q41" s="102">
        <v>951.15236400000003</v>
      </c>
      <c r="R41" s="96"/>
      <c r="S41" s="97" t="s">
        <v>539</v>
      </c>
    </row>
    <row r="42" spans="1:19" ht="9" customHeight="1">
      <c r="B42" s="97" t="s">
        <v>344</v>
      </c>
      <c r="C42" s="101">
        <v>39.389707999999999</v>
      </c>
      <c r="D42" s="101">
        <v>291.115477</v>
      </c>
      <c r="E42" s="101">
        <v>0.88616600000000001</v>
      </c>
      <c r="F42" s="101">
        <v>3.5871430000000002</v>
      </c>
      <c r="G42" s="101">
        <v>5.6962619999999999</v>
      </c>
      <c r="H42" s="101">
        <v>2.93092</v>
      </c>
      <c r="I42" s="101">
        <v>300.37329899999997</v>
      </c>
      <c r="J42" s="101">
        <v>76.836798000000002</v>
      </c>
      <c r="K42" s="101">
        <v>115.352405</v>
      </c>
      <c r="L42" s="101">
        <v>37.559539000000001</v>
      </c>
      <c r="M42" s="101">
        <v>20.436315</v>
      </c>
      <c r="N42" s="101">
        <v>56.513671000000002</v>
      </c>
      <c r="O42" s="101">
        <v>5.3378000000000002E-2</v>
      </c>
      <c r="P42" s="102">
        <f t="shared" si="0"/>
        <v>1140.25567</v>
      </c>
      <c r="Q42" s="102">
        <v>1024.9032649999999</v>
      </c>
      <c r="R42" s="96"/>
      <c r="S42" s="97" t="s">
        <v>540</v>
      </c>
    </row>
    <row r="43" spans="1:19" ht="9" customHeight="1">
      <c r="B43" s="97" t="s">
        <v>345</v>
      </c>
      <c r="C43" s="101">
        <v>34.581612999999997</v>
      </c>
      <c r="D43" s="101">
        <v>323.98430000000002</v>
      </c>
      <c r="E43" s="101">
        <v>0.95256300000000005</v>
      </c>
      <c r="F43" s="101">
        <v>3.3382019999999999</v>
      </c>
      <c r="G43" s="101">
        <v>6.3741009999999996</v>
      </c>
      <c r="H43" s="101">
        <v>2.0908760000000002</v>
      </c>
      <c r="I43" s="101">
        <v>309.89567899999997</v>
      </c>
      <c r="J43" s="101">
        <v>84.829785000000001</v>
      </c>
      <c r="K43" s="101">
        <v>165.64039299999999</v>
      </c>
      <c r="L43" s="101">
        <v>35.334001999999998</v>
      </c>
      <c r="M43" s="101">
        <v>12.830847</v>
      </c>
      <c r="N43" s="101">
        <v>44.220804000000001</v>
      </c>
      <c r="O43" s="101">
        <v>6.4300000000000002E-4</v>
      </c>
      <c r="P43" s="102">
        <f t="shared" si="0"/>
        <v>1387.2828180000004</v>
      </c>
      <c r="Q43" s="102">
        <v>1221.6424250000005</v>
      </c>
      <c r="R43" s="96"/>
      <c r="S43" s="97" t="s">
        <v>541</v>
      </c>
    </row>
    <row r="44" spans="1:19" ht="9" customHeight="1">
      <c r="B44" s="97" t="s">
        <v>346</v>
      </c>
      <c r="C44" s="101">
        <v>26.436716000000001</v>
      </c>
      <c r="D44" s="101">
        <v>227.18810199999999</v>
      </c>
      <c r="E44" s="101">
        <v>0.95768699999999995</v>
      </c>
      <c r="F44" s="101">
        <v>4.6854699999999996</v>
      </c>
      <c r="G44" s="101">
        <v>5.2039629999999999</v>
      </c>
      <c r="H44" s="101">
        <v>2.3686880000000001</v>
      </c>
      <c r="I44" s="101">
        <v>289.704813</v>
      </c>
      <c r="J44" s="101">
        <v>81.482512999999997</v>
      </c>
      <c r="K44" s="101">
        <v>139.76761500000001</v>
      </c>
      <c r="L44" s="101">
        <v>31.199551</v>
      </c>
      <c r="M44" s="101">
        <v>11.562935</v>
      </c>
      <c r="N44" s="101">
        <v>35.135035000000002</v>
      </c>
      <c r="O44" s="101">
        <v>2.2799999999999999E-3</v>
      </c>
      <c r="P44" s="102">
        <f t="shared" si="0"/>
        <v>1280.8666860000005</v>
      </c>
      <c r="Q44" s="102">
        <v>1141.0990710000005</v>
      </c>
      <c r="R44" s="96"/>
      <c r="S44" s="97" t="s">
        <v>542</v>
      </c>
    </row>
    <row r="45" spans="1:19">
      <c r="B45" s="97" t="s">
        <v>347</v>
      </c>
      <c r="C45" s="101">
        <v>31.498180000000001</v>
      </c>
      <c r="D45" s="101">
        <v>339.528818</v>
      </c>
      <c r="E45" s="101">
        <v>5.6228819999999997</v>
      </c>
      <c r="F45" s="101">
        <v>4.5499530000000004</v>
      </c>
      <c r="G45" s="101">
        <v>7.3328049999999996</v>
      </c>
      <c r="H45" s="101">
        <v>3.4125019999999999</v>
      </c>
      <c r="I45" s="101">
        <v>319.45289000000002</v>
      </c>
      <c r="J45" s="101">
        <v>106.14621200000001</v>
      </c>
      <c r="K45" s="101">
        <v>173.951356</v>
      </c>
      <c r="L45" s="101">
        <v>43.949277000000002</v>
      </c>
      <c r="M45" s="101">
        <v>32.707228000000001</v>
      </c>
      <c r="N45" s="101">
        <v>45.635548</v>
      </c>
      <c r="O45" s="101">
        <v>4.0080000000000003E-3</v>
      </c>
      <c r="P45" s="102">
        <f t="shared" si="0"/>
        <v>1561.3872309999999</v>
      </c>
      <c r="Q45" s="102">
        <v>1387.4358749999999</v>
      </c>
      <c r="R45" s="96"/>
      <c r="S45" s="97" t="s">
        <v>543</v>
      </c>
    </row>
    <row r="46" spans="1:19">
      <c r="B46" s="97" t="s">
        <v>348</v>
      </c>
      <c r="C46" s="101">
        <v>33.700710999999998</v>
      </c>
      <c r="D46" s="101">
        <v>364.39241299999998</v>
      </c>
      <c r="E46" s="101">
        <v>1.013576</v>
      </c>
      <c r="F46" s="101">
        <v>4.1044960000000001</v>
      </c>
      <c r="G46" s="101">
        <v>7.2890980000000001</v>
      </c>
      <c r="H46" s="101">
        <v>6.6695679999999999</v>
      </c>
      <c r="I46" s="101">
        <v>350.17550399999999</v>
      </c>
      <c r="J46" s="101">
        <v>127.076885</v>
      </c>
      <c r="K46" s="101">
        <v>153.10377500000001</v>
      </c>
      <c r="L46" s="101">
        <v>50.847625000000001</v>
      </c>
      <c r="M46" s="101">
        <v>26.844286</v>
      </c>
      <c r="N46" s="101">
        <v>59.973984999999999</v>
      </c>
      <c r="O46" s="101">
        <v>2.6813E-2</v>
      </c>
      <c r="P46" s="102">
        <f t="shared" si="0"/>
        <v>1495.9659580000005</v>
      </c>
      <c r="Q46" s="102">
        <v>1342.8621830000004</v>
      </c>
      <c r="R46" s="96"/>
      <c r="S46" s="97" t="s">
        <v>544</v>
      </c>
    </row>
    <row r="47" spans="1:19">
      <c r="B47" s="97" t="s">
        <v>349</v>
      </c>
      <c r="C47" s="101">
        <v>64.441866000000005</v>
      </c>
      <c r="D47" s="101">
        <v>331.41012699999999</v>
      </c>
      <c r="E47" s="101">
        <v>0.95078499999999999</v>
      </c>
      <c r="F47" s="101">
        <v>3.3835280000000001</v>
      </c>
      <c r="G47" s="101">
        <v>5.7927780000000002</v>
      </c>
      <c r="H47" s="101">
        <v>4.2264359999999996</v>
      </c>
      <c r="I47" s="101">
        <v>342.10891099999998</v>
      </c>
      <c r="J47" s="101">
        <v>116.647029</v>
      </c>
      <c r="K47" s="101">
        <v>153.560833</v>
      </c>
      <c r="L47" s="101">
        <v>50.752110999999999</v>
      </c>
      <c r="M47" s="101">
        <v>32.270201</v>
      </c>
      <c r="N47" s="101">
        <v>75.885649999999998</v>
      </c>
      <c r="O47" s="101">
        <v>0</v>
      </c>
      <c r="P47" s="102">
        <f t="shared" si="0"/>
        <v>1252.2898600000001</v>
      </c>
      <c r="Q47" s="102">
        <v>1098.7290270000001</v>
      </c>
      <c r="R47" s="96"/>
      <c r="S47" s="97" t="s">
        <v>545</v>
      </c>
    </row>
    <row r="48" spans="1:19">
      <c r="B48" s="97" t="s">
        <v>350</v>
      </c>
      <c r="C48" s="101">
        <v>44.313132000000003</v>
      </c>
      <c r="D48" s="101">
        <v>304.00800400000003</v>
      </c>
      <c r="E48" s="101">
        <v>0.44404900000000003</v>
      </c>
      <c r="F48" s="101">
        <v>3.0542699999999998</v>
      </c>
      <c r="G48" s="101">
        <v>5.3403479999999997</v>
      </c>
      <c r="H48" s="101">
        <v>4.5359990000000003</v>
      </c>
      <c r="I48" s="101">
        <v>327.05542500000001</v>
      </c>
      <c r="J48" s="101">
        <v>95.742469</v>
      </c>
      <c r="K48" s="101">
        <v>184.526971</v>
      </c>
      <c r="L48" s="101">
        <v>40.984693999999998</v>
      </c>
      <c r="M48" s="101">
        <v>14.952244</v>
      </c>
      <c r="N48" s="101">
        <v>63.341690999999997</v>
      </c>
      <c r="O48" s="101">
        <v>0</v>
      </c>
      <c r="P48" s="102">
        <f t="shared" si="0"/>
        <v>1372.1669809999999</v>
      </c>
      <c r="Q48" s="102">
        <v>1187.6400099999998</v>
      </c>
      <c r="R48" s="96"/>
      <c r="S48" s="97" t="s">
        <v>546</v>
      </c>
    </row>
    <row r="49" spans="1:2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>
      <c r="A50" s="100">
        <v>2021</v>
      </c>
      <c r="B50" s="97" t="s">
        <v>339</v>
      </c>
      <c r="C50" s="101">
        <v>39.565081999999997</v>
      </c>
      <c r="D50" s="101">
        <v>264.98907000000003</v>
      </c>
      <c r="E50" s="101">
        <v>0.92503100000000005</v>
      </c>
      <c r="F50" s="101">
        <v>4.2104629999999998</v>
      </c>
      <c r="G50" s="101">
        <v>4.6817859999999998</v>
      </c>
      <c r="H50" s="101">
        <v>4.7386970000000002</v>
      </c>
      <c r="I50" s="101">
        <v>296.79395599999998</v>
      </c>
      <c r="J50" s="101">
        <v>132.69870299999999</v>
      </c>
      <c r="K50" s="101">
        <v>27.082225999999999</v>
      </c>
      <c r="L50" s="101">
        <v>49.905029999999996</v>
      </c>
      <c r="M50" s="101">
        <v>24.187822000000001</v>
      </c>
      <c r="N50" s="101">
        <v>51.526257999999999</v>
      </c>
      <c r="O50" s="101">
        <v>0</v>
      </c>
      <c r="P50" s="102">
        <v>1321.8325679999996</v>
      </c>
      <c r="Q50" s="102">
        <v>1294.7503419999996</v>
      </c>
      <c r="R50" s="100">
        <v>2021</v>
      </c>
      <c r="S50" s="97" t="s">
        <v>535</v>
      </c>
      <c r="U50" s="102"/>
    </row>
    <row r="51" spans="1:21">
      <c r="B51" s="97" t="s">
        <v>340</v>
      </c>
      <c r="C51" s="101">
        <v>36.746417999999998</v>
      </c>
      <c r="D51" s="101">
        <v>287.92473000000001</v>
      </c>
      <c r="E51" s="101">
        <v>0.91308800000000001</v>
      </c>
      <c r="F51" s="101">
        <v>4.3233499999999996</v>
      </c>
      <c r="G51" s="101">
        <v>5.6388569999999998</v>
      </c>
      <c r="H51" s="101">
        <v>2.9412159999999998</v>
      </c>
      <c r="I51" s="101">
        <v>316.97941900000001</v>
      </c>
      <c r="J51" s="101">
        <v>135.587052</v>
      </c>
      <c r="K51" s="101">
        <v>89.737819999999999</v>
      </c>
      <c r="L51" s="101">
        <v>45.617871000000001</v>
      </c>
      <c r="M51" s="101">
        <v>15.321732000000001</v>
      </c>
      <c r="N51" s="101">
        <v>45.904738000000002</v>
      </c>
      <c r="O51" s="101">
        <v>2.4589E-2</v>
      </c>
      <c r="P51" s="102">
        <v>1463.3460059999998</v>
      </c>
      <c r="Q51" s="102">
        <v>1373.6081859999997</v>
      </c>
      <c r="R51" s="96"/>
      <c r="S51" s="97" t="s">
        <v>536</v>
      </c>
    </row>
    <row r="52" spans="1:21">
      <c r="B52" s="97" t="s">
        <v>341</v>
      </c>
      <c r="C52" s="101">
        <v>41.887391000000001</v>
      </c>
      <c r="D52" s="101">
        <v>349.62049000000002</v>
      </c>
      <c r="E52" s="101">
        <v>1.10548</v>
      </c>
      <c r="F52" s="101">
        <v>5.1830749999999997</v>
      </c>
      <c r="G52" s="101">
        <v>4.7868269999999997</v>
      </c>
      <c r="H52" s="101">
        <v>2.2181920000000002</v>
      </c>
      <c r="I52" s="101">
        <v>378.26837</v>
      </c>
      <c r="J52" s="101">
        <v>128.704981</v>
      </c>
      <c r="K52" s="101">
        <v>112.764951</v>
      </c>
      <c r="L52" s="101">
        <v>52.553694999999998</v>
      </c>
      <c r="M52" s="101">
        <v>28.252205</v>
      </c>
      <c r="N52" s="101">
        <v>64.042624000000004</v>
      </c>
      <c r="O52" s="101">
        <v>1.4618000000000001E-2</v>
      </c>
      <c r="P52" s="102">
        <v>1732.817329</v>
      </c>
      <c r="Q52" s="102">
        <v>1620.0523780000001</v>
      </c>
      <c r="R52" s="96"/>
      <c r="S52" s="97" t="s">
        <v>537</v>
      </c>
    </row>
    <row r="53" spans="1:21">
      <c r="B53" s="97" t="s">
        <v>342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2"/>
      <c r="Q53" s="102"/>
      <c r="R53" s="96"/>
      <c r="S53" s="97" t="s">
        <v>538</v>
      </c>
    </row>
    <row r="54" spans="1:21">
      <c r="B54" s="97" t="s">
        <v>343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  <c r="Q54" s="102"/>
      <c r="R54" s="96"/>
      <c r="S54" s="97" t="s">
        <v>539</v>
      </c>
    </row>
    <row r="55" spans="1:21">
      <c r="B55" s="97" t="s">
        <v>344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2"/>
      <c r="Q55" s="102"/>
      <c r="R55" s="96"/>
      <c r="S55" s="97" t="s">
        <v>540</v>
      </c>
    </row>
    <row r="56" spans="1:21">
      <c r="B56" s="97" t="s">
        <v>345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2"/>
      <c r="Q56" s="102"/>
      <c r="R56" s="96"/>
      <c r="S56" s="97" t="s">
        <v>541</v>
      </c>
    </row>
    <row r="57" spans="1:21">
      <c r="B57" s="97" t="s">
        <v>346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2"/>
      <c r="R57" s="96"/>
      <c r="S57" s="97" t="s">
        <v>542</v>
      </c>
    </row>
    <row r="58" spans="1:21">
      <c r="B58" s="97" t="s">
        <v>347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2"/>
      <c r="Q58" s="102"/>
      <c r="R58" s="96"/>
      <c r="S58" s="97" t="s">
        <v>543</v>
      </c>
    </row>
    <row r="59" spans="1:21">
      <c r="B59" s="97" t="s">
        <v>348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2"/>
      <c r="Q59" s="102"/>
      <c r="R59" s="96"/>
      <c r="S59" s="97" t="s">
        <v>544</v>
      </c>
    </row>
    <row r="60" spans="1:21">
      <c r="B60" s="97" t="s">
        <v>349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2"/>
      <c r="Q60" s="102"/>
      <c r="R60" s="96"/>
      <c r="S60" s="97" t="s">
        <v>545</v>
      </c>
    </row>
    <row r="61" spans="1:21" ht="9.75" thickBot="1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546</v>
      </c>
    </row>
    <row r="62" spans="1:21" ht="21" customHeight="1" thickBot="1">
      <c r="A62" s="227" t="s">
        <v>162</v>
      </c>
      <c r="B62" s="227" t="s">
        <v>163</v>
      </c>
      <c r="C62" s="99" t="s">
        <v>547</v>
      </c>
      <c r="D62" s="99" t="s">
        <v>548</v>
      </c>
      <c r="E62" s="99" t="s">
        <v>549</v>
      </c>
      <c r="F62" s="99" t="s">
        <v>550</v>
      </c>
      <c r="G62" s="99" t="s">
        <v>551</v>
      </c>
      <c r="H62" s="99" t="s">
        <v>183</v>
      </c>
      <c r="I62" s="99" t="s">
        <v>552</v>
      </c>
      <c r="J62" s="99" t="s">
        <v>553</v>
      </c>
      <c r="K62" s="99" t="s">
        <v>703</v>
      </c>
      <c r="L62" s="99" t="s">
        <v>554</v>
      </c>
      <c r="M62" s="99" t="s">
        <v>555</v>
      </c>
      <c r="N62" s="99" t="s">
        <v>556</v>
      </c>
      <c r="O62" s="99" t="s">
        <v>557</v>
      </c>
      <c r="P62" s="99" t="s">
        <v>626</v>
      </c>
      <c r="Q62" s="99" t="s">
        <v>627</v>
      </c>
      <c r="R62" s="227" t="s">
        <v>532</v>
      </c>
      <c r="S62" s="227" t="s">
        <v>519</v>
      </c>
    </row>
    <row r="63" spans="1:21" ht="12" customHeight="1" thickBot="1">
      <c r="A63" s="228"/>
      <c r="B63" s="228"/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228"/>
      <c r="S63" s="228"/>
    </row>
    <row r="67" spans="1:9" ht="21" customHeight="1">
      <c r="A67" s="236" t="s">
        <v>636</v>
      </c>
      <c r="B67" s="237"/>
      <c r="C67" s="238" t="s">
        <v>637</v>
      </c>
      <c r="D67" s="238"/>
      <c r="G67" s="239" t="s">
        <v>704</v>
      </c>
      <c r="H67" s="239"/>
      <c r="I67" s="239"/>
    </row>
    <row r="68" spans="1:9" ht="21" customHeight="1">
      <c r="A68" s="236" t="s">
        <v>638</v>
      </c>
      <c r="B68" s="237"/>
      <c r="C68" s="238" t="s">
        <v>639</v>
      </c>
      <c r="D68" s="238"/>
    </row>
  </sheetData>
  <mergeCells count="28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joao.baiao</cp:lastModifiedBy>
  <dcterms:created xsi:type="dcterms:W3CDTF">2007-07-18T08:17:35Z</dcterms:created>
  <dcterms:modified xsi:type="dcterms:W3CDTF">2021-05-11T11:17:52Z</dcterms:modified>
</cp:coreProperties>
</file>