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85" yWindow="-15" windowWidth="9660" windowHeight="12135" tabRatio="948"/>
  </bookViews>
  <sheets>
    <sheet name="Indice" sheetId="1" r:id="rId1"/>
    <sheet name="Contents" sheetId="32" r:id="rId2"/>
    <sheet name="Q001" sheetId="16" r:id="rId3"/>
    <sheet name="Q002" sheetId="25" r:id="rId4"/>
    <sheet name="Q003" sheetId="27" r:id="rId5"/>
    <sheet name="Q004" sheetId="24" r:id="rId6"/>
    <sheet name="Q005" sheetId="26" r:id="rId7"/>
    <sheet name="Q006" sheetId="28" r:id="rId8"/>
    <sheet name="Q007" sheetId="2" r:id="rId9"/>
    <sheet name="Q008" sheetId="29" r:id="rId10"/>
    <sheet name="Q009" sheetId="4" r:id="rId11"/>
    <sheet name="Q010" sheetId="30" r:id="rId12"/>
    <sheet name="Q011" sheetId="5" r:id="rId13"/>
    <sheet name="Q012" sheetId="6" r:id="rId14"/>
    <sheet name="Q013" sheetId="7" r:id="rId15"/>
    <sheet name="Q014" sheetId="8" r:id="rId16"/>
    <sheet name="Q015" sheetId="17" r:id="rId17"/>
    <sheet name="Q016" sheetId="18" r:id="rId18"/>
    <sheet name="Nomenclatura Combinada" sheetId="14" r:id="rId19"/>
    <sheet name="Combined Nomenclature" sheetId="33" r:id="rId20"/>
  </sheets>
  <definedNames>
    <definedName name="AAA" localSheetId="1">#REF!</definedName>
    <definedName name="AAA">#REF!</definedName>
    <definedName name="AAAA" localSheetId="1">#REF!</definedName>
    <definedName name="AAAA">#REF!</definedName>
    <definedName name="marco_1digito" localSheetId="1">#REF!</definedName>
    <definedName name="marco_1digito">#REF!</definedName>
  </definedNames>
  <calcPr calcId="125725"/>
</workbook>
</file>

<file path=xl/calcChain.xml><?xml version="1.0" encoding="utf-8"?>
<calcChain xmlns="http://schemas.openxmlformats.org/spreadsheetml/2006/main">
  <c r="O14" i="18"/>
  <c r="O13"/>
  <c r="O9"/>
  <c r="O8"/>
  <c r="K9" l="1"/>
  <c r="J9"/>
  <c r="J12"/>
  <c r="K12"/>
  <c r="K8"/>
  <c r="J8"/>
  <c r="J11"/>
  <c r="K11"/>
  <c r="C67" l="1"/>
  <c r="E89"/>
  <c r="E57"/>
  <c r="I63"/>
  <c r="C123"/>
  <c r="C116"/>
  <c r="C97"/>
  <c r="C93"/>
  <c r="C87"/>
  <c r="C73"/>
  <c r="C57"/>
  <c r="C45"/>
  <c r="C33"/>
  <c r="C27"/>
  <c r="C19"/>
  <c r="E22"/>
  <c r="E36"/>
  <c r="E46"/>
  <c r="E56"/>
  <c r="E64"/>
  <c r="E72"/>
  <c r="E80"/>
  <c r="E122"/>
  <c r="G19"/>
  <c r="G45"/>
  <c r="G53"/>
  <c r="G63"/>
  <c r="G71"/>
  <c r="G81"/>
  <c r="G93"/>
  <c r="G109"/>
  <c r="G115"/>
  <c r="G123"/>
  <c r="I22"/>
  <c r="I54"/>
  <c r="I66"/>
  <c r="I101"/>
  <c r="I124"/>
  <c r="E15"/>
  <c r="I15"/>
  <c r="C16"/>
  <c r="I17"/>
  <c r="E19"/>
  <c r="C20"/>
  <c r="G20"/>
  <c r="E21"/>
  <c r="E23"/>
  <c r="I23"/>
  <c r="C24"/>
  <c r="E25"/>
  <c r="G26"/>
  <c r="E27"/>
  <c r="C28"/>
  <c r="E29"/>
  <c r="E31"/>
  <c r="I31"/>
  <c r="C32"/>
  <c r="G34"/>
  <c r="E35"/>
  <c r="C36"/>
  <c r="E37"/>
  <c r="I39"/>
  <c r="G40"/>
  <c r="E41"/>
  <c r="I41"/>
  <c r="C42"/>
  <c r="E43"/>
  <c r="I43"/>
  <c r="C44"/>
  <c r="I45"/>
  <c r="C46"/>
  <c r="E47"/>
  <c r="I47"/>
  <c r="G48"/>
  <c r="C50"/>
  <c r="E51"/>
  <c r="I51"/>
  <c r="C52"/>
  <c r="G52"/>
  <c r="E53"/>
  <c r="C54"/>
  <c r="I55"/>
  <c r="G56"/>
  <c r="I57"/>
  <c r="C58"/>
  <c r="G58"/>
  <c r="C60"/>
  <c r="G60"/>
  <c r="E61"/>
  <c r="I61"/>
  <c r="C62"/>
  <c r="G62"/>
  <c r="E63"/>
  <c r="G64"/>
  <c r="I65"/>
  <c r="C66"/>
  <c r="G66"/>
  <c r="C68"/>
  <c r="G68"/>
  <c r="E69"/>
  <c r="G70"/>
  <c r="C74"/>
  <c r="G74"/>
  <c r="C76"/>
  <c r="G76"/>
  <c r="E77"/>
  <c r="I77"/>
  <c r="C78"/>
  <c r="G78"/>
  <c r="E79"/>
  <c r="I79"/>
  <c r="C82"/>
  <c r="G82"/>
  <c r="C84"/>
  <c r="G84"/>
  <c r="E85"/>
  <c r="I85"/>
  <c r="C86"/>
  <c r="I89"/>
  <c r="I91"/>
  <c r="E93"/>
  <c r="I93"/>
  <c r="G94"/>
  <c r="E95"/>
  <c r="I97"/>
  <c r="C98"/>
  <c r="G98"/>
  <c r="E101"/>
  <c r="C102"/>
  <c r="I103"/>
  <c r="I105"/>
  <c r="C106"/>
  <c r="I107"/>
  <c r="C108"/>
  <c r="E109"/>
  <c r="I109"/>
  <c r="C110"/>
  <c r="G110"/>
  <c r="E111"/>
  <c r="I113"/>
  <c r="C114"/>
  <c r="G114"/>
  <c r="E117"/>
  <c r="C118"/>
  <c r="G118"/>
  <c r="E119"/>
  <c r="E121"/>
  <c r="I121"/>
  <c r="C122"/>
  <c r="I123"/>
  <c r="C124"/>
  <c r="E125"/>
  <c r="I125"/>
  <c r="G126"/>
  <c r="E127"/>
  <c r="C13"/>
  <c r="G13"/>
  <c r="I13"/>
  <c r="I229"/>
  <c r="G229"/>
  <c r="I228"/>
  <c r="G227"/>
  <c r="E227"/>
  <c r="E226"/>
  <c r="I225"/>
  <c r="G225"/>
  <c r="E225"/>
  <c r="C225"/>
  <c r="I224"/>
  <c r="E224"/>
  <c r="G223"/>
  <c r="E223"/>
  <c r="C223"/>
  <c r="I221"/>
  <c r="G221"/>
  <c r="E221"/>
  <c r="E220"/>
  <c r="I219"/>
  <c r="G219"/>
  <c r="E218"/>
  <c r="I217"/>
  <c r="G217"/>
  <c r="E216"/>
  <c r="G215"/>
  <c r="E214"/>
  <c r="G213"/>
  <c r="E212"/>
  <c r="G211"/>
  <c r="E211"/>
  <c r="E210"/>
  <c r="I209"/>
  <c r="G209"/>
  <c r="E208"/>
  <c r="G207"/>
  <c r="E207"/>
  <c r="E206"/>
  <c r="G205"/>
  <c r="E204"/>
  <c r="G203"/>
  <c r="E202"/>
  <c r="I201"/>
  <c r="G201"/>
  <c r="E200"/>
  <c r="G199"/>
  <c r="E198"/>
  <c r="I197"/>
  <c r="G197"/>
  <c r="E196"/>
  <c r="G195"/>
  <c r="E194"/>
  <c r="I193"/>
  <c r="G193"/>
  <c r="E192"/>
  <c r="I191"/>
  <c r="G191"/>
  <c r="E191"/>
  <c r="E190"/>
  <c r="I189"/>
  <c r="G189"/>
  <c r="I188"/>
  <c r="E188"/>
  <c r="I187"/>
  <c r="G187"/>
  <c r="E186"/>
  <c r="I185"/>
  <c r="G185"/>
  <c r="E185"/>
  <c r="E184"/>
  <c r="G183"/>
  <c r="E183"/>
  <c r="E182"/>
  <c r="I181"/>
  <c r="G181"/>
  <c r="E181"/>
  <c r="E180"/>
  <c r="G179"/>
  <c r="I178"/>
  <c r="E178"/>
  <c r="I177"/>
  <c r="G177"/>
  <c r="E177"/>
  <c r="E176"/>
  <c r="G175"/>
  <c r="E175"/>
  <c r="E174"/>
  <c r="I173"/>
  <c r="G173"/>
  <c r="C173"/>
  <c r="E172"/>
  <c r="I171"/>
  <c r="G171"/>
  <c r="C171"/>
  <c r="E170"/>
  <c r="I169"/>
  <c r="G169"/>
  <c r="E169"/>
  <c r="C169"/>
  <c r="E168"/>
  <c r="I167"/>
  <c r="G167"/>
  <c r="E167"/>
  <c r="C167"/>
  <c r="E166"/>
  <c r="I165"/>
  <c r="G165"/>
  <c r="E164"/>
  <c r="G163"/>
  <c r="E162"/>
  <c r="I161"/>
  <c r="G161"/>
  <c r="E160"/>
  <c r="G159"/>
  <c r="E158"/>
  <c r="I157"/>
  <c r="G157"/>
  <c r="E156"/>
  <c r="I155"/>
  <c r="G155"/>
  <c r="E154"/>
  <c r="I153"/>
  <c r="G153"/>
  <c r="E152"/>
  <c r="G151"/>
  <c r="C151"/>
  <c r="E150"/>
  <c r="I149"/>
  <c r="G149"/>
  <c r="C149"/>
  <c r="E148"/>
  <c r="G147"/>
  <c r="C147"/>
  <c r="E146"/>
  <c r="I145"/>
  <c r="G145"/>
  <c r="E145"/>
  <c r="C145"/>
  <c r="I144"/>
  <c r="E144"/>
  <c r="I143"/>
  <c r="G143"/>
  <c r="E143"/>
  <c r="C143"/>
  <c r="E142"/>
  <c r="I141"/>
  <c r="G141"/>
  <c r="E141"/>
  <c r="C141"/>
  <c r="E140"/>
  <c r="I139"/>
  <c r="G139"/>
  <c r="C139"/>
  <c r="E138"/>
  <c r="I137"/>
  <c r="G137"/>
  <c r="E137"/>
  <c r="C137"/>
  <c r="I136"/>
  <c r="E136"/>
  <c r="G135"/>
  <c r="E135"/>
  <c r="C135"/>
  <c r="E134"/>
  <c r="I133"/>
  <c r="G133"/>
  <c r="E133"/>
  <c r="I132"/>
  <c r="E132"/>
  <c r="G131"/>
  <c r="I130"/>
  <c r="E130"/>
  <c r="I129"/>
  <c r="G129"/>
  <c r="E129"/>
  <c r="I128"/>
  <c r="E128"/>
  <c r="G14"/>
  <c r="G33"/>
  <c r="E40"/>
  <c r="C83"/>
  <c r="C51"/>
  <c r="E20"/>
  <c r="E105"/>
  <c r="E73"/>
  <c r="E33"/>
  <c r="I26"/>
  <c r="I14"/>
  <c r="E14"/>
  <c r="G16"/>
  <c r="C43"/>
  <c r="C75"/>
  <c r="C59"/>
  <c r="I37"/>
  <c r="E113"/>
  <c r="E97"/>
  <c r="E81"/>
  <c r="E65"/>
  <c r="E49"/>
  <c r="I20"/>
  <c r="I59"/>
  <c r="C119"/>
  <c r="C100"/>
  <c r="C94"/>
  <c r="C92"/>
  <c r="C81"/>
  <c r="C65"/>
  <c r="C49"/>
  <c r="C39"/>
  <c r="C29"/>
  <c r="C23"/>
  <c r="C15"/>
  <c r="E30"/>
  <c r="E42"/>
  <c r="E50"/>
  <c r="E60"/>
  <c r="E68"/>
  <c r="E76"/>
  <c r="E84"/>
  <c r="E126"/>
  <c r="G37"/>
  <c r="G49"/>
  <c r="G59"/>
  <c r="G67"/>
  <c r="G77"/>
  <c r="G85"/>
  <c r="G105"/>
  <c r="G113"/>
  <c r="G119"/>
  <c r="G127"/>
  <c r="I38"/>
  <c r="I62"/>
  <c r="I70"/>
  <c r="I117"/>
  <c r="G15"/>
  <c r="E16"/>
  <c r="C17"/>
  <c r="G17"/>
  <c r="E18"/>
  <c r="I18"/>
  <c r="C21"/>
  <c r="C25"/>
  <c r="G25"/>
  <c r="E26"/>
  <c r="G29"/>
  <c r="C31"/>
  <c r="I32"/>
  <c r="E34"/>
  <c r="C35"/>
  <c r="G35"/>
  <c r="E38"/>
  <c r="I40"/>
  <c r="C41"/>
  <c r="G41"/>
  <c r="G43"/>
  <c r="E44"/>
  <c r="I46"/>
  <c r="C47"/>
  <c r="G47"/>
  <c r="E48"/>
  <c r="I48"/>
  <c r="G51"/>
  <c r="C53"/>
  <c r="E54"/>
  <c r="C55"/>
  <c r="G55"/>
  <c r="E58"/>
  <c r="I58"/>
  <c r="C61"/>
  <c r="G61"/>
  <c r="E62"/>
  <c r="C63"/>
  <c r="I64"/>
  <c r="G65"/>
  <c r="E66"/>
  <c r="I68"/>
  <c r="C69"/>
  <c r="G69"/>
  <c r="E70"/>
  <c r="C71"/>
  <c r="E74"/>
  <c r="G75"/>
  <c r="C77"/>
  <c r="E78"/>
  <c r="C79"/>
  <c r="G79"/>
  <c r="E82"/>
  <c r="G83"/>
  <c r="C85"/>
  <c r="G87"/>
  <c r="I90"/>
  <c r="G97"/>
  <c r="C101"/>
  <c r="I104"/>
  <c r="G107"/>
  <c r="G111"/>
  <c r="I112"/>
  <c r="G117"/>
  <c r="E120"/>
  <c r="C121"/>
  <c r="G121"/>
  <c r="I122"/>
  <c r="E124"/>
  <c r="C125"/>
  <c r="G125"/>
  <c r="C224"/>
  <c r="G222"/>
  <c r="C222"/>
  <c r="C220"/>
  <c r="C218"/>
  <c r="C216"/>
  <c r="G214"/>
  <c r="C214"/>
  <c r="C212"/>
  <c r="G210"/>
  <c r="C210"/>
  <c r="C208"/>
  <c r="G206"/>
  <c r="C206"/>
  <c r="C204"/>
  <c r="C202"/>
  <c r="C200"/>
  <c r="G198"/>
  <c r="C198"/>
  <c r="C196"/>
  <c r="G194"/>
  <c r="C194"/>
  <c r="C192"/>
  <c r="G190"/>
  <c r="C190"/>
  <c r="C184"/>
  <c r="G182"/>
  <c r="C182"/>
  <c r="C180"/>
  <c r="G178"/>
  <c r="C176"/>
  <c r="G174"/>
  <c r="C174"/>
  <c r="G170"/>
  <c r="C170"/>
  <c r="G166"/>
  <c r="G162"/>
  <c r="G154"/>
  <c r="G150"/>
  <c r="G146"/>
  <c r="G142"/>
  <c r="G138"/>
  <c r="G136"/>
  <c r="G130"/>
  <c r="C128"/>
  <c r="E173" l="1"/>
  <c r="E171"/>
  <c r="I19"/>
  <c r="E118"/>
  <c r="C117"/>
  <c r="E116"/>
  <c r="C115"/>
  <c r="E114"/>
  <c r="C113"/>
  <c r="E112"/>
  <c r="C111"/>
  <c r="E110"/>
  <c r="C109"/>
  <c r="E108"/>
  <c r="C107"/>
  <c r="E106"/>
  <c r="C105"/>
  <c r="C126"/>
  <c r="E104"/>
  <c r="E100"/>
  <c r="E96"/>
  <c r="E92"/>
  <c r="E88"/>
  <c r="I21"/>
  <c r="I35"/>
  <c r="E86"/>
  <c r="C168"/>
  <c r="C166"/>
  <c r="C164"/>
  <c r="C162"/>
  <c r="C160"/>
  <c r="C158"/>
  <c r="C156"/>
  <c r="C154"/>
  <c r="C152"/>
  <c r="C150"/>
  <c r="C148"/>
  <c r="I50"/>
  <c r="G24"/>
  <c r="E222"/>
  <c r="C103"/>
  <c r="C95"/>
  <c r="C89"/>
  <c r="I186"/>
  <c r="I162"/>
  <c r="I154"/>
  <c r="I140"/>
  <c r="I116"/>
  <c r="G101"/>
  <c r="I98"/>
  <c r="G89"/>
  <c r="I88"/>
  <c r="I78"/>
  <c r="G73"/>
  <c r="I72"/>
  <c r="G57"/>
  <c r="I52"/>
  <c r="I16"/>
  <c r="C129"/>
  <c r="C133"/>
  <c r="C155"/>
  <c r="C159"/>
  <c r="C163"/>
  <c r="E13"/>
  <c r="C177"/>
  <c r="C181"/>
  <c r="C185"/>
  <c r="E28"/>
  <c r="I42"/>
  <c r="E52"/>
  <c r="E24"/>
  <c r="G31"/>
  <c r="C172"/>
  <c r="C146"/>
  <c r="C142"/>
  <c r="G32"/>
  <c r="I29"/>
  <c r="G28"/>
  <c r="G134"/>
  <c r="G128"/>
  <c r="G122"/>
  <c r="E102"/>
  <c r="E98"/>
  <c r="E94"/>
  <c r="E90"/>
  <c r="E32"/>
  <c r="I28"/>
  <c r="I24"/>
  <c r="G39"/>
  <c r="C219"/>
  <c r="C217"/>
  <c r="C215"/>
  <c r="C213"/>
  <c r="C211"/>
  <c r="C209"/>
  <c r="C207"/>
  <c r="C205"/>
  <c r="C203"/>
  <c r="C201"/>
  <c r="C199"/>
  <c r="C197"/>
  <c r="C195"/>
  <c r="C193"/>
  <c r="C191"/>
  <c r="C189"/>
  <c r="E165"/>
  <c r="E163"/>
  <c r="E161"/>
  <c r="E159"/>
  <c r="E157"/>
  <c r="E155"/>
  <c r="E153"/>
  <c r="E151"/>
  <c r="E149"/>
  <c r="C144"/>
  <c r="E147"/>
  <c r="C99"/>
  <c r="C91"/>
  <c r="I184"/>
  <c r="I170"/>
  <c r="I158"/>
  <c r="I150"/>
  <c r="I138"/>
  <c r="I108"/>
  <c r="G99"/>
  <c r="I96"/>
  <c r="I80"/>
  <c r="I56"/>
  <c r="C127"/>
  <c r="C131"/>
  <c r="C153"/>
  <c r="C157"/>
  <c r="C161"/>
  <c r="C165"/>
  <c r="C221"/>
  <c r="C179"/>
  <c r="C183"/>
  <c r="C187"/>
  <c r="G27"/>
  <c r="I30"/>
  <c r="G21"/>
  <c r="C37"/>
  <c r="G23"/>
  <c r="I220"/>
  <c r="I218"/>
  <c r="I216"/>
  <c r="I214"/>
  <c r="I212"/>
  <c r="I210"/>
  <c r="I208"/>
  <c r="I206"/>
  <c r="I204"/>
  <c r="I202"/>
  <c r="I200"/>
  <c r="I198"/>
  <c r="I196"/>
  <c r="I194"/>
  <c r="I192"/>
  <c r="I190"/>
  <c r="I182"/>
  <c r="I180"/>
  <c r="I176"/>
  <c r="I174"/>
  <c r="I172"/>
  <c r="I168"/>
  <c r="I166"/>
  <c r="I164"/>
  <c r="I160"/>
  <c r="I156"/>
  <c r="I152"/>
  <c r="I148"/>
  <c r="I146"/>
  <c r="I142"/>
  <c r="I134"/>
  <c r="I126"/>
  <c r="I120"/>
  <c r="I118"/>
  <c r="I114"/>
  <c r="I110"/>
  <c r="I106"/>
  <c r="I102"/>
  <c r="I100"/>
  <c r="I94"/>
  <c r="I92"/>
  <c r="I86"/>
  <c r="I84"/>
  <c r="I82"/>
  <c r="I76"/>
  <c r="I60"/>
  <c r="G103"/>
  <c r="G95"/>
  <c r="C175"/>
  <c r="G91"/>
  <c r="G144"/>
  <c r="G116"/>
  <c r="C14"/>
  <c r="C22"/>
  <c r="C30"/>
  <c r="C38"/>
  <c r="C88"/>
  <c r="E189"/>
  <c r="E197"/>
  <c r="E201"/>
  <c r="E209"/>
  <c r="E215"/>
  <c r="C178"/>
  <c r="I227"/>
  <c r="I213"/>
  <c r="I211"/>
  <c r="I179"/>
  <c r="I163"/>
  <c r="I147"/>
  <c r="I131"/>
  <c r="I83"/>
  <c r="I81"/>
  <c r="I73"/>
  <c r="I69"/>
  <c r="I53"/>
  <c r="G220"/>
  <c r="G216"/>
  <c r="G212"/>
  <c r="G208"/>
  <c r="G204"/>
  <c r="G200"/>
  <c r="G196"/>
  <c r="G192"/>
  <c r="G188"/>
  <c r="G184"/>
  <c r="G180"/>
  <c r="G176"/>
  <c r="G172"/>
  <c r="G168"/>
  <c r="G164"/>
  <c r="G160"/>
  <c r="G156"/>
  <c r="G152"/>
  <c r="G148"/>
  <c r="G132"/>
  <c r="G124"/>
  <c r="G120"/>
  <c r="G112"/>
  <c r="G108"/>
  <c r="G104"/>
  <c r="G102"/>
  <c r="G100"/>
  <c r="G96"/>
  <c r="G92"/>
  <c r="G88"/>
  <c r="G86"/>
  <c r="G72"/>
  <c r="G54"/>
  <c r="G42"/>
  <c r="G36"/>
  <c r="G30"/>
  <c r="G22"/>
  <c r="G18"/>
  <c r="E229"/>
  <c r="E17"/>
  <c r="I203"/>
  <c r="G90"/>
  <c r="E139"/>
  <c r="E123"/>
  <c r="C112"/>
  <c r="G50"/>
  <c r="E45"/>
  <c r="E59"/>
  <c r="E71"/>
  <c r="E83"/>
  <c r="E91"/>
  <c r="E103"/>
  <c r="E115"/>
  <c r="I27"/>
  <c r="C228"/>
  <c r="G218"/>
  <c r="I205"/>
  <c r="E203"/>
  <c r="G202"/>
  <c r="E195"/>
  <c r="E187"/>
  <c r="G186"/>
  <c r="E179"/>
  <c r="G158"/>
  <c r="C120"/>
  <c r="C96"/>
  <c r="G80"/>
  <c r="C80"/>
  <c r="I75"/>
  <c r="C72"/>
  <c r="C64"/>
  <c r="C56"/>
  <c r="C48"/>
  <c r="G46"/>
  <c r="G44"/>
  <c r="G38"/>
  <c r="I25"/>
  <c r="I34"/>
  <c r="I44"/>
  <c r="I36"/>
  <c r="I226"/>
  <c r="I222"/>
  <c r="I74"/>
  <c r="E228"/>
  <c r="C227"/>
  <c r="C229"/>
  <c r="I223"/>
  <c r="I215"/>
  <c r="I207"/>
  <c r="I199"/>
  <c r="I183"/>
  <c r="I175"/>
  <c r="I159"/>
  <c r="I151"/>
  <c r="I135"/>
  <c r="I127"/>
  <c r="I119"/>
  <c r="I111"/>
  <c r="I95"/>
  <c r="I87"/>
  <c r="I71"/>
  <c r="I67"/>
  <c r="I49"/>
  <c r="G228"/>
  <c r="G226"/>
  <c r="G224"/>
  <c r="I195"/>
  <c r="G140"/>
  <c r="I115"/>
  <c r="C18"/>
  <c r="C26"/>
  <c r="C34"/>
  <c r="C70"/>
  <c r="C90"/>
  <c r="E193"/>
  <c r="E199"/>
  <c r="E205"/>
  <c r="E213"/>
  <c r="E217"/>
  <c r="C186"/>
  <c r="I33"/>
  <c r="I99"/>
  <c r="C130"/>
  <c r="C132"/>
  <c r="C134"/>
  <c r="C136"/>
  <c r="C138"/>
  <c r="C140"/>
  <c r="C188"/>
  <c r="C226"/>
  <c r="G106"/>
  <c r="E219"/>
  <c r="E131"/>
  <c r="C40"/>
  <c r="C104"/>
  <c r="E55"/>
  <c r="E67"/>
  <c r="E75"/>
  <c r="E87"/>
  <c r="E99"/>
  <c r="E107"/>
  <c r="E39"/>
  <c r="P24" i="30" l="1"/>
  <c r="P26"/>
  <c r="N24"/>
  <c r="P47" i="2"/>
  <c r="P43"/>
  <c r="P39"/>
  <c r="P50"/>
  <c r="P37" i="4"/>
  <c r="P39"/>
  <c r="P43"/>
  <c r="P47"/>
  <c r="P52"/>
  <c r="P48" i="2"/>
  <c r="P46"/>
  <c r="P44"/>
  <c r="P42"/>
  <c r="P40"/>
  <c r="P38"/>
  <c r="P51"/>
  <c r="P53"/>
  <c r="P38" i="4"/>
  <c r="P40"/>
  <c r="P42"/>
  <c r="P44"/>
  <c r="P46"/>
  <c r="P48"/>
  <c r="P51"/>
  <c r="P53"/>
  <c r="P37" i="2"/>
  <c r="P45"/>
  <c r="P41"/>
  <c r="P52"/>
  <c r="P41" i="4"/>
  <c r="P45"/>
  <c r="P50"/>
  <c r="P24" i="29"/>
  <c r="P26"/>
  <c r="G10" i="28"/>
  <c r="I12" i="26"/>
  <c r="M10" i="28"/>
  <c r="I13" i="27" l="1"/>
  <c r="O13"/>
  <c r="I14"/>
  <c r="O14"/>
  <c r="I15"/>
  <c r="O15"/>
  <c r="I16"/>
  <c r="O16"/>
  <c r="I17"/>
  <c r="O17"/>
  <c r="I18"/>
  <c r="O18"/>
  <c r="I19"/>
  <c r="O19"/>
  <c r="I20"/>
  <c r="O20"/>
  <c r="I21"/>
  <c r="O21"/>
  <c r="I22"/>
  <c r="O22"/>
  <c r="I12" l="1"/>
  <c r="O12"/>
  <c r="K25" i="17" l="1"/>
  <c r="F25"/>
  <c r="K24"/>
  <c r="F24"/>
  <c r="K23"/>
  <c r="F23"/>
  <c r="K22" l="1"/>
  <c r="F22"/>
  <c r="K21"/>
  <c r="F21"/>
  <c r="K20"/>
  <c r="F20"/>
  <c r="K19"/>
  <c r="F19"/>
  <c r="K18"/>
  <c r="F18"/>
  <c r="K17"/>
  <c r="F17"/>
  <c r="K16"/>
  <c r="F16"/>
  <c r="K15"/>
  <c r="F15"/>
  <c r="K14"/>
  <c r="F14"/>
  <c r="K13"/>
  <c r="F13"/>
  <c r="K12"/>
  <c r="F12"/>
  <c r="K11"/>
  <c r="F11"/>
  <c r="K10"/>
  <c r="F10"/>
  <c r="K9"/>
  <c r="F9"/>
  <c r="I7"/>
  <c r="J25" l="1"/>
  <c r="J24"/>
  <c r="J23"/>
  <c r="J9"/>
  <c r="J10"/>
  <c r="J11"/>
  <c r="J16"/>
  <c r="J17"/>
  <c r="J18"/>
  <c r="J19"/>
  <c r="J20"/>
  <c r="J21"/>
  <c r="J22"/>
  <c r="J12"/>
  <c r="J13"/>
  <c r="J14"/>
  <c r="J15"/>
  <c r="G7"/>
  <c r="H25" l="1"/>
  <c r="H24"/>
  <c r="H23"/>
  <c r="H22"/>
  <c r="H21"/>
  <c r="H20"/>
  <c r="H19"/>
  <c r="H18"/>
  <c r="H17"/>
  <c r="H16"/>
  <c r="H11"/>
  <c r="H10"/>
  <c r="H9"/>
  <c r="H15"/>
  <c r="H14"/>
  <c r="H13"/>
  <c r="H12"/>
  <c r="J7"/>
  <c r="D7"/>
  <c r="B7"/>
  <c r="L27" i="30"/>
  <c r="J27"/>
  <c r="L26"/>
  <c r="J26"/>
  <c r="T25"/>
  <c r="R25"/>
  <c r="L25"/>
  <c r="J25"/>
  <c r="T24"/>
  <c r="R24"/>
  <c r="L24"/>
  <c r="J24"/>
  <c r="T23"/>
  <c r="R23"/>
  <c r="L23"/>
  <c r="J23"/>
  <c r="T21"/>
  <c r="R21"/>
  <c r="L21"/>
  <c r="J21"/>
  <c r="T20"/>
  <c r="R20"/>
  <c r="L20"/>
  <c r="J20"/>
  <c r="T19"/>
  <c r="R19"/>
  <c r="L19"/>
  <c r="J19"/>
  <c r="T18"/>
  <c r="R18"/>
  <c r="L18"/>
  <c r="J18"/>
  <c r="T17"/>
  <c r="R17"/>
  <c r="L17"/>
  <c r="J17"/>
  <c r="T16"/>
  <c r="R16"/>
  <c r="L16"/>
  <c r="J16"/>
  <c r="T15"/>
  <c r="R15"/>
  <c r="L15"/>
  <c r="J15"/>
  <c r="T14"/>
  <c r="R14"/>
  <c r="L14"/>
  <c r="J14"/>
  <c r="T13"/>
  <c r="R13"/>
  <c r="L13"/>
  <c r="J13"/>
  <c r="T12"/>
  <c r="R12"/>
  <c r="L12"/>
  <c r="J12"/>
  <c r="L27" i="29"/>
  <c r="J27"/>
  <c r="L26"/>
  <c r="J26"/>
  <c r="H7" i="17" l="1"/>
  <c r="C25"/>
  <c r="C24"/>
  <c r="C15"/>
  <c r="C14"/>
  <c r="C13"/>
  <c r="C23"/>
  <c r="C22"/>
  <c r="C21"/>
  <c r="C20"/>
  <c r="C19"/>
  <c r="C18"/>
  <c r="C17"/>
  <c r="C16"/>
  <c r="C11"/>
  <c r="C10"/>
  <c r="C9"/>
  <c r="E25"/>
  <c r="E23"/>
  <c r="E22"/>
  <c r="E21"/>
  <c r="E20"/>
  <c r="E19"/>
  <c r="E18"/>
  <c r="E17"/>
  <c r="E16"/>
  <c r="E11"/>
  <c r="E10"/>
  <c r="E9"/>
  <c r="E24"/>
  <c r="E15"/>
  <c r="E14"/>
  <c r="E13"/>
  <c r="E12"/>
  <c r="C12" s="1"/>
  <c r="F7"/>
  <c r="L25" i="29"/>
  <c r="J25"/>
  <c r="L24"/>
  <c r="J24"/>
  <c r="T23"/>
  <c r="R23"/>
  <c r="L23"/>
  <c r="J23"/>
  <c r="T21"/>
  <c r="R21"/>
  <c r="L21"/>
  <c r="J21"/>
  <c r="T20"/>
  <c r="R20"/>
  <c r="L20"/>
  <c r="J20"/>
  <c r="T19"/>
  <c r="R19"/>
  <c r="L19"/>
  <c r="J19"/>
  <c r="T18"/>
  <c r="K7" i="17" l="1"/>
  <c r="C7"/>
  <c r="E7"/>
  <c r="R18" i="29"/>
  <c r="L18"/>
  <c r="J18"/>
  <c r="T17"/>
  <c r="R17"/>
  <c r="L17"/>
  <c r="J17"/>
  <c r="T16"/>
  <c r="R16"/>
  <c r="L16"/>
  <c r="J16"/>
  <c r="T15"/>
  <c r="R15"/>
  <c r="L15"/>
  <c r="J15"/>
  <c r="T14"/>
  <c r="R14"/>
  <c r="L14"/>
  <c r="J14"/>
  <c r="T13"/>
  <c r="R13"/>
  <c r="L13"/>
  <c r="J13"/>
  <c r="T12"/>
  <c r="R12" l="1"/>
  <c r="L12"/>
  <c r="J12"/>
  <c r="K10" i="28" l="1"/>
  <c r="E10"/>
  <c r="O42" i="26"/>
  <c r="M42"/>
  <c r="I42"/>
  <c r="G42"/>
  <c r="O41"/>
  <c r="M41"/>
  <c r="I41"/>
  <c r="G41"/>
  <c r="O40"/>
  <c r="M40"/>
  <c r="I40"/>
  <c r="G40"/>
  <c r="O39"/>
  <c r="M39"/>
  <c r="I39"/>
  <c r="G39"/>
  <c r="O36"/>
  <c r="M36"/>
  <c r="I36"/>
  <c r="G36"/>
  <c r="O35"/>
  <c r="M35"/>
  <c r="I35"/>
  <c r="G35"/>
  <c r="O34"/>
  <c r="M34"/>
  <c r="I34"/>
  <c r="G34"/>
  <c r="O33"/>
  <c r="M33"/>
  <c r="I33"/>
  <c r="G33"/>
  <c r="O32"/>
  <c r="M32"/>
  <c r="I32"/>
  <c r="G32"/>
  <c r="O31"/>
  <c r="M31"/>
  <c r="I31"/>
  <c r="G31"/>
  <c r="O30"/>
  <c r="M30"/>
  <c r="I30"/>
  <c r="G30"/>
  <c r="O29"/>
  <c r="M29"/>
  <c r="I29"/>
  <c r="G29"/>
  <c r="O28"/>
  <c r="M28"/>
  <c r="I28"/>
  <c r="G28"/>
  <c r="O27"/>
  <c r="M27"/>
  <c r="I27"/>
  <c r="G27"/>
  <c r="O26"/>
  <c r="M26"/>
  <c r="I26"/>
  <c r="G26"/>
  <c r="O25"/>
  <c r="M25"/>
  <c r="I25"/>
  <c r="G25"/>
  <c r="K24"/>
  <c r="E24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K10"/>
  <c r="E10"/>
  <c r="G24" l="1"/>
  <c r="M24"/>
  <c r="O42" i="27" l="1"/>
  <c r="M42"/>
  <c r="I42"/>
  <c r="G42"/>
  <c r="O41"/>
  <c r="M41"/>
  <c r="I41"/>
  <c r="G41"/>
  <c r="O40"/>
  <c r="M40"/>
  <c r="I40"/>
  <c r="G40"/>
  <c r="O39"/>
  <c r="M39"/>
  <c r="I39"/>
  <c r="G39" l="1"/>
  <c r="O36" l="1"/>
  <c r="M36"/>
  <c r="I36"/>
  <c r="G36"/>
  <c r="O35"/>
  <c r="M35"/>
  <c r="I35"/>
  <c r="G35"/>
  <c r="O34"/>
  <c r="M34"/>
  <c r="I34"/>
  <c r="G34"/>
  <c r="O33"/>
  <c r="M33"/>
  <c r="I33"/>
  <c r="G33"/>
  <c r="O32"/>
  <c r="M32"/>
  <c r="I32"/>
  <c r="G32"/>
  <c r="O31"/>
  <c r="M31"/>
  <c r="I31"/>
  <c r="G31"/>
  <c r="O30"/>
  <c r="M30"/>
  <c r="I30"/>
  <c r="G30"/>
  <c r="O29"/>
  <c r="M29"/>
  <c r="I29"/>
  <c r="G29"/>
  <c r="O28"/>
  <c r="M28"/>
  <c r="I28"/>
  <c r="G28"/>
  <c r="O27"/>
  <c r="M27"/>
  <c r="I27"/>
  <c r="G27"/>
  <c r="O26"/>
  <c r="M26"/>
  <c r="I26"/>
  <c r="G26"/>
  <c r="O25"/>
  <c r="M25"/>
  <c r="I25"/>
  <c r="G25"/>
  <c r="K24"/>
  <c r="E24"/>
  <c r="K10"/>
  <c r="E10"/>
  <c r="G24" l="1"/>
  <c r="M24"/>
  <c r="G30" i="16" l="1"/>
  <c r="G29"/>
  <c r="G18" l="1"/>
  <c r="G17"/>
  <c r="G23"/>
  <c r="G24"/>
  <c r="G10"/>
  <c r="G9"/>
  <c r="G12" l="1"/>
  <c r="G11"/>
  <c r="N26" i="30" l="1"/>
  <c r="R27"/>
  <c r="T27"/>
  <c r="N26" i="29"/>
  <c r="R27"/>
  <c r="T27"/>
  <c r="R26" i="30" l="1"/>
  <c r="T26"/>
  <c r="R26" i="29"/>
  <c r="T26"/>
  <c r="N24" l="1"/>
  <c r="T25"/>
  <c r="R25"/>
  <c r="K21" i="16"/>
  <c r="K27"/>
  <c r="I30" l="1"/>
  <c r="I29"/>
  <c r="K28"/>
  <c r="I24"/>
  <c r="I23"/>
  <c r="K22"/>
  <c r="K15"/>
  <c r="I9"/>
  <c r="K9" s="1"/>
  <c r="I18"/>
  <c r="I17"/>
  <c r="K16"/>
  <c r="I10"/>
  <c r="T24" i="29"/>
  <c r="R24"/>
  <c r="I34" i="16" l="1"/>
  <c r="I35"/>
  <c r="K10"/>
  <c r="I12"/>
  <c r="I11"/>
  <c r="K32" l="1"/>
  <c r="G34" l="1"/>
  <c r="G35"/>
  <c r="K33"/>
  <c r="AG17" i="25" l="1"/>
  <c r="O17" l="1"/>
  <c r="AE17"/>
  <c r="Q14"/>
  <c r="AG14"/>
  <c r="AC13"/>
  <c r="AG15"/>
  <c r="Q16"/>
  <c r="Q15"/>
  <c r="Q17"/>
  <c r="AG16"/>
  <c r="O16"/>
  <c r="AE16"/>
  <c r="O15"/>
  <c r="AE15"/>
  <c r="M13"/>
  <c r="O14"/>
  <c r="AE14"/>
  <c r="C22" i="24" l="1"/>
  <c r="C18"/>
  <c r="C22" i="25"/>
  <c r="C18"/>
  <c r="C25" i="24"/>
  <c r="C21"/>
  <c r="C17"/>
  <c r="C25" i="25"/>
  <c r="C21"/>
  <c r="C17"/>
  <c r="E16" i="24"/>
  <c r="AG16"/>
  <c r="AE16"/>
  <c r="Q16"/>
  <c r="O16"/>
  <c r="AG17"/>
  <c r="AE17"/>
  <c r="Q17"/>
  <c r="O17"/>
  <c r="C24"/>
  <c r="C20"/>
  <c r="C16"/>
  <c r="C24" i="25"/>
  <c r="C20"/>
  <c r="C16"/>
  <c r="C23" i="24"/>
  <c r="C19"/>
  <c r="C15"/>
  <c r="C23" i="25"/>
  <c r="C19"/>
  <c r="C15"/>
  <c r="E14" i="24"/>
  <c r="K13"/>
  <c r="C14"/>
  <c r="AC13"/>
  <c r="AE14"/>
  <c r="AG14"/>
  <c r="M13"/>
  <c r="Q14"/>
  <c r="O14"/>
  <c r="K13" i="25"/>
  <c r="C14"/>
  <c r="AG15" i="24"/>
  <c r="AE15"/>
  <c r="Q15"/>
  <c r="O15"/>
  <c r="E15"/>
  <c r="AA13"/>
  <c r="AA13" i="25"/>
  <c r="I16" i="24" l="1"/>
  <c r="G16" s="1"/>
  <c r="C13"/>
  <c r="I14"/>
  <c r="G14"/>
  <c r="C13" i="25"/>
  <c r="AO14"/>
  <c r="AK13"/>
  <c r="AM14"/>
  <c r="Y14"/>
  <c r="U13"/>
  <c r="W14"/>
  <c r="E14"/>
  <c r="AK13" i="24"/>
  <c r="AM14"/>
  <c r="AO14"/>
  <c r="Y14"/>
  <c r="W14"/>
  <c r="U13"/>
  <c r="AO17" i="25"/>
  <c r="AM17"/>
  <c r="W17"/>
  <c r="Y17"/>
  <c r="E17"/>
  <c r="AM17" i="24"/>
  <c r="AO17"/>
  <c r="W17"/>
  <c r="Y17"/>
  <c r="AO16" i="25"/>
  <c r="AM16"/>
  <c r="Y16"/>
  <c r="W16"/>
  <c r="E16"/>
  <c r="AM16" i="24"/>
  <c r="AO16"/>
  <c r="Y16"/>
  <c r="W16"/>
  <c r="AM15" i="25"/>
  <c r="AO15"/>
  <c r="W15"/>
  <c r="Y15"/>
  <c r="E15"/>
  <c r="AM15" i="24"/>
  <c r="AO15"/>
  <c r="W15"/>
  <c r="Y15"/>
  <c r="I15"/>
  <c r="G15" s="1"/>
  <c r="E17"/>
  <c r="I17" s="1"/>
  <c r="G17" s="1"/>
  <c r="AI13" i="25"/>
  <c r="S13"/>
  <c r="AI13" i="24"/>
  <c r="S13"/>
  <c r="I16" i="25" l="1"/>
  <c r="G16"/>
  <c r="I14"/>
  <c r="G14"/>
  <c r="E13"/>
  <c r="E13" i="24"/>
  <c r="G15" i="25"/>
  <c r="I15"/>
  <c r="G17"/>
  <c r="I17"/>
  <c r="E24" i="28"/>
  <c r="G24" l="1"/>
  <c r="K24" l="1"/>
  <c r="M24" l="1"/>
</calcChain>
</file>

<file path=xl/sharedStrings.xml><?xml version="1.0" encoding="utf-8"?>
<sst xmlns="http://schemas.openxmlformats.org/spreadsheetml/2006/main" count="2830" uniqueCount="1098">
  <si>
    <t>Nomenclatura Combinada - Descritivo dos Capítulos da NC</t>
  </si>
  <si>
    <t>DESCRITIVO DOS CAPÍTULOS DA NC</t>
  </si>
  <si>
    <t>NOMENCLATURA COMBINADA</t>
  </si>
  <si>
    <t>CAP.</t>
  </si>
  <si>
    <t>DESCRIÇÃO</t>
  </si>
  <si>
    <t>01</t>
  </si>
  <si>
    <t>ANIMAIS VIVOS</t>
  </si>
  <si>
    <t>PENAS E SUAS OBRAS; FLORES ARTIFI-</t>
  </si>
  <si>
    <t>02</t>
  </si>
  <si>
    <t>CARNES E MIUDEZAS, COMESTÍVEIS</t>
  </si>
  <si>
    <t>BASE DE AMIDOS; COLAS; ETC</t>
  </si>
  <si>
    <t>CIAIS; OBRAS DE CABELO</t>
  </si>
  <si>
    <t>03</t>
  </si>
  <si>
    <t>PEIXES, CRUSTÁCEOS E MOLUSCOS</t>
  </si>
  <si>
    <t>PÓLVORAS E EXPLOSIVOS; ARTIGOS DE</t>
  </si>
  <si>
    <t>OBRAS DE PEDRA, GESSO, CIMENTO,</t>
  </si>
  <si>
    <t>04</t>
  </si>
  <si>
    <t>LEITE, LACTICÍNIOS, OVOS DE AVES,</t>
  </si>
  <si>
    <t>PIROTECNIA; FÓSFOROS; ETC</t>
  </si>
  <si>
    <t>AMIANTO, MICA, ETC</t>
  </si>
  <si>
    <t>MEL NATURAL, ETC</t>
  </si>
  <si>
    <t>PRODUTOS PARA FOTOGRAFIA E CINEMA-</t>
  </si>
  <si>
    <t>PRODUTOS CERÂMICOS</t>
  </si>
  <si>
    <t>05</t>
  </si>
  <si>
    <t>PRODUTOS DE ORIGEM ANIMAL, NE</t>
  </si>
  <si>
    <t>TOGRAFIA</t>
  </si>
  <si>
    <t>VIDRO E SUAS OBRAS</t>
  </si>
  <si>
    <t>06</t>
  </si>
  <si>
    <t>PLANTAS VIVAS E PRODUTOS DE FLORI-</t>
  </si>
  <si>
    <t>PRODUTOS DIVER. DAS IND. QUÍMICAS</t>
  </si>
  <si>
    <t>PÉROLAS, PEDRAS E MET. PRECIOSOS,</t>
  </si>
  <si>
    <t>CULTURA</t>
  </si>
  <si>
    <t>PLÁSTICOS E SUAS OBRAS</t>
  </si>
  <si>
    <t>SUAS OBRAS; BIJUTARIAS; MOEDAS</t>
  </si>
  <si>
    <t>07</t>
  </si>
  <si>
    <t>PRODUTOS HORTÍCOLAS, PLANTAS, RA-</t>
  </si>
  <si>
    <t>BORRACHA E SUAS OBRAS</t>
  </si>
  <si>
    <t>FERRO FUNDIDO, FERRO E AÇO</t>
  </si>
  <si>
    <t>ÍZES E TUBÉRCULOS COMESTÍVEIS</t>
  </si>
  <si>
    <t>OBRAS DE FERRO FUNDIDO, FERRO OU</t>
  </si>
  <si>
    <t>08</t>
  </si>
  <si>
    <t>FRUTAS; CASCAS DE CITRINOS E DE</t>
  </si>
  <si>
    <t>E COUROS</t>
  </si>
  <si>
    <t>AÇO</t>
  </si>
  <si>
    <t>MELÕES</t>
  </si>
  <si>
    <t>OBRAS DE COURO, DE SELEIRO, DE VI-</t>
  </si>
  <si>
    <t>COBRE E SUAS OBRAS</t>
  </si>
  <si>
    <t>09</t>
  </si>
  <si>
    <t>CAFÉ, CHÁ, MATE E ESPECIARIAS</t>
  </si>
  <si>
    <t>AGEM, ETC; OBRAS DE TRIPA</t>
  </si>
  <si>
    <t>NÍQUEL E SUAS OBRAS</t>
  </si>
  <si>
    <t>CEREAIS</t>
  </si>
  <si>
    <t>PELES COM PELO E SUAS OBRAS; PELES</t>
  </si>
  <si>
    <t>ALUMÍNIO E SUAS OBRAS</t>
  </si>
  <si>
    <t>PRODUTOS DA INDUSTRIA DE MOAGEM;</t>
  </si>
  <si>
    <t>COM PELO, ARTIFICIAIS</t>
  </si>
  <si>
    <t>CHUMBO E SUAS OBRAS</t>
  </si>
  <si>
    <t>MALTE; AMIDOS E FÉCULAS, ETC</t>
  </si>
  <si>
    <t>MADEIRA E CARVÃO VEGETAL; OBRAS</t>
  </si>
  <si>
    <t>ZINCO E SUAS OBRAS</t>
  </si>
  <si>
    <t>SEMENTES E FRUTOS OLEAGINOSOS;</t>
  </si>
  <si>
    <t>DE MADEIRA</t>
  </si>
  <si>
    <t>ESTANHO E SUAS OBRAS</t>
  </si>
  <si>
    <t>GRÃOS, SEMENTES, ETC</t>
  </si>
  <si>
    <t>CORTIÇA E SUAS OBRAS</t>
  </si>
  <si>
    <t>OUTROS METAIS COMUNS E CERAMAIS,</t>
  </si>
  <si>
    <t>GOMAS, RESINAS E OUTROS SUCOS E</t>
  </si>
  <si>
    <t>OBRAS DE ESPARTARIA OU DE CESTARIA</t>
  </si>
  <si>
    <t>E SUAS OBRAS</t>
  </si>
  <si>
    <t>PASTAS DE MADEIRA, ETC; DESPERDÍ-</t>
  </si>
  <si>
    <t>FERRAMENTAS, CUTELARIAS, E SUAS</t>
  </si>
  <si>
    <t>MATÉRIAS PARA ENTRANÇAMENTO; PRO-</t>
  </si>
  <si>
    <t>CIOS DE PAPEL OU CARTÃO</t>
  </si>
  <si>
    <t>PARTES DE METAIS COMUNS</t>
  </si>
  <si>
    <t>DUTOS ORIGEM VEGETAL, NE</t>
  </si>
  <si>
    <t>PAPEL E CARTÃO, E SUAS OBRAS;</t>
  </si>
  <si>
    <t>OBRAS DIVERSAS DE METAIS COMUNS</t>
  </si>
  <si>
    <t>GORDURAS E ÓLEOS, ANIMAIS OU VE-</t>
  </si>
  <si>
    <t>OBRAS DE PASTA CELULOSE</t>
  </si>
  <si>
    <t>GETAIS, CERAS, ETC</t>
  </si>
  <si>
    <t>LIVROS, JORNAIS, PRODUTOS DAS IND.</t>
  </si>
  <si>
    <t>APARELHOS ETC, MECÂNICOS</t>
  </si>
  <si>
    <t>PREPARAÇÕES DE CARNES, PEIXES,</t>
  </si>
  <si>
    <t>GRÁFICAS; ETC</t>
  </si>
  <si>
    <t>MÁQUINAS, APARELHOS E MATERIAIS,</t>
  </si>
  <si>
    <t>CRUSTÁCEOS E MOLUSCOS</t>
  </si>
  <si>
    <t>SEDA</t>
  </si>
  <si>
    <t>AÇUCARES E PRODUTOS DE CONFEITARIA</t>
  </si>
  <si>
    <t>LÂ, PELOS FINOS OU GROSSEIROS;</t>
  </si>
  <si>
    <t>VEÍCULOS E MATERIAL PARA VIAS FÉR-</t>
  </si>
  <si>
    <t>CACAU E SUAS PREPARAÇÕES</t>
  </si>
  <si>
    <t>FIOS E TECIDOS DE CRINA</t>
  </si>
  <si>
    <t>REAS, OU SEMELHANTES, ETC</t>
  </si>
  <si>
    <t>PREPARAÇÕES A BASE DE CEREAIS,</t>
  </si>
  <si>
    <t>ALGODÃO</t>
  </si>
  <si>
    <t>AMIDOS, OU DE LEITE, ETC</t>
  </si>
  <si>
    <t>OUTRAS FIBRAS TÊXTEIS VEGETAIS;</t>
  </si>
  <si>
    <t>VEÍCULOS TERRESTRES</t>
  </si>
  <si>
    <t>PREPARAÇÕES DE PRODUTOS HORTÍCO-</t>
  </si>
  <si>
    <t>FIOS E TECIDOS, DE PAPEL</t>
  </si>
  <si>
    <t>AERONAVES E OUTROS APARELHOS AÉ-</t>
  </si>
  <si>
    <t>LAS, DE FRUTAS, ETC</t>
  </si>
  <si>
    <t>FILAMENTOS SINTÉTICOS OU ARTIFICI.</t>
  </si>
  <si>
    <t>REOS OU ESPACIAIS</t>
  </si>
  <si>
    <t>PREPARAÇÕES ALIMENTÍCIAS DIVERSAS</t>
  </si>
  <si>
    <t>FIBRAS SINTÉTICAS OU ARTIFICIAIS,</t>
  </si>
  <si>
    <t>EMBARCAÇÕES E ESTRUTU. FLUTUANTES</t>
  </si>
  <si>
    <t>BEBIDAS, LÍQUIDOS ALCOÓLICOS E</t>
  </si>
  <si>
    <t>DESCONTÍNUAS</t>
  </si>
  <si>
    <t>VINAGRES</t>
  </si>
  <si>
    <t>PASTAS (OUATES), FELTROS, ETC;</t>
  </si>
  <si>
    <t>CINEMA, MEDIDA, CONTROLE, ETC</t>
  </si>
  <si>
    <t>RESÍDUOS DAS IND. ALIMENTARES;</t>
  </si>
  <si>
    <t>ARTIGOS DE CORDOARIA, ETC</t>
  </si>
  <si>
    <t>RELÓGIOS E APARELHOS SEMELHANTES;</t>
  </si>
  <si>
    <t>ALIMENTOS PARA ANIMAIS</t>
  </si>
  <si>
    <t>TAPETES E OUTROS REVESTIMENTOS</t>
  </si>
  <si>
    <t>SUAS PARTES</t>
  </si>
  <si>
    <t>TABACO E SEUS SUCEDÂNEOS MANU-</t>
  </si>
  <si>
    <t>PARA PAVIMENTOS</t>
  </si>
  <si>
    <t>INSTRUMENTOS MUSICAIS, SUAS PARTES</t>
  </si>
  <si>
    <t>TECIDOS ESPECIAIS E TUFADOS; REN-</t>
  </si>
  <si>
    <t>E ACESSÓRIOS</t>
  </si>
  <si>
    <t>SAL; ENXOFRE; TERRAS E PEDRAS;</t>
  </si>
  <si>
    <t>DAS; TAPEÇARIAS; BORDADOS</t>
  </si>
  <si>
    <t>ARMAS E MUNIÇÕES, SUAS PARTES E</t>
  </si>
  <si>
    <t>GESSO CAL E CIMENTO</t>
  </si>
  <si>
    <t>TECIDOS IMPREGNADOS REVESTIDOS,</t>
  </si>
  <si>
    <t>ACESSÓRIOS</t>
  </si>
  <si>
    <t>MINÉRIOS, ESCÓRIAS E CINZAS</t>
  </si>
  <si>
    <t>ETC; ARTIGOS USOS TÉCNICOS</t>
  </si>
  <si>
    <t>MÓVEIS; MOBILIÁRIO MÉDICO-CIRÚRGI-</t>
  </si>
  <si>
    <t>COMBUSTÍVEIS E ÓLEOS MINERAIS;</t>
  </si>
  <si>
    <t>TECIDOS DE MALHA</t>
  </si>
  <si>
    <t>CO; ANÚNCIOS, CARTAZES</t>
  </si>
  <si>
    <t>MATÉRIAS BETUMINOSAS</t>
  </si>
  <si>
    <t>VESTUÁRIO E SEUS ACESSÓRIOS, DE</t>
  </si>
  <si>
    <t>BRINQUEDOS, JOGOS E ARTIGOS PARA</t>
  </si>
  <si>
    <t>PRODUTOS QUÍMICOS INORGÂNICOS, ETC</t>
  </si>
  <si>
    <t>MALHA</t>
  </si>
  <si>
    <t>DESPORTO</t>
  </si>
  <si>
    <t>PRODUTOS QUÍMICOS ORGÂNICOS</t>
  </si>
  <si>
    <t>VESTUÁRIO E SEUS ACESSÓRIOS,</t>
  </si>
  <si>
    <t>OBRAS DIVERSAS</t>
  </si>
  <si>
    <t>PRODUTOS FARMACÊUTICOS</t>
  </si>
  <si>
    <t>ADUBOS OU FERTILIZANTES</t>
  </si>
  <si>
    <t>OUTROS ARTEFACTOS TÊXTEIS, CALÇA-</t>
  </si>
  <si>
    <t>ANTIGUIDADES</t>
  </si>
  <si>
    <t>DO, CHAPÉUS; TRAPOS</t>
  </si>
  <si>
    <t>CONJUNTOS INDUSTRIAIS EXPORTADOS AO</t>
  </si>
  <si>
    <t>TINTAS E VERNIZES; ETC</t>
  </si>
  <si>
    <t>CALÇADO, POLAINAS E ARTEFACTOS</t>
  </si>
  <si>
    <t>ABRIGO DO REG. CEE 518/79</t>
  </si>
  <si>
    <t>ÓLEOS ESSENCIAIS E RESINÓIDES;</t>
  </si>
  <si>
    <t>CHAPÉUS E ARTEFACTOS DE USO SEME-</t>
  </si>
  <si>
    <t>MERCADO. REAGRUPADAS POR CAPÍTULOS</t>
  </si>
  <si>
    <t>PRODUTOS PERFUMARIA, ETC</t>
  </si>
  <si>
    <t>LHANTE, E SUAS PARTES</t>
  </si>
  <si>
    <t>SABÕES, CERAS, PRODUTOS DE CONSER-</t>
  </si>
  <si>
    <t>GUARDA-CHUVAS, SOMBRINHAS, BENGA-</t>
  </si>
  <si>
    <t>VAÇÃO E LIMPEZA, VELAS, ETC</t>
  </si>
  <si>
    <t>LAS, ETC, E SUAS PARTES</t>
  </si>
  <si>
    <t>ANO</t>
  </si>
  <si>
    <t>MÊS</t>
  </si>
  <si>
    <t>ALEMANHA</t>
  </si>
  <si>
    <t>AUSTRIA</t>
  </si>
  <si>
    <t>BELGICA</t>
  </si>
  <si>
    <t>BULGARIA</t>
  </si>
  <si>
    <t>CHIPRE</t>
  </si>
  <si>
    <t>DINAMARCA</t>
  </si>
  <si>
    <t>ESLOVAQUIA</t>
  </si>
  <si>
    <t>ESLOVENIA</t>
  </si>
  <si>
    <t>ESPANHA</t>
  </si>
  <si>
    <t>ESTONIA</t>
  </si>
  <si>
    <t>FINLANDIA</t>
  </si>
  <si>
    <t>FRANCA</t>
  </si>
  <si>
    <t>GRECIA</t>
  </si>
  <si>
    <t>HUNGRIA</t>
  </si>
  <si>
    <t>IRLANDA</t>
  </si>
  <si>
    <t>ITALIA</t>
  </si>
  <si>
    <t>LETONIA</t>
  </si>
  <si>
    <t>LITUANIA</t>
  </si>
  <si>
    <t>LUXEMBURGO</t>
  </si>
  <si>
    <t>MALTA</t>
  </si>
  <si>
    <t>PAISES BAIXOS</t>
  </si>
  <si>
    <t>POLONIA</t>
  </si>
  <si>
    <t>REINO UNIDO</t>
  </si>
  <si>
    <t>REPUBLICA CHECA</t>
  </si>
  <si>
    <t>ROMENIA</t>
  </si>
  <si>
    <t>SUECIA</t>
  </si>
  <si>
    <t>DIVERSOS</t>
  </si>
  <si>
    <t>Voltar ao Indice</t>
  </si>
  <si>
    <t>21</t>
  </si>
  <si>
    <t>22</t>
  </si>
  <si>
    <t>31</t>
  </si>
  <si>
    <t>41</t>
  </si>
  <si>
    <t>42</t>
  </si>
  <si>
    <t>51</t>
  </si>
  <si>
    <t>53</t>
  </si>
  <si>
    <t>61</t>
  </si>
  <si>
    <t>62</t>
  </si>
  <si>
    <t>63</t>
  </si>
  <si>
    <t>CGCE</t>
  </si>
  <si>
    <t>PRODUTOS ALIMENTARES E BEBIDAS</t>
  </si>
  <si>
    <t>11</t>
  </si>
  <si>
    <t>PRODUTOS PRIMARIOS</t>
  </si>
  <si>
    <t>DESTINADOS PRINCIPALMENTE A INDUSTRIA</t>
  </si>
  <si>
    <t>PARTES, PECAS SEPARADAS E ACESSORIOS</t>
  </si>
  <si>
    <t>MATERIAL DE TRANSPORTE E ACESSORIOS</t>
  </si>
  <si>
    <t>12</t>
  </si>
  <si>
    <t>PRODUTOS TRANSFORMADOS</t>
  </si>
  <si>
    <t>AUTOMOVEIS PARA TRANSPORTE  DE PASSAGEIROS</t>
  </si>
  <si>
    <t>52</t>
  </si>
  <si>
    <t>OUTRO MATERIAL DE TRANSPORTE</t>
  </si>
  <si>
    <t>DESTINADO A INDUSTRIA</t>
  </si>
  <si>
    <t>NAO DESTINADO A INDUSTRIA</t>
  </si>
  <si>
    <t>BENS DE CONSUMO NE NOUTRA CATEGORIA</t>
  </si>
  <si>
    <t>COMBUSTIVEIS E LUBRIFICANTES</t>
  </si>
  <si>
    <t>BENS DE CONSUMO DURADOUROS</t>
  </si>
  <si>
    <t>BENS DE CONSUMO SEMI-DURADOUROS</t>
  </si>
  <si>
    <t>32</t>
  </si>
  <si>
    <t>BENS DE CONSUMO NAO DURADOUROS</t>
  </si>
  <si>
    <t>CARBURANTES PARA MOTORES</t>
  </si>
  <si>
    <t>BENS NE NOUTRA CATEGORIA</t>
  </si>
  <si>
    <t>OUTROS PRODUTOS TRANSFORMADOS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</si>
  <si>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</si>
  <si>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</si>
  <si>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</si>
  <si>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</si>
  <si>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</si>
  <si>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</si>
  <si>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</si>
  <si>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</si>
  <si>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</si>
  <si>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</si>
  <si>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</si>
  <si>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</si>
  <si>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</si>
  <si>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</si>
  <si>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</si>
  <si>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</si>
  <si>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</si>
  <si>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</si>
  <si>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</si>
  <si>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</si>
  <si>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</si>
  <si>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</si>
  <si>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</si>
  <si>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</si>
  <si>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</si>
  <si>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</si>
  <si>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</si>
  <si>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</si>
  <si>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</si>
  <si>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</si>
  <si>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</si>
  <si>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</si>
  <si>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</si>
  <si>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54</t>
  </si>
  <si>
    <t>55</t>
  </si>
  <si>
    <t>56</t>
  </si>
  <si>
    <t>57</t>
  </si>
  <si>
    <t>58</t>
  </si>
  <si>
    <t>59</t>
  </si>
  <si>
    <t>60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</si>
  <si>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</si>
  <si>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</si>
  <si>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</si>
  <si>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</si>
  <si>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</si>
  <si>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</si>
  <si>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</si>
  <si>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</si>
  <si>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</si>
  <si>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</si>
  <si>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</si>
  <si>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</si>
  <si>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</si>
  <si>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</si>
  <si>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</si>
  <si>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</si>
  <si>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</si>
  <si>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</si>
  <si>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</si>
  <si>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</si>
  <si>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</si>
  <si>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</si>
  <si>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</si>
  <si>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</si>
  <si>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</si>
  <si>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</si>
  <si>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</si>
  <si>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</si>
  <si>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</si>
  <si>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</si>
  <si>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</si>
  <si>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</si>
  <si>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%</t>
  </si>
  <si>
    <t>TOTAL</t>
  </si>
  <si>
    <t>1 – AGRÍCOLAS</t>
  </si>
  <si>
    <t>2 – ALIMENTARES</t>
  </si>
  <si>
    <t>3 – COMBUSTÍVEIS MINERAIS</t>
  </si>
  <si>
    <t>4 – QUÍMICOS</t>
  </si>
  <si>
    <t>9 – MATÉRIAS TÊXTEIS</t>
  </si>
  <si>
    <t>10 – VESTUÁRIO</t>
  </si>
  <si>
    <t>11 – CALÇADO</t>
  </si>
  <si>
    <t>13 – METAIS COMUNS</t>
  </si>
  <si>
    <t>17 – OUTROS PRODUTOS</t>
  </si>
  <si>
    <t>ZONAS ECONÓMICAS E PAÍSES OU TERRITÓRIOS ESTATÍSTICOS</t>
  </si>
  <si>
    <t>GRUPOS DE PRODUTOS</t>
  </si>
  <si>
    <t>DESTINADOS PRINCIPALMENTE AO CONSUMO DOS PARTICULARES</t>
  </si>
  <si>
    <t>FORNECIMENTOS INDUSTRIAIS NE NOUTRA CATEGORIA</t>
  </si>
  <si>
    <t>MAQUINAS, OUTROS BENS DE CAPITAL E SEUS ACESSORIOS *</t>
  </si>
  <si>
    <t>EXTRATOS, VEGETAIS</t>
  </si>
  <si>
    <t>MATÉRIAS ALBUMINOIDES; PRODUTOS A</t>
  </si>
  <si>
    <t>PELES, EXCETO AS PELES COM PELO,</t>
  </si>
  <si>
    <t>FATURADOS</t>
  </si>
  <si>
    <t>REATORES NUCLEARES, MÁQUINAS,</t>
  </si>
  <si>
    <t>ELÉTRICOS</t>
  </si>
  <si>
    <t>AUTOMÓVEIS, TRATORES E OUTROS</t>
  </si>
  <si>
    <t>APARELHOS DE ÓTICA, FOTOGRAFIA,</t>
  </si>
  <si>
    <t>EXCETO DE MALHA</t>
  </si>
  <si>
    <t>EXTRATOS TANANTES E TINTORIAIS;</t>
  </si>
  <si>
    <t>OBJETOS DE ARTE, DE COLEÇÃO OU</t>
  </si>
  <si>
    <t>MAQUINAS E  OUTROS BENS DE CAPITAL (EXCETO O MAT.TRANSPORTE)</t>
  </si>
  <si>
    <t>Nota: A nomenclatura CGCE não inclui os produtos 71082000 – “Ouro para uso monetário” e 71189000 - “Moedas, incluídas as moedas com curso legal (exceto medalhas, moedas montadas em objetos de adorno pessoal, moedas com caráter de objetos de coleção, com valor numismático, desperdícios e resíduos)”. O somatório das várias categorias da CGCE pode não corresponder ao total do comércio, por questões de confidencialidade.</t>
  </si>
  <si>
    <t>* (EXCETO  O MATERIAL DE TRANSPORTE)</t>
  </si>
  <si>
    <t>16 – ÓTICA E PRECISÃO</t>
  </si>
  <si>
    <t xml:space="preserve">  JANEIRO</t>
  </si>
  <si>
    <t xml:space="preserve">  FEVEREIRO</t>
  </si>
  <si>
    <t xml:space="preserve">  MARÇO</t>
  </si>
  <si>
    <t xml:space="preserve">  ABRIL</t>
  </si>
  <si>
    <t xml:space="preserve">  MAIO</t>
  </si>
  <si>
    <t xml:space="preserve">  JUNHO</t>
  </si>
  <si>
    <t xml:space="preserve">  JULHO</t>
  </si>
  <si>
    <t xml:space="preserve">  AGOSTO</t>
  </si>
  <si>
    <t xml:space="preserve">  SETEMBRO</t>
  </si>
  <si>
    <t xml:space="preserve">  OUTUBRO</t>
  </si>
  <si>
    <t xml:space="preserve">  NOVEMBRO</t>
  </si>
  <si>
    <t xml:space="preserve">  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</si>
  <si>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</si>
  <si>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</si>
  <si>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</si>
  <si>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</si>
  <si>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</si>
  <si>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</si>
  <si>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</si>
  <si>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</si>
  <si>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</si>
  <si>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</si>
  <si>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</si>
  <si>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</si>
  <si>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IMPORTAÇÕES - COMÉRCIO INTERNACIONAL POR CGCE</t>
  </si>
  <si>
    <t>EXPORTAÇÕES - COMÉRCIO INTERNACIONAL POR CGCE</t>
  </si>
  <si>
    <t>CROÁCIA</t>
  </si>
  <si>
    <t xml:space="preserve">        </t>
  </si>
  <si>
    <t>SEM COMBUST. E LUBRIFICANTES</t>
  </si>
  <si>
    <t>RESULTADOS MENSAIS - IMPORTAÇÕES</t>
  </si>
  <si>
    <t>RESULTADOS MENSAIS - EXPORTAÇÕES</t>
  </si>
  <si>
    <t>5 – PLÁSTICOS E BORRACHAS</t>
  </si>
  <si>
    <t>6 – PELES E COUROS</t>
  </si>
  <si>
    <t>7 – MADEIRA E CORTIÇA</t>
  </si>
  <si>
    <t>8 – PASTAS CELULÓSICAS E PAPEL</t>
  </si>
  <si>
    <t>12 – MINERAIS E MINÉRIOS</t>
  </si>
  <si>
    <t>14 – MÁQUINAS E APARELHOS</t>
  </si>
  <si>
    <t>15 – VEÍCULOS E OUTRO MATERIAL DE TRANSPORTE (1)</t>
  </si>
  <si>
    <t>(1) - Veículos e material para vias férreas, automóveis, tratores, aeronaves e embarcações</t>
  </si>
  <si>
    <t>ES</t>
  </si>
  <si>
    <t>DE</t>
  </si>
  <si>
    <t>FR</t>
  </si>
  <si>
    <t>IT</t>
  </si>
  <si>
    <t>NL</t>
  </si>
  <si>
    <t>CN</t>
  </si>
  <si>
    <t>BE</t>
  </si>
  <si>
    <t>GB</t>
  </si>
  <si>
    <t>US</t>
  </si>
  <si>
    <t>RU</t>
  </si>
  <si>
    <t>AO</t>
  </si>
  <si>
    <t>Q014_SAI_CAP - EXPORTAÇÕES - COMÉRCIO INTERNACIONAL POR CAPÍTULOS DA NC</t>
  </si>
  <si>
    <t>Q013_ENT_CAP - IMPORTAÇÕES - COMÉRCIO INTERNACIONAL POR CAPÍTULOS DA NC</t>
  </si>
  <si>
    <t>Q012_SAI_CGCE - EXPORTAÇÕES - COMÉRCIO INTERNACIONAL POR CGCE</t>
  </si>
  <si>
    <t>Q011_ENT_CGCE - IMPORTAÇÕES - COMÉRCIO INTERNACIONAL POR CGCE</t>
  </si>
  <si>
    <t>Q009_SAI_PAISES - EXPORTAÇÕES COMÉRCIO INTERNACIONAL POR PAÍSES</t>
  </si>
  <si>
    <t>Q007_ENT_PAISES - IMPORTAÇÕES COMÉRCIO INTERNACIONAL POR PAÍSES</t>
  </si>
  <si>
    <t>Q006_SALDO - SALDO DA BALANÇA COMERCIAL COM E SEM COMBUSTÍVEIS</t>
  </si>
  <si>
    <t>Q005_EXP_RESULT_MES - EXPORTAÇÕES COMÉRCIO INTERNACIONAL POR MÊS COM E SEM COMBUSTÍVEIS</t>
  </si>
  <si>
    <t>Q008_IMP_PRINC_PAISES - IMPORTAÇÕES COMÉRCIO INTERNACIONAL POR PRINCIPAIS PAÍSES E ZONAS ECONÓMICAS</t>
  </si>
  <si>
    <t>Q010_EXP_PRINC_PAISES - EXPORTAÇÕES COMÉRCIO INTERNACIONAL POR PRINCIPAIS PAÍSES E ZONAS ECONÓMICAS</t>
  </si>
  <si>
    <t>Q004_SAI_MES - EXPORTAÇÕES COMÉRCIO INTERNACIONAL POR MÊS</t>
  </si>
  <si>
    <t>Comércio Internacional de Bens</t>
  </si>
  <si>
    <t>Índice</t>
  </si>
  <si>
    <t>Q001_RESUL_GLOBAIS - RESULTADOS GLOBAIS</t>
  </si>
  <si>
    <t>Q002_ENT_MES - IMPORTAÇÕES COMÉRCIO INTERNACIONAL POR MÊS</t>
  </si>
  <si>
    <t>Q003_IMP_RESULT_MES - IMPORTAÇÕES COMÉRCIO INTERNACIONAL POR MÊS COM E SEM COMBUSTÍVEIS</t>
  </si>
  <si>
    <t>Q015_IMP_EXP_GRP_PROD - IMPORTAÇÕES E EXPORTAÇÕES DO COMÉRCIO INTERNACIONAL POR GRUPOS DE PRODUTOS</t>
  </si>
  <si>
    <t>Q016_ZN_ECON - REPARTIÇÃO POR ZONAS ECONÓMICAS E PAÍSES DO COMÉRCIO INTERNACIONAL - TOTAL DO PAÍS</t>
  </si>
  <si>
    <t>International Trade of Goods</t>
  </si>
  <si>
    <t>Contents</t>
  </si>
  <si>
    <t>Q001_GLOBAL_DATA - GLOBAL DATA</t>
  </si>
  <si>
    <t>Q002_IMP_MONTH - IMPORTS INTERNATIONAL DATA BY MONTHS</t>
  </si>
  <si>
    <t>Q003_IMP_MONTH_DATA - IMPORTS INTERNATIONAL DATA BY MONTHS WITH AND WITHOUT FUELS AND LUBRICANTS</t>
  </si>
  <si>
    <t>Q004_EXP_MONTH - EXPORTS INTERNATIONAL DATA BY MONTHS</t>
  </si>
  <si>
    <t>Q005_EXP_MONTH_DATA - EXPORTS INTERNATIONAL DATA BY MONTHS WITH AND WITHOUT FUELS AND LUBRICANTS</t>
  </si>
  <si>
    <t>Q006_TRADE_BALANCE - TRADE BALANCE WITH AND WITHOUT FUELS AND LUBRICANTS</t>
  </si>
  <si>
    <t>Q007_IMP_COUNTRY - IMPORTS INTERNATIONAL TRADE BY COUNTRIES</t>
  </si>
  <si>
    <t>Q008_IMP_MAIN_PARTNERS - IMPORTS INTERNATIONAL TRADE BY MAIN COUNTRIES AND ECONOMIC ZONES</t>
  </si>
  <si>
    <t>Q009_EXP_COUNTRY - EXPORTS INTERNATIONAL TRADE BY COUNTRIES</t>
  </si>
  <si>
    <t>Q010_EXP_MAIN_PARTNERS - EXPORTS INTERNATIONAL TRADE BY MAIN COUNTRIES AND ECONOMIC ZONES</t>
  </si>
  <si>
    <t>Q011_IMP_BEC - IMPORTS - INTERNATIONAL TRADE BY BEC</t>
  </si>
  <si>
    <t>Q012_EXP_BEC - EXPORTS - INTERNATIONAL TRADE BY BEC</t>
  </si>
  <si>
    <t>Q013_IMP_CHAP - IMPORTS - INTERNATIONAL TRADE BY CHAPTERS OF CN</t>
  </si>
  <si>
    <t>Q014_EXP_CHAP - EXPORTS - INTERNATIONAL TRADE BY CHAPTERS OF CN</t>
  </si>
  <si>
    <t>Q015_IMP_EXP_GRP_PROD - IMPORTS AND EXPORTS OF INTERNATIONAL TRADE BY PRODUCT GROUPS</t>
  </si>
  <si>
    <t>Q016_ZN_ECON - BREAKDOWN BY ECONOMIC ZONES AND COUNTRIES OF INTERNATIONAL TRADE - TOTAL COUNTRY</t>
  </si>
  <si>
    <t>Combined Nomenclature - CN Chapter descriptive</t>
  </si>
  <si>
    <t>CN CHAPTERS DESCRIPTIVE</t>
  </si>
  <si>
    <t>COMBINED NOMENCLATURE</t>
  </si>
  <si>
    <t>CHAP.</t>
  </si>
  <si>
    <t>DESCRIPTION</t>
  </si>
  <si>
    <t>LIVE ANIMALS</t>
  </si>
  <si>
    <t>ALBUMINOIDAL SUBSTANCES; MODIFIED STARCHES; GLUES; ENZYMES</t>
  </si>
  <si>
    <t>CERAMIC PRODUCTS</t>
  </si>
  <si>
    <t>MEAT AND EDIBLE MEAT OFFAL</t>
  </si>
  <si>
    <t>EXPLOSIVES; PYROTECHNIC PRODUCTS; MATCHES; PYROPHORIC ALLOYS; CERTAIN COMBUSTIBLE PREPARATIONS</t>
  </si>
  <si>
    <t>GLASS AND GLASSWARE</t>
  </si>
  <si>
    <t>FISH AND CRUSTACEANS, MOLLUSCS AND OTHER AQUATIC INVERTEBRATES</t>
  </si>
  <si>
    <t>PHOTOGRAPHIC OR CINEMATOGRAPHIC GOODS</t>
  </si>
  <si>
    <t>NATURAL OR CULTURED PEARLS, PRECIOUS OR SEMI-PRECIOUS STONES, PRECIOUS METALS, METALS CLAD WITH PRECIOUS METAL, AND ARTICLES THEREOF; IMITATION JEWELLERY; COIN</t>
  </si>
  <si>
    <t xml:space="preserve"> </t>
  </si>
  <si>
    <t>DAIRY PRODUCE; BIRDS'' EGGS; NATURAL HONEY; EDIBLE PRODUCTS OF ANIMAL ORIGIN, NOT ELSEWHERE SPECIFIED OR INCLUDED</t>
  </si>
  <si>
    <t>MISCELLANEOUS CHEMICAL PRODUCTS</t>
  </si>
  <si>
    <t>IRON AND STEEL</t>
  </si>
  <si>
    <t>PRODUCTS OF ANIMAL ORIGIN, NOT ELSEWHERE SPECIFIED OR INCLUDED</t>
  </si>
  <si>
    <t>PLASTICS AND ARTICLES THEREOF</t>
  </si>
  <si>
    <t>ARTICLES OF IRON OR STEEL</t>
  </si>
  <si>
    <t>LIVE TREES AND OTHER PLANTS; BULBS, ROOTS AND THE LIKE; CUT FLOWERS AND ORNAMENTAL FOLIAGE</t>
  </si>
  <si>
    <t>RUBBER AND ARTICLES THEREOF</t>
  </si>
  <si>
    <t>COPPER AND ARTICLES THEREOF</t>
  </si>
  <si>
    <t>EDIBLE VEGETABLES AND CERTAIN ROOTS AND TUBERS</t>
  </si>
  <si>
    <t>RAW HIDES AND SKINS (OTHER THAN FURSKINS) AND LEATHER</t>
  </si>
  <si>
    <t>NICKEL AND ARTICLES THEREOF</t>
  </si>
  <si>
    <t>EDIBLE FRUIT AND NUTS; PEEL OF CITRUS FRUIT OR MELONS</t>
  </si>
  <si>
    <t>ARTICLES OF LEATHER; SADDLERY AND HARNESS; TRAVEL GOODS, HANDBAGS AND SIMILAR CONTAINERS; ARTICLES OF ANIMAL GUT (OTHER THAN SILKWORM GUT)</t>
  </si>
  <si>
    <t>ALUMINIUM AND ARTICLES THEREOF</t>
  </si>
  <si>
    <t>COFFEE, TEA, MATÉ AND SPICES</t>
  </si>
  <si>
    <t>FURSKINS AND ARTIFICIAL FUR; MANUFACTURES THEREOF</t>
  </si>
  <si>
    <t>LEAD AND ARTICLES THEREOF</t>
  </si>
  <si>
    <t>CEREALS</t>
  </si>
  <si>
    <t>WOOD AND ARTICLES OF WOOD; WOOD CHARCOAL</t>
  </si>
  <si>
    <t>ZINC AND ARTICLES THEREOF</t>
  </si>
  <si>
    <t>PRODUCTS OF THE MILLING INDUSTRY; MALT; STARCHES; INULIN; WHEAT GLUTEN</t>
  </si>
  <si>
    <t>CORK AND ARTICLES OF CORK</t>
  </si>
  <si>
    <t>TIN AND ARTICLES THEREOF</t>
  </si>
  <si>
    <t>OIL SEEDS AND OLEAGINOUS FRUITS; MISCELLANEOUS GRAINS, SEEDS AND FRUIT; INDUSTRIAL OR MEDICINAL PLANTS; STRAW AND FODDER</t>
  </si>
  <si>
    <t>MANUFACTURES OF STRAW, OF ESPARTO OR OF OTHER PLAITING MATERIALS; BASKETWARE AND WICKERWORK</t>
  </si>
  <si>
    <t>OTHER BASE METALS; CERMETS; ARTICLES THEREOF</t>
  </si>
  <si>
    <t>LAC; GUMS, RESINS AND OTHER VEGETABLE SAPS AND EXTRACTS</t>
  </si>
  <si>
    <t>PULP OF WOOD OR OF OTHER FIBROUS CELLULOSIC MATERIAL; RECOVERED (WASTE AND SCRAP) PAPER OR PAPERBOARD</t>
  </si>
  <si>
    <t>TOOLS, IMPLEMENTS, CUTLERY, SPOONS AND FORKS, OF BASE METAL; PARTS THEREOF OF BASE METAL</t>
  </si>
  <si>
    <t>VEGETABLE PLAITING MATERIALS; VEGETABLE PRODUCTS NOT ELSEWHERE SPECIFIED OR INCLUDED</t>
  </si>
  <si>
    <t>PAPER AND PAPERBOARD; ARTICLES OF PAPER PULP, OF PAPER OR OF PAPERBOARD</t>
  </si>
  <si>
    <t>MISCELLANEOUS ARTICLES OF BASE METAL</t>
  </si>
  <si>
    <t>ANIMAL OR VEGETABLE FATS AND OILS AND THEIR CLEAVAGE PRODUCTS; PREPARED EDIBLE FATS; ANIMAL OR VEGETABLE WAXES</t>
  </si>
  <si>
    <t>PRINTED BOOKS, NEWSPAPERS, PICTURES AND OTHER PRODUCTS OF THE PRINTING INDUSTRY; MANUSCRIPTS, TYPESCRIPTS AND PLANS</t>
  </si>
  <si>
    <t>NUCLEAR REACTORS, BOILERS, MACHINERY AND MECHANICAL APPLIANCES; PARTS THEREOF</t>
  </si>
  <si>
    <t>PREPARATIONS OF MEAT, OF FISH OR OF CRUSTACEANS, MOLLUSCS OR OTHER AQUATIC INVERTEBRATES</t>
  </si>
  <si>
    <t>SILK</t>
  </si>
  <si>
    <t>ELECTRICAL MACHINERY AND EQUIPMENT AND PARTS THEREOF; SOUND RECORDERS AND REPRODUCERS, TELEVISION IMAGE AND SOUND RECORDERS AND REPRODUCERS, AND PARTS AND ACCESSORIES OF SUCH ARTICLES</t>
  </si>
  <si>
    <t>SUGARS AND SUGAR CONFECTIONERY</t>
  </si>
  <si>
    <t>WOOL, FINE OR COARSE ANIMAL HAIR; HORSEHAIR YARN AND WOVEN FABRIC</t>
  </si>
  <si>
    <t>RAILWAY OR TRAMWAY LOCOMOTIVES, ROLLING STOCK AND PARTS THEREOF; RAILWAY OR TRAMWAY TRACK FIXTURES AND FITTINGS AND PARTS THEREOF; MECHANICAL (INCLUDING ELECTROMECHANICAL) TRAFFIC SIGNALLING EQUIPMENT OF ALL KINDS</t>
  </si>
  <si>
    <t>COCOA AND COCOA PREPARATIONS</t>
  </si>
  <si>
    <t>COTTON</t>
  </si>
  <si>
    <t>VEHICLES OTHER THAN RAILWAY OR TRAMWAY ROLLING STOCK, AND PARTS AND ACCESSORIES THEREOF</t>
  </si>
  <si>
    <t>PREPARATIONS OF CEREALS, FLOUR, STARCH OR MILK; PASTRYCOOKS'' PRODUCTS</t>
  </si>
  <si>
    <t>OTHER VEGETABLE TEXTILE FIBRES; PAPER YARN AND WOVEN FABRICS OF PAPER YARN</t>
  </si>
  <si>
    <t>AIRCRAFT, SPACECRAFT, AND PARTS THEREOF</t>
  </si>
  <si>
    <t>PREPARATIONS OF VEGETABLES, FRUIT, NUTS OR OTHER PARTS OF PLANTS</t>
  </si>
  <si>
    <t>MAN-MADE FILAMENTS; STRIP AND THE LIKE OF MAN-MADE TEXTILE MATERIALS</t>
  </si>
  <si>
    <t>SHIPS, BOATS AND FLOATING STRUCTURES</t>
  </si>
  <si>
    <t>MISCELLANEOUS EDIBLE PREPARATIONS</t>
  </si>
  <si>
    <t>MAN-MADE STAPLE FIBRES</t>
  </si>
  <si>
    <t>OPTICAL, PHOTOGRAPHIC, CINEMATOGRAPHIC, MEASURING, CHECKING, PRECISION, MEDICAL OR SURGICAL INSTRUMENTS AND APPARATUS; PARTS AND ACCESSORIES THEREOF</t>
  </si>
  <si>
    <t>BEVERAGES, SPIRITS AND VINEGAR</t>
  </si>
  <si>
    <t>WADDING, FELT AND NONWOVENS; SPECIAL YARNS; TWINE, CORDAGE, ROPES AND CABLES AND ARTICLES THEREOF</t>
  </si>
  <si>
    <t>CLOCKS AND WATCHES AND PARTS THEREOF</t>
  </si>
  <si>
    <t>RESIDUES AND WASTE FROM THE FOOD INDUSTRIES; PREPARED ANIMAL FODDER</t>
  </si>
  <si>
    <t>CARPETS AND OTHER TEXTILE FLOOR COVERINGS</t>
  </si>
  <si>
    <t>MUSICAL INSTRUMENTS; PARTS AND ACCESSORIES OF SUCH ARTICLES</t>
  </si>
  <si>
    <t>TOBACCO AND MANUFACTURED TOBACCO SUBSTITUTES</t>
  </si>
  <si>
    <t>SPECIAL WOVEN FABRICS; TUFTED TEXTILE FABRICS; LACE; TAPESTRIES; TRIMMINGS; EMBROIDERY</t>
  </si>
  <si>
    <t>ARMS AND AMMUNITION; PARTS AND ACCESSORIES THEREOF</t>
  </si>
  <si>
    <t>SALT; SULPHUR; EARTHS AND STONE; PLASTERING MATERIALS, LIME AND CEMENT</t>
  </si>
  <si>
    <t>IMPREGNATED, COATED, COVERED OR LAMINATED TEXTILE FABRICS; TEXTILE ARTICLES OF A KIND SUITABLE FOR INDUSTRIAL USE</t>
  </si>
  <si>
    <t>FURNITURE; BEDDING, MATTRESSES, MATTRESS SUPPORTS, CUSHIONS AND SIMILAR STUFFED FURNISHINGS; LAMPS AND LIGHTING FITTINGS, NOT ELSEWHERE SPECIFIED OR INCLUDED; ILLUMINATED SIGNS, ILLUMINATED NAMEPLATES AND THE LIKE; PREFABRICATED BUILDINGS</t>
  </si>
  <si>
    <t>ORES, SLAG AND ASH</t>
  </si>
  <si>
    <t>KNITTED OR CROCHETED FABRICS</t>
  </si>
  <si>
    <t>TOYS, GAMES AND SPORTS REQUISITES; PARTS AND ACCESSORIES THEREOF</t>
  </si>
  <si>
    <t>MINERAL FUELS, MINERAL OILS AND PRODUCTS OF THEIR DISTILLATION; BITUMINOUS SUBSTANCES; MINERAL WAXES</t>
  </si>
  <si>
    <t>ARTICLES OF APPAREL AND CLOTHING ACCESSORIES, KNITTED OR CROCHETED</t>
  </si>
  <si>
    <t>MISCELLANEOUS MANUFACTURED ARTICLES</t>
  </si>
  <si>
    <t>INORGANIC CHEMICALS; ORGANIC OR INORGANIC COMPOUNDS OF PRECIOUS METALS, OF RARE-EARTH METALS, OF RADIOACTIVE ELEMENTS OR OF ISOTOPES</t>
  </si>
  <si>
    <t>ARTICLES OF APPAREL AND CLOTHING ACCESSORIES, NOT KNITTED OR CROCHETED</t>
  </si>
  <si>
    <t>WORKS OF ART, COLLECTORS PIECES AND ANTIQUES</t>
  </si>
  <si>
    <t>ORGANIC CHEMICALS</t>
  </si>
  <si>
    <t>OTHER MADE-UP TEXTILE ARTICLES; SETS; WORN CLOTHING AND WORN TEXTILE ARTICLES; RAGS</t>
  </si>
  <si>
    <t>COMPLETE INDUSTRIAL PLANT</t>
  </si>
  <si>
    <t>PHARMACEUTICAL PRODUCTS</t>
  </si>
  <si>
    <t>FOOTWEAR, GAITERS AND THE LIKE; PARTS OF SUCH ARTICLES</t>
  </si>
  <si>
    <t>FERTILISERS</t>
  </si>
  <si>
    <t>HEADGEAR AND PARTS THEREOF</t>
  </si>
  <si>
    <t>TANNING OR DYEING EXTRACTS; TANNINS AND THEIR DERIVATIVES; DYES, PIGMENTS AND OTHER COLOURING MATTER; PAINTS AND VARNISHES; PUTTY AND OTHER MASTICS; INKS</t>
  </si>
  <si>
    <t>UMBRELLAS, SUN UMBRELLAS, WALKING STICKS, SEAT-STICKS, WHIPS, RIDING-CROPS AND PARTS THEREOF</t>
  </si>
  <si>
    <t>ESSENTIAL OILS AND RESINOIDS; PERFUMERY, COSMETIC OR TOILET PREPARATIONS</t>
  </si>
  <si>
    <t>PREPARED FEATHERS AND DOWN AND ARTICLES MADE OF FEATHERS OR OF DOWN; ARTIFICIAL FLOWERS; ARTICLES OF HUMAN HAIR</t>
  </si>
  <si>
    <t>="SOAP, ORGANIC SURFACE-ACTIVE AGENTS, WASHING PREPARATIONS, LUBRICATING PREPARATIONS, ARTIFICIAL WAXES, PREPARED WAXES, POLISHING OR SCOURING PREPARATIONS, CANDLES AND SIMILAR ARTICLES, MODELLING PASTES, ‘DENTAL WAXES’ AND DENTAL PREPARATIONS WITH A BASI</t>
  </si>
  <si>
    <t>ARTICLES OF STONE, PLASTER, CEMENT, ASBESTOS, MICA OR SIMILAR MATERIALS</t>
  </si>
  <si>
    <t>Return to Contents</t>
  </si>
  <si>
    <t>Note: The classification by Broad Economic Categories (BEC) does not include goods classified as 71082000 – “Monetary gold” and 71189000 – “Coin of legal tender”. The sum of the various categories of the BEC may not always correspond to the total of trade due to confidentiality treatment.</t>
  </si>
  <si>
    <t>INTERNACIONAL / INTERNATIONAL</t>
  </si>
  <si>
    <t>Exportações / Exports (FOB)</t>
  </si>
  <si>
    <t>Saldo / Trade Balance</t>
  </si>
  <si>
    <t>Taxa de cobertura / Coverage rate (%)</t>
  </si>
  <si>
    <r>
      <t xml:space="preserve">Saldo sem </t>
    </r>
    <r>
      <rPr>
        <i/>
        <sz val="10"/>
        <rFont val="Tahoma"/>
        <family val="2"/>
      </rPr>
      <t xml:space="preserve">Combustíveis e Lubrificantes
</t>
    </r>
    <r>
      <rPr>
        <sz val="10"/>
        <rFont val="Tahoma"/>
        <family val="2"/>
      </rPr>
      <t>Trade Balance without</t>
    </r>
    <r>
      <rPr>
        <i/>
        <sz val="10"/>
        <rFont val="Tahoma"/>
        <family val="2"/>
      </rPr>
      <t xml:space="preserve"> Fuels and Lubricants</t>
    </r>
  </si>
  <si>
    <t>ZONA EURO / EURO ZONE</t>
  </si>
  <si>
    <t>Importações / Imports (CIF)</t>
  </si>
  <si>
    <t>MONTH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</si>
  <si>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</si>
  <si>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</si>
  <si>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</si>
  <si>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</si>
  <si>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</si>
  <si>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</si>
  <si>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</si>
  <si>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</si>
  <si>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</si>
  <si>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</si>
  <si>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</si>
  <si>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</si>
  <si>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YEAR</t>
  </si>
  <si>
    <t>MONTHLY DATA - IMPORTS</t>
  </si>
  <si>
    <t>MONTHLY DATA - EXPORTS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</si>
  <si>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</si>
  <si>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</si>
  <si>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</si>
  <si>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</si>
  <si>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</si>
  <si>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</si>
  <si>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</si>
  <si>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</si>
  <si>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</si>
  <si>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</si>
  <si>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</si>
  <si>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</si>
  <si>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IMPORTAÇÕES - COMÉRCIO INTERNACIONAL POR PAÍSES 
</t>
    </r>
    <r>
      <rPr>
        <sz val="8"/>
        <rFont val="Tahoma"/>
        <family val="2"/>
      </rPr>
      <t>IMPORTS - INTERNATIONAL TRADE BY COUNTRIES</t>
    </r>
  </si>
  <si>
    <t>IRELAND</t>
  </si>
  <si>
    <t>ITALY</t>
  </si>
  <si>
    <t>LATVIA</t>
  </si>
  <si>
    <t>LITHUANIA</t>
  </si>
  <si>
    <t>LUXEMBOURG</t>
  </si>
  <si>
    <t>NETHERLANDS</t>
  </si>
  <si>
    <t>POLAND</t>
  </si>
  <si>
    <t>UNITED KINGDOM</t>
  </si>
  <si>
    <t>CZECH REPUBLIC</t>
  </si>
  <si>
    <t>ROMANIA</t>
  </si>
  <si>
    <t>SWEDEN</t>
  </si>
  <si>
    <t>DIVERSES</t>
  </si>
  <si>
    <t>GERMANY</t>
  </si>
  <si>
    <t>BELGIUM</t>
  </si>
  <si>
    <t>CYPRUS</t>
  </si>
  <si>
    <t>CROATIA</t>
  </si>
  <si>
    <t>DENMARK</t>
  </si>
  <si>
    <t>SLOVAKIA</t>
  </si>
  <si>
    <t>SLOVENIA</t>
  </si>
  <si>
    <t>SPAIN</t>
  </si>
  <si>
    <t>FINLAND</t>
  </si>
  <si>
    <t>FRANCE</t>
  </si>
  <si>
    <t>GREECE</t>
  </si>
  <si>
    <t>HUNGARY</t>
  </si>
  <si>
    <r>
      <t xml:space="preserve">EXPORTAÇÕES - COMÉRCIO INTERNACIONAL POR PAÍSES 
</t>
    </r>
    <r>
      <rPr>
        <sz val="8"/>
        <rFont val="Tahoma"/>
        <family val="2"/>
      </rPr>
      <t>EXPORTS - INTERNATIONAL TRADE BY COUNTRIES</t>
    </r>
  </si>
  <si>
    <t>IMPORTS - INTERNATIONAL TRADE BY BEC</t>
  </si>
  <si>
    <r>
      <t>Unidade/Unit: 10</t>
    </r>
    <r>
      <rPr>
        <vertAlign val="superscript"/>
        <sz val="7"/>
        <color theme="3"/>
        <rFont val="Tahoma"/>
        <family val="2"/>
      </rPr>
      <t>6</t>
    </r>
    <r>
      <rPr>
        <sz val="7"/>
        <color theme="3"/>
        <rFont val="Tahoma"/>
        <family val="2"/>
      </rPr>
      <t xml:space="preserve"> euros</t>
    </r>
  </si>
  <si>
    <r>
      <t>Unidade / Unit: 10</t>
    </r>
    <r>
      <rPr>
        <vertAlign val="superscript"/>
        <sz val="7"/>
        <color theme="3"/>
        <rFont val="Tahoma"/>
        <family val="2"/>
      </rPr>
      <t>6</t>
    </r>
    <r>
      <rPr>
        <sz val="7"/>
        <color theme="3"/>
        <rFont val="Tahoma"/>
        <family val="2"/>
      </rPr>
      <t xml:space="preserve"> euros</t>
    </r>
  </si>
  <si>
    <t>BEC</t>
  </si>
  <si>
    <t>FOOD AND BEVERAGES</t>
  </si>
  <si>
    <t>PRIMARY</t>
  </si>
  <si>
    <t>MAINLY FOR INDUSTRY</t>
  </si>
  <si>
    <t>MAINLY FOR HOUSEHOLD CONSUMPTION</t>
  </si>
  <si>
    <t>PROCESSED</t>
  </si>
  <si>
    <t>INDUSTRIAL SUPPLIES NOT ELSEWHERE SPECIFIED</t>
  </si>
  <si>
    <t>FUELS AND LUBICANTS</t>
  </si>
  <si>
    <t>MOTOR SPIRIT</t>
  </si>
  <si>
    <t>OTHER</t>
  </si>
  <si>
    <t>CAPITAL GOODS (EXCEPT TRANSPORT EQUIPMENT)</t>
  </si>
  <si>
    <t>PARTS AND ACCESSORIES</t>
  </si>
  <si>
    <t>TRANSPORT EQUIPMENT AND PARTS AND ACCESSORIES THEREOF</t>
  </si>
  <si>
    <t>PASSENGER MOTOR CARS</t>
  </si>
  <si>
    <t>INDUSTRIAL</t>
  </si>
  <si>
    <t>NON-INDUSTRIAL</t>
  </si>
  <si>
    <t>CONSUMER GOODS NOT ELSEWHERE SPECIFIED</t>
  </si>
  <si>
    <t>DURABLE</t>
  </si>
  <si>
    <t>SEIM-DURABLE</t>
  </si>
  <si>
    <t>NON-DURABLE</t>
  </si>
  <si>
    <t>GOODS NOT ELSEWHERE SPECIFIED</t>
  </si>
  <si>
    <t>* (EXCEPT TRANSPORT EQUIPMENT)</t>
  </si>
  <si>
    <t>CAPITAL GOODS, AND PARTS AND ACCESSORIES THEREOF *</t>
  </si>
  <si>
    <t>EXPORTS - INTERNATIONAL TRADE BY BEC</t>
  </si>
  <si>
    <t>PRODUCT GROUPS</t>
  </si>
  <si>
    <t>1 – AGRICULTURAL PRODUCTS</t>
  </si>
  <si>
    <t>2 – FOOD PRODUCTS</t>
  </si>
  <si>
    <t>3 – MINERAL FUELS</t>
  </si>
  <si>
    <t>4 – CHEMICAL PRODUCTS</t>
  </si>
  <si>
    <t>5 – PLASTICS, RUBBERS</t>
  </si>
  <si>
    <t>6 – RAW HIDES AND SKINS,  LEATHER</t>
  </si>
  <si>
    <t>7 – WOOD, CORK</t>
  </si>
  <si>
    <t>8 – CELLULOSE PULP, PAPER</t>
  </si>
  <si>
    <t>9 – TEXTILES MATERIALS</t>
  </si>
  <si>
    <t>10 – CLOTHING</t>
  </si>
  <si>
    <t>11 – FOOTWEAR</t>
  </si>
  <si>
    <t>12 – MINERAL PRODUCTS</t>
  </si>
  <si>
    <t>13 – BASE METALS</t>
  </si>
  <si>
    <t>14 – MACHINERY, MECHANICAL APPLIANCES</t>
  </si>
  <si>
    <t>15 – VEHICLES, OTHER TRANSPORT EQUIPMENT</t>
  </si>
  <si>
    <t>16 – OPTICAL AND PRECISION INSTRUMENTS</t>
  </si>
  <si>
    <t>17 – OTHER PRODUCTS</t>
  </si>
  <si>
    <r>
      <t xml:space="preserve">IMPORTAÇÕES 
</t>
    </r>
    <r>
      <rPr>
        <sz val="8"/>
        <color theme="3"/>
        <rFont val="Tahoma"/>
        <family val="2"/>
      </rPr>
      <t>IMPORTS</t>
    </r>
  </si>
  <si>
    <r>
      <t xml:space="preserve">EXPORTAÇÕES 
</t>
    </r>
    <r>
      <rPr>
        <sz val="8"/>
        <color theme="3"/>
        <rFont val="Tahoma"/>
        <family val="2"/>
      </rPr>
      <t>EXPORTS</t>
    </r>
  </si>
  <si>
    <r>
      <t>10</t>
    </r>
    <r>
      <rPr>
        <b/>
        <vertAlign val="superscript"/>
        <sz val="8"/>
        <color theme="3"/>
        <rFont val="Tahoma"/>
        <family val="2"/>
      </rPr>
      <t xml:space="preserve">6 </t>
    </r>
    <r>
      <rPr>
        <b/>
        <sz val="8"/>
        <color theme="3"/>
        <rFont val="Tahoma"/>
        <family val="2"/>
      </rPr>
      <t>euros</t>
    </r>
  </si>
  <si>
    <r>
      <t xml:space="preserve">IMPORTAÇÕES - COMÉRCIO INTERNACIONAL POR CAPÍTULOS DA NC
</t>
    </r>
    <r>
      <rPr>
        <sz val="8"/>
        <rFont val="Tahoma"/>
        <family val="2"/>
      </rPr>
      <t>IMPORTS - INTERNATIONAL TRADE BY CN CHAPTERS</t>
    </r>
  </si>
  <si>
    <r>
      <t xml:space="preserve">EXPORTAÇÕES - COMÉRCIO INTERNACIONAL POR CAPÍTULOS DA NC
</t>
    </r>
    <r>
      <rPr>
        <sz val="8"/>
        <rFont val="Tahoma"/>
        <family val="2"/>
      </rPr>
      <t>EXPORTS - INTERNATIONAL TRADE BY CN CHAPTERS</t>
    </r>
  </si>
  <si>
    <r>
      <t xml:space="preserve">REPARTIÇÃO POR ZONAS ECONÓMICAS E PAÍSES DO COMÉRCIO INTERNACIONAL - TOTAL DO PAÍS 
</t>
    </r>
    <r>
      <rPr>
        <sz val="8"/>
        <rFont val="Tahoma"/>
        <family val="2"/>
      </rPr>
      <t>BREAKDOWN BY ECONOMIC ZONES AND COUNTRIES OF INTERNATIONAL TRADE - TOTAL COUNTRY</t>
    </r>
  </si>
  <si>
    <r>
      <t xml:space="preserve">EXPORTAÇÕES
</t>
    </r>
    <r>
      <rPr>
        <sz val="8"/>
        <color theme="3"/>
        <rFont val="Tahoma"/>
        <family val="2"/>
      </rPr>
      <t>EXPORTS</t>
    </r>
  </si>
  <si>
    <r>
      <t>10</t>
    </r>
    <r>
      <rPr>
        <b/>
        <vertAlign val="superscript"/>
        <sz val="8"/>
        <color theme="3"/>
        <rFont val="Tahoma"/>
        <family val="2"/>
      </rPr>
      <t>3</t>
    </r>
    <r>
      <rPr>
        <b/>
        <sz val="8"/>
        <color theme="3"/>
        <rFont val="Tahoma"/>
        <family val="2"/>
      </rPr>
      <t xml:space="preserve"> euros</t>
    </r>
  </si>
  <si>
    <r>
      <t xml:space="preserve">SALDO
</t>
    </r>
    <r>
      <rPr>
        <sz val="8"/>
        <color theme="3"/>
        <rFont val="Tahoma"/>
        <family val="2"/>
      </rPr>
      <t>TRADE BALANCE</t>
    </r>
  </si>
  <si>
    <t>ECONOMIC ZONES AND COUNTRIES OR STATISTICS TERRITORIES</t>
  </si>
  <si>
    <r>
      <t xml:space="preserve">RESULTADOS GLOBAIS
</t>
    </r>
    <r>
      <rPr>
        <sz val="9"/>
        <color theme="3"/>
        <rFont val="Tahoma"/>
        <family val="2"/>
      </rPr>
      <t>GLOBAL DATA</t>
    </r>
  </si>
  <si>
    <r>
      <t>10</t>
    </r>
    <r>
      <rPr>
        <b/>
        <vertAlign val="superscript"/>
        <sz val="9"/>
        <color theme="3"/>
        <rFont val="Tahoma"/>
        <family val="2"/>
      </rPr>
      <t>6</t>
    </r>
    <r>
      <rPr>
        <b/>
        <sz val="9"/>
        <color theme="3"/>
        <rFont val="Tahoma"/>
        <family val="2"/>
      </rPr>
      <t xml:space="preserve"> euros</t>
    </r>
  </si>
  <si>
    <r>
      <t xml:space="preserve">TAXA VARIAÇÃO </t>
    </r>
    <r>
      <rPr>
        <sz val="9"/>
        <color theme="3"/>
        <rFont val="Tahoma"/>
        <family val="2"/>
      </rPr>
      <t>GROWTH RATE</t>
    </r>
  </si>
  <si>
    <r>
      <rPr>
        <b/>
        <sz val="10"/>
        <color theme="4" tint="-0.499984740745262"/>
        <rFont val="Tahoma"/>
        <family val="2"/>
      </rPr>
      <t>RESULTADOS GLOBAIS</t>
    </r>
    <r>
      <rPr>
        <sz val="10"/>
        <color theme="4" tint="-0.499984740745262"/>
        <rFont val="Tahoma"/>
        <family val="2"/>
      </rPr>
      <t xml:space="preserve">
GLOBAL DATA</t>
    </r>
  </si>
  <si>
    <r>
      <t xml:space="preserve">INTERNACIONAL
</t>
    </r>
    <r>
      <rPr>
        <sz val="9"/>
        <color theme="3"/>
        <rFont val="Tahoma"/>
        <family val="2"/>
      </rPr>
      <t>INTERNATIONAL</t>
    </r>
  </si>
  <si>
    <r>
      <t xml:space="preserve">TAXA VARIAÇÃO
</t>
    </r>
    <r>
      <rPr>
        <sz val="9"/>
        <color theme="3"/>
        <rFont val="Tahoma"/>
        <family val="2"/>
      </rPr>
      <t>GROWTH RATE</t>
    </r>
  </si>
  <si>
    <r>
      <t xml:space="preserve">Homóloga
</t>
    </r>
    <r>
      <rPr>
        <sz val="9"/>
        <color theme="3"/>
        <rFont val="Tahoma"/>
        <family val="2"/>
      </rPr>
      <t>Year-on-year</t>
    </r>
  </si>
  <si>
    <r>
      <t xml:space="preserve">Mensal
</t>
    </r>
    <r>
      <rPr>
        <sz val="9"/>
        <color theme="3"/>
        <rFont val="Tahoma"/>
        <family val="2"/>
      </rPr>
      <t>Month-to-month</t>
    </r>
  </si>
  <si>
    <r>
      <t xml:space="preserve">TOTAL
</t>
    </r>
    <r>
      <rPr>
        <sz val="9"/>
        <color theme="3"/>
        <rFont val="Tahoma"/>
        <family val="2"/>
      </rPr>
      <t>TOTAL</t>
    </r>
  </si>
  <si>
    <r>
      <rPr>
        <b/>
        <sz val="10"/>
        <color theme="4" tint="-0.499984740745262"/>
        <rFont val="Tahoma"/>
        <family val="2"/>
      </rPr>
      <t xml:space="preserve">IMPORTAÇÕES
</t>
    </r>
    <r>
      <rPr>
        <sz val="10"/>
        <color theme="4" tint="-0.499984740745262"/>
        <rFont val="Tahoma"/>
        <family val="2"/>
      </rPr>
      <t>IMPORTS</t>
    </r>
  </si>
  <si>
    <r>
      <t xml:space="preserve">TAXA VARIAÇÃO (%)
</t>
    </r>
    <r>
      <rPr>
        <sz val="9"/>
        <color theme="3"/>
        <rFont val="Tahoma"/>
        <family val="2"/>
      </rPr>
      <t>GROWTH RATE (%)</t>
    </r>
  </si>
  <si>
    <r>
      <t>TAXA VARIAÇÃO (%)</t>
    </r>
    <r>
      <rPr>
        <sz val="9"/>
        <color theme="3"/>
        <rFont val="Tahoma"/>
        <family val="2"/>
      </rPr>
      <t xml:space="preserve">
GROWTH RATE (%)</t>
    </r>
  </si>
  <si>
    <r>
      <t xml:space="preserve">TOTAL SEM COMBUSTÍVEIS E LUBRIFICANTES
</t>
    </r>
    <r>
      <rPr>
        <sz val="9"/>
        <color theme="3"/>
        <rFont val="Tahoma"/>
        <family val="2"/>
      </rPr>
      <t>TOTAL EXCLUDING FUELS AND LUBRICANTS</t>
    </r>
  </si>
  <si>
    <r>
      <t xml:space="preserve">TOTAL TRIMESTRE TERMINADO EM:
</t>
    </r>
    <r>
      <rPr>
        <sz val="9"/>
        <color theme="3"/>
        <rFont val="Tahoma"/>
        <family val="2"/>
      </rPr>
      <t>TOTAL QUARTER ENDED IN:</t>
    </r>
  </si>
  <si>
    <r>
      <rPr>
        <b/>
        <sz val="10"/>
        <color theme="4" tint="-0.499984740745262"/>
        <rFont val="Tahoma"/>
        <family val="2"/>
      </rPr>
      <t xml:space="preserve">EXPORTAÇÕES
</t>
    </r>
    <r>
      <rPr>
        <sz val="10"/>
        <color theme="4" tint="-0.499984740745262"/>
        <rFont val="Tahoma"/>
        <family val="2"/>
      </rPr>
      <t>EXPORTS</t>
    </r>
  </si>
  <si>
    <r>
      <t xml:space="preserve">SALDO DA BALANÇA COMERCIAL
</t>
    </r>
    <r>
      <rPr>
        <sz val="10"/>
        <color theme="4" tint="-0.499984740745262"/>
        <rFont val="Tahoma"/>
        <family val="2"/>
      </rPr>
      <t>TRADE BALANCE</t>
    </r>
  </si>
  <si>
    <r>
      <t xml:space="preserve">Taxa de  Variação 
</t>
    </r>
    <r>
      <rPr>
        <sz val="8"/>
        <color theme="3"/>
        <rFont val="Tahoma"/>
        <family val="2"/>
      </rPr>
      <t>Growth Rate</t>
    </r>
  </si>
  <si>
    <r>
      <t xml:space="preserve">IMPORTAÇÕES E EXPORTAÇÕES DO COMÉRCIO INTERNACIONAL POR GRUPOS DE PRODUTOS
</t>
    </r>
    <r>
      <rPr>
        <sz val="8"/>
        <rFont val="Tahoma"/>
        <family val="2"/>
      </rPr>
      <t>IMPORTS AND EXPORTS OF INTERNATIONAL TRADE BY PRODUCT GROUPS</t>
    </r>
  </si>
  <si>
    <r>
      <rPr>
        <b/>
        <sz val="10"/>
        <color theme="4" tint="-0.499984740745262"/>
        <rFont val="Tahoma"/>
        <family val="2"/>
      </rPr>
      <t>IMPORTAÇÕES POR PAÍSES E ZONAS ECONÓMICAS</t>
    </r>
    <r>
      <rPr>
        <sz val="10"/>
        <color theme="4" tint="-0.499984740745262"/>
        <rFont val="Tahoma"/>
        <family val="2"/>
      </rPr>
      <t xml:space="preserve">
IMPORTS BY COUNTRIES AND ECONOMIC ZONES</t>
    </r>
  </si>
  <si>
    <r>
      <t xml:space="preserve">MÊS DE REFERÊNCIA
</t>
    </r>
    <r>
      <rPr>
        <sz val="9"/>
        <color theme="3"/>
        <rFont val="Tahoma"/>
        <family val="2"/>
      </rPr>
      <t>REFERENCE MONTH</t>
    </r>
  </si>
  <si>
    <r>
      <t xml:space="preserve">TRIMESTRE TERMINADO EM:
</t>
    </r>
    <r>
      <rPr>
        <sz val="9"/>
        <color theme="3"/>
        <rFont val="Tahoma"/>
        <family val="2"/>
      </rPr>
      <t>QUARTER ENDED IN:</t>
    </r>
  </si>
  <si>
    <r>
      <t xml:space="preserve">PAÍSES E ZONAS ECONÓMICAS
</t>
    </r>
    <r>
      <rPr>
        <sz val="9"/>
        <color theme="3"/>
        <rFont val="Tahoma"/>
        <family val="2"/>
      </rPr>
      <t>COUNTRIES AND ECONOMIC ZONES</t>
    </r>
  </si>
  <si>
    <r>
      <t xml:space="preserve">VARIAÇÃO
</t>
    </r>
    <r>
      <rPr>
        <sz val="9"/>
        <color theme="3"/>
        <rFont val="Tahoma"/>
        <family val="2"/>
      </rPr>
      <t>GROWTH</t>
    </r>
  </si>
  <si>
    <t>ESPANHA / SPAIN</t>
  </si>
  <si>
    <t>ALEMANHA / GERMANY</t>
  </si>
  <si>
    <t>FRANÇA / FRANCE</t>
  </si>
  <si>
    <t>ITÁLIA / ITALY</t>
  </si>
  <si>
    <t>PAÍSES BAIXOS / NETHERLANDS</t>
  </si>
  <si>
    <t>CHINA / CHINA</t>
  </si>
  <si>
    <t>BÉLGICA / BELGIUM</t>
  </si>
  <si>
    <t>REINO UNIDO / UNITED KINGDOM</t>
  </si>
  <si>
    <t>ESTADOS UNIDOS / UNITED STATES</t>
  </si>
  <si>
    <t>RÚSSIA / RUSSIA</t>
  </si>
  <si>
    <r>
      <rPr>
        <b/>
        <sz val="10"/>
        <rFont val="Tahoma"/>
        <family val="2"/>
      </rPr>
      <t>TOTAL ZONA EURO</t>
    </r>
    <r>
      <rPr>
        <sz val="10"/>
        <rFont val="Tahoma"/>
        <family val="2"/>
      </rPr>
      <t xml:space="preserve">
TOTAL EURO ZONE</t>
    </r>
  </si>
  <si>
    <r>
      <rPr>
        <b/>
        <sz val="10"/>
        <rFont val="Tahoma"/>
        <family val="2"/>
      </rPr>
      <t>PRINCIPAIS PAÍSES FORNECEDORES EM 2019:</t>
    </r>
    <r>
      <rPr>
        <sz val="10"/>
        <rFont val="Tahoma"/>
        <family val="2"/>
      </rPr>
      <t xml:space="preserve">
MAIN PARTNER COUNTRIES IN 2019:</t>
    </r>
  </si>
  <si>
    <r>
      <rPr>
        <b/>
        <sz val="10"/>
        <rFont val="Tahoma"/>
        <family val="2"/>
      </rPr>
      <t xml:space="preserve">TOTAL UNIÃO EUROPEIA (28 ESTADOS-MEMBROS)
</t>
    </r>
    <r>
      <rPr>
        <sz val="10"/>
        <rFont val="Tahoma"/>
        <family val="2"/>
      </rPr>
      <t>TOTAL EUROPEAN UNION (28 MEMBERS STATES)</t>
    </r>
  </si>
  <si>
    <r>
      <t xml:space="preserve">TOTAL EXTRA-UE (28 ESTADOS-MEMBROS)
</t>
    </r>
    <r>
      <rPr>
        <sz val="10"/>
        <rFont val="Tahoma"/>
        <family val="2"/>
      </rPr>
      <t>TOTAL EXTRA-EU (28 MEMBERS STATES)</t>
    </r>
  </si>
  <si>
    <r>
      <rPr>
        <b/>
        <sz val="10"/>
        <rFont val="Tahoma"/>
        <family val="2"/>
      </rPr>
      <t xml:space="preserve">TOTAL UNIÃO EUROPEIA (27 ESTADOS-MEMBROS)
</t>
    </r>
    <r>
      <rPr>
        <sz val="10"/>
        <rFont val="Tahoma"/>
        <family val="2"/>
      </rPr>
      <t>TOTAL EUROPEAN UNION (27 MEMBERS STATES)</t>
    </r>
  </si>
  <si>
    <r>
      <rPr>
        <b/>
        <sz val="10"/>
        <rFont val="Tahoma"/>
        <family val="2"/>
      </rPr>
      <t xml:space="preserve">TOTAL EXTRA-UE (27 ESTADOS-MEMBROS)
</t>
    </r>
    <r>
      <rPr>
        <sz val="10"/>
        <rFont val="Tahoma"/>
        <family val="2"/>
      </rPr>
      <t>TOTAL EXTRA-EU (27 MEMBERS STATES)</t>
    </r>
  </si>
  <si>
    <r>
      <rPr>
        <b/>
        <sz val="10"/>
        <color theme="4" tint="-0.499984740745262"/>
        <rFont val="Tahoma"/>
        <family val="2"/>
      </rPr>
      <t>EXPORTAÇÕES POR PAÍSES E ZONAS ECONÓMICAS</t>
    </r>
    <r>
      <rPr>
        <sz val="10"/>
        <color theme="4" tint="-0.499984740745262"/>
        <rFont val="Tahoma"/>
        <family val="2"/>
      </rPr>
      <t xml:space="preserve">
EXPORTS BY COUNTRIES AND ECONOMIC ZONES</t>
    </r>
  </si>
  <si>
    <r>
      <rPr>
        <b/>
        <sz val="10"/>
        <rFont val="Tahoma"/>
        <family val="2"/>
      </rPr>
      <t>PRINCIPAIS PAÍSES CLIENTES EM 2019:</t>
    </r>
    <r>
      <rPr>
        <sz val="10"/>
        <rFont val="Tahoma"/>
        <family val="2"/>
      </rPr>
      <t xml:space="preserve">
MAIN PARTNER COUNTRIES IN 2019:</t>
    </r>
  </si>
  <si>
    <t>ANGOLA / ANGOLA</t>
  </si>
  <si>
    <r>
      <t xml:space="preserve">    INTRA UE28 </t>
    </r>
    <r>
      <rPr>
        <b/>
        <vertAlign val="superscript"/>
        <sz val="8"/>
        <rFont val="Tahoma"/>
        <family val="2"/>
      </rPr>
      <t>(1)</t>
    </r>
  </si>
  <si>
    <r>
      <t xml:space="preserve">    INTRA UE27 </t>
    </r>
    <r>
      <rPr>
        <b/>
        <vertAlign val="superscript"/>
        <sz val="8"/>
        <rFont val="Tahoma"/>
        <family val="2"/>
      </rPr>
      <t>(2)</t>
    </r>
  </si>
  <si>
    <r>
      <t xml:space="preserve">    EXTRA UE28 </t>
    </r>
    <r>
      <rPr>
        <b/>
        <vertAlign val="superscript"/>
        <sz val="8"/>
        <rFont val="Tahoma"/>
        <family val="2"/>
      </rPr>
      <t>(1)</t>
    </r>
  </si>
  <si>
    <r>
      <t xml:space="preserve">    EXTRA UE27 </t>
    </r>
    <r>
      <rPr>
        <b/>
        <vertAlign val="superscript"/>
        <sz val="8"/>
        <rFont val="Tahoma"/>
        <family val="2"/>
      </rPr>
      <t>(2)</t>
    </r>
  </si>
  <si>
    <r>
      <t xml:space="preserve">    INTRA EU28 </t>
    </r>
    <r>
      <rPr>
        <b/>
        <vertAlign val="superscript"/>
        <sz val="8"/>
        <rFont val="Tahoma"/>
        <family val="2"/>
      </rPr>
      <t>(1)</t>
    </r>
  </si>
  <si>
    <r>
      <t xml:space="preserve">    INTRA EU27 </t>
    </r>
    <r>
      <rPr>
        <b/>
        <vertAlign val="superscript"/>
        <sz val="8"/>
        <rFont val="Tahoma"/>
        <family val="2"/>
      </rPr>
      <t>(2)</t>
    </r>
  </si>
  <si>
    <r>
      <t xml:space="preserve">    EXTRA EU28 </t>
    </r>
    <r>
      <rPr>
        <b/>
        <vertAlign val="superscript"/>
        <sz val="8"/>
        <rFont val="Tahoma"/>
        <family val="2"/>
      </rPr>
      <t>(1)</t>
    </r>
  </si>
  <si>
    <r>
      <t xml:space="preserve">    EXTRA EU27 </t>
    </r>
    <r>
      <rPr>
        <b/>
        <vertAlign val="superscript"/>
        <sz val="8"/>
        <rFont val="Tahoma"/>
        <family val="2"/>
      </rPr>
      <t>(2)</t>
    </r>
  </si>
  <si>
    <t>EXTRA_UE27</t>
  </si>
  <si>
    <t>EXTRA_UE28</t>
  </si>
  <si>
    <t>EXTRA-EU27</t>
  </si>
  <si>
    <t>EXTRA-EU28</t>
  </si>
  <si>
    <t>PL</t>
  </si>
  <si>
    <t>POLÓNIA / POLAND</t>
  </si>
  <si>
    <t>TOTAL UNIÃO EUROPEIA (27 ESTADOS-MEMBROS)
TOTAL EUROPEAN UNION (27 MEMBERS STATES)</t>
  </si>
  <si>
    <t>Exclui GB (Reino Unido)
Excludes GB - United Kingdom</t>
  </si>
  <si>
    <t>TOTAL UNIÃO EUROPEIA (28 ESTADOS-MEMBROS)
TOTAL EUROPEAN UNION (28 MEMBERS STATES)</t>
  </si>
  <si>
    <t>Inclui GB (Reino Unido)
Includes GB - United Kingdom</t>
  </si>
  <si>
    <t>TOTAL EXTRA-UE (27 ESTADOS-MEMBROS)
TOTAL EXTRA-EU (27 MEMBERS STATES)</t>
  </si>
  <si>
    <t>TOTAL EXTRA-UE (28 ESTADOS-MEMBROS)
TOTAL EXTRA-EU (28 MEMBERS STATES)</t>
  </si>
  <si>
    <t>EXTRA_UE27
EXTRA_EU27</t>
  </si>
  <si>
    <t>Inclui GB (Reino Unido)
Includes GB (United Kingdom)</t>
  </si>
  <si>
    <t>EXTRA_UE28
EXTRA_EU28</t>
  </si>
  <si>
    <t>Exclui GB (Reino Unido)
Excludes GB (United Kingdom)</t>
  </si>
  <si>
    <r>
      <t xml:space="preserve">INTRA-UE (28 EM)
</t>
    </r>
    <r>
      <rPr>
        <sz val="9"/>
        <color theme="3"/>
        <rFont val="Tahoma"/>
        <family val="2"/>
      </rPr>
      <t>INTRA-EU (28 MS)</t>
    </r>
  </si>
  <si>
    <r>
      <t xml:space="preserve">EXTRA-UE (28 EM)
</t>
    </r>
    <r>
      <rPr>
        <sz val="9"/>
        <color theme="3"/>
        <rFont val="Tahoma"/>
        <family val="2"/>
      </rPr>
      <t>EXTRA-EU (28 MS)</t>
    </r>
  </si>
  <si>
    <t>INTRA-UE  (27 EM) / INTRA-EU (27 MS)</t>
  </si>
  <si>
    <t>EXTRA-UE (27 EM) / EXTRA-EU (27 MS)</t>
  </si>
  <si>
    <r>
      <t xml:space="preserve">INTRA-UE (27 EM)
</t>
    </r>
    <r>
      <rPr>
        <sz val="9"/>
        <color theme="3"/>
        <rFont val="Tahoma"/>
        <family val="2"/>
      </rPr>
      <t>INTRA-EU (27 MS)</t>
    </r>
  </si>
  <si>
    <r>
      <t xml:space="preserve">EXTRA-UE (27 EM)
</t>
    </r>
    <r>
      <rPr>
        <sz val="9"/>
        <color theme="3"/>
        <rFont val="Tahoma"/>
        <family val="2"/>
      </rPr>
      <t>EXTRA-EU (27 MS)</t>
    </r>
  </si>
  <si>
    <t>Período: JANEIRO A ABRIL</t>
  </si>
  <si>
    <t>EFTA</t>
  </si>
  <si>
    <t xml:space="preserve">      SUICA</t>
  </si>
  <si>
    <t xml:space="preserve">      ISLANDIA</t>
  </si>
  <si>
    <t xml:space="preserve">      LISTENSTAINE</t>
  </si>
  <si>
    <t>Ə</t>
  </si>
  <si>
    <t xml:space="preserve">      NORUEGA</t>
  </si>
  <si>
    <t>OPEP</t>
  </si>
  <si>
    <t xml:space="preserve">      EMIRATOS ARABES UNIDOS</t>
  </si>
  <si>
    <t xml:space="preserve">      ANGOLA</t>
  </si>
  <si>
    <t xml:space="preserve">      CONGO</t>
  </si>
  <si>
    <t xml:space="preserve">      ARGELIA</t>
  </si>
  <si>
    <t xml:space="preserve">      EQUADOR</t>
  </si>
  <si>
    <t xml:space="preserve">      GABAO</t>
  </si>
  <si>
    <t xml:space="preserve">      GUINE EQUATORIAL</t>
  </si>
  <si>
    <t xml:space="preserve">      IRAQUE</t>
  </si>
  <si>
    <t xml:space="preserve">      IRAO, REPUBLICA ISLAMICA DO</t>
  </si>
  <si>
    <t xml:space="preserve">      KOWEIT</t>
  </si>
  <si>
    <t xml:space="preserve">      LIBIA</t>
  </si>
  <si>
    <t xml:space="preserve">      NIGERIA</t>
  </si>
  <si>
    <t xml:space="preserve">      ARABIA SAUDITA</t>
  </si>
  <si>
    <t xml:space="preserve">      VENEZUELA, REPUBLICA BOLIVARIANA DA</t>
  </si>
  <si>
    <t>PALOP</t>
  </si>
  <si>
    <t xml:space="preserve">      CABO VERDE</t>
  </si>
  <si>
    <t xml:space="preserve">      GUINE-BISSAU</t>
  </si>
  <si>
    <t xml:space="preserve">      MOCAMBIQUE</t>
  </si>
  <si>
    <t xml:space="preserve">      SAO TOME E PRINCIPE</t>
  </si>
  <si>
    <t>OUTROS PAÍSES</t>
  </si>
  <si>
    <t>EUROPA</t>
  </si>
  <si>
    <t xml:space="preserve">      ANDORRA</t>
  </si>
  <si>
    <t xml:space="preserve">      ALBANIA</t>
  </si>
  <si>
    <t xml:space="preserve">      REPUBLICA BOSNIA E HERZEGOVINA</t>
  </si>
  <si>
    <t xml:space="preserve">      BIELORRUSSIA</t>
  </si>
  <si>
    <t xml:space="preserve">      ILHAS FAROE</t>
  </si>
  <si>
    <t xml:space="preserve">      GIBRALTAR</t>
  </si>
  <si>
    <t xml:space="preserve">      MOLDAVIA, REPUBLICA DA</t>
  </si>
  <si>
    <t xml:space="preserve">      MONTENEGRO</t>
  </si>
  <si>
    <t xml:space="preserve">      MACEDONIA, ANTIGA REPUBLICA JUGOSLA</t>
  </si>
  <si>
    <t xml:space="preserve">      RUSSIA</t>
  </si>
  <si>
    <t xml:space="preserve">      SAO MARINHO</t>
  </si>
  <si>
    <t xml:space="preserve">      TURQUIA</t>
  </si>
  <si>
    <t xml:space="preserve">      UCRANIA</t>
  </si>
  <si>
    <t xml:space="preserve">      SANTA SE (ESTADO DA CIDADE DO VATIC</t>
  </si>
  <si>
    <t>x</t>
  </si>
  <si>
    <t xml:space="preserve">      KOSOVO</t>
  </si>
  <si>
    <t xml:space="preserve">      SERVIA</t>
  </si>
  <si>
    <t>AFRICA</t>
  </si>
  <si>
    <t xml:space="preserve">      BURQUINA FASO</t>
  </si>
  <si>
    <t xml:space="preserve">      BURUNDI</t>
  </si>
  <si>
    <t xml:space="preserve">      BENIM</t>
  </si>
  <si>
    <t xml:space="preserve">      BOTSUANA</t>
  </si>
  <si>
    <t xml:space="preserve">      REPUBLICA DEMOCRATICA CONGO</t>
  </si>
  <si>
    <t xml:space="preserve">      REPUBLICA CENTRO-AFRICANA</t>
  </si>
  <si>
    <t xml:space="preserve">      COSTA DO MARFIM</t>
  </si>
  <si>
    <t xml:space="preserve">      CAMAROES</t>
  </si>
  <si>
    <t xml:space="preserve">      JIBUTI</t>
  </si>
  <si>
    <t xml:space="preserve">      EGITO</t>
  </si>
  <si>
    <t xml:space="preserve">      ERITREIA</t>
  </si>
  <si>
    <t xml:space="preserve">      ETIOPIA</t>
  </si>
  <si>
    <t xml:space="preserve">      GANA</t>
  </si>
  <si>
    <t xml:space="preserve">      GAMBIA</t>
  </si>
  <si>
    <t xml:space="preserve">      GUINE</t>
  </si>
  <si>
    <t xml:space="preserve">      QUENIA</t>
  </si>
  <si>
    <t xml:space="preserve">      COMORES</t>
  </si>
  <si>
    <t xml:space="preserve">      LIBERIA</t>
  </si>
  <si>
    <t xml:space="preserve">      MARROCOS</t>
  </si>
  <si>
    <t xml:space="preserve">      MADAGASCAR</t>
  </si>
  <si>
    <t xml:space="preserve">      MALI</t>
  </si>
  <si>
    <t xml:space="preserve">      MAURITANIA</t>
  </si>
  <si>
    <t xml:space="preserve">      MAURICIA</t>
  </si>
  <si>
    <t xml:space="preserve">      MALAUI</t>
  </si>
  <si>
    <t xml:space="preserve">      NAMIBIA</t>
  </si>
  <si>
    <t xml:space="preserve">      NIGER</t>
  </si>
  <si>
    <t xml:space="preserve">      RUANDA</t>
  </si>
  <si>
    <t xml:space="preserve">      SEICHELES</t>
  </si>
  <si>
    <t xml:space="preserve">      SUDAO</t>
  </si>
  <si>
    <t xml:space="preserve">      SERRA LEOA</t>
  </si>
  <si>
    <t xml:space="preserve">      SENEGAL</t>
  </si>
  <si>
    <t xml:space="preserve">      SOMALIA</t>
  </si>
  <si>
    <t xml:space="preserve">      SUAZILANDIA</t>
  </si>
  <si>
    <t xml:space="preserve">      CHADE</t>
  </si>
  <si>
    <t xml:space="preserve">      TOGO</t>
  </si>
  <si>
    <t xml:space="preserve">      TUNISIA</t>
  </si>
  <si>
    <t xml:space="preserve">      TANZANIA, REPUBLICA UNIDA DA</t>
  </si>
  <si>
    <t xml:space="preserve">      UGANDA</t>
  </si>
  <si>
    <t xml:space="preserve">      CEUTA</t>
  </si>
  <si>
    <t xml:space="preserve">      MELILHA</t>
  </si>
  <si>
    <t xml:space="preserve">      AFRICA DO SUL</t>
  </si>
  <si>
    <t xml:space="preserve">      ZAMBIA</t>
  </si>
  <si>
    <t xml:space="preserve">      ZIMBABUE</t>
  </si>
  <si>
    <t>AMERICA</t>
  </si>
  <si>
    <t xml:space="preserve">      ANTIGUA E BARBUDA</t>
  </si>
  <si>
    <t xml:space="preserve">      ANGUILA</t>
  </si>
  <si>
    <t xml:space="preserve">      ARGENTINA</t>
  </si>
  <si>
    <t xml:space="preserve">      ARUBA</t>
  </si>
  <si>
    <t xml:space="preserve">      BARBADOS</t>
  </si>
  <si>
    <t xml:space="preserve">      SAO BARTOLOMEU</t>
  </si>
  <si>
    <t xml:space="preserve">      BERMUDAS</t>
  </si>
  <si>
    <t xml:space="preserve">      BOLIVIA, ESTADO PLURINACIONAL</t>
  </si>
  <si>
    <t xml:space="preserve">      BONAIRE, SANTO EUSTAQUIO E SABA</t>
  </si>
  <si>
    <t xml:space="preserve">      BRASIL</t>
  </si>
  <si>
    <t xml:space="preserve">      BAAMAS</t>
  </si>
  <si>
    <t xml:space="preserve">      BELIZE</t>
  </si>
  <si>
    <t xml:space="preserve">      CANADA</t>
  </si>
  <si>
    <t xml:space="preserve">      CHILE</t>
  </si>
  <si>
    <t xml:space="preserve">      COLOMBIA</t>
  </si>
  <si>
    <t xml:space="preserve">      COSTA RICA</t>
  </si>
  <si>
    <t xml:space="preserve">      CUBA</t>
  </si>
  <si>
    <t xml:space="preserve">      CURAÇAU</t>
  </si>
  <si>
    <t xml:space="preserve">      DOMINICA</t>
  </si>
  <si>
    <t xml:space="preserve">      REPUBLICA DOMINICANA</t>
  </si>
  <si>
    <t xml:space="preserve">      ILHAS FALKLAND</t>
  </si>
  <si>
    <t xml:space="preserve">      GRANADA</t>
  </si>
  <si>
    <t xml:space="preserve">      GRONELANDIA</t>
  </si>
  <si>
    <t xml:space="preserve">      GUATEMALA</t>
  </si>
  <si>
    <t xml:space="preserve">      GUIANA</t>
  </si>
  <si>
    <t xml:space="preserve">      HONDURAS</t>
  </si>
  <si>
    <t xml:space="preserve">      HAITI</t>
  </si>
  <si>
    <t xml:space="preserve">      JAMAICA</t>
  </si>
  <si>
    <t xml:space="preserve">      SAO CRISTOVAO E NEVES</t>
  </si>
  <si>
    <t xml:space="preserve">      ILHAS CAIMAO</t>
  </si>
  <si>
    <t xml:space="preserve">      SANTA LUCIA</t>
  </si>
  <si>
    <t xml:space="preserve">      MEXICO</t>
  </si>
  <si>
    <t xml:space="preserve">      NICARAGUA</t>
  </si>
  <si>
    <t xml:space="preserve">      PANAMA</t>
  </si>
  <si>
    <t xml:space="preserve">      PERU</t>
  </si>
  <si>
    <t xml:space="preserve">      SAO PEDRO E MIQUELAO</t>
  </si>
  <si>
    <t xml:space="preserve">      PARAGUAI</t>
  </si>
  <si>
    <t xml:space="preserve">      SURINAME</t>
  </si>
  <si>
    <t xml:space="preserve">      SALVADOR</t>
  </si>
  <si>
    <t xml:space="preserve">      SAO MARTINHO (PARTE HOLANDESA)</t>
  </si>
  <si>
    <t xml:space="preserve">      ILHAS TURCAS E CAICOS</t>
  </si>
  <si>
    <t xml:space="preserve">      TRINIDADE E TOBAGO</t>
  </si>
  <si>
    <t xml:space="preserve">      ESTADOS UNIDOS</t>
  </si>
  <si>
    <t xml:space="preserve">      URUGUAI</t>
  </si>
  <si>
    <t xml:space="preserve">      SAO VICENTE E GRANADINAS</t>
  </si>
  <si>
    <t xml:space="preserve">      ILHAS VIRGENS BRITANICAS</t>
  </si>
  <si>
    <t xml:space="preserve">      ILHAS VIRGENS DOS ESTADOS UNIDOS</t>
  </si>
  <si>
    <t>ASIA</t>
  </si>
  <si>
    <t xml:space="preserve">      AFEGANISTAO</t>
  </si>
  <si>
    <t xml:space="preserve">      ARMENIA</t>
  </si>
  <si>
    <t xml:space="preserve">      AZERBAIJAO</t>
  </si>
  <si>
    <t xml:space="preserve">      BANGLADECHE</t>
  </si>
  <si>
    <t xml:space="preserve">      BAREM</t>
  </si>
  <si>
    <t xml:space="preserve">      BRUNEI DARUSSALAM</t>
  </si>
  <si>
    <t xml:space="preserve">      CHINA</t>
  </si>
  <si>
    <t xml:space="preserve">      GEORGIA</t>
  </si>
  <si>
    <t xml:space="preserve">      HONG KONG</t>
  </si>
  <si>
    <t xml:space="preserve">      INDONESIA</t>
  </si>
  <si>
    <t xml:space="preserve">      ISRAEL</t>
  </si>
  <si>
    <t xml:space="preserve">      INDIA</t>
  </si>
  <si>
    <t xml:space="preserve">      JORDANIA</t>
  </si>
  <si>
    <t xml:space="preserve">      JAPAO</t>
  </si>
  <si>
    <t xml:space="preserve">      REPUBLICA QUIRGUIZ</t>
  </si>
  <si>
    <t xml:space="preserve">      CAMBOJA</t>
  </si>
  <si>
    <t xml:space="preserve">      REPUBLICA DA COREIA</t>
  </si>
  <si>
    <t xml:space="preserve">      CAZAQUISTAO</t>
  </si>
  <si>
    <t xml:space="preserve">      LAOS, REPUBLICA DEMOCRATICA POPULAR</t>
  </si>
  <si>
    <t xml:space="preserve">      LIBANO</t>
  </si>
  <si>
    <t xml:space="preserve">      SRI LANCA</t>
  </si>
  <si>
    <t xml:space="preserve">      BIRMANIA/MIANMAR</t>
  </si>
  <si>
    <t xml:space="preserve">      MONGOLIA</t>
  </si>
  <si>
    <t xml:space="preserve">      MACAU</t>
  </si>
  <si>
    <t xml:space="preserve">      MALDIVAS</t>
  </si>
  <si>
    <t xml:space="preserve">      MALASIA</t>
  </si>
  <si>
    <t xml:space="preserve">      NEPAL</t>
  </si>
  <si>
    <t xml:space="preserve">      OMA</t>
  </si>
  <si>
    <t xml:space="preserve">      FILIPINAS</t>
  </si>
  <si>
    <t xml:space="preserve">      PAQUISTAO</t>
  </si>
  <si>
    <t xml:space="preserve">      TERRITORIO PALESTINO OCUPADO</t>
  </si>
  <si>
    <t xml:space="preserve">      CATAR</t>
  </si>
  <si>
    <t xml:space="preserve">      SINGAPURA</t>
  </si>
  <si>
    <t xml:space="preserve">      REPUBLICA ARABE SIRIA</t>
  </si>
  <si>
    <t xml:space="preserve">      TAILANDIA</t>
  </si>
  <si>
    <t xml:space="preserve">      TIMOR-LESTE</t>
  </si>
  <si>
    <t xml:space="preserve">      TURQUEMENISTAO</t>
  </si>
  <si>
    <t xml:space="preserve">      TAIWAN</t>
  </si>
  <si>
    <t xml:space="preserve">      USBEQUISTAO</t>
  </si>
  <si>
    <t xml:space="preserve">      VIETNAME</t>
  </si>
  <si>
    <t xml:space="preserve">      IEMEN</t>
  </si>
  <si>
    <t>AUST.OCE.OUT.</t>
  </si>
  <si>
    <t xml:space="preserve">      AUSTRALIA</t>
  </si>
  <si>
    <t xml:space="preserve">      FIJI</t>
  </si>
  <si>
    <t xml:space="preserve">      GUAME</t>
  </si>
  <si>
    <t xml:space="preserve">      QUIRIBATI</t>
  </si>
  <si>
    <t xml:space="preserve">      ILHAS MARSHALL</t>
  </si>
  <si>
    <t xml:space="preserve">      ILHAS MARIANAS DO NORTE</t>
  </si>
  <si>
    <t xml:space="preserve">      NOVA CALEDONIA</t>
  </si>
  <si>
    <t xml:space="preserve">      NOVA ZELANDIA</t>
  </si>
  <si>
    <t xml:space="preserve">      POLINESIA FRANCESA</t>
  </si>
  <si>
    <t xml:space="preserve">      PAPUA-NOVA GUINE</t>
  </si>
  <si>
    <t xml:space="preserve">      TERRITORIOS FRANCESES DO SUL</t>
  </si>
  <si>
    <t xml:space="preserve">      ILHAS MENORES DISTANTES ESTADOS UNI</t>
  </si>
  <si>
    <t xml:space="preserve">      SAMOA</t>
  </si>
  <si>
    <t>DIV. EXTRA UE</t>
  </si>
  <si>
    <t xml:space="preserve">      A. P. BORDO COM OS PAISES TERCEIROS</t>
  </si>
  <si>
    <t xml:space="preserve">      PAISES E TERRITO. ND P. TERCEIROS</t>
  </si>
  <si>
    <t>Period: JANUARY TO APRIL</t>
  </si>
  <si>
    <t xml:space="preserve">     SWITZERLAND</t>
  </si>
  <si>
    <t xml:space="preserve">     ICELAND</t>
  </si>
  <si>
    <t xml:space="preserve">     LIECHTENSTEIN</t>
  </si>
  <si>
    <t xml:space="preserve">     NORWAY</t>
  </si>
  <si>
    <t>OPEC</t>
  </si>
  <si>
    <t xml:space="preserve">     UNITED ARAB EMIRATES</t>
  </si>
  <si>
    <t xml:space="preserve">     ANGOLA</t>
  </si>
  <si>
    <t xml:space="preserve">     CONGO</t>
  </si>
  <si>
    <t xml:space="preserve">     ALGERIA</t>
  </si>
  <si>
    <t xml:space="preserve">     ECUADOR</t>
  </si>
  <si>
    <t xml:space="preserve">     GABON</t>
  </si>
  <si>
    <t xml:space="preserve">     EQUATORIAL GUINEA</t>
  </si>
  <si>
    <t xml:space="preserve">     IRAQ</t>
  </si>
  <si>
    <t xml:space="preserve">     IRAN, ISLAMIC REPUBLIC OF</t>
  </si>
  <si>
    <t xml:space="preserve">     KUWAIT</t>
  </si>
  <si>
    <t xml:space="preserve">     LIBYA</t>
  </si>
  <si>
    <t xml:space="preserve">     NIGERIA</t>
  </si>
  <si>
    <t xml:space="preserve">     SAUDI ARABIA</t>
  </si>
  <si>
    <t xml:space="preserve">     VENEZUELA, BOLIVARIAN REPUBLIC OF</t>
  </si>
  <si>
    <t xml:space="preserve">     CAPE VERDE</t>
  </si>
  <si>
    <t xml:space="preserve">     GUINEA-BISSAU</t>
  </si>
  <si>
    <t xml:space="preserve">     MOZAMBIQUE</t>
  </si>
  <si>
    <t xml:space="preserve">     SAO TOME AND PRINCIPE</t>
  </si>
  <si>
    <t>OTHER COUNTRIES</t>
  </si>
  <si>
    <t>EUROPE</t>
  </si>
  <si>
    <t xml:space="preserve">     ANDORRA</t>
  </si>
  <si>
    <t xml:space="preserve">     ALBANIA</t>
  </si>
  <si>
    <t xml:space="preserve">     BOSNIA AND HERZEGOVINA</t>
  </si>
  <si>
    <t xml:space="preserve">     BELARUS</t>
  </si>
  <si>
    <t xml:space="preserve">     FAROE ISLANDS</t>
  </si>
  <si>
    <t xml:space="preserve">     GIBRALTAR</t>
  </si>
  <si>
    <t xml:space="preserve">     MOLDOVA, REPUBLIC OF</t>
  </si>
  <si>
    <t xml:space="preserve">     MONTENEGRO</t>
  </si>
  <si>
    <t xml:space="preserve">     MACEDONIA, THE FORMER YUGOSLAV REPU</t>
  </si>
  <si>
    <t xml:space="preserve">     RUSSIA</t>
  </si>
  <si>
    <t xml:space="preserve">     SAN MARINO</t>
  </si>
  <si>
    <t xml:space="preserve">     TURKEY</t>
  </si>
  <si>
    <t xml:space="preserve">     UKRAINE</t>
  </si>
  <si>
    <t xml:space="preserve">     HOLY SEE (VATICAN CITY STATE)</t>
  </si>
  <si>
    <t xml:space="preserve">     KOSOVO</t>
  </si>
  <si>
    <t xml:space="preserve">     SERBIA</t>
  </si>
  <si>
    <t xml:space="preserve">     BURKINA FASO</t>
  </si>
  <si>
    <t xml:space="preserve">     BURUNDI</t>
  </si>
  <si>
    <t xml:space="preserve">     BENIN</t>
  </si>
  <si>
    <t xml:space="preserve">     BOTSWANA</t>
  </si>
  <si>
    <t xml:space="preserve">     CONGO, DEMOCRATIC REPUBLIC OF THE</t>
  </si>
  <si>
    <t xml:space="preserve">     CENTRAL AFRICAN REPUBLIC</t>
  </si>
  <si>
    <t xml:space="preserve">     COTE D'IVOIRE</t>
  </si>
  <si>
    <t xml:space="preserve">     CAMEROON</t>
  </si>
  <si>
    <t xml:space="preserve">     DJIBOUTI</t>
  </si>
  <si>
    <t xml:space="preserve">     EGYPT</t>
  </si>
  <si>
    <t xml:space="preserve">     ERITREA</t>
  </si>
  <si>
    <t xml:space="preserve">     ETHIOPIA</t>
  </si>
  <si>
    <t xml:space="preserve">     GHANA</t>
  </si>
  <si>
    <t xml:space="preserve">     GAMBIA</t>
  </si>
  <si>
    <t xml:space="preserve">     GUINEA</t>
  </si>
  <si>
    <t xml:space="preserve">     KENYA</t>
  </si>
  <si>
    <t xml:space="preserve">     COMOROS</t>
  </si>
  <si>
    <t xml:space="preserve">     LIBERIA</t>
  </si>
  <si>
    <t xml:space="preserve">     MOROCCO</t>
  </si>
  <si>
    <t xml:space="preserve">     MADAGASCAR</t>
  </si>
  <si>
    <t xml:space="preserve">     MALI</t>
  </si>
  <si>
    <t xml:space="preserve">     MAURITANIA</t>
  </si>
  <si>
    <t xml:space="preserve">     MAURITIUS</t>
  </si>
  <si>
    <t xml:space="preserve">     MALAWI</t>
  </si>
  <si>
    <t xml:space="preserve">     NAMIBIA</t>
  </si>
  <si>
    <t xml:space="preserve">     NIGER</t>
  </si>
  <si>
    <t xml:space="preserve">     RWANDA</t>
  </si>
  <si>
    <t xml:space="preserve">     SEYCHELLES</t>
  </si>
  <si>
    <t xml:space="preserve">     SUDAN</t>
  </si>
  <si>
    <t xml:space="preserve">     SIERRA LEONE</t>
  </si>
  <si>
    <t xml:space="preserve">     SENEGAL</t>
  </si>
  <si>
    <t xml:space="preserve">     SOMALIA</t>
  </si>
  <si>
    <t xml:space="preserve">     SWAZILAND</t>
  </si>
  <si>
    <t xml:space="preserve">     CHAD</t>
  </si>
  <si>
    <t xml:space="preserve">     TOGO</t>
  </si>
  <si>
    <t xml:space="preserve">     TUNISIA</t>
  </si>
  <si>
    <t xml:space="preserve">     TANZANIA, UNITED REPUBLIC OF</t>
  </si>
  <si>
    <t xml:space="preserve">     UGANDA</t>
  </si>
  <si>
    <t xml:space="preserve">     CEUTA</t>
  </si>
  <si>
    <t xml:space="preserve">     MELILLA</t>
  </si>
  <si>
    <t xml:space="preserve">     SOUTH AFRICA</t>
  </si>
  <si>
    <t xml:space="preserve">     ZAMBIA</t>
  </si>
  <si>
    <t xml:space="preserve">     ZIMBABWE</t>
  </si>
  <si>
    <t xml:space="preserve">     ANTIGUA AND BARBUDA</t>
  </si>
  <si>
    <t xml:space="preserve">     ANGUILLA</t>
  </si>
  <si>
    <t xml:space="preserve">     ARGENTINA</t>
  </si>
  <si>
    <t xml:space="preserve">     ARUBA</t>
  </si>
  <si>
    <t xml:space="preserve">     BARBADOS</t>
  </si>
  <si>
    <t xml:space="preserve">     SAINT BARTHELEMY</t>
  </si>
  <si>
    <t xml:space="preserve">     BERMUDA</t>
  </si>
  <si>
    <t xml:space="preserve">     BOLIVIA, PLURINATIONAL STATE</t>
  </si>
  <si>
    <t xml:space="preserve">     BONAIRE, SINT EUSTATIUS AND SABA</t>
  </si>
  <si>
    <t xml:space="preserve">     BRAZIL</t>
  </si>
  <si>
    <t xml:space="preserve">     BAHAMAS</t>
  </si>
  <si>
    <t xml:space="preserve">     BELIZE</t>
  </si>
  <si>
    <t xml:space="preserve">     CANADA</t>
  </si>
  <si>
    <t xml:space="preserve">     CHILE</t>
  </si>
  <si>
    <t xml:space="preserve">     COLOMBIA</t>
  </si>
  <si>
    <t xml:space="preserve">     COSTA RICA</t>
  </si>
  <si>
    <t xml:space="preserve">     CUBA</t>
  </si>
  <si>
    <t xml:space="preserve">     CURAÇAO</t>
  </si>
  <si>
    <t xml:space="preserve">     DOMINICA</t>
  </si>
  <si>
    <t xml:space="preserve">     DOMINICAN REPUBLIC</t>
  </si>
  <si>
    <t xml:space="preserve">     FALKLAND ISLANDS</t>
  </si>
  <si>
    <t xml:space="preserve">     GRENADA</t>
  </si>
  <si>
    <t xml:space="preserve">     GREENLAND</t>
  </si>
  <si>
    <t xml:space="preserve">     GUATEMALA</t>
  </si>
  <si>
    <t xml:space="preserve">     GUYANA</t>
  </si>
  <si>
    <t xml:space="preserve">     HONDURAS</t>
  </si>
  <si>
    <t xml:space="preserve">     HAITI</t>
  </si>
  <si>
    <t xml:space="preserve">     JAMAICA</t>
  </si>
  <si>
    <t xml:space="preserve">     SAINT KITTS AND NEVIS</t>
  </si>
  <si>
    <t xml:space="preserve">     CAYMAN ISLANDS</t>
  </si>
  <si>
    <t xml:space="preserve">     ST LUCIA</t>
  </si>
  <si>
    <t xml:space="preserve">     MEXICO</t>
  </si>
  <si>
    <t xml:space="preserve">     NICARAGUA</t>
  </si>
  <si>
    <t xml:space="preserve">     PANAMA</t>
  </si>
  <si>
    <t xml:space="preserve">     PERU</t>
  </si>
  <si>
    <t xml:space="preserve">     ST PIERRE AND MIQUELON</t>
  </si>
  <si>
    <t xml:space="preserve">     PARAGUAY</t>
  </si>
  <si>
    <t xml:space="preserve">     SURINAME</t>
  </si>
  <si>
    <t xml:space="preserve">     EL SALVADOR</t>
  </si>
  <si>
    <t xml:space="preserve">     SINT MAARTEN (DUTCH PART)</t>
  </si>
  <si>
    <t xml:space="preserve">     TURKS AND CAICOS ISLANDS</t>
  </si>
  <si>
    <t xml:space="preserve">     TRINIDAD AND TOBAGO</t>
  </si>
  <si>
    <t xml:space="preserve">     UNITED STATES</t>
  </si>
  <si>
    <t xml:space="preserve">     URUGUAY</t>
  </si>
  <si>
    <t xml:space="preserve">     ST VINCENT AND THE GRENADINES</t>
  </si>
  <si>
    <t xml:space="preserve">     VIRGIN ISLANDS, BRITISH</t>
  </si>
  <si>
    <t xml:space="preserve">     VIRGIN ISLANDS, UNITED STATES</t>
  </si>
  <si>
    <t xml:space="preserve">     AFGHANISTAN</t>
  </si>
  <si>
    <t xml:space="preserve">     ARMENIA</t>
  </si>
  <si>
    <t xml:space="preserve">     AZERBAIJAN</t>
  </si>
  <si>
    <t xml:space="preserve">     BANGLADESH</t>
  </si>
  <si>
    <t xml:space="preserve">     BAHRAIN</t>
  </si>
  <si>
    <t xml:space="preserve">     BRUNEI DARUSSALAM</t>
  </si>
  <si>
    <t xml:space="preserve">     CHINA</t>
  </si>
  <si>
    <t xml:space="preserve">     GEORGIA</t>
  </si>
  <si>
    <t xml:space="preserve">     HONG KONG</t>
  </si>
  <si>
    <t xml:space="preserve">     INDONESIA</t>
  </si>
  <si>
    <t xml:space="preserve">     ISRAEL</t>
  </si>
  <si>
    <t xml:space="preserve">     INDIA</t>
  </si>
  <si>
    <t xml:space="preserve">     JORDAN</t>
  </si>
  <si>
    <t xml:space="preserve">     JAPAN</t>
  </si>
  <si>
    <t xml:space="preserve">     KYRGYZ, REPUBLIC</t>
  </si>
  <si>
    <t xml:space="preserve">     CAMBODIA</t>
  </si>
  <si>
    <t xml:space="preserve">     KOREA, REPUBLIC OF</t>
  </si>
  <si>
    <t xml:space="preserve">     KAZAKHSTAN</t>
  </si>
  <si>
    <t xml:space="preserve">     LAO PEOPLE'S DEMOCRATIC REPUBLIC</t>
  </si>
  <si>
    <t xml:space="preserve">     LEBANON</t>
  </si>
  <si>
    <t xml:space="preserve">     SRI LANKA</t>
  </si>
  <si>
    <t xml:space="preserve">     MYANMAR</t>
  </si>
  <si>
    <t xml:space="preserve">     MONGOLIA</t>
  </si>
  <si>
    <t xml:space="preserve">     MACAO</t>
  </si>
  <si>
    <t xml:space="preserve">     MALDIVES</t>
  </si>
  <si>
    <t xml:space="preserve">     MALAYSIA</t>
  </si>
  <si>
    <t xml:space="preserve">     NEPAL</t>
  </si>
  <si>
    <t xml:space="preserve">     OMAN</t>
  </si>
  <si>
    <t xml:space="preserve">     PHILIPPINES</t>
  </si>
  <si>
    <t xml:space="preserve">     PAKISTAN</t>
  </si>
  <si>
    <t xml:space="preserve">     PALESTINIAN TERRITORY, OCCUPIED</t>
  </si>
  <si>
    <t xml:space="preserve">     QATAR</t>
  </si>
  <si>
    <t xml:space="preserve">     SINGAPORE</t>
  </si>
  <si>
    <t xml:space="preserve">     SYRIAN ARAB REPUBLIC</t>
  </si>
  <si>
    <t xml:space="preserve">     THAILAND</t>
  </si>
  <si>
    <t xml:space="preserve">     TIMOR-LESTE</t>
  </si>
  <si>
    <t xml:space="preserve">     TURKMENISTAN</t>
  </si>
  <si>
    <t xml:space="preserve">     TAIWAN</t>
  </si>
  <si>
    <t xml:space="preserve">     UZBEKISTAN</t>
  </si>
  <si>
    <t xml:space="preserve">     VIET NAM</t>
  </si>
  <si>
    <t xml:space="preserve">     YEMEN</t>
  </si>
  <si>
    <t>AUST.OCE.OTH.</t>
  </si>
  <si>
    <t xml:space="preserve">     AUSTRALIA</t>
  </si>
  <si>
    <t xml:space="preserve">     FIJI</t>
  </si>
  <si>
    <t xml:space="preserve">     GUAM</t>
  </si>
  <si>
    <t xml:space="preserve">     KIRIBATI</t>
  </si>
  <si>
    <t xml:space="preserve">     MARSHALL ISLANDS</t>
  </si>
  <si>
    <t xml:space="preserve">     NORTHERN MARIANA ISLANDS</t>
  </si>
  <si>
    <t xml:space="preserve">     NEW CALEDONIA</t>
  </si>
  <si>
    <t xml:space="preserve">     NEW ZEALAND</t>
  </si>
  <si>
    <t xml:space="preserve">     FRENCH POLYNESIA</t>
  </si>
  <si>
    <t xml:space="preserve">     PAPUA NEW GUINEA</t>
  </si>
  <si>
    <t xml:space="preserve">     FRENCH SOUTHERN TERRITORIES</t>
  </si>
  <si>
    <t xml:space="preserve">     UNITED STATES MINOR OUTLYING ISLAND</t>
  </si>
  <si>
    <t xml:space="preserve">     SAMOA</t>
  </si>
  <si>
    <t>DIV. EXTRA EU</t>
  </si>
  <si>
    <t xml:space="preserve">     STORES AND PROVISIONS OF THIRD C. T</t>
  </si>
  <si>
    <t xml:space="preserve">     C. AND T. NOT DETERMINED (THIRD COU</t>
  </si>
  <si>
    <r>
      <t>FEV 2019 a ABR 2019
FEB</t>
    </r>
    <r>
      <rPr>
        <sz val="9"/>
        <color theme="3"/>
        <rFont val="Tahoma"/>
        <family val="2"/>
      </rPr>
      <t xml:space="preserve"> 2019 to APR 2019</t>
    </r>
  </si>
  <si>
    <r>
      <t xml:space="preserve">FEV 2020 a ABR 2020
</t>
    </r>
    <r>
      <rPr>
        <sz val="9"/>
        <color theme="3"/>
        <rFont val="Tahoma"/>
        <family val="2"/>
      </rPr>
      <t xml:space="preserve"> FEB 2020 to APR 2020</t>
    </r>
  </si>
  <si>
    <r>
      <t xml:space="preserve">ABR 2020
</t>
    </r>
    <r>
      <rPr>
        <sz val="9"/>
        <color theme="3"/>
        <rFont val="Tahoma"/>
        <family val="2"/>
      </rPr>
      <t>APR 2020</t>
    </r>
  </si>
  <si>
    <r>
      <t xml:space="preserve">ABR 2019
</t>
    </r>
    <r>
      <rPr>
        <sz val="9"/>
        <color theme="3"/>
        <rFont val="Tahoma"/>
        <family val="2"/>
      </rPr>
      <t>APR 2019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</si>
</sst>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Tahoma"/>
      <family val="2"/>
    </font>
    <font>
      <u/>
      <sz val="10"/>
      <color indexed="12"/>
      <name val="Tahoma"/>
      <family val="2"/>
    </font>
    <font>
      <b/>
      <sz val="10"/>
      <name val="Tahoma"/>
      <family val="2"/>
    </font>
    <font>
      <sz val="7"/>
      <color indexed="8"/>
      <name val="Tahoma"/>
      <family val="2"/>
    </font>
    <font>
      <b/>
      <sz val="7"/>
      <name val="Tahoma"/>
      <family val="2"/>
    </font>
    <font>
      <sz val="5"/>
      <name val="Tahoma"/>
      <family val="2"/>
    </font>
    <font>
      <b/>
      <sz val="10"/>
      <color indexed="10"/>
      <name val="Tahoma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3"/>
      <name val="Tahoma"/>
      <family val="2"/>
    </font>
    <font>
      <b/>
      <sz val="9"/>
      <color theme="3"/>
      <name val="Tahoma"/>
      <family val="2"/>
    </font>
    <font>
      <sz val="7"/>
      <color theme="3"/>
      <name val="Tahoma"/>
      <family val="2"/>
    </font>
    <font>
      <b/>
      <sz val="7"/>
      <color theme="3"/>
      <name val="Tahoma"/>
      <family val="2"/>
    </font>
    <font>
      <b/>
      <sz val="8"/>
      <color theme="3"/>
      <name val="Tahoma"/>
      <family val="2"/>
    </font>
    <font>
      <b/>
      <sz val="8"/>
      <color theme="3"/>
      <name val="Arial"/>
      <family val="2"/>
    </font>
    <font>
      <sz val="10"/>
      <color theme="4" tint="-0.499984740745262"/>
      <name val="Tahoma"/>
      <family val="2"/>
    </font>
    <font>
      <i/>
      <sz val="10"/>
      <name val="Tahoma"/>
      <family val="2"/>
    </font>
    <font>
      <b/>
      <sz val="9"/>
      <color theme="4" tint="-0.499984740745262"/>
      <name val="Tahoma"/>
      <family val="2"/>
    </font>
    <font>
      <sz val="9"/>
      <name val="Tahoma"/>
      <family val="2"/>
    </font>
    <font>
      <b/>
      <vertAlign val="superscript"/>
      <sz val="9"/>
      <color theme="3"/>
      <name val="Tahoma"/>
      <family val="2"/>
    </font>
    <font>
      <u/>
      <sz val="9"/>
      <color indexed="12"/>
      <name val="Arial"/>
      <family val="2"/>
    </font>
    <font>
      <b/>
      <sz val="12"/>
      <color theme="3"/>
      <name val="Arial"/>
      <family val="2"/>
    </font>
    <font>
      <sz val="8"/>
      <color theme="3"/>
      <name val="Arial"/>
      <family val="2"/>
    </font>
    <font>
      <sz val="8"/>
      <color theme="3"/>
      <name val="Tahoma"/>
      <family val="2"/>
    </font>
    <font>
      <sz val="9"/>
      <name val="Arial"/>
      <family val="2"/>
    </font>
    <font>
      <vertAlign val="superscript"/>
      <sz val="7"/>
      <color theme="3"/>
      <name val="Tahoma"/>
      <family val="2"/>
    </font>
    <font>
      <b/>
      <vertAlign val="superscript"/>
      <sz val="8"/>
      <color theme="3"/>
      <name val="Tahoma"/>
      <family val="2"/>
    </font>
    <font>
      <sz val="9"/>
      <color theme="3"/>
      <name val="Tahoma"/>
      <family val="2"/>
    </font>
    <font>
      <b/>
      <sz val="10"/>
      <color theme="4" tint="-0.499984740745262"/>
      <name val="Tahoma"/>
      <family val="2"/>
    </font>
    <font>
      <b/>
      <vertAlign val="superscript"/>
      <sz val="8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3" tint="-0.249977111117893"/>
        <bgColor indexed="22"/>
      </patternFill>
    </fill>
  </fills>
  <borders count="2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18" fillId="0" borderId="0"/>
  </cellStyleXfs>
  <cellXfs count="285">
    <xf numFmtId="0" fontId="0" fillId="0" borderId="0" xfId="0"/>
    <xf numFmtId="0" fontId="3" fillId="0" borderId="0" xfId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2" applyFont="1" applyBorder="1"/>
    <xf numFmtId="0" fontId="4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8" fillId="2" borderId="0" xfId="0" applyFont="1" applyFill="1" applyBorder="1"/>
    <xf numFmtId="0" fontId="10" fillId="0" borderId="0" xfId="0" applyFont="1" applyBorder="1"/>
    <xf numFmtId="0" fontId="8" fillId="0" borderId="0" xfId="0" applyFont="1" applyFill="1" applyBorder="1"/>
    <xf numFmtId="0" fontId="11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/>
    <xf numFmtId="0" fontId="11" fillId="0" borderId="0" xfId="0" applyFont="1" applyAlignment="1">
      <alignment vertical="center"/>
    </xf>
    <xf numFmtId="3" fontId="14" fillId="0" borderId="0" xfId="3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2" applyFont="1" applyBorder="1"/>
    <xf numFmtId="0" fontId="10" fillId="0" borderId="0" xfId="0" applyFont="1" applyBorder="1" applyAlignment="1">
      <alignment horizontal="center"/>
    </xf>
    <xf numFmtId="0" fontId="10" fillId="0" borderId="0" xfId="2" applyFont="1" applyBorder="1"/>
    <xf numFmtId="0" fontId="10" fillId="0" borderId="0" xfId="0" applyFont="1" applyAlignment="1">
      <alignment horizontal="center"/>
    </xf>
    <xf numFmtId="0" fontId="16" fillId="0" borderId="0" xfId="0" applyFont="1"/>
    <xf numFmtId="0" fontId="10" fillId="0" borderId="0" xfId="0" applyFont="1" applyAlignment="1"/>
    <xf numFmtId="3" fontId="10" fillId="0" borderId="0" xfId="0" applyNumberFormat="1" applyFont="1" applyAlignment="1"/>
    <xf numFmtId="0" fontId="8" fillId="0" borderId="0" xfId="0" applyFont="1" applyFill="1"/>
    <xf numFmtId="0" fontId="11" fillId="2" borderId="0" xfId="0" applyNumberFormat="1" applyFont="1" applyFill="1" applyAlignment="1">
      <alignment horizontal="centerContinuous" vertical="center"/>
    </xf>
    <xf numFmtId="0" fontId="9" fillId="2" borderId="0" xfId="0" applyNumberFormat="1" applyFont="1" applyFill="1" applyAlignment="1">
      <alignment horizontal="left" vertical="center"/>
    </xf>
    <xf numFmtId="164" fontId="9" fillId="0" borderId="0" xfId="0" applyNumberFormat="1" applyFont="1"/>
    <xf numFmtId="0" fontId="11" fillId="2" borderId="0" xfId="0" quotePrefix="1" applyNumberFormat="1" applyFont="1" applyFill="1" applyAlignment="1">
      <alignment horizontal="left" vertical="center"/>
    </xf>
    <xf numFmtId="164" fontId="8" fillId="0" borderId="0" xfId="0" applyNumberFormat="1" applyFont="1"/>
    <xf numFmtId="0" fontId="11" fillId="2" borderId="0" xfId="0" applyFont="1" applyFill="1" applyAlignment="1">
      <alignment horizontal="right"/>
    </xf>
    <xf numFmtId="164" fontId="11" fillId="2" borderId="0" xfId="0" applyNumberFormat="1" applyFont="1" applyFill="1" applyAlignment="1"/>
    <xf numFmtId="164" fontId="11" fillId="2" borderId="0" xfId="0" applyNumberFormat="1" applyFont="1" applyFill="1"/>
    <xf numFmtId="0" fontId="11" fillId="2" borderId="0" xfId="0" applyNumberFormat="1" applyFont="1" applyFill="1" applyAlignment="1">
      <alignment horizontal="right"/>
    </xf>
    <xf numFmtId="0" fontId="11" fillId="2" borderId="0" xfId="0" applyNumberFormat="1" applyFont="1" applyFill="1" applyAlignment="1">
      <alignment horizontal="centerContinuous"/>
    </xf>
    <xf numFmtId="164" fontId="11" fillId="2" borderId="0" xfId="0" applyNumberFormat="1" applyFont="1" applyFill="1" applyAlignment="1">
      <alignment horizontal="centerContinuous"/>
    </xf>
    <xf numFmtId="0" fontId="9" fillId="2" borderId="0" xfId="0" applyNumberFormat="1" applyFont="1" applyFill="1" applyAlignment="1">
      <alignment horizontal="right"/>
    </xf>
    <xf numFmtId="0" fontId="9" fillId="2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3" fontId="8" fillId="0" borderId="0" xfId="0" applyNumberFormat="1" applyFont="1"/>
    <xf numFmtId="0" fontId="8" fillId="0" borderId="0" xfId="0" applyFont="1" applyAlignment="1">
      <alignment horizontal="right"/>
    </xf>
    <xf numFmtId="164" fontId="8" fillId="0" borderId="0" xfId="0" applyNumberFormat="1" applyFont="1" applyAlignment="1"/>
    <xf numFmtId="0" fontId="17" fillId="0" borderId="0" xfId="0" applyFont="1"/>
    <xf numFmtId="1" fontId="8" fillId="2" borderId="0" xfId="0" applyNumberFormat="1" applyFont="1" applyFill="1" applyBorder="1"/>
    <xf numFmtId="3" fontId="8" fillId="2" borderId="0" xfId="0" applyNumberFormat="1" applyFont="1" applyFill="1" applyBorder="1"/>
    <xf numFmtId="164" fontId="8" fillId="2" borderId="0" xfId="0" applyNumberFormat="1" applyFont="1" applyFill="1" applyBorder="1"/>
    <xf numFmtId="0" fontId="8" fillId="2" borderId="0" xfId="0" quotePrefix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165" fontId="8" fillId="2" borderId="0" xfId="0" applyNumberFormat="1" applyFont="1" applyFill="1" applyBorder="1"/>
    <xf numFmtId="165" fontId="8" fillId="2" borderId="0" xfId="0" applyNumberFormat="1" applyFont="1" applyFill="1" applyBorder="1" applyAlignment="1">
      <alignment horizontal="right"/>
    </xf>
    <xf numFmtId="0" fontId="19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8" fillId="5" borderId="0" xfId="0" applyFont="1" applyFill="1" applyBorder="1"/>
    <xf numFmtId="164" fontId="8" fillId="5" borderId="0" xfId="0" applyNumberFormat="1" applyFont="1" applyFill="1" applyBorder="1"/>
    <xf numFmtId="165" fontId="8" fillId="5" borderId="0" xfId="0" applyNumberFormat="1" applyFont="1" applyFill="1" applyBorder="1"/>
    <xf numFmtId="0" fontId="8" fillId="5" borderId="0" xfId="0" applyFont="1" applyFill="1" applyBorder="1" applyAlignment="1">
      <alignment vertical="center"/>
    </xf>
    <xf numFmtId="165" fontId="8" fillId="5" borderId="0" xfId="0" applyNumberFormat="1" applyFont="1" applyFill="1" applyBorder="1" applyAlignment="1">
      <alignment horizontal="right"/>
    </xf>
    <xf numFmtId="0" fontId="8" fillId="7" borderId="0" xfId="0" applyFont="1" applyFill="1" applyBorder="1"/>
    <xf numFmtId="164" fontId="8" fillId="0" borderId="0" xfId="0" applyNumberFormat="1" applyFont="1" applyFill="1" applyBorder="1"/>
    <xf numFmtId="0" fontId="13" fillId="6" borderId="0" xfId="0" applyNumberFormat="1" applyFont="1" applyFill="1" applyBorder="1" applyAlignment="1">
      <alignment horizontal="center"/>
    </xf>
    <xf numFmtId="0" fontId="13" fillId="7" borderId="0" xfId="0" applyNumberFormat="1" applyFont="1" applyFill="1" applyBorder="1" applyAlignment="1">
      <alignment horizontal="center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center" vertical="center" wrapText="1"/>
    </xf>
    <xf numFmtId="2" fontId="21" fillId="4" borderId="0" xfId="0" applyNumberFormat="1" applyFont="1" applyFill="1" applyBorder="1" applyAlignment="1">
      <alignment horizontal="center" vertical="center" wrapText="1"/>
    </xf>
    <xf numFmtId="2" fontId="21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 vertical="center" wrapText="1"/>
    </xf>
    <xf numFmtId="0" fontId="8" fillId="6" borderId="0" xfId="0" applyFont="1" applyFill="1" applyBorder="1"/>
    <xf numFmtId="0" fontId="13" fillId="0" borderId="0" xfId="0" applyFont="1"/>
    <xf numFmtId="0" fontId="13" fillId="0" borderId="0" xfId="0" applyFont="1" applyFill="1" applyBorder="1"/>
    <xf numFmtId="0" fontId="13" fillId="2" borderId="15" xfId="0" applyFont="1" applyFill="1" applyBorder="1" applyAlignment="1">
      <alignment horizontal="center"/>
    </xf>
    <xf numFmtId="0" fontId="8" fillId="2" borderId="15" xfId="0" applyFont="1" applyFill="1" applyBorder="1"/>
    <xf numFmtId="3" fontId="13" fillId="2" borderId="15" xfId="0" applyNumberFormat="1" applyFont="1" applyFill="1" applyBorder="1"/>
    <xf numFmtId="0" fontId="13" fillId="2" borderId="15" xfId="0" applyFont="1" applyFill="1" applyBorder="1"/>
    <xf numFmtId="164" fontId="13" fillId="2" borderId="15" xfId="0" applyNumberFormat="1" applyFont="1" applyFill="1" applyBorder="1"/>
    <xf numFmtId="0" fontId="13" fillId="6" borderId="0" xfId="0" applyFont="1" applyFill="1" applyAlignment="1">
      <alignment horizontal="center"/>
    </xf>
    <xf numFmtId="0" fontId="22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4" fillId="4" borderId="5" xfId="0" applyNumberFormat="1" applyFont="1" applyFill="1" applyBorder="1" applyAlignment="1">
      <alignment horizontal="centerContinuous" vertical="center"/>
    </xf>
    <xf numFmtId="0" fontId="24" fillId="4" borderId="5" xfId="0" quotePrefix="1" applyNumberFormat="1" applyFont="1" applyFill="1" applyBorder="1" applyAlignment="1">
      <alignment horizontal="center" vertical="center"/>
    </xf>
    <xf numFmtId="0" fontId="24" fillId="4" borderId="5" xfId="0" quotePrefix="1" applyNumberFormat="1" applyFont="1" applyFill="1" applyBorder="1" applyAlignment="1">
      <alignment horizontal="centerContinuous" vertical="center"/>
    </xf>
    <xf numFmtId="164" fontId="24" fillId="4" borderId="5" xfId="0" applyNumberFormat="1" applyFont="1" applyFill="1" applyBorder="1" applyAlignment="1">
      <alignment horizontal="center" vertical="center"/>
    </xf>
    <xf numFmtId="0" fontId="23" fillId="4" borderId="1" xfId="3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5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vertical="justify"/>
    </xf>
    <xf numFmtId="165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/>
    <xf numFmtId="164" fontId="8" fillId="5" borderId="0" xfId="0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 wrapText="1"/>
    </xf>
    <xf numFmtId="0" fontId="28" fillId="2" borderId="0" xfId="0" applyFont="1" applyFill="1" applyBorder="1"/>
    <xf numFmtId="0" fontId="28" fillId="6" borderId="0" xfId="0" applyFont="1" applyFill="1" applyBorder="1"/>
    <xf numFmtId="0" fontId="13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3" fontId="13" fillId="8" borderId="0" xfId="0" applyNumberFormat="1" applyFont="1" applyFill="1" applyBorder="1" applyAlignment="1">
      <alignment vertical="center"/>
    </xf>
    <xf numFmtId="3" fontId="8" fillId="8" borderId="0" xfId="0" applyNumberFormat="1" applyFont="1" applyFill="1" applyBorder="1" applyAlignment="1">
      <alignment vertical="center"/>
    </xf>
    <xf numFmtId="164" fontId="13" fillId="8" borderId="0" xfId="0" applyNumberFormat="1" applyFont="1" applyFill="1" applyBorder="1" applyAlignment="1">
      <alignment horizontal="center" vertical="center"/>
    </xf>
    <xf numFmtId="3" fontId="8" fillId="8" borderId="0" xfId="0" applyNumberFormat="1" applyFont="1" applyFill="1" applyBorder="1" applyAlignment="1">
      <alignment horizontal="center" vertical="center"/>
    </xf>
    <xf numFmtId="164" fontId="8" fillId="8" borderId="0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3" fontId="8" fillId="2" borderId="0" xfId="0" applyNumberFormat="1" applyFont="1" applyFill="1" applyBorder="1" applyAlignment="1"/>
    <xf numFmtId="164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29" fillId="0" borderId="0" xfId="0" applyFont="1" applyBorder="1"/>
    <xf numFmtId="0" fontId="13" fillId="0" borderId="0" xfId="0" applyNumberFormat="1" applyFont="1" applyFill="1" applyBorder="1" applyAlignment="1">
      <alignment horizontal="center"/>
    </xf>
    <xf numFmtId="0" fontId="29" fillId="2" borderId="0" xfId="0" applyFont="1" applyFill="1" applyBorder="1"/>
    <xf numFmtId="0" fontId="29" fillId="3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/>
    <xf numFmtId="0" fontId="29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wrapText="1"/>
    </xf>
    <xf numFmtId="17" fontId="21" fillId="4" borderId="0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/>
    <xf numFmtId="0" fontId="8" fillId="10" borderId="0" xfId="0" applyFont="1" applyFill="1" applyBorder="1"/>
    <xf numFmtId="3" fontId="8" fillId="10" borderId="0" xfId="0" applyNumberFormat="1" applyFont="1" applyFill="1" applyBorder="1" applyAlignment="1">
      <alignment horizontal="right" vertical="center" wrapText="1"/>
    </xf>
    <xf numFmtId="1" fontId="8" fillId="10" borderId="0" xfId="0" applyNumberFormat="1" applyFont="1" applyFill="1" applyBorder="1" applyAlignment="1">
      <alignment horizontal="center" vertical="center" wrapText="1"/>
    </xf>
    <xf numFmtId="165" fontId="8" fillId="10" borderId="0" xfId="0" applyNumberFormat="1" applyFont="1" applyFill="1" applyBorder="1" applyAlignment="1">
      <alignment horizontal="center" vertical="center" wrapText="1"/>
    </xf>
    <xf numFmtId="3" fontId="8" fillId="11" borderId="0" xfId="0" applyNumberFormat="1" applyFont="1" applyFill="1" applyBorder="1" applyAlignment="1">
      <alignment horizontal="right" vertical="center" wrapText="1"/>
    </xf>
    <xf numFmtId="1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8" fillId="0" borderId="0" xfId="2" applyFont="1" applyBorder="1"/>
    <xf numFmtId="165" fontId="8" fillId="0" borderId="0" xfId="0" applyNumberFormat="1" applyFont="1"/>
    <xf numFmtId="0" fontId="8" fillId="9" borderId="0" xfId="0" applyFont="1" applyFill="1" applyBorder="1"/>
    <xf numFmtId="0" fontId="8" fillId="3" borderId="0" xfId="0" applyFont="1" applyFill="1" applyBorder="1"/>
    <xf numFmtId="0" fontId="8" fillId="6" borderId="0" xfId="0" quotePrefix="1" applyFont="1" applyFill="1" applyBorder="1"/>
    <xf numFmtId="0" fontId="8" fillId="0" borderId="0" xfId="0" quotePrefix="1" applyFont="1" applyFill="1" applyBorder="1"/>
    <xf numFmtId="0" fontId="31" fillId="0" borderId="0" xfId="1" applyFont="1" applyAlignment="1" applyProtection="1">
      <alignment vertical="center"/>
    </xf>
    <xf numFmtId="0" fontId="21" fillId="4" borderId="0" xfId="0" applyFont="1" applyFill="1" applyBorder="1" applyAlignment="1">
      <alignment horizontal="center" vertical="center"/>
    </xf>
    <xf numFmtId="0" fontId="12" fillId="0" borderId="0" xfId="1" applyFont="1" applyAlignment="1" applyProtection="1">
      <alignment horizontal="center"/>
    </xf>
    <xf numFmtId="0" fontId="24" fillId="4" borderId="5" xfId="0" applyNumberFormat="1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/>
    <xf numFmtId="0" fontId="3" fillId="0" borderId="0" xfId="1" applyAlignment="1" applyProtection="1"/>
    <xf numFmtId="0" fontId="21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12" fillId="0" borderId="0" xfId="1" applyFont="1" applyAlignment="1" applyProtection="1">
      <alignment horizontal="center"/>
    </xf>
    <xf numFmtId="0" fontId="21" fillId="4" borderId="0" xfId="0" applyFont="1" applyFill="1" applyAlignment="1">
      <alignment horizontal="center" vertical="center" wrapText="1"/>
    </xf>
    <xf numFmtId="0" fontId="24" fillId="4" borderId="5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wrapText="1"/>
    </xf>
    <xf numFmtId="164" fontId="8" fillId="2" borderId="0" xfId="0" applyNumberFormat="1" applyFont="1" applyFill="1" applyBorder="1" applyAlignment="1">
      <alignment vertical="center"/>
    </xf>
    <xf numFmtId="165" fontId="8" fillId="5" borderId="0" xfId="0" applyNumberFormat="1" applyFont="1" applyFill="1" applyBorder="1" applyAlignment="1">
      <alignment horizontal="right" vertical="center"/>
    </xf>
    <xf numFmtId="0" fontId="8" fillId="7" borderId="0" xfId="0" applyFont="1" applyFill="1"/>
    <xf numFmtId="0" fontId="12" fillId="0" borderId="0" xfId="1" applyFont="1" applyAlignment="1" applyProtection="1"/>
    <xf numFmtId="0" fontId="13" fillId="0" borderId="0" xfId="0" applyFont="1" applyFill="1" applyAlignment="1">
      <alignment horizontal="center"/>
    </xf>
    <xf numFmtId="1" fontId="8" fillId="2" borderId="0" xfId="0" applyNumberFormat="1" applyFont="1" applyFill="1" applyBorder="1" applyAlignment="1"/>
    <xf numFmtId="0" fontId="15" fillId="0" borderId="0" xfId="0" applyFont="1" applyAlignment="1">
      <alignment horizontal="center"/>
    </xf>
    <xf numFmtId="0" fontId="35" fillId="0" borderId="0" xfId="0" applyFont="1"/>
    <xf numFmtId="3" fontId="22" fillId="0" borderId="6" xfId="0" applyNumberFormat="1" applyFont="1" applyFill="1" applyBorder="1" applyAlignment="1"/>
    <xf numFmtId="3" fontId="22" fillId="0" borderId="7" xfId="0" applyNumberFormat="1" applyFont="1" applyFill="1" applyBorder="1" applyAlignment="1"/>
    <xf numFmtId="3" fontId="22" fillId="0" borderId="8" xfId="0" applyNumberFormat="1" applyFont="1" applyFill="1" applyBorder="1" applyAlignment="1"/>
    <xf numFmtId="0" fontId="24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Alignment="1">
      <alignment horizontal="left"/>
    </xf>
    <xf numFmtId="0" fontId="21" fillId="4" borderId="0" xfId="0" applyFont="1" applyFill="1" applyBorder="1" applyAlignment="1">
      <alignment horizontal="center" vertical="center" wrapText="1"/>
    </xf>
    <xf numFmtId="0" fontId="3" fillId="0" borderId="0" xfId="1" applyAlignment="1" applyProtection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24" fillId="4" borderId="5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4" borderId="18" xfId="0" applyNumberFormat="1" applyFont="1" applyFill="1" applyBorder="1" applyAlignment="1">
      <alignment horizontal="center" vertical="center"/>
    </xf>
    <xf numFmtId="0" fontId="24" fillId="4" borderId="19" xfId="0" applyNumberFormat="1" applyFont="1" applyFill="1" applyBorder="1" applyAlignment="1">
      <alignment horizontal="center" vertical="center" wrapText="1"/>
    </xf>
    <xf numFmtId="0" fontId="24" fillId="4" borderId="20" xfId="0" applyNumberFormat="1" applyFont="1" applyFill="1" applyBorder="1" applyAlignment="1">
      <alignment horizontal="centerContinuous" vertical="center"/>
    </xf>
    <xf numFmtId="0" fontId="24" fillId="4" borderId="19" xfId="0" applyNumberFormat="1" applyFont="1" applyFill="1" applyBorder="1" applyAlignment="1">
      <alignment horizontal="centerContinuous" vertical="center"/>
    </xf>
    <xf numFmtId="0" fontId="24" fillId="4" borderId="22" xfId="0" applyNumberFormat="1" applyFont="1" applyFill="1" applyBorder="1" applyAlignment="1">
      <alignment horizontal="center" vertical="center"/>
    </xf>
    <xf numFmtId="0" fontId="24" fillId="4" borderId="2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19" xfId="1" applyFont="1" applyBorder="1" applyAlignment="1" applyProtection="1"/>
    <xf numFmtId="0" fontId="15" fillId="2" borderId="0" xfId="0" applyFont="1" applyFill="1"/>
    <xf numFmtId="3" fontId="13" fillId="8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3" fontId="8" fillId="10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/>
    <xf numFmtId="0" fontId="8" fillId="0" borderId="24" xfId="0" applyFont="1" applyBorder="1"/>
    <xf numFmtId="0" fontId="11" fillId="2" borderId="0" xfId="0" applyNumberFormat="1" applyFont="1" applyFill="1" applyAlignment="1">
      <alignment horizontal="left"/>
    </xf>
    <xf numFmtId="0" fontId="21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26" fillId="5" borderId="0" xfId="0" applyNumberFormat="1" applyFont="1" applyFill="1" applyBorder="1" applyAlignment="1">
      <alignment horizontal="center" vertical="center" wrapText="1"/>
    </xf>
    <xf numFmtId="0" fontId="26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/>
    </xf>
    <xf numFmtId="0" fontId="20" fillId="8" borderId="0" xfId="0" applyFont="1" applyFill="1" applyBorder="1" applyAlignment="1">
      <alignment horizontal="center" vertical="center" textRotation="90"/>
    </xf>
    <xf numFmtId="0" fontId="26" fillId="5" borderId="0" xfId="0" applyFont="1" applyFill="1" applyAlignment="1">
      <alignment horizontal="center" wrapText="1"/>
    </xf>
    <xf numFmtId="0" fontId="21" fillId="8" borderId="0" xfId="0" applyFont="1" applyFill="1" applyBorder="1" applyAlignment="1">
      <alignment horizontal="center" vertical="center" wrapText="1"/>
    </xf>
    <xf numFmtId="0" fontId="3" fillId="0" borderId="0" xfId="1" applyAlignment="1" applyProtection="1">
      <alignment horizontal="center"/>
    </xf>
    <xf numFmtId="0" fontId="39" fillId="5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3" fontId="22" fillId="4" borderId="6" xfId="0" applyNumberFormat="1" applyFont="1" applyFill="1" applyBorder="1" applyAlignment="1">
      <alignment horizontal="right"/>
    </xf>
    <xf numFmtId="3" fontId="22" fillId="4" borderId="7" xfId="0" applyNumberFormat="1" applyFont="1" applyFill="1" applyBorder="1" applyAlignment="1">
      <alignment horizontal="right"/>
    </xf>
    <xf numFmtId="3" fontId="22" fillId="4" borderId="8" xfId="0" applyNumberFormat="1" applyFont="1" applyFill="1" applyBorder="1" applyAlignment="1">
      <alignment horizontal="right"/>
    </xf>
    <xf numFmtId="3" fontId="22" fillId="4" borderId="6" xfId="0" applyNumberFormat="1" applyFont="1" applyFill="1" applyBorder="1" applyAlignment="1">
      <alignment horizontal="center"/>
    </xf>
    <xf numFmtId="3" fontId="22" fillId="4" borderId="7" xfId="0" applyNumberFormat="1" applyFont="1" applyFill="1" applyBorder="1" applyAlignment="1">
      <alignment horizontal="center"/>
    </xf>
    <xf numFmtId="3" fontId="22" fillId="4" borderId="8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3" fontId="8" fillId="2" borderId="0" xfId="0" applyNumberFormat="1" applyFont="1" applyFill="1" applyBorder="1" applyAlignment="1">
      <alignment vertical="center" wrapText="1"/>
    </xf>
    <xf numFmtId="2" fontId="13" fillId="9" borderId="0" xfId="0" applyNumberFormat="1" applyFont="1" applyFill="1" applyBorder="1" applyAlignment="1">
      <alignment horizontal="left" vertical="center" wrapText="1"/>
    </xf>
    <xf numFmtId="0" fontId="8" fillId="9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17" fontId="21" fillId="4" borderId="0" xfId="0" applyNumberFormat="1" applyFont="1" applyFill="1" applyAlignment="1">
      <alignment horizontal="center" vertical="center" wrapText="1"/>
    </xf>
    <xf numFmtId="2" fontId="8" fillId="9" borderId="24" xfId="0" applyNumberFormat="1" applyFont="1" applyFill="1" applyBorder="1" applyAlignment="1">
      <alignment horizontal="left" vertical="center" wrapText="1"/>
    </xf>
    <xf numFmtId="0" fontId="8" fillId="9" borderId="24" xfId="0" applyFont="1" applyFill="1" applyBorder="1" applyAlignment="1">
      <alignment vertical="center" wrapText="1"/>
    </xf>
    <xf numFmtId="3" fontId="8" fillId="2" borderId="24" xfId="0" applyNumberFormat="1" applyFont="1" applyFill="1" applyBorder="1" applyAlignment="1">
      <alignment vertical="center" wrapText="1"/>
    </xf>
    <xf numFmtId="3" fontId="8" fillId="0" borderId="24" xfId="0" applyNumberFormat="1" applyFont="1" applyBorder="1" applyAlignment="1">
      <alignment vertical="center" wrapText="1"/>
    </xf>
    <xf numFmtId="0" fontId="8" fillId="9" borderId="24" xfId="0" applyFont="1" applyFill="1" applyBorder="1" applyAlignment="1">
      <alignment horizontal="left" vertical="center" wrapText="1"/>
    </xf>
    <xf numFmtId="3" fontId="22" fillId="0" borderId="6" xfId="0" applyNumberFormat="1" applyFont="1" applyFill="1" applyBorder="1" applyAlignment="1">
      <alignment horizontal="center"/>
    </xf>
    <xf numFmtId="3" fontId="22" fillId="0" borderId="7" xfId="0" applyNumberFormat="1" applyFont="1" applyFill="1" applyBorder="1" applyAlignment="1">
      <alignment horizontal="center"/>
    </xf>
    <xf numFmtId="3" fontId="22" fillId="0" borderId="8" xfId="0" applyNumberFormat="1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8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24" fillId="4" borderId="16" xfId="0" applyNumberFormat="1" applyFont="1" applyFill="1" applyBorder="1" applyAlignment="1">
      <alignment horizontal="center" vertical="center"/>
    </xf>
    <xf numFmtId="0" fontId="24" fillId="4" borderId="21" xfId="0" applyNumberFormat="1" applyFont="1" applyFill="1" applyBorder="1" applyAlignment="1">
      <alignment horizontal="center" vertical="center"/>
    </xf>
    <xf numFmtId="0" fontId="24" fillId="4" borderId="17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 wrapText="1"/>
    </xf>
    <xf numFmtId="0" fontId="12" fillId="0" borderId="0" xfId="1" applyFont="1" applyAlignment="1" applyProtection="1">
      <alignment horizontal="center"/>
    </xf>
    <xf numFmtId="0" fontId="24" fillId="4" borderId="9" xfId="0" applyNumberFormat="1" applyFont="1" applyFill="1" applyBorder="1" applyAlignment="1">
      <alignment horizontal="center" vertical="center"/>
    </xf>
    <xf numFmtId="0" fontId="24" fillId="4" borderId="10" xfId="0" applyNumberFormat="1" applyFont="1" applyFill="1" applyBorder="1" applyAlignment="1">
      <alignment horizontal="center" vertical="center"/>
    </xf>
    <xf numFmtId="0" fontId="24" fillId="4" borderId="11" xfId="0" applyNumberFormat="1" applyFont="1" applyFill="1" applyBorder="1" applyAlignment="1">
      <alignment horizontal="center" vertical="center"/>
    </xf>
    <xf numFmtId="0" fontId="24" fillId="4" borderId="12" xfId="0" applyNumberFormat="1" applyFont="1" applyFill="1" applyBorder="1" applyAlignment="1">
      <alignment horizontal="center" vertical="center" wrapText="1"/>
    </xf>
    <xf numFmtId="0" fontId="24" fillId="4" borderId="13" xfId="0" applyNumberFormat="1" applyFont="1" applyFill="1" applyBorder="1" applyAlignment="1">
      <alignment horizontal="center" vertical="center"/>
    </xf>
    <xf numFmtId="0" fontId="24" fillId="4" borderId="14" xfId="0" applyNumberFormat="1" applyFont="1" applyFill="1" applyBorder="1" applyAlignment="1">
      <alignment horizontal="center" vertical="center"/>
    </xf>
    <xf numFmtId="0" fontId="24" fillId="4" borderId="12" xfId="0" quotePrefix="1" applyNumberFormat="1" applyFont="1" applyFill="1" applyBorder="1" applyAlignment="1">
      <alignment horizontal="center" vertical="center" wrapText="1"/>
    </xf>
    <xf numFmtId="0" fontId="24" fillId="4" borderId="14" xfId="0" quotePrefix="1" applyNumberFormat="1" applyFont="1" applyFill="1" applyBorder="1" applyAlignment="1">
      <alignment horizontal="center" vertical="center" wrapText="1"/>
    </xf>
    <xf numFmtId="0" fontId="24" fillId="4" borderId="12" xfId="0" quotePrefix="1" applyNumberFormat="1" applyFont="1" applyFill="1" applyBorder="1" applyAlignment="1">
      <alignment horizontal="center" vertical="center"/>
    </xf>
    <xf numFmtId="0" fontId="24" fillId="4" borderId="14" xfId="0" quotePrefix="1" applyNumberFormat="1" applyFont="1" applyFill="1" applyBorder="1" applyAlignment="1">
      <alignment horizontal="center" vertical="center"/>
    </xf>
    <xf numFmtId="0" fontId="24" fillId="4" borderId="12" xfId="0" applyNumberFormat="1" applyFont="1" applyFill="1" applyBorder="1" applyAlignment="1">
      <alignment horizontal="center" vertical="center"/>
    </xf>
    <xf numFmtId="0" fontId="24" fillId="4" borderId="14" xfId="0" applyNumberFormat="1" applyFont="1" applyFill="1" applyBorder="1" applyAlignment="1">
      <alignment horizontal="center" vertical="center" wrapText="1"/>
    </xf>
    <xf numFmtId="0" fontId="24" fillId="4" borderId="5" xfId="0" applyNumberFormat="1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 5 2" xfId="4"/>
    <cellStyle name="Normal_marco_1digito" xfId="2"/>
    <cellStyle name="Normal_Sheet3" xf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76782208"/>
        <c:axId val="76796288"/>
      </c:barChart>
      <c:catAx>
        <c:axId val="76782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6796288"/>
        <c:crosses val="autoZero"/>
        <c:auto val="1"/>
        <c:lblAlgn val="ctr"/>
        <c:lblOffset val="100"/>
        <c:tickLblSkip val="1"/>
        <c:tickMarkSkip val="1"/>
      </c:catAx>
      <c:valAx>
        <c:axId val="7679628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678220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83499648"/>
        <c:axId val="83517824"/>
      </c:barChart>
      <c:catAx>
        <c:axId val="83499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517824"/>
        <c:crosses val="autoZero"/>
        <c:auto val="1"/>
        <c:lblAlgn val="ctr"/>
        <c:lblOffset val="100"/>
        <c:tickLblSkip val="1"/>
        <c:tickMarkSkip val="1"/>
      </c:catAx>
      <c:valAx>
        <c:axId val="8351782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49964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83555456"/>
        <c:axId val="83556992"/>
      </c:barChart>
      <c:catAx>
        <c:axId val="83555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556992"/>
        <c:crosses val="autoZero"/>
        <c:auto val="1"/>
        <c:lblAlgn val="ctr"/>
        <c:lblOffset val="100"/>
        <c:tickLblSkip val="1"/>
        <c:tickMarkSkip val="1"/>
      </c:catAx>
      <c:valAx>
        <c:axId val="8355699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555456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83459072"/>
        <c:axId val="83485440"/>
      </c:barChart>
      <c:catAx>
        <c:axId val="83459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485440"/>
        <c:crosses val="autoZero"/>
        <c:auto val="1"/>
        <c:lblAlgn val="ctr"/>
        <c:lblOffset val="100"/>
        <c:tickLblSkip val="1"/>
        <c:tickMarkSkip val="1"/>
      </c:catAx>
      <c:valAx>
        <c:axId val="8348544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45907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</c:ser>
        <c:axId val="83895808"/>
        <c:axId val="83897344"/>
      </c:barChart>
      <c:catAx>
        <c:axId val="83895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897344"/>
        <c:crosses val="autoZero"/>
        <c:auto val="1"/>
        <c:lblAlgn val="ctr"/>
        <c:lblOffset val="100"/>
        <c:tickLblSkip val="1"/>
        <c:tickMarkSkip val="1"/>
      </c:catAx>
      <c:valAx>
        <c:axId val="8389734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89580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</c:ser>
        <c:axId val="83918208"/>
        <c:axId val="83821696"/>
      </c:barChart>
      <c:catAx>
        <c:axId val="83918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821696"/>
        <c:crosses val="autoZero"/>
        <c:auto val="1"/>
        <c:lblAlgn val="ctr"/>
        <c:lblOffset val="100"/>
        <c:tickLblSkip val="1"/>
        <c:tickMarkSkip val="1"/>
      </c:catAx>
      <c:valAx>
        <c:axId val="8382169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91820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3855232"/>
        <c:axId val="83856768"/>
      </c:barChart>
      <c:catAx>
        <c:axId val="83855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856768"/>
        <c:crosses val="autoZero"/>
        <c:auto val="1"/>
        <c:lblAlgn val="ctr"/>
        <c:lblOffset val="100"/>
        <c:tickLblSkip val="1"/>
        <c:tickMarkSkip val="1"/>
      </c:catAx>
      <c:valAx>
        <c:axId val="8385676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85523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4115456"/>
        <c:axId val="84116992"/>
      </c:barChart>
      <c:catAx>
        <c:axId val="84115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16992"/>
        <c:crosses val="autoZero"/>
        <c:auto val="1"/>
        <c:lblAlgn val="ctr"/>
        <c:lblOffset val="100"/>
        <c:tickLblSkip val="1"/>
        <c:tickMarkSkip val="1"/>
      </c:catAx>
      <c:valAx>
        <c:axId val="8411699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154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4138240"/>
        <c:axId val="84156416"/>
      </c:barChart>
      <c:catAx>
        <c:axId val="84138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56416"/>
        <c:crosses val="autoZero"/>
        <c:auto val="1"/>
        <c:lblAlgn val="ctr"/>
        <c:lblOffset val="100"/>
        <c:tickLblSkip val="1"/>
        <c:tickMarkSkip val="1"/>
      </c:catAx>
      <c:valAx>
        <c:axId val="8415641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38240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4193664"/>
        <c:axId val="84195200"/>
      </c:barChart>
      <c:catAx>
        <c:axId val="84193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95200"/>
        <c:crosses val="autoZero"/>
        <c:auto val="1"/>
        <c:lblAlgn val="ctr"/>
        <c:lblOffset val="100"/>
        <c:tickLblSkip val="1"/>
        <c:tickMarkSkip val="1"/>
      </c:catAx>
      <c:valAx>
        <c:axId val="8419520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936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88103552"/>
        <c:axId val="88121728"/>
      </c:barChart>
      <c:catAx>
        <c:axId val="88103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121728"/>
        <c:crosses val="autoZero"/>
        <c:auto val="1"/>
        <c:lblAlgn val="ctr"/>
        <c:lblOffset val="100"/>
        <c:tickLblSkip val="1"/>
        <c:tickMarkSkip val="1"/>
      </c:catAx>
      <c:valAx>
        <c:axId val="8812172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10355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76747904"/>
        <c:axId val="76749440"/>
      </c:barChart>
      <c:catAx>
        <c:axId val="76747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6749440"/>
        <c:crosses val="autoZero"/>
        <c:auto val="1"/>
        <c:lblAlgn val="ctr"/>
        <c:lblOffset val="100"/>
        <c:tickLblSkip val="1"/>
        <c:tickMarkSkip val="1"/>
      </c:catAx>
      <c:valAx>
        <c:axId val="7674944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674790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88171264"/>
        <c:axId val="88172800"/>
      </c:barChart>
      <c:catAx>
        <c:axId val="88171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172800"/>
        <c:crosses val="autoZero"/>
        <c:auto val="1"/>
        <c:lblAlgn val="ctr"/>
        <c:lblOffset val="100"/>
        <c:tickLblSkip val="1"/>
        <c:tickMarkSkip val="1"/>
      </c:catAx>
      <c:valAx>
        <c:axId val="8817280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1712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8099840"/>
        <c:axId val="88199936"/>
      </c:barChart>
      <c:catAx>
        <c:axId val="88099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199936"/>
        <c:crosses val="autoZero"/>
        <c:auto val="1"/>
        <c:lblAlgn val="ctr"/>
        <c:lblOffset val="100"/>
        <c:tickLblSkip val="1"/>
        <c:tickMarkSkip val="1"/>
      </c:catAx>
      <c:valAx>
        <c:axId val="8819993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099840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8228992"/>
        <c:axId val="88230528"/>
      </c:barChart>
      <c:catAx>
        <c:axId val="88228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230528"/>
        <c:crosses val="autoZero"/>
        <c:auto val="1"/>
        <c:lblAlgn val="ctr"/>
        <c:lblOffset val="100"/>
        <c:tickLblSkip val="1"/>
        <c:tickMarkSkip val="1"/>
      </c:catAx>
      <c:valAx>
        <c:axId val="8823052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22899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8255872"/>
        <c:axId val="88282240"/>
      </c:barChart>
      <c:catAx>
        <c:axId val="88255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282240"/>
        <c:crosses val="autoZero"/>
        <c:auto val="1"/>
        <c:lblAlgn val="ctr"/>
        <c:lblOffset val="100"/>
        <c:tickLblSkip val="1"/>
        <c:tickMarkSkip val="1"/>
      </c:catAx>
      <c:valAx>
        <c:axId val="8828224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25587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8327680"/>
        <c:axId val="88329216"/>
      </c:barChart>
      <c:catAx>
        <c:axId val="88327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329216"/>
        <c:crosses val="autoZero"/>
        <c:auto val="1"/>
        <c:lblAlgn val="ctr"/>
        <c:lblOffset val="100"/>
        <c:tickLblSkip val="1"/>
        <c:tickMarkSkip val="1"/>
      </c:catAx>
      <c:valAx>
        <c:axId val="8832921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32768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88371200"/>
        <c:axId val="88372736"/>
      </c:barChart>
      <c:catAx>
        <c:axId val="88371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372736"/>
        <c:crosses val="autoZero"/>
        <c:auto val="1"/>
        <c:lblAlgn val="ctr"/>
        <c:lblOffset val="100"/>
        <c:tickLblSkip val="1"/>
        <c:tickMarkSkip val="1"/>
      </c:catAx>
      <c:valAx>
        <c:axId val="8837273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371200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88405888"/>
        <c:axId val="88407424"/>
      </c:barChart>
      <c:catAx>
        <c:axId val="88405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407424"/>
        <c:crosses val="autoZero"/>
        <c:auto val="1"/>
        <c:lblAlgn val="ctr"/>
        <c:lblOffset val="100"/>
        <c:tickLblSkip val="1"/>
        <c:tickMarkSkip val="1"/>
      </c:catAx>
      <c:valAx>
        <c:axId val="8840742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40588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76787072"/>
        <c:axId val="83199104"/>
      </c:barChart>
      <c:catAx>
        <c:axId val="76787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199104"/>
        <c:crosses val="autoZero"/>
        <c:auto val="1"/>
        <c:lblAlgn val="ctr"/>
        <c:lblOffset val="100"/>
        <c:tickLblSkip val="1"/>
        <c:tickMarkSkip val="1"/>
      </c:catAx>
      <c:valAx>
        <c:axId val="8319910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678707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77481472"/>
        <c:axId val="77483008"/>
      </c:barChart>
      <c:catAx>
        <c:axId val="77481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483008"/>
        <c:crosses val="autoZero"/>
        <c:auto val="1"/>
        <c:lblAlgn val="ctr"/>
        <c:lblOffset val="100"/>
        <c:tickLblSkip val="1"/>
        <c:tickMarkSkip val="1"/>
      </c:catAx>
      <c:valAx>
        <c:axId val="7748300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48147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3226624"/>
        <c:axId val="83228160"/>
      </c:barChart>
      <c:catAx>
        <c:axId val="83226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228160"/>
        <c:crosses val="autoZero"/>
        <c:auto val="1"/>
        <c:lblAlgn val="ctr"/>
        <c:lblOffset val="100"/>
        <c:tickLblSkip val="1"/>
        <c:tickMarkSkip val="1"/>
      </c:catAx>
      <c:valAx>
        <c:axId val="8322816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22662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3245312"/>
        <c:axId val="83267584"/>
      </c:barChart>
      <c:catAx>
        <c:axId val="83245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267584"/>
        <c:crosses val="autoZero"/>
        <c:auto val="1"/>
        <c:lblAlgn val="ctr"/>
        <c:lblOffset val="100"/>
        <c:tickLblSkip val="1"/>
        <c:tickMarkSkip val="1"/>
      </c:catAx>
      <c:valAx>
        <c:axId val="8326758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2453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3370752"/>
        <c:axId val="83372288"/>
      </c:barChart>
      <c:catAx>
        <c:axId val="83370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372288"/>
        <c:crosses val="autoZero"/>
        <c:auto val="1"/>
        <c:lblAlgn val="ctr"/>
        <c:lblOffset val="100"/>
        <c:tickLblSkip val="1"/>
        <c:tickMarkSkip val="1"/>
      </c:catAx>
      <c:valAx>
        <c:axId val="8337228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37075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3421824"/>
        <c:axId val="83296640"/>
      </c:barChart>
      <c:catAx>
        <c:axId val="83421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296640"/>
        <c:crosses val="autoZero"/>
        <c:auto val="1"/>
        <c:lblAlgn val="ctr"/>
        <c:lblOffset val="100"/>
        <c:tickLblSkip val="1"/>
        <c:tickMarkSkip val="1"/>
      </c:catAx>
      <c:valAx>
        <c:axId val="8329664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42182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83346176"/>
        <c:axId val="83347712"/>
      </c:barChart>
      <c:catAx>
        <c:axId val="83346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347712"/>
        <c:crosses val="autoZero"/>
        <c:auto val="1"/>
        <c:lblAlgn val="ctr"/>
        <c:lblOffset val="100"/>
        <c:tickLblSkip val="1"/>
        <c:tickMarkSkip val="1"/>
      </c:catAx>
      <c:valAx>
        <c:axId val="8334771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346176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1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10</xdr:col>
      <xdr:colOff>542925</xdr:colOff>
      <xdr:row>26</xdr:row>
      <xdr:rowOff>0</xdr:rowOff>
    </xdr:to>
    <xdr:graphicFrame macro="">
      <xdr:nvGraphicFramePr>
        <xdr:cNvPr id="12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12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10</xdr:col>
      <xdr:colOff>542925</xdr:colOff>
      <xdr:row>20</xdr:row>
      <xdr:rowOff>0</xdr:rowOff>
    </xdr:to>
    <xdr:graphicFrame macro="">
      <xdr:nvGraphicFramePr>
        <xdr:cNvPr id="13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542925</xdr:colOff>
      <xdr:row>26</xdr:row>
      <xdr:rowOff>0</xdr:rowOff>
    </xdr:to>
    <xdr:graphicFrame macro="">
      <xdr:nvGraphicFramePr>
        <xdr:cNvPr id="13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542925</xdr:colOff>
      <xdr:row>20</xdr:row>
      <xdr:rowOff>0</xdr:rowOff>
    </xdr:to>
    <xdr:graphicFrame macro="">
      <xdr:nvGraphicFramePr>
        <xdr:cNvPr id="13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1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17</xdr:row>
      <xdr:rowOff>0</xdr:rowOff>
    </xdr:from>
    <xdr:to>
      <xdr:col>5</xdr:col>
      <xdr:colOff>38100</xdr:colOff>
      <xdr:row>17</xdr:row>
      <xdr:rowOff>0</xdr:rowOff>
    </xdr:to>
    <xdr:graphicFrame macro="">
      <xdr:nvGraphicFramePr>
        <xdr:cNvPr id="1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238125</xdr:colOff>
      <xdr:row>17</xdr:row>
      <xdr:rowOff>0</xdr:rowOff>
    </xdr:from>
    <xdr:to>
      <xdr:col>10</xdr:col>
      <xdr:colOff>542925</xdr:colOff>
      <xdr:row>17</xdr:row>
      <xdr:rowOff>0</xdr:rowOff>
    </xdr:to>
    <xdr:graphicFrame macro="">
      <xdr:nvGraphicFramePr>
        <xdr:cNvPr id="1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5</xdr:col>
      <xdr:colOff>38100</xdr:colOff>
      <xdr:row>29</xdr:row>
      <xdr:rowOff>0</xdr:rowOff>
    </xdr:to>
    <xdr:graphicFrame macro="">
      <xdr:nvGraphicFramePr>
        <xdr:cNvPr id="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238125</xdr:colOff>
      <xdr:row>29</xdr:row>
      <xdr:rowOff>0</xdr:rowOff>
    </xdr:from>
    <xdr:to>
      <xdr:col>10</xdr:col>
      <xdr:colOff>542925</xdr:colOff>
      <xdr:row>29</xdr:row>
      <xdr:rowOff>0</xdr:rowOff>
    </xdr:to>
    <xdr:graphicFrame macro="">
      <xdr:nvGraphicFramePr>
        <xdr:cNvPr id="1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11</xdr:col>
      <xdr:colOff>542925</xdr:colOff>
      <xdr:row>26</xdr:row>
      <xdr:rowOff>0</xdr:rowOff>
    </xdr:to>
    <xdr:graphicFrame macro="">
      <xdr:nvGraphicFramePr>
        <xdr:cNvPr id="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11</xdr:col>
      <xdr:colOff>542925</xdr:colOff>
      <xdr:row>20</xdr:row>
      <xdr:rowOff>0</xdr:rowOff>
    </xdr:to>
    <xdr:graphicFrame macro="">
      <xdr:nvGraphicFramePr>
        <xdr:cNvPr id="3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5</xdr:col>
      <xdr:colOff>38100</xdr:colOff>
      <xdr:row>31</xdr:row>
      <xdr:rowOff>0</xdr:rowOff>
    </xdr:to>
    <xdr:graphicFrame macro="">
      <xdr:nvGraphicFramePr>
        <xdr:cNvPr id="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238125</xdr:colOff>
      <xdr:row>31</xdr:row>
      <xdr:rowOff>0</xdr:rowOff>
    </xdr:from>
    <xdr:to>
      <xdr:col>11</xdr:col>
      <xdr:colOff>542925</xdr:colOff>
      <xdr:row>31</xdr:row>
      <xdr:rowOff>0</xdr:rowOff>
    </xdr:to>
    <xdr:graphicFrame macro="">
      <xdr:nvGraphicFramePr>
        <xdr:cNvPr id="3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66675</xdr:colOff>
      <xdr:row>28</xdr:row>
      <xdr:rowOff>0</xdr:rowOff>
    </xdr:from>
    <xdr:to>
      <xdr:col>6</xdr:col>
      <xdr:colOff>38100</xdr:colOff>
      <xdr:row>28</xdr:row>
      <xdr:rowOff>0</xdr:rowOff>
    </xdr:to>
    <xdr:graphicFrame macro="">
      <xdr:nvGraphicFramePr>
        <xdr:cNvPr id="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238125</xdr:colOff>
      <xdr:row>28</xdr:row>
      <xdr:rowOff>0</xdr:rowOff>
    </xdr:from>
    <xdr:to>
      <xdr:col>11</xdr:col>
      <xdr:colOff>542925</xdr:colOff>
      <xdr:row>28</xdr:row>
      <xdr:rowOff>0</xdr:rowOff>
    </xdr:to>
    <xdr:graphicFrame macro="">
      <xdr:nvGraphicFramePr>
        <xdr:cNvPr id="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66675</xdr:colOff>
      <xdr:row>22</xdr:row>
      <xdr:rowOff>0</xdr:rowOff>
    </xdr:from>
    <xdr:to>
      <xdr:col>6</xdr:col>
      <xdr:colOff>38100</xdr:colOff>
      <xdr:row>22</xdr:row>
      <xdr:rowOff>0</xdr:rowOff>
    </xdr:to>
    <xdr:graphicFrame macro="">
      <xdr:nvGraphicFramePr>
        <xdr:cNvPr id="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238125</xdr:colOff>
      <xdr:row>22</xdr:row>
      <xdr:rowOff>0</xdr:rowOff>
    </xdr:from>
    <xdr:to>
      <xdr:col>11</xdr:col>
      <xdr:colOff>542925</xdr:colOff>
      <xdr:row>22</xdr:row>
      <xdr:rowOff>0</xdr:rowOff>
    </xdr:to>
    <xdr:graphicFrame macro="">
      <xdr:nvGraphicFramePr>
        <xdr:cNvPr id="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66675</xdr:colOff>
      <xdr:row>33</xdr:row>
      <xdr:rowOff>0</xdr:rowOff>
    </xdr:from>
    <xdr:to>
      <xdr:col>6</xdr:col>
      <xdr:colOff>38100</xdr:colOff>
      <xdr:row>33</xdr:row>
      <xdr:rowOff>0</xdr:rowOff>
    </xdr:to>
    <xdr:graphicFrame macro="">
      <xdr:nvGraphicFramePr>
        <xdr:cNvPr id="3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238125</xdr:colOff>
      <xdr:row>33</xdr:row>
      <xdr:rowOff>0</xdr:rowOff>
    </xdr:from>
    <xdr:to>
      <xdr:col>11</xdr:col>
      <xdr:colOff>542925</xdr:colOff>
      <xdr:row>33</xdr:row>
      <xdr:rowOff>0</xdr:rowOff>
    </xdr:to>
    <xdr:graphicFrame macro="">
      <xdr:nvGraphicFramePr>
        <xdr:cNvPr id="3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4"/>
  <sheetViews>
    <sheetView showGridLines="0" showRowColHeaders="0" tabSelected="1" zoomScaleNormal="100" workbookViewId="0">
      <selection activeCell="B1" sqref="B1"/>
    </sheetView>
  </sheetViews>
  <sheetFormatPr defaultRowHeight="12.75"/>
  <cols>
    <col min="1" max="1" width="2.5703125" customWidth="1"/>
    <col min="2" max="2" width="104.42578125" bestFit="1" customWidth="1"/>
  </cols>
  <sheetData>
    <row r="1" spans="2:2" ht="27" customHeight="1">
      <c r="B1" s="151" t="s">
        <v>389</v>
      </c>
    </row>
    <row r="2" spans="2:2" ht="3.75" customHeight="1">
      <c r="B2" s="65"/>
    </row>
    <row r="3" spans="2:2">
      <c r="B3" s="152"/>
    </row>
    <row r="4" spans="2:2" s="2" customFormat="1" ht="14.25" customHeight="1">
      <c r="B4" s="63" t="s">
        <v>390</v>
      </c>
    </row>
    <row r="5" spans="2:2" s="2" customFormat="1" ht="3.75" customHeight="1">
      <c r="B5" s="64"/>
    </row>
    <row r="6" spans="2:2" s="2" customFormat="1" ht="18" customHeight="1">
      <c r="B6" s="9"/>
    </row>
    <row r="7" spans="2:2" s="2" customFormat="1" ht="18" customHeight="1">
      <c r="B7" s="147" t="s">
        <v>391</v>
      </c>
    </row>
    <row r="8" spans="2:2" s="2" customFormat="1" ht="18" customHeight="1">
      <c r="B8" s="147" t="s">
        <v>392</v>
      </c>
    </row>
    <row r="9" spans="2:2" s="2" customFormat="1" ht="18" customHeight="1">
      <c r="B9" s="147" t="s">
        <v>393</v>
      </c>
    </row>
    <row r="10" spans="2:2" s="2" customFormat="1" ht="18" customHeight="1">
      <c r="B10" s="147" t="s">
        <v>388</v>
      </c>
    </row>
    <row r="11" spans="2:2" s="2" customFormat="1" ht="18" customHeight="1">
      <c r="B11" s="147" t="s">
        <v>385</v>
      </c>
    </row>
    <row r="12" spans="2:2" s="2" customFormat="1" ht="18" customHeight="1">
      <c r="B12" s="147" t="s">
        <v>384</v>
      </c>
    </row>
    <row r="13" spans="2:2" s="2" customFormat="1" ht="18" customHeight="1">
      <c r="B13" s="147" t="s">
        <v>383</v>
      </c>
    </row>
    <row r="14" spans="2:2" s="2" customFormat="1" ht="18" customHeight="1">
      <c r="B14" s="147" t="s">
        <v>386</v>
      </c>
    </row>
    <row r="15" spans="2:2" s="2" customFormat="1" ht="18" customHeight="1">
      <c r="B15" s="147" t="s">
        <v>382</v>
      </c>
    </row>
    <row r="16" spans="2:2" s="2" customFormat="1" ht="18" customHeight="1">
      <c r="B16" s="147" t="s">
        <v>387</v>
      </c>
    </row>
    <row r="17" spans="2:2" s="2" customFormat="1" ht="18" customHeight="1">
      <c r="B17" s="147" t="s">
        <v>381</v>
      </c>
    </row>
    <row r="18" spans="2:2" s="2" customFormat="1" ht="18" customHeight="1">
      <c r="B18" s="147" t="s">
        <v>380</v>
      </c>
    </row>
    <row r="19" spans="2:2" ht="18" customHeight="1">
      <c r="B19" s="147" t="s">
        <v>379</v>
      </c>
    </row>
    <row r="20" spans="2:2" ht="18" customHeight="1">
      <c r="B20" s="147" t="s">
        <v>378</v>
      </c>
    </row>
    <row r="21" spans="2:2" ht="18" customHeight="1">
      <c r="B21" s="147" t="s">
        <v>394</v>
      </c>
    </row>
    <row r="22" spans="2:2" ht="18" customHeight="1">
      <c r="B22" s="147" t="s">
        <v>395</v>
      </c>
    </row>
    <row r="23" spans="2:2" ht="18" customHeight="1">
      <c r="B23" s="168"/>
    </row>
    <row r="24" spans="2:2" ht="18" customHeight="1">
      <c r="B24" s="147" t="s">
        <v>0</v>
      </c>
    </row>
  </sheetData>
  <phoneticPr fontId="0" type="noConversion"/>
  <hyperlinks>
    <hyperlink ref="B13" location="'Q007'!A1" display="Q007_ENT_PAISES - IMPORTAÇÕES COMÉRCIO INTERNACIONAL POR PAÍSES"/>
    <hyperlink ref="B15" location="'Q009'!A1" display="Q009_SAI_PAISES - EXPORTAÇÕES COMÉRCIO INTERNACIONAL POR PAÍSES"/>
    <hyperlink ref="B17" location="'Q011'!A1" display="Q011_ENT_CGCE - IMPORTAÇÕES - COMÉRCIO INTERNACIONAL POR CGCE"/>
    <hyperlink ref="B18" location="'Q012'!A1" display="Q012_SAI_CGCE - EXPORTAÇÕES - COMÉRCIO INTERNACIONAL POR CGCE"/>
    <hyperlink ref="B19" location="'Q013'!A1" display="Q013_ENT_CAP - IMPORTAÇÕES - COMÉRCIO INTERNACIONAL POR CAPÍTULOS DA NC"/>
    <hyperlink ref="B20" location="'Q014'!A1" display="Q014_SAI_CAP - EXPORTAÇÕES - COMÉRCIO INTERNACIONAL POR CAPÍTULOS DA NC"/>
    <hyperlink ref="B22" location="'Q016'!A1" display="Q016_ZN_ECON - REPARTIÇÃO POR ZONAS ECONÓMICAS E PAÍSES DO COMÉRCIO INTERNACIONAL - TOTAL DO PAÍS"/>
    <hyperlink ref="B7" location="'Q001'!A1" display="Q001_RESUL_GLOBAIS - RESULTADOS GLOBAIS"/>
    <hyperlink ref="B8" location="'Q002'!A1" display="Q002_ENT_MES - IMPORTAÇÕES COMÉRCIO INTERNACIONAL POR MÊS"/>
    <hyperlink ref="B10" location="'Q004'!A1" display="Q004_SAI_MES - EXPORTAÇÕES COMÉRCIO INTERNACIONAL POR MÊS"/>
    <hyperlink ref="B9" location="'Q003'!A1" display="Q003_IMP_RESULT_MES - IMPORTAÇÕES COMÉRCIO INTERNACIONAL POR MÊS COM E SEM COMBUSTÍVEIS"/>
    <hyperlink ref="B11" location="'Q005'!A1" display="Q005_EXP_RESULT_MES - EXPORTAÇÕES COMÉRCIO INTERNACIONAL POR MÊS COM E SEM COMBUSTÍVEIS"/>
    <hyperlink ref="B12" location="'Q006'!A1" display="Q006_SALDO - SALDO DA BALANÇA COMERCIAL COM E SEM COMBUSTÍVEIS"/>
    <hyperlink ref="B14" location="'Q008'!A1" display="Q008_IMP_PRINC_PAISES - IMPORTAÇÕES COMÉRCIO INTERNACIONAL POR PRINCIPAIS PAÍSES E ZONAS ECONÓMICAS"/>
    <hyperlink ref="B16" location="'Q010'!A1" display="Q010_EXP_PRINC_PAISES - EXPORTAÇÕES COMÉRCIO INTERNACIONAL POR PRINCIPAIS PAÍSES E ZONAS ECONÓMICAS"/>
    <hyperlink ref="B24" location="'Nomenclatura Combinada'!A2" display="Nomenclatura Combinada - Descritivo dos Capítulos da NC"/>
    <hyperlink ref="B21" location="'Q015'!A1" display="Q015_IMP_EXP_GRP_PROD - IMPORTAÇÕES E EXPORTAÇÕES DO COMÉRCIO INTERNACIONAL POR GRUPOS DE PRODUTOS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90" zoomScaleNormal="90" workbookViewId="0">
      <selection activeCell="A2" sqref="A2:T2"/>
    </sheetView>
  </sheetViews>
  <sheetFormatPr defaultColWidth="9.140625" defaultRowHeight="12.75"/>
  <cols>
    <col min="1" max="2" width="3.140625" style="10" customWidth="1"/>
    <col min="3" max="3" width="2.5703125" style="10" customWidth="1"/>
    <col min="4" max="4" width="46.7109375" style="10" customWidth="1"/>
    <col min="5" max="5" width="0.42578125" style="10" customWidth="1"/>
    <col min="6" max="6" width="11.140625" style="10" customWidth="1"/>
    <col min="7" max="7" width="0.42578125" style="10" customWidth="1"/>
    <col min="8" max="8" width="11.140625" style="10" customWidth="1"/>
    <col min="9" max="9" width="0.42578125" style="10" customWidth="1"/>
    <col min="10" max="10" width="10.7109375" style="10" customWidth="1"/>
    <col min="11" max="11" width="0.42578125" style="10" customWidth="1"/>
    <col min="12" max="12" width="16" style="10" customWidth="1"/>
    <col min="13" max="13" width="0.42578125" style="10" customWidth="1"/>
    <col min="14" max="14" width="11.140625" style="10" customWidth="1"/>
    <col min="15" max="15" width="0.42578125" style="10" customWidth="1"/>
    <col min="16" max="16" width="11.140625" style="10" customWidth="1"/>
    <col min="17" max="17" width="0.42578125" style="10" customWidth="1"/>
    <col min="18" max="18" width="10.7109375" style="10" customWidth="1"/>
    <col min="19" max="19" width="0.42578125" style="10" customWidth="1"/>
    <col min="20" max="20" width="16" style="10" customWidth="1"/>
    <col min="21" max="21" width="8.28515625" style="10" customWidth="1"/>
    <col min="22" max="23" width="9.85546875" style="10" customWidth="1"/>
    <col min="24" max="24" width="8.42578125" style="10" customWidth="1"/>
    <col min="25" max="16384" width="9.140625" style="10"/>
  </cols>
  <sheetData>
    <row r="1" spans="1:24" ht="4.5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2" spans="1:24" ht="29.25" customHeight="1">
      <c r="A2" s="209" t="s">
        <v>653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"/>
    </row>
    <row r="3" spans="1:24" ht="3.6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11"/>
    </row>
    <row r="4" spans="1:24" ht="3.6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1"/>
    </row>
    <row r="5" spans="1:24" ht="26.25" customHeight="1">
      <c r="A5" s="212" t="s">
        <v>656</v>
      </c>
      <c r="B5" s="212"/>
      <c r="C5" s="212"/>
      <c r="D5" s="212"/>
      <c r="E5" s="124"/>
      <c r="F5" s="240" t="s">
        <v>654</v>
      </c>
      <c r="G5" s="214"/>
      <c r="H5" s="214"/>
      <c r="I5" s="214"/>
      <c r="J5" s="214"/>
      <c r="K5" s="214"/>
      <c r="L5" s="214"/>
      <c r="M5" s="125"/>
      <c r="N5" s="212" t="s">
        <v>655</v>
      </c>
      <c r="O5" s="212"/>
      <c r="P5" s="212"/>
      <c r="Q5" s="212"/>
      <c r="R5" s="212"/>
      <c r="S5" s="212"/>
      <c r="T5" s="212"/>
      <c r="W5" s="164"/>
      <c r="X5" s="164"/>
    </row>
    <row r="6" spans="1:24" ht="2.25" customHeight="1">
      <c r="A6" s="212"/>
      <c r="B6" s="212"/>
      <c r="C6" s="212"/>
      <c r="D6" s="212"/>
      <c r="E6" s="124"/>
      <c r="F6" s="126"/>
      <c r="G6" s="126"/>
      <c r="H6" s="126"/>
      <c r="I6" s="126"/>
      <c r="J6" s="126"/>
      <c r="K6" s="126"/>
      <c r="L6" s="126"/>
      <c r="M6" s="125"/>
      <c r="N6" s="127"/>
      <c r="O6" s="127"/>
      <c r="P6" s="127"/>
      <c r="Q6" s="126"/>
      <c r="R6" s="126"/>
      <c r="S6" s="127"/>
      <c r="T6" s="127"/>
      <c r="U6" s="11"/>
    </row>
    <row r="7" spans="1:24" ht="24.75" customHeight="1">
      <c r="A7" s="212"/>
      <c r="B7" s="212"/>
      <c r="C7" s="212"/>
      <c r="D7" s="212"/>
      <c r="E7" s="128"/>
      <c r="F7" s="213" t="s">
        <v>636</v>
      </c>
      <c r="G7" s="213"/>
      <c r="H7" s="213"/>
      <c r="I7" s="213"/>
      <c r="J7" s="213"/>
      <c r="K7" s="129"/>
      <c r="L7" s="155" t="s">
        <v>640</v>
      </c>
      <c r="M7" s="130"/>
      <c r="N7" s="213" t="s">
        <v>636</v>
      </c>
      <c r="O7" s="213"/>
      <c r="P7" s="213"/>
      <c r="Q7" s="213"/>
      <c r="R7" s="213"/>
      <c r="S7" s="129"/>
      <c r="T7" s="155" t="s">
        <v>640</v>
      </c>
      <c r="U7" s="11"/>
    </row>
    <row r="8" spans="1:24" ht="2.25" customHeight="1">
      <c r="A8" s="212"/>
      <c r="B8" s="212"/>
      <c r="C8" s="212"/>
      <c r="D8" s="212"/>
      <c r="E8" s="128"/>
      <c r="F8" s="129"/>
      <c r="G8" s="129"/>
      <c r="H8" s="129"/>
      <c r="I8" s="129"/>
      <c r="J8" s="129"/>
      <c r="K8" s="129"/>
      <c r="L8" s="131"/>
      <c r="M8" s="130"/>
      <c r="N8" s="129"/>
      <c r="O8" s="129"/>
      <c r="P8" s="129"/>
      <c r="Q8" s="129"/>
      <c r="R8" s="129"/>
      <c r="S8" s="129"/>
      <c r="T8" s="129"/>
      <c r="U8" s="11"/>
    </row>
    <row r="9" spans="1:24" ht="34.5" customHeight="1">
      <c r="A9" s="212"/>
      <c r="B9" s="212"/>
      <c r="C9" s="212"/>
      <c r="D9" s="212"/>
      <c r="E9" s="124"/>
      <c r="F9" s="132" t="s">
        <v>1096</v>
      </c>
      <c r="G9" s="126"/>
      <c r="H9" s="132" t="s">
        <v>1097</v>
      </c>
      <c r="I9" s="126"/>
      <c r="J9" s="155" t="s">
        <v>657</v>
      </c>
      <c r="K9" s="126"/>
      <c r="L9" s="108" t="s">
        <v>297</v>
      </c>
      <c r="M9" s="125"/>
      <c r="N9" s="132" t="s">
        <v>1096</v>
      </c>
      <c r="O9" s="126"/>
      <c r="P9" s="132" t="s">
        <v>1097</v>
      </c>
      <c r="Q9" s="126"/>
      <c r="R9" s="155" t="s">
        <v>657</v>
      </c>
      <c r="S9" s="126"/>
      <c r="T9" s="108" t="s">
        <v>297</v>
      </c>
      <c r="U9" s="11"/>
    </row>
    <row r="10" spans="1:24" ht="13.15" customHeight="1">
      <c r="A10" s="11"/>
      <c r="B10" s="11"/>
      <c r="C10" s="11"/>
      <c r="D10" s="11"/>
      <c r="E10" s="11"/>
      <c r="F10" s="12"/>
      <c r="G10" s="12"/>
      <c r="H10" s="12"/>
      <c r="I10" s="12"/>
      <c r="J10" s="61"/>
      <c r="K10" s="12"/>
      <c r="L10" s="61"/>
      <c r="M10" s="133"/>
      <c r="N10" s="12"/>
      <c r="O10" s="12"/>
      <c r="P10" s="12"/>
      <c r="Q10" s="12"/>
      <c r="R10" s="61"/>
      <c r="S10" s="12"/>
      <c r="T10" s="61"/>
      <c r="U10" s="11"/>
    </row>
    <row r="11" spans="1:24" ht="27.75" customHeight="1">
      <c r="A11" s="238" t="s">
        <v>669</v>
      </c>
      <c r="B11" s="238"/>
      <c r="C11" s="238"/>
      <c r="D11" s="238"/>
      <c r="E11" s="134"/>
      <c r="F11" s="135"/>
      <c r="G11" s="135"/>
      <c r="H11" s="135"/>
      <c r="I11" s="135"/>
      <c r="J11" s="136"/>
      <c r="K11" s="135"/>
      <c r="L11" s="137"/>
      <c r="M11" s="138"/>
      <c r="N11" s="135"/>
      <c r="O11" s="135"/>
      <c r="P11" s="135"/>
      <c r="Q11" s="135"/>
      <c r="R11" s="136"/>
      <c r="S11" s="135"/>
      <c r="T11" s="137"/>
      <c r="U11" s="11"/>
      <c r="W11" s="154"/>
      <c r="X11" s="154"/>
    </row>
    <row r="12" spans="1:24" ht="12.75" customHeight="1">
      <c r="A12" s="57"/>
      <c r="B12" s="57" t="s">
        <v>367</v>
      </c>
      <c r="C12" s="57" t="s">
        <v>658</v>
      </c>
      <c r="D12" s="57"/>
      <c r="E12" s="57"/>
      <c r="F12" s="57">
        <v>1257.0145210000001</v>
      </c>
      <c r="G12" s="57"/>
      <c r="H12" s="57">
        <v>1985.0121369999999</v>
      </c>
      <c r="I12" s="57"/>
      <c r="J12" s="139">
        <f t="shared" ref="J12:J21" si="0">F12-H12</f>
        <v>-727.99761599999988</v>
      </c>
      <c r="K12" s="57"/>
      <c r="L12" s="140">
        <f t="shared" ref="L12:L21" si="1">F12/H12*100-100</f>
        <v>-36.674718629188909</v>
      </c>
      <c r="M12" s="133"/>
      <c r="N12" s="57">
        <v>5059.3333490000005</v>
      </c>
      <c r="O12" s="57"/>
      <c r="P12" s="57">
        <v>6022.0811969999995</v>
      </c>
      <c r="Q12" s="57"/>
      <c r="R12" s="139">
        <f>N12-P12</f>
        <v>-962.74784799999907</v>
      </c>
      <c r="S12" s="57"/>
      <c r="T12" s="140">
        <f t="shared" ref="T12:T21" si="2">N12/P12*100-100</f>
        <v>-15.986962256165</v>
      </c>
      <c r="U12" s="11"/>
    </row>
    <row r="13" spans="1:24" ht="12.75" customHeight="1">
      <c r="A13" s="11"/>
      <c r="B13" s="57" t="s">
        <v>368</v>
      </c>
      <c r="C13" s="57" t="s">
        <v>659</v>
      </c>
      <c r="D13" s="141"/>
      <c r="E13" s="11"/>
      <c r="F13" s="57">
        <v>458.16223000000002</v>
      </c>
      <c r="G13" s="57"/>
      <c r="H13" s="57">
        <v>1007.580405</v>
      </c>
      <c r="I13" s="57"/>
      <c r="J13" s="139">
        <f t="shared" si="0"/>
        <v>-549.41817500000002</v>
      </c>
      <c r="K13" s="57"/>
      <c r="L13" s="140">
        <f t="shared" si="1"/>
        <v>-54.528469616278414</v>
      </c>
      <c r="M13" s="133"/>
      <c r="N13" s="57">
        <v>2138.9837010000001</v>
      </c>
      <c r="O13" s="57"/>
      <c r="P13" s="57">
        <v>2833.0933500000001</v>
      </c>
      <c r="Q13" s="57"/>
      <c r="R13" s="139">
        <f>N13-P13</f>
        <v>-694.10964899999999</v>
      </c>
      <c r="S13" s="57"/>
      <c r="T13" s="140">
        <f t="shared" si="2"/>
        <v>-24.500062767081076</v>
      </c>
      <c r="U13" s="11"/>
    </row>
    <row r="14" spans="1:24" ht="12.75" customHeight="1">
      <c r="A14" s="57"/>
      <c r="B14" s="57" t="s">
        <v>369</v>
      </c>
      <c r="C14" s="57" t="s">
        <v>660</v>
      </c>
      <c r="D14" s="57"/>
      <c r="E14" s="57"/>
      <c r="F14" s="57">
        <v>276.08913999999999</v>
      </c>
      <c r="G14" s="57"/>
      <c r="H14" s="57">
        <v>603.30361200000004</v>
      </c>
      <c r="I14" s="57"/>
      <c r="J14" s="139">
        <f t="shared" si="0"/>
        <v>-327.21447200000006</v>
      </c>
      <c r="K14" s="57"/>
      <c r="L14" s="140">
        <f t="shared" si="1"/>
        <v>-54.237114695079939</v>
      </c>
      <c r="M14" s="133"/>
      <c r="N14" s="57">
        <v>1366.2411280000001</v>
      </c>
      <c r="O14" s="57"/>
      <c r="P14" s="57">
        <v>1910.6462970000002</v>
      </c>
      <c r="Q14" s="57"/>
      <c r="R14" s="139">
        <f t="shared" ref="R14:R21" si="3">N14-P14</f>
        <v>-544.40516900000011</v>
      </c>
      <c r="S14" s="57"/>
      <c r="T14" s="140">
        <f t="shared" si="2"/>
        <v>-28.493247015671997</v>
      </c>
      <c r="U14" s="11"/>
      <c r="V14" s="142"/>
      <c r="W14" s="142"/>
    </row>
    <row r="15" spans="1:24" ht="12.75" customHeight="1">
      <c r="A15" s="11"/>
      <c r="B15" s="57" t="s">
        <v>370</v>
      </c>
      <c r="C15" s="57" t="s">
        <v>661</v>
      </c>
      <c r="D15" s="141"/>
      <c r="E15" s="11"/>
      <c r="F15" s="57">
        <v>190.33900800000001</v>
      </c>
      <c r="G15" s="57"/>
      <c r="H15" s="57">
        <v>342.77484199999998</v>
      </c>
      <c r="I15" s="57"/>
      <c r="J15" s="139">
        <f t="shared" si="0"/>
        <v>-152.43583399999997</v>
      </c>
      <c r="K15" s="57"/>
      <c r="L15" s="140">
        <f t="shared" si="1"/>
        <v>-44.471126617863042</v>
      </c>
      <c r="M15" s="133"/>
      <c r="N15" s="57">
        <v>829.314885</v>
      </c>
      <c r="O15" s="57"/>
      <c r="P15" s="57">
        <v>1027.2078470000001</v>
      </c>
      <c r="Q15" s="57"/>
      <c r="R15" s="139">
        <f t="shared" si="3"/>
        <v>-197.89296200000013</v>
      </c>
      <c r="S15" s="57"/>
      <c r="T15" s="140">
        <f t="shared" si="2"/>
        <v>-19.265133398070716</v>
      </c>
      <c r="U15" s="11"/>
      <c r="V15" s="142"/>
      <c r="W15" s="142"/>
    </row>
    <row r="16" spans="1:24" ht="12.75" customHeight="1">
      <c r="A16" s="11"/>
      <c r="B16" s="57" t="s">
        <v>371</v>
      </c>
      <c r="C16" s="57" t="s">
        <v>662</v>
      </c>
      <c r="D16" s="141"/>
      <c r="E16" s="11"/>
      <c r="F16" s="57">
        <v>263.306759</v>
      </c>
      <c r="G16" s="57"/>
      <c r="H16" s="57">
        <v>365.23080099999999</v>
      </c>
      <c r="I16" s="57"/>
      <c r="J16" s="139">
        <f t="shared" si="0"/>
        <v>-101.92404199999999</v>
      </c>
      <c r="K16" s="57"/>
      <c r="L16" s="140">
        <f t="shared" si="1"/>
        <v>-27.906748752003523</v>
      </c>
      <c r="M16" s="133"/>
      <c r="N16" s="57">
        <v>884.50361699999996</v>
      </c>
      <c r="O16" s="57"/>
      <c r="P16" s="57">
        <v>1024.3593209999999</v>
      </c>
      <c r="Q16" s="57"/>
      <c r="R16" s="139">
        <f t="shared" si="3"/>
        <v>-139.85570399999995</v>
      </c>
      <c r="S16" s="57"/>
      <c r="T16" s="140">
        <f t="shared" si="2"/>
        <v>-13.652992766588</v>
      </c>
      <c r="U16" s="11"/>
      <c r="V16" s="142"/>
      <c r="W16" s="142"/>
    </row>
    <row r="17" spans="1:23" ht="12.75" customHeight="1">
      <c r="A17" s="11"/>
      <c r="B17" s="57" t="s">
        <v>372</v>
      </c>
      <c r="C17" s="57" t="s">
        <v>663</v>
      </c>
      <c r="D17" s="141"/>
      <c r="E17" s="11"/>
      <c r="F17" s="57">
        <v>242.17513299999999</v>
      </c>
      <c r="G17" s="57"/>
      <c r="H17" s="57">
        <v>191.04914299999999</v>
      </c>
      <c r="I17" s="57"/>
      <c r="J17" s="139">
        <f t="shared" si="0"/>
        <v>51.125990000000002</v>
      </c>
      <c r="K17" s="57"/>
      <c r="L17" s="140">
        <f t="shared" si="1"/>
        <v>26.76064869864399</v>
      </c>
      <c r="M17" s="133"/>
      <c r="N17" s="57">
        <v>651.005492</v>
      </c>
      <c r="O17" s="57"/>
      <c r="P17" s="57">
        <v>654.29618399999993</v>
      </c>
      <c r="Q17" s="57"/>
      <c r="R17" s="139">
        <f t="shared" si="3"/>
        <v>-3.2906919999999218</v>
      </c>
      <c r="S17" s="57"/>
      <c r="T17" s="140">
        <f t="shared" si="2"/>
        <v>-0.50293614428292699</v>
      </c>
      <c r="U17" s="11"/>
      <c r="V17" s="142"/>
      <c r="W17" s="142"/>
    </row>
    <row r="18" spans="1:23" ht="12.75" customHeight="1">
      <c r="A18" s="11"/>
      <c r="B18" s="57" t="s">
        <v>373</v>
      </c>
      <c r="C18" s="57" t="s">
        <v>664</v>
      </c>
      <c r="D18" s="141"/>
      <c r="E18" s="11"/>
      <c r="F18" s="57">
        <v>123.35892200000001</v>
      </c>
      <c r="G18" s="57"/>
      <c r="H18" s="57">
        <v>196.15308999999999</v>
      </c>
      <c r="I18" s="57"/>
      <c r="J18" s="139">
        <f t="shared" si="0"/>
        <v>-72.794167999999985</v>
      </c>
      <c r="K18" s="57"/>
      <c r="L18" s="140">
        <f t="shared" si="1"/>
        <v>-37.110895372588828</v>
      </c>
      <c r="M18" s="133"/>
      <c r="N18" s="57">
        <v>500.71182399999998</v>
      </c>
      <c r="O18" s="57"/>
      <c r="P18" s="57">
        <v>590.39916399999993</v>
      </c>
      <c r="Q18" s="57"/>
      <c r="R18" s="139">
        <f t="shared" si="3"/>
        <v>-89.687339999999949</v>
      </c>
      <c r="S18" s="57"/>
      <c r="T18" s="140">
        <f t="shared" si="2"/>
        <v>-15.190966632195284</v>
      </c>
      <c r="U18" s="11"/>
      <c r="V18" s="142"/>
      <c r="W18" s="142"/>
    </row>
    <row r="19" spans="1:23" ht="12.75" customHeight="1">
      <c r="A19" s="11"/>
      <c r="B19" s="57" t="s">
        <v>374</v>
      </c>
      <c r="C19" s="57" t="s">
        <v>665</v>
      </c>
      <c r="D19" s="141"/>
      <c r="E19" s="11"/>
      <c r="F19" s="57">
        <v>109.31968999999999</v>
      </c>
      <c r="G19" s="57"/>
      <c r="H19" s="57">
        <v>153.284358</v>
      </c>
      <c r="I19" s="57"/>
      <c r="J19" s="139">
        <f t="shared" si="0"/>
        <v>-43.964668000000003</v>
      </c>
      <c r="K19" s="57"/>
      <c r="L19" s="140">
        <f t="shared" si="1"/>
        <v>-28.681770647465541</v>
      </c>
      <c r="M19" s="133"/>
      <c r="N19" s="57">
        <v>482.03702099999998</v>
      </c>
      <c r="O19" s="57"/>
      <c r="P19" s="57">
        <v>480.06780200000003</v>
      </c>
      <c r="Q19" s="57"/>
      <c r="R19" s="139">
        <f t="shared" si="3"/>
        <v>1.9692189999999528</v>
      </c>
      <c r="S19" s="57"/>
      <c r="T19" s="140">
        <f t="shared" si="2"/>
        <v>0.41019601643685633</v>
      </c>
      <c r="U19" s="11"/>
      <c r="V19" s="142"/>
      <c r="W19" s="142"/>
    </row>
    <row r="20" spans="1:23" ht="12.75" customHeight="1">
      <c r="A20" s="11"/>
      <c r="B20" s="57" t="s">
        <v>375</v>
      </c>
      <c r="C20" s="57" t="s">
        <v>666</v>
      </c>
      <c r="D20" s="141"/>
      <c r="E20" s="11"/>
      <c r="F20" s="57">
        <v>81.709935999999999</v>
      </c>
      <c r="G20" s="57"/>
      <c r="H20" s="57">
        <v>176.94787500000001</v>
      </c>
      <c r="I20" s="57"/>
      <c r="J20" s="139">
        <f t="shared" si="0"/>
        <v>-95.237939000000011</v>
      </c>
      <c r="K20" s="57"/>
      <c r="L20" s="140">
        <f t="shared" si="1"/>
        <v>-53.822595495989994</v>
      </c>
      <c r="M20" s="133"/>
      <c r="N20" s="57">
        <v>313.65084300000001</v>
      </c>
      <c r="O20" s="57"/>
      <c r="P20" s="57">
        <v>460.14390000000003</v>
      </c>
      <c r="Q20" s="57"/>
      <c r="R20" s="139">
        <f t="shared" si="3"/>
        <v>-146.49305700000002</v>
      </c>
      <c r="S20" s="57"/>
      <c r="T20" s="140">
        <f t="shared" si="2"/>
        <v>-31.836357495992019</v>
      </c>
      <c r="U20" s="11"/>
      <c r="V20" s="142"/>
      <c r="W20" s="142"/>
    </row>
    <row r="21" spans="1:23" ht="12.75" customHeight="1">
      <c r="A21" s="11"/>
      <c r="B21" s="57" t="s">
        <v>376</v>
      </c>
      <c r="C21" s="57" t="s">
        <v>667</v>
      </c>
      <c r="D21" s="141"/>
      <c r="E21" s="11"/>
      <c r="F21" s="57">
        <v>57.024980999999997</v>
      </c>
      <c r="G21" s="57"/>
      <c r="H21" s="57">
        <v>183.74087599999999</v>
      </c>
      <c r="I21" s="57"/>
      <c r="J21" s="139">
        <f t="shared" si="0"/>
        <v>-126.71589499999999</v>
      </c>
      <c r="K21" s="57"/>
      <c r="L21" s="140">
        <f t="shared" si="1"/>
        <v>-68.96445568268652</v>
      </c>
      <c r="M21" s="133"/>
      <c r="N21" s="57">
        <v>107.17570099999999</v>
      </c>
      <c r="O21" s="57"/>
      <c r="P21" s="57">
        <v>367.72909699999997</v>
      </c>
      <c r="Q21" s="57"/>
      <c r="R21" s="139">
        <f t="shared" si="3"/>
        <v>-260.55339599999996</v>
      </c>
      <c r="S21" s="57"/>
      <c r="T21" s="140">
        <f t="shared" si="2"/>
        <v>-70.854712919277091</v>
      </c>
      <c r="U21" s="11"/>
      <c r="V21" s="142"/>
      <c r="W21" s="142"/>
    </row>
    <row r="22" spans="1:23" ht="4.5" customHeight="1">
      <c r="A22" s="11"/>
      <c r="B22" s="141"/>
      <c r="C22" s="141"/>
      <c r="D22" s="11"/>
      <c r="E22" s="11"/>
      <c r="F22" s="57"/>
      <c r="G22" s="57"/>
      <c r="H22" s="57"/>
      <c r="I22" s="57"/>
      <c r="J22" s="139"/>
      <c r="K22" s="57"/>
      <c r="L22" s="140"/>
      <c r="M22" s="133"/>
      <c r="N22" s="57"/>
      <c r="O22" s="11"/>
      <c r="P22" s="57"/>
      <c r="Q22" s="57"/>
      <c r="R22" s="139"/>
      <c r="S22" s="57"/>
      <c r="T22" s="140"/>
      <c r="U22" s="11"/>
      <c r="V22" s="142"/>
      <c r="W22" s="142"/>
    </row>
    <row r="23" spans="1:23" ht="30" customHeight="1">
      <c r="A23" s="238" t="s">
        <v>668</v>
      </c>
      <c r="B23" s="238"/>
      <c r="C23" s="238"/>
      <c r="D23" s="238"/>
      <c r="E23" s="143"/>
      <c r="F23" s="135">
        <v>2669.3570230000005</v>
      </c>
      <c r="G23" s="135"/>
      <c r="H23" s="135">
        <v>4651.9187549999997</v>
      </c>
      <c r="I23" s="135"/>
      <c r="J23" s="136">
        <f>F23-H23</f>
        <v>-1982.5617319999992</v>
      </c>
      <c r="K23" s="201"/>
      <c r="L23" s="137">
        <f>F23/H23*100-100</f>
        <v>-42.618150410926503</v>
      </c>
      <c r="M23" s="138"/>
      <c r="N23" s="135">
        <v>11202.667549999998</v>
      </c>
      <c r="O23" s="135"/>
      <c r="P23" s="135">
        <v>13887.955785999999</v>
      </c>
      <c r="Q23" s="135"/>
      <c r="R23" s="136">
        <f>N23-P23</f>
        <v>-2685.2882360000003</v>
      </c>
      <c r="S23" s="201"/>
      <c r="T23" s="137">
        <f>N23/P23*100-100</f>
        <v>-19.335374315541472</v>
      </c>
      <c r="U23" s="11"/>
      <c r="V23" s="142"/>
      <c r="W23" s="142"/>
    </row>
    <row r="24" spans="1:23" s="193" customFormat="1" ht="30" customHeight="1">
      <c r="A24" s="236" t="s">
        <v>672</v>
      </c>
      <c r="B24" s="236"/>
      <c r="C24" s="236"/>
      <c r="D24" s="236"/>
      <c r="E24" s="189"/>
      <c r="F24" s="189">
        <v>2878.1987960000001</v>
      </c>
      <c r="G24" s="189"/>
      <c r="H24" s="189">
        <v>5017.0794229999992</v>
      </c>
      <c r="I24" s="189"/>
      <c r="J24" s="202">
        <f>F24-H24</f>
        <v>-2138.8806269999991</v>
      </c>
      <c r="K24" s="202"/>
      <c r="L24" s="203">
        <f>F24/H24*100-100</f>
        <v>-42.631986593527749</v>
      </c>
      <c r="M24" s="190"/>
      <c r="N24" s="189">
        <f>N25-N19</f>
        <v>12069.433621</v>
      </c>
      <c r="O24" s="189"/>
      <c r="P24" s="189">
        <f>P25-P19</f>
        <v>14872.499253</v>
      </c>
      <c r="Q24" s="189"/>
      <c r="R24" s="202">
        <f>N24-P24</f>
        <v>-2803.0656319999998</v>
      </c>
      <c r="S24" s="202"/>
      <c r="T24" s="203">
        <f>N24/P24*100-100</f>
        <v>-18.84730726367043</v>
      </c>
      <c r="U24" s="191"/>
      <c r="V24" s="192"/>
      <c r="W24" s="192"/>
    </row>
    <row r="25" spans="1:23" ht="30" customHeight="1">
      <c r="A25" s="238" t="s">
        <v>670</v>
      </c>
      <c r="B25" s="238"/>
      <c r="C25" s="238"/>
      <c r="D25" s="238"/>
      <c r="E25" s="143"/>
      <c r="F25" s="135">
        <v>2987.5184859999999</v>
      </c>
      <c r="G25" s="135"/>
      <c r="H25" s="135">
        <v>5170.3637809999991</v>
      </c>
      <c r="I25" s="135"/>
      <c r="J25" s="136">
        <f>F25-H25</f>
        <v>-2182.8452949999992</v>
      </c>
      <c r="K25" s="201"/>
      <c r="L25" s="137">
        <f>F25/H25*100-100</f>
        <v>-42.218408364639579</v>
      </c>
      <c r="M25" s="138"/>
      <c r="N25" s="135">
        <v>12551.470642</v>
      </c>
      <c r="O25" s="135"/>
      <c r="P25" s="135">
        <v>15352.567055</v>
      </c>
      <c r="Q25" s="135"/>
      <c r="R25" s="136">
        <f>N25-P25</f>
        <v>-2801.0964129999993</v>
      </c>
      <c r="S25" s="201"/>
      <c r="T25" s="137">
        <f>N25/P25*100-100</f>
        <v>-18.245133878687355</v>
      </c>
      <c r="U25" s="11"/>
      <c r="V25" s="142"/>
      <c r="W25" s="142"/>
    </row>
    <row r="26" spans="1:23" ht="30" customHeight="1">
      <c r="A26" s="236" t="s">
        <v>673</v>
      </c>
      <c r="B26" s="236"/>
      <c r="C26" s="236"/>
      <c r="D26" s="236"/>
      <c r="E26" s="189"/>
      <c r="F26" s="189">
        <v>1257.524271</v>
      </c>
      <c r="G26" s="189"/>
      <c r="H26" s="189">
        <v>1773.51332</v>
      </c>
      <c r="I26" s="57"/>
      <c r="J26" s="202">
        <f>F26-H26</f>
        <v>-515.98904900000002</v>
      </c>
      <c r="K26" s="121"/>
      <c r="L26" s="203">
        <f>F26/H26*100-100</f>
        <v>-29.094173874036656</v>
      </c>
      <c r="M26" s="144"/>
      <c r="N26" s="189">
        <f>N27+N19</f>
        <v>4625.9074400000009</v>
      </c>
      <c r="O26" s="189"/>
      <c r="P26" s="189">
        <f>P27+P19</f>
        <v>5080.9224370000011</v>
      </c>
      <c r="Q26" s="57"/>
      <c r="R26" s="202">
        <f>N26-P26</f>
        <v>-455.01499700000022</v>
      </c>
      <c r="S26" s="202"/>
      <c r="T26" s="203">
        <f>N26/P26*100-100</f>
        <v>-8.9553619966035427</v>
      </c>
      <c r="U26" s="11"/>
      <c r="V26" s="142"/>
      <c r="W26" s="142"/>
    </row>
    <row r="27" spans="1:23" ht="30" customHeight="1">
      <c r="A27" s="237" t="s">
        <v>671</v>
      </c>
      <c r="B27" s="237"/>
      <c r="C27" s="237"/>
      <c r="D27" s="237"/>
      <c r="E27" s="143"/>
      <c r="F27" s="135">
        <v>1148.204581</v>
      </c>
      <c r="G27" s="135"/>
      <c r="H27" s="135">
        <v>1620.2289619999999</v>
      </c>
      <c r="I27" s="135"/>
      <c r="J27" s="136">
        <f>F27-H27</f>
        <v>-472.02438099999995</v>
      </c>
      <c r="K27" s="201"/>
      <c r="L27" s="137">
        <f>F27/H27*100-100</f>
        <v>-29.133189942323725</v>
      </c>
      <c r="M27" s="138"/>
      <c r="N27" s="135">
        <v>4143.8704190000008</v>
      </c>
      <c r="O27" s="135"/>
      <c r="P27" s="135">
        <v>4600.8546350000006</v>
      </c>
      <c r="Q27" s="135"/>
      <c r="R27" s="136">
        <f>N27-P27</f>
        <v>-456.98421599999983</v>
      </c>
      <c r="S27" s="201"/>
      <c r="T27" s="137">
        <f>N27/P27*100-100</f>
        <v>-9.9325940994438753</v>
      </c>
      <c r="U27" s="11"/>
      <c r="V27" s="142"/>
      <c r="W27" s="142"/>
    </row>
    <row r="28" spans="1:23" ht="3" customHeight="1">
      <c r="A28" s="145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11"/>
      <c r="V28" s="142"/>
      <c r="W28" s="142"/>
    </row>
    <row r="29" spans="1:23" ht="3.75" customHeight="1">
      <c r="A29" s="14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1"/>
      <c r="V29" s="142"/>
      <c r="W29" s="142"/>
    </row>
    <row r="30" spans="1:2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>
      <c r="A33" s="11"/>
      <c r="B33" s="11"/>
      <c r="C33" s="11"/>
      <c r="D33" s="11"/>
      <c r="E33" s="11"/>
      <c r="F33" s="204"/>
      <c r="G33" s="11"/>
      <c r="H33" s="204"/>
      <c r="I33" s="11"/>
      <c r="J33" s="11"/>
      <c r="K33" s="11"/>
      <c r="L33" s="11"/>
      <c r="M33" s="11"/>
      <c r="N33" s="204"/>
      <c r="O33" s="11"/>
      <c r="P33" s="204"/>
      <c r="Q33" s="11"/>
      <c r="R33" s="11"/>
      <c r="S33" s="11"/>
      <c r="T33" s="11"/>
      <c r="U33" s="11"/>
    </row>
    <row r="34" spans="1:21" ht="30" customHeight="1">
      <c r="A34" s="243" t="s">
        <v>691</v>
      </c>
      <c r="B34" s="243"/>
      <c r="C34" s="243"/>
      <c r="D34" s="243"/>
      <c r="E34" s="205"/>
      <c r="F34" s="244" t="s">
        <v>692</v>
      </c>
      <c r="G34" s="244"/>
      <c r="H34" s="244"/>
      <c r="I34" s="244"/>
      <c r="J34" s="244"/>
      <c r="K34" s="244"/>
      <c r="L34" s="244"/>
      <c r="M34" s="11"/>
      <c r="N34" s="204"/>
      <c r="O34" s="11"/>
      <c r="P34" s="204"/>
      <c r="Q34" s="11"/>
      <c r="R34" s="11"/>
      <c r="S34" s="11"/>
      <c r="T34" s="11"/>
      <c r="U34" s="11"/>
    </row>
    <row r="35" spans="1:21" ht="30" customHeight="1">
      <c r="A35" s="245" t="s">
        <v>693</v>
      </c>
      <c r="B35" s="245"/>
      <c r="C35" s="245"/>
      <c r="D35" s="245"/>
      <c r="E35" s="205"/>
      <c r="F35" s="242" t="s">
        <v>694</v>
      </c>
      <c r="G35" s="242"/>
      <c r="H35" s="242"/>
      <c r="I35" s="242"/>
      <c r="J35" s="242"/>
      <c r="K35" s="242"/>
      <c r="L35" s="242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30" customHeight="1">
      <c r="A36" s="243" t="s">
        <v>695</v>
      </c>
      <c r="B36" s="243"/>
      <c r="C36" s="243"/>
      <c r="D36" s="243"/>
      <c r="E36" s="205"/>
      <c r="F36" s="244" t="s">
        <v>694</v>
      </c>
      <c r="G36" s="244"/>
      <c r="H36" s="244"/>
      <c r="I36" s="244"/>
      <c r="J36" s="244"/>
      <c r="K36" s="244"/>
      <c r="L36" s="244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30" customHeight="1">
      <c r="A37" s="241" t="s">
        <v>696</v>
      </c>
      <c r="B37" s="241"/>
      <c r="C37" s="241"/>
      <c r="D37" s="241"/>
      <c r="E37" s="205"/>
      <c r="F37" s="242" t="s">
        <v>692</v>
      </c>
      <c r="G37" s="242"/>
      <c r="H37" s="242"/>
      <c r="I37" s="242"/>
      <c r="J37" s="242"/>
      <c r="K37" s="242"/>
      <c r="L37" s="242"/>
      <c r="M37" s="11"/>
      <c r="N37" s="11"/>
      <c r="O37" s="11"/>
      <c r="P37" s="11"/>
      <c r="Q37" s="11"/>
      <c r="R37" s="11"/>
      <c r="S37" s="11"/>
      <c r="T37" s="11"/>
      <c r="U37" s="11"/>
    </row>
    <row r="38" spans="1:21">
      <c r="A38" s="11"/>
      <c r="B38" s="11"/>
      <c r="C38" s="11"/>
      <c r="D38" s="11"/>
      <c r="E38" s="11"/>
      <c r="F38" s="204"/>
      <c r="G38" s="11"/>
      <c r="H38" s="204"/>
      <c r="I38" s="11"/>
      <c r="J38" s="11"/>
      <c r="K38" s="11"/>
      <c r="L38" s="11"/>
      <c r="M38" s="11"/>
      <c r="N38" s="204"/>
      <c r="O38" s="11"/>
      <c r="P38" s="204"/>
      <c r="Q38" s="11"/>
      <c r="R38" s="11"/>
      <c r="S38" s="11"/>
      <c r="T38" s="11"/>
      <c r="U38" s="11"/>
    </row>
    <row r="39" spans="1:2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</sheetData>
  <mergeCells count="21">
    <mergeCell ref="A37:D37"/>
    <mergeCell ref="F37:L37"/>
    <mergeCell ref="A34:D34"/>
    <mergeCell ref="F34:L34"/>
    <mergeCell ref="A35:D35"/>
    <mergeCell ref="F35:L35"/>
    <mergeCell ref="A36:D36"/>
    <mergeCell ref="F36:L36"/>
    <mergeCell ref="A1:T1"/>
    <mergeCell ref="A2:T2"/>
    <mergeCell ref="A5:D9"/>
    <mergeCell ref="F5:L5"/>
    <mergeCell ref="N5:T5"/>
    <mergeCell ref="F7:J7"/>
    <mergeCell ref="N7:R7"/>
    <mergeCell ref="A26:D26"/>
    <mergeCell ref="A27:D27"/>
    <mergeCell ref="A11:D11"/>
    <mergeCell ref="A23:D23"/>
    <mergeCell ref="A24:D24"/>
    <mergeCell ref="A25:D25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8"/>
  <sheetViews>
    <sheetView showGridLines="0" topLeftCell="A2" zoomScale="90" zoomScaleNormal="90" workbookViewId="0">
      <selection activeCell="A2" sqref="A2:S2"/>
    </sheetView>
  </sheetViews>
  <sheetFormatPr defaultRowHeight="9"/>
  <cols>
    <col min="1" max="1" width="6.5703125" style="28" customWidth="1"/>
    <col min="2" max="2" width="9.28515625" style="16" customWidth="1"/>
    <col min="3" max="17" width="10.140625" style="16" customWidth="1"/>
    <col min="18" max="18" width="6.5703125" style="16" customWidth="1"/>
    <col min="19" max="19" width="9.140625" style="16"/>
    <col min="20" max="20" width="2.85546875" style="16" customWidth="1"/>
    <col min="21" max="16384" width="9.140625" style="16"/>
  </cols>
  <sheetData>
    <row r="1" spans="1:21" hidden="1"/>
    <row r="2" spans="1:21" ht="24" customHeight="1">
      <c r="A2" s="222" t="s">
        <v>579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154"/>
    </row>
    <row r="3" spans="1:21" s="17" customFormat="1" ht="6.75" customHeight="1" thickBo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21" ht="12" customHeight="1" thickBot="1">
      <c r="A4" s="224" t="s">
        <v>162</v>
      </c>
      <c r="B4" s="224" t="s">
        <v>163</v>
      </c>
      <c r="C4" s="226" t="s">
        <v>582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  <c r="R4" s="224" t="s">
        <v>539</v>
      </c>
      <c r="S4" s="224" t="s">
        <v>526</v>
      </c>
      <c r="U4" s="164"/>
    </row>
    <row r="5" spans="1:21" ht="21.75" customHeight="1" thickBot="1">
      <c r="A5" s="225"/>
      <c r="B5" s="225"/>
      <c r="C5" s="91" t="s">
        <v>164</v>
      </c>
      <c r="D5" s="91" t="s">
        <v>165</v>
      </c>
      <c r="E5" s="91" t="s">
        <v>166</v>
      </c>
      <c r="F5" s="91" t="s">
        <v>167</v>
      </c>
      <c r="G5" s="91" t="s">
        <v>168</v>
      </c>
      <c r="H5" s="91" t="s">
        <v>354</v>
      </c>
      <c r="I5" s="91" t="s">
        <v>169</v>
      </c>
      <c r="J5" s="91" t="s">
        <v>170</v>
      </c>
      <c r="K5" s="91" t="s">
        <v>171</v>
      </c>
      <c r="L5" s="91" t="s">
        <v>172</v>
      </c>
      <c r="M5" s="91" t="s">
        <v>173</v>
      </c>
      <c r="N5" s="91" t="s">
        <v>174</v>
      </c>
      <c r="O5" s="91" t="s">
        <v>175</v>
      </c>
      <c r="P5" s="91" t="s">
        <v>176</v>
      </c>
      <c r="Q5" s="91" t="s">
        <v>177</v>
      </c>
      <c r="R5" s="225"/>
      <c r="S5" s="225"/>
    </row>
    <row r="6" spans="1:21" ht="12.75">
      <c r="A6" s="167">
        <v>2019</v>
      </c>
      <c r="B6" s="16" t="s">
        <v>340</v>
      </c>
      <c r="C6" s="18">
        <v>648.96990200000005</v>
      </c>
      <c r="D6" s="18">
        <v>59.002809999999997</v>
      </c>
      <c r="E6" s="18">
        <v>100.477773</v>
      </c>
      <c r="F6" s="18">
        <v>13.808043</v>
      </c>
      <c r="G6" s="18">
        <v>5.2514830000000003</v>
      </c>
      <c r="H6" s="18">
        <v>5.0094839999999996</v>
      </c>
      <c r="I6" s="18">
        <v>41.048048000000001</v>
      </c>
      <c r="J6" s="18">
        <v>35.734807000000004</v>
      </c>
      <c r="K6" s="18">
        <v>29.710659</v>
      </c>
      <c r="L6" s="18">
        <v>1257.3985130000001</v>
      </c>
      <c r="M6" s="18">
        <v>2.3780329999999998</v>
      </c>
      <c r="N6" s="18">
        <v>13.504996</v>
      </c>
      <c r="O6" s="18">
        <v>642.36546999999996</v>
      </c>
      <c r="P6" s="18">
        <v>14.357023999999999</v>
      </c>
      <c r="Q6" s="18">
        <v>21.339023999999998</v>
      </c>
      <c r="R6" s="167">
        <v>2019</v>
      </c>
      <c r="S6" s="16" t="s">
        <v>542</v>
      </c>
      <c r="U6" s="154"/>
    </row>
    <row r="7" spans="1:21">
      <c r="B7" s="16" t="s">
        <v>341</v>
      </c>
      <c r="C7" s="18">
        <v>595.99320299999999</v>
      </c>
      <c r="D7" s="18">
        <v>49.828927999999998</v>
      </c>
      <c r="E7" s="18">
        <v>122.493567</v>
      </c>
      <c r="F7" s="18">
        <v>7.5151510000000004</v>
      </c>
      <c r="G7" s="18">
        <v>4.9563069999999998</v>
      </c>
      <c r="H7" s="18">
        <v>5.126817</v>
      </c>
      <c r="I7" s="18">
        <v>36.134093</v>
      </c>
      <c r="J7" s="18">
        <v>36.088751999999999</v>
      </c>
      <c r="K7" s="18">
        <v>8.6977019999999996</v>
      </c>
      <c r="L7" s="18">
        <v>1206.4388530000001</v>
      </c>
      <c r="M7" s="18">
        <v>2.4765450000000002</v>
      </c>
      <c r="N7" s="18">
        <v>26.493167</v>
      </c>
      <c r="O7" s="18">
        <v>631.12516700000003</v>
      </c>
      <c r="P7" s="18">
        <v>14.060373999999999</v>
      </c>
      <c r="Q7" s="18">
        <v>28.637817999999999</v>
      </c>
      <c r="R7" s="28"/>
      <c r="S7" s="16" t="s">
        <v>543</v>
      </c>
    </row>
    <row r="8" spans="1:21">
      <c r="B8" s="16" t="s">
        <v>342</v>
      </c>
      <c r="C8" s="18">
        <v>624.85628299999996</v>
      </c>
      <c r="D8" s="18">
        <v>46.216380000000001</v>
      </c>
      <c r="E8" s="18">
        <v>136.86630500000001</v>
      </c>
      <c r="F8" s="18">
        <v>9.3863979999999998</v>
      </c>
      <c r="G8" s="18">
        <v>5.9597020000000001</v>
      </c>
      <c r="H8" s="18">
        <v>5.8442910000000001</v>
      </c>
      <c r="I8" s="18">
        <v>32.480136999999999</v>
      </c>
      <c r="J8" s="18">
        <v>36.712649999999996</v>
      </c>
      <c r="K8" s="18">
        <v>10.309499000000001</v>
      </c>
      <c r="L8" s="18">
        <v>1297.6732460000001</v>
      </c>
      <c r="M8" s="18">
        <v>2.550459</v>
      </c>
      <c r="N8" s="18">
        <v>59.265374999999999</v>
      </c>
      <c r="O8" s="18">
        <v>707.66522199999997</v>
      </c>
      <c r="P8" s="18">
        <v>19.952255999999998</v>
      </c>
      <c r="Q8" s="18">
        <v>20.123248</v>
      </c>
      <c r="R8" s="28"/>
      <c r="S8" s="16" t="s">
        <v>544</v>
      </c>
    </row>
    <row r="9" spans="1:21">
      <c r="B9" s="16" t="s">
        <v>343</v>
      </c>
      <c r="C9" s="18">
        <v>569.51661300000001</v>
      </c>
      <c r="D9" s="18">
        <v>44.879962999999996</v>
      </c>
      <c r="E9" s="18">
        <v>116.634057</v>
      </c>
      <c r="F9" s="18">
        <v>9.4386700000000001</v>
      </c>
      <c r="G9" s="18">
        <v>4.4433090000000002</v>
      </c>
      <c r="H9" s="18">
        <v>4.5833930000000001</v>
      </c>
      <c r="I9" s="18">
        <v>28.274104000000001</v>
      </c>
      <c r="J9" s="18">
        <v>33.151949999999999</v>
      </c>
      <c r="K9" s="18">
        <v>6.5144700000000002</v>
      </c>
      <c r="L9" s="18">
        <v>1211.9208450000001</v>
      </c>
      <c r="M9" s="18">
        <v>3.1537350000000002</v>
      </c>
      <c r="N9" s="18">
        <v>25.669091000000002</v>
      </c>
      <c r="O9" s="18">
        <v>632.17211999999995</v>
      </c>
      <c r="P9" s="18">
        <v>24.766667999999999</v>
      </c>
      <c r="Q9" s="18">
        <v>22.205188</v>
      </c>
      <c r="R9" s="28"/>
      <c r="S9" s="16" t="s">
        <v>545</v>
      </c>
    </row>
    <row r="10" spans="1:21">
      <c r="B10" s="16" t="s">
        <v>344</v>
      </c>
      <c r="C10" s="18">
        <v>668.48042799999996</v>
      </c>
      <c r="D10" s="18">
        <v>54.756602000000001</v>
      </c>
      <c r="E10" s="18">
        <v>128.03609700000001</v>
      </c>
      <c r="F10" s="18">
        <v>15.433846000000001</v>
      </c>
      <c r="G10" s="18">
        <v>4.6854789999999999</v>
      </c>
      <c r="H10" s="18">
        <v>4.1170739999999997</v>
      </c>
      <c r="I10" s="18">
        <v>35.604135999999997</v>
      </c>
      <c r="J10" s="18">
        <v>34.720052000000003</v>
      </c>
      <c r="K10" s="18">
        <v>5.7134369999999999</v>
      </c>
      <c r="L10" s="18">
        <v>1343.4436149999999</v>
      </c>
      <c r="M10" s="18">
        <v>2.8855900000000001</v>
      </c>
      <c r="N10" s="18">
        <v>33.200763000000002</v>
      </c>
      <c r="O10" s="18">
        <v>746.21100200000001</v>
      </c>
      <c r="P10" s="18">
        <v>22.557268000000001</v>
      </c>
      <c r="Q10" s="18">
        <v>23.340454000000001</v>
      </c>
      <c r="R10" s="28"/>
      <c r="S10" s="16" t="s">
        <v>546</v>
      </c>
    </row>
    <row r="11" spans="1:21">
      <c r="B11" s="16" t="s">
        <v>345</v>
      </c>
      <c r="C11" s="18">
        <v>599.65940599999999</v>
      </c>
      <c r="D11" s="18">
        <v>41.459006000000002</v>
      </c>
      <c r="E11" s="18">
        <v>99.390483000000003</v>
      </c>
      <c r="F11" s="18">
        <v>7.0142559999999996</v>
      </c>
      <c r="G11" s="18">
        <v>3.536095</v>
      </c>
      <c r="H11" s="18">
        <v>4.6055200000000003</v>
      </c>
      <c r="I11" s="18">
        <v>35.217326</v>
      </c>
      <c r="J11" s="18">
        <v>30.074100000000001</v>
      </c>
      <c r="K11" s="18">
        <v>6.6188789999999997</v>
      </c>
      <c r="L11" s="18">
        <v>1196.6658990000001</v>
      </c>
      <c r="M11" s="18">
        <v>1.8666990000000001</v>
      </c>
      <c r="N11" s="18">
        <v>21.779188999999999</v>
      </c>
      <c r="O11" s="18">
        <v>664.43867899999998</v>
      </c>
      <c r="P11" s="18">
        <v>23.496155000000002</v>
      </c>
      <c r="Q11" s="18">
        <v>22.209071999999999</v>
      </c>
      <c r="R11" s="28"/>
      <c r="S11" s="16" t="s">
        <v>547</v>
      </c>
    </row>
    <row r="12" spans="1:21">
      <c r="B12" s="16" t="s">
        <v>346</v>
      </c>
      <c r="C12" s="18">
        <v>612.29639199999997</v>
      </c>
      <c r="D12" s="18">
        <v>33.61251</v>
      </c>
      <c r="E12" s="18">
        <v>125.431809</v>
      </c>
      <c r="F12" s="18">
        <v>15.190536</v>
      </c>
      <c r="G12" s="18">
        <v>4.2875329999999998</v>
      </c>
      <c r="H12" s="18">
        <v>5.234782</v>
      </c>
      <c r="I12" s="18">
        <v>42.418346999999997</v>
      </c>
      <c r="J12" s="18">
        <v>30.250205000000001</v>
      </c>
      <c r="K12" s="18">
        <v>9.6790400000000005</v>
      </c>
      <c r="L12" s="18">
        <v>1366.769843</v>
      </c>
      <c r="M12" s="18">
        <v>2.6259199999999998</v>
      </c>
      <c r="N12" s="18">
        <v>26.617156999999999</v>
      </c>
      <c r="O12" s="18">
        <v>729.00045599999999</v>
      </c>
      <c r="P12" s="18">
        <v>24.944651</v>
      </c>
      <c r="Q12" s="18">
        <v>25.166599000000001</v>
      </c>
      <c r="R12" s="28"/>
      <c r="S12" s="16" t="s">
        <v>548</v>
      </c>
    </row>
    <row r="13" spans="1:21">
      <c r="B13" s="16" t="s">
        <v>347</v>
      </c>
      <c r="C13" s="18">
        <v>457.32773500000002</v>
      </c>
      <c r="D13" s="18">
        <v>30.604485</v>
      </c>
      <c r="E13" s="18">
        <v>99.792016000000004</v>
      </c>
      <c r="F13" s="18">
        <v>4.3849749999999998</v>
      </c>
      <c r="G13" s="18">
        <v>2.472426</v>
      </c>
      <c r="H13" s="18">
        <v>3.585385</v>
      </c>
      <c r="I13" s="18">
        <v>31.557129</v>
      </c>
      <c r="J13" s="18">
        <v>28.477640999999998</v>
      </c>
      <c r="K13" s="18">
        <v>5.0433110000000001</v>
      </c>
      <c r="L13" s="18">
        <v>903.68286699999999</v>
      </c>
      <c r="M13" s="18">
        <v>2.5029970000000001</v>
      </c>
      <c r="N13" s="18">
        <v>31.445563</v>
      </c>
      <c r="O13" s="18">
        <v>417.62346600000001</v>
      </c>
      <c r="P13" s="18">
        <v>12.134777</v>
      </c>
      <c r="Q13" s="18">
        <v>15.537190000000001</v>
      </c>
      <c r="R13" s="28"/>
      <c r="S13" s="16" t="s">
        <v>549</v>
      </c>
    </row>
    <row r="14" spans="1:21">
      <c r="B14" s="16" t="s">
        <v>348</v>
      </c>
      <c r="C14" s="18">
        <v>637.99256100000002</v>
      </c>
      <c r="D14" s="18">
        <v>42.431534999999997</v>
      </c>
      <c r="E14" s="18">
        <v>123.319616</v>
      </c>
      <c r="F14" s="18">
        <v>5.5897579999999998</v>
      </c>
      <c r="G14" s="18">
        <v>4.5232020000000004</v>
      </c>
      <c r="H14" s="18">
        <v>8.2279180000000007</v>
      </c>
      <c r="I14" s="18">
        <v>33.459662000000002</v>
      </c>
      <c r="J14" s="18">
        <v>38.982036000000001</v>
      </c>
      <c r="K14" s="18">
        <v>12.332417</v>
      </c>
      <c r="L14" s="18">
        <v>1209.3390260000001</v>
      </c>
      <c r="M14" s="18">
        <v>2.730464</v>
      </c>
      <c r="N14" s="18">
        <v>27.867366000000001</v>
      </c>
      <c r="O14" s="18">
        <v>640.68019900000002</v>
      </c>
      <c r="P14" s="18">
        <v>27.759402999999999</v>
      </c>
      <c r="Q14" s="18">
        <v>29.071535999999998</v>
      </c>
      <c r="R14" s="28"/>
      <c r="S14" s="16" t="s">
        <v>550</v>
      </c>
    </row>
    <row r="15" spans="1:21">
      <c r="B15" s="16" t="s">
        <v>349</v>
      </c>
      <c r="C15" s="18">
        <v>641.66271900000004</v>
      </c>
      <c r="D15" s="18">
        <v>49.124567999999996</v>
      </c>
      <c r="E15" s="18">
        <v>119.90248699999999</v>
      </c>
      <c r="F15" s="18">
        <v>14.009048</v>
      </c>
      <c r="G15" s="18">
        <v>4.0264100000000003</v>
      </c>
      <c r="H15" s="18">
        <v>3.7920669999999999</v>
      </c>
      <c r="I15" s="18">
        <v>38.103596000000003</v>
      </c>
      <c r="J15" s="18">
        <v>46.270570999999997</v>
      </c>
      <c r="K15" s="18">
        <v>11.550606999999999</v>
      </c>
      <c r="L15" s="18">
        <v>1391.836937</v>
      </c>
      <c r="M15" s="18">
        <v>2.2286239999999999</v>
      </c>
      <c r="N15" s="18">
        <v>17.559871000000001</v>
      </c>
      <c r="O15" s="18">
        <v>733.03655900000001</v>
      </c>
      <c r="P15" s="18">
        <v>17.373186</v>
      </c>
      <c r="Q15" s="18">
        <v>31.601317999999999</v>
      </c>
      <c r="R15" s="28"/>
      <c r="S15" s="16" t="s">
        <v>551</v>
      </c>
    </row>
    <row r="16" spans="1:21">
      <c r="B16" s="16" t="s">
        <v>350</v>
      </c>
      <c r="C16" s="18">
        <v>636.20697500000006</v>
      </c>
      <c r="D16" s="18">
        <v>43.584316999999999</v>
      </c>
      <c r="E16" s="18">
        <v>124.695066</v>
      </c>
      <c r="F16" s="18">
        <v>8.7648860000000006</v>
      </c>
      <c r="G16" s="18">
        <v>3.0379749999999999</v>
      </c>
      <c r="H16" s="18">
        <v>4.9994930000000002</v>
      </c>
      <c r="I16" s="18">
        <v>38.503574999999998</v>
      </c>
      <c r="J16" s="18">
        <v>41.800466</v>
      </c>
      <c r="K16" s="18">
        <v>11.899721</v>
      </c>
      <c r="L16" s="18">
        <v>1339.635031</v>
      </c>
      <c r="M16" s="18">
        <v>3.296144</v>
      </c>
      <c r="N16" s="18">
        <v>27.148016999999999</v>
      </c>
      <c r="O16" s="18">
        <v>681.59956599999998</v>
      </c>
      <c r="P16" s="18">
        <v>17.653130000000001</v>
      </c>
      <c r="Q16" s="18">
        <v>33.265025999999999</v>
      </c>
      <c r="R16" s="28"/>
      <c r="S16" s="16" t="s">
        <v>552</v>
      </c>
    </row>
    <row r="17" spans="1:19">
      <c r="B17" s="16" t="s">
        <v>351</v>
      </c>
      <c r="C17" s="18">
        <v>470.99659400000002</v>
      </c>
      <c r="D17" s="18">
        <v>29.781057000000001</v>
      </c>
      <c r="E17" s="18">
        <v>94.219785999999999</v>
      </c>
      <c r="F17" s="18">
        <v>6.0506549999999999</v>
      </c>
      <c r="G17" s="18">
        <v>3.1305459999999998</v>
      </c>
      <c r="H17" s="18">
        <v>2.0813860000000002</v>
      </c>
      <c r="I17" s="18">
        <v>35.759642999999997</v>
      </c>
      <c r="J17" s="18">
        <v>25.422412000000001</v>
      </c>
      <c r="K17" s="18">
        <v>8.0625210000000003</v>
      </c>
      <c r="L17" s="18">
        <v>1191.738728</v>
      </c>
      <c r="M17" s="18">
        <v>2.2484419999999998</v>
      </c>
      <c r="N17" s="18">
        <v>27.963491000000001</v>
      </c>
      <c r="O17" s="18">
        <v>550.26794299999995</v>
      </c>
      <c r="P17" s="18">
        <v>11.590614</v>
      </c>
      <c r="Q17" s="18">
        <v>20.606079000000001</v>
      </c>
      <c r="R17" s="28"/>
      <c r="S17" s="16" t="s">
        <v>553</v>
      </c>
    </row>
    <row r="18" spans="1:19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8"/>
    </row>
    <row r="19" spans="1:19">
      <c r="A19" s="167">
        <v>2020</v>
      </c>
      <c r="B19" s="16" t="s">
        <v>340</v>
      </c>
      <c r="C19" s="18">
        <v>592.58405000000005</v>
      </c>
      <c r="D19" s="18">
        <v>42.402469000000004</v>
      </c>
      <c r="E19" s="18">
        <v>133.257262</v>
      </c>
      <c r="F19" s="18">
        <v>7.3150729999999999</v>
      </c>
      <c r="G19" s="18">
        <v>2.5625049999999998</v>
      </c>
      <c r="H19" s="18">
        <v>2.9166029999999998</v>
      </c>
      <c r="I19" s="18">
        <v>42.180889999999998</v>
      </c>
      <c r="J19" s="18">
        <v>31.295953000000001</v>
      </c>
      <c r="K19" s="18">
        <v>13.671168</v>
      </c>
      <c r="L19" s="18">
        <v>1337.282946</v>
      </c>
      <c r="M19" s="18">
        <v>2.8513229999999998</v>
      </c>
      <c r="N19" s="18">
        <v>17.101973999999998</v>
      </c>
      <c r="O19" s="18">
        <v>689.78891899999996</v>
      </c>
      <c r="P19" s="18">
        <v>10.357799999999999</v>
      </c>
      <c r="Q19" s="18">
        <v>29.866811999999999</v>
      </c>
      <c r="R19" s="167">
        <v>2020</v>
      </c>
      <c r="S19" s="16" t="s">
        <v>542</v>
      </c>
    </row>
    <row r="20" spans="1:19">
      <c r="B20" s="16" t="s">
        <v>341</v>
      </c>
      <c r="C20" s="18">
        <v>579.81348200000002</v>
      </c>
      <c r="D20" s="18">
        <v>37.386851</v>
      </c>
      <c r="E20" s="18">
        <v>134.48458099999999</v>
      </c>
      <c r="F20" s="18">
        <v>5.3401560000000003</v>
      </c>
      <c r="G20" s="18">
        <v>2.6904180000000002</v>
      </c>
      <c r="H20" s="18">
        <v>4.238486</v>
      </c>
      <c r="I20" s="18">
        <v>32.336616999999997</v>
      </c>
      <c r="J20" s="18">
        <v>32.671067000000001</v>
      </c>
      <c r="K20" s="18">
        <v>9.4068909999999999</v>
      </c>
      <c r="L20" s="18">
        <v>1278.858966</v>
      </c>
      <c r="M20" s="18">
        <v>2.5827290000000001</v>
      </c>
      <c r="N20" s="18">
        <v>19.929421999999999</v>
      </c>
      <c r="O20" s="18">
        <v>670.50688300000002</v>
      </c>
      <c r="P20" s="18">
        <v>13.085521</v>
      </c>
      <c r="Q20" s="18">
        <v>30.623612000000001</v>
      </c>
      <c r="R20" s="28"/>
      <c r="S20" s="16" t="s">
        <v>543</v>
      </c>
    </row>
    <row r="21" spans="1:19">
      <c r="B21" s="16" t="s">
        <v>342</v>
      </c>
      <c r="C21" s="18">
        <v>523.01830399999994</v>
      </c>
      <c r="D21" s="18">
        <v>29.748217</v>
      </c>
      <c r="E21" s="18">
        <v>93.150622999999996</v>
      </c>
      <c r="F21" s="18">
        <v>7.0694860000000004</v>
      </c>
      <c r="G21" s="18">
        <v>2.4067759999999998</v>
      </c>
      <c r="H21" s="18">
        <v>3.6132599999999999</v>
      </c>
      <c r="I21" s="18">
        <v>37.531362999999999</v>
      </c>
      <c r="J21" s="18">
        <v>28.131979999999999</v>
      </c>
      <c r="K21" s="18">
        <v>5.5124940000000002</v>
      </c>
      <c r="L21" s="18">
        <v>1091.0988110000001</v>
      </c>
      <c r="M21" s="18">
        <v>2.6919919999999999</v>
      </c>
      <c r="N21" s="18">
        <v>29.662686999999998</v>
      </c>
      <c r="O21" s="18">
        <v>567.20171100000005</v>
      </c>
      <c r="P21" s="18">
        <v>14.946645999999999</v>
      </c>
      <c r="Q21" s="18">
        <v>20.698367000000001</v>
      </c>
      <c r="R21" s="28"/>
      <c r="S21" s="16" t="s">
        <v>544</v>
      </c>
    </row>
    <row r="22" spans="1:19">
      <c r="B22" s="16" t="s">
        <v>343</v>
      </c>
      <c r="C22" s="18">
        <v>315.11800099999999</v>
      </c>
      <c r="D22" s="18">
        <v>16.399961000000001</v>
      </c>
      <c r="E22" s="18">
        <v>70.374567999999996</v>
      </c>
      <c r="F22" s="18">
        <v>5.0846229999999997</v>
      </c>
      <c r="G22" s="18">
        <v>1.9659219999999999</v>
      </c>
      <c r="H22" s="18">
        <v>1.4491210000000001</v>
      </c>
      <c r="I22" s="18">
        <v>35.059614000000003</v>
      </c>
      <c r="J22" s="18">
        <v>5.6855200000000004</v>
      </c>
      <c r="K22" s="18">
        <v>1.7323379999999999</v>
      </c>
      <c r="L22" s="18">
        <v>686.97594000000004</v>
      </c>
      <c r="M22" s="18">
        <v>2.062351</v>
      </c>
      <c r="N22" s="18">
        <v>20.883088000000001</v>
      </c>
      <c r="O22" s="18">
        <v>349.46794499999999</v>
      </c>
      <c r="P22" s="18">
        <v>8.9773139999999998</v>
      </c>
      <c r="Q22" s="18">
        <v>10.248157000000001</v>
      </c>
      <c r="R22" s="28"/>
      <c r="S22" s="16" t="s">
        <v>545</v>
      </c>
    </row>
    <row r="23" spans="1:19">
      <c r="B23" s="16" t="s">
        <v>344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8"/>
      <c r="S23" s="16" t="s">
        <v>546</v>
      </c>
    </row>
    <row r="24" spans="1:19">
      <c r="B24" s="16" t="s">
        <v>345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8"/>
      <c r="S24" s="16" t="s">
        <v>547</v>
      </c>
    </row>
    <row r="25" spans="1:19">
      <c r="B25" s="16" t="s">
        <v>346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8"/>
      <c r="S25" s="16" t="s">
        <v>548</v>
      </c>
    </row>
    <row r="26" spans="1:19">
      <c r="B26" s="16" t="s">
        <v>347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8"/>
      <c r="S26" s="16" t="s">
        <v>549</v>
      </c>
    </row>
    <row r="27" spans="1:19">
      <c r="B27" s="16" t="s">
        <v>348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8"/>
      <c r="S27" s="16" t="s">
        <v>550</v>
      </c>
    </row>
    <row r="28" spans="1:19">
      <c r="B28" s="16" t="s">
        <v>349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8"/>
      <c r="S28" s="16" t="s">
        <v>551</v>
      </c>
    </row>
    <row r="29" spans="1:19">
      <c r="B29" s="16" t="s">
        <v>350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8"/>
      <c r="S29" s="16" t="s">
        <v>552</v>
      </c>
    </row>
    <row r="30" spans="1:19" ht="9.75" thickBot="1">
      <c r="B30" s="16" t="s">
        <v>351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8"/>
      <c r="S30" s="16" t="s">
        <v>553</v>
      </c>
    </row>
    <row r="31" spans="1:19" ht="21.75" customHeight="1" thickBot="1">
      <c r="A31" s="224" t="s">
        <v>162</v>
      </c>
      <c r="B31" s="224" t="s">
        <v>163</v>
      </c>
      <c r="C31" s="91" t="s">
        <v>567</v>
      </c>
      <c r="D31" s="91" t="s">
        <v>165</v>
      </c>
      <c r="E31" s="91" t="s">
        <v>568</v>
      </c>
      <c r="F31" s="91" t="s">
        <v>167</v>
      </c>
      <c r="G31" s="91" t="s">
        <v>569</v>
      </c>
      <c r="H31" s="91" t="s">
        <v>570</v>
      </c>
      <c r="I31" s="91" t="s">
        <v>571</v>
      </c>
      <c r="J31" s="91" t="s">
        <v>572</v>
      </c>
      <c r="K31" s="91" t="s">
        <v>573</v>
      </c>
      <c r="L31" s="91" t="s">
        <v>574</v>
      </c>
      <c r="M31" s="91" t="s">
        <v>173</v>
      </c>
      <c r="N31" s="91" t="s">
        <v>575</v>
      </c>
      <c r="O31" s="91" t="s">
        <v>576</v>
      </c>
      <c r="P31" s="91" t="s">
        <v>577</v>
      </c>
      <c r="Q31" s="91" t="s">
        <v>578</v>
      </c>
      <c r="R31" s="224" t="s">
        <v>539</v>
      </c>
      <c r="S31" s="224" t="s">
        <v>526</v>
      </c>
    </row>
    <row r="32" spans="1:19" ht="12" customHeight="1" thickBot="1">
      <c r="A32" s="225"/>
      <c r="B32" s="225"/>
      <c r="C32" s="229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/>
      <c r="R32" s="225"/>
      <c r="S32" s="225"/>
    </row>
    <row r="33" spans="1:19" ht="18.75" customHeight="1" thickBot="1">
      <c r="C33" s="246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8"/>
    </row>
    <row r="34" spans="1:19" ht="6.75" customHeight="1" thickBo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1:19" ht="12" customHeight="1" thickBot="1">
      <c r="A35" s="224" t="s">
        <v>162</v>
      </c>
      <c r="B35" s="224" t="s">
        <v>163</v>
      </c>
      <c r="C35" s="226" t="s">
        <v>582</v>
      </c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8"/>
      <c r="R35" s="224" t="s">
        <v>539</v>
      </c>
      <c r="S35" s="224" t="s">
        <v>526</v>
      </c>
    </row>
    <row r="36" spans="1:19" ht="21.75" customHeight="1" thickBot="1">
      <c r="A36" s="225"/>
      <c r="B36" s="225"/>
      <c r="C36" s="91" t="s">
        <v>178</v>
      </c>
      <c r="D36" s="91" t="s">
        <v>179</v>
      </c>
      <c r="E36" s="91" t="s">
        <v>180</v>
      </c>
      <c r="F36" s="91" t="s">
        <v>181</v>
      </c>
      <c r="G36" s="91" t="s">
        <v>182</v>
      </c>
      <c r="H36" s="91" t="s">
        <v>183</v>
      </c>
      <c r="I36" s="91" t="s">
        <v>184</v>
      </c>
      <c r="J36" s="91" t="s">
        <v>185</v>
      </c>
      <c r="K36" s="91" t="s">
        <v>186</v>
      </c>
      <c r="L36" s="91" t="s">
        <v>187</v>
      </c>
      <c r="M36" s="91" t="s">
        <v>188</v>
      </c>
      <c r="N36" s="91" t="s">
        <v>189</v>
      </c>
      <c r="O36" s="91" t="s">
        <v>190</v>
      </c>
      <c r="P36" s="91" t="s">
        <v>685</v>
      </c>
      <c r="Q36" s="91" t="s">
        <v>686</v>
      </c>
      <c r="R36" s="225"/>
      <c r="S36" s="225"/>
    </row>
    <row r="37" spans="1:19" ht="9" customHeight="1">
      <c r="A37" s="167">
        <v>2019</v>
      </c>
      <c r="B37" s="16" t="s">
        <v>340</v>
      </c>
      <c r="C37" s="18">
        <v>29.948392999999999</v>
      </c>
      <c r="D37" s="18">
        <v>237.75305399999999</v>
      </c>
      <c r="E37" s="18">
        <v>3.9265859999999999</v>
      </c>
      <c r="F37" s="18">
        <v>8.1247439999999997</v>
      </c>
      <c r="G37" s="18">
        <v>8.1701130000000006</v>
      </c>
      <c r="H37" s="18">
        <v>1.905851</v>
      </c>
      <c r="I37" s="18">
        <v>192.43281300000001</v>
      </c>
      <c r="J37" s="18">
        <v>65.691661999999994</v>
      </c>
      <c r="K37" s="18">
        <v>318.44875500000001</v>
      </c>
      <c r="L37" s="18">
        <v>30.562785999999999</v>
      </c>
      <c r="M37" s="18">
        <v>36.054191000000003</v>
      </c>
      <c r="N37" s="18">
        <v>58.418295000000001</v>
      </c>
      <c r="O37" s="18">
        <v>41.426544999999997</v>
      </c>
      <c r="P37" s="19">
        <f t="shared" ref="P37:P48" si="0">Q37+K37</f>
        <v>1367.4826119999998</v>
      </c>
      <c r="Q37" s="19">
        <v>1049.0338569999999</v>
      </c>
      <c r="R37" s="167">
        <v>2019</v>
      </c>
      <c r="S37" s="16" t="s">
        <v>542</v>
      </c>
    </row>
    <row r="38" spans="1:19" ht="9" customHeight="1">
      <c r="B38" s="16" t="s">
        <v>341</v>
      </c>
      <c r="C38" s="18">
        <v>30.093395000000001</v>
      </c>
      <c r="D38" s="18">
        <v>229.32636600000001</v>
      </c>
      <c r="E38" s="18">
        <v>3.4008240000000001</v>
      </c>
      <c r="F38" s="18">
        <v>6.9604869999999996</v>
      </c>
      <c r="G38" s="18">
        <v>8.6227099999999997</v>
      </c>
      <c r="H38" s="18">
        <v>2.92191</v>
      </c>
      <c r="I38" s="18">
        <v>185.87615199999999</v>
      </c>
      <c r="J38" s="18">
        <v>68.577319000000003</v>
      </c>
      <c r="K38" s="18">
        <v>320.09358900000001</v>
      </c>
      <c r="L38" s="18">
        <v>29.604192000000001</v>
      </c>
      <c r="M38" s="18">
        <v>36.877823999999997</v>
      </c>
      <c r="N38" s="18">
        <v>43.130054999999999</v>
      </c>
      <c r="O38" s="18">
        <v>39.838397000000001</v>
      </c>
      <c r="P38" s="19">
        <f t="shared" si="0"/>
        <v>1405.3249949999999</v>
      </c>
      <c r="Q38" s="19">
        <v>1085.2314059999999</v>
      </c>
      <c r="R38" s="28"/>
      <c r="S38" s="16" t="s">
        <v>543</v>
      </c>
    </row>
    <row r="39" spans="1:19" ht="9" customHeight="1">
      <c r="B39" s="16" t="s">
        <v>342</v>
      </c>
      <c r="C39" s="18">
        <v>27.293444999999998</v>
      </c>
      <c r="D39" s="18">
        <v>255.994145</v>
      </c>
      <c r="E39" s="18">
        <v>3.9042140000000001</v>
      </c>
      <c r="F39" s="18">
        <v>8.0148390000000003</v>
      </c>
      <c r="G39" s="18">
        <v>11.020058000000001</v>
      </c>
      <c r="H39" s="18">
        <v>2.016635</v>
      </c>
      <c r="I39" s="18">
        <v>182.47658300000001</v>
      </c>
      <c r="J39" s="18">
        <v>75.960977999999997</v>
      </c>
      <c r="K39" s="18">
        <v>323.84451799999999</v>
      </c>
      <c r="L39" s="18">
        <v>32.130985000000003</v>
      </c>
      <c r="M39" s="18">
        <v>34.207557000000001</v>
      </c>
      <c r="N39" s="18">
        <v>43.688270000000003</v>
      </c>
      <c r="O39" s="18">
        <v>41.654150000000001</v>
      </c>
      <c r="P39" s="19">
        <f t="shared" si="0"/>
        <v>1447.5114000000008</v>
      </c>
      <c r="Q39" s="19">
        <v>1123.6668820000007</v>
      </c>
      <c r="R39" s="28"/>
      <c r="S39" s="16" t="s">
        <v>544</v>
      </c>
    </row>
    <row r="40" spans="1:19" ht="9" customHeight="1">
      <c r="B40" s="16" t="s">
        <v>343</v>
      </c>
      <c r="C40" s="18">
        <v>32.706107000000003</v>
      </c>
      <c r="D40" s="18">
        <v>244.602802</v>
      </c>
      <c r="E40" s="18">
        <v>3.8188759999999999</v>
      </c>
      <c r="F40" s="18">
        <v>3.6126999999999998</v>
      </c>
      <c r="G40" s="18">
        <v>9.2183119999999992</v>
      </c>
      <c r="H40" s="18">
        <v>1.859016</v>
      </c>
      <c r="I40" s="18">
        <v>221.94424799999999</v>
      </c>
      <c r="J40" s="18">
        <v>68.718394000000004</v>
      </c>
      <c r="K40" s="18">
        <v>303.42268300000001</v>
      </c>
      <c r="L40" s="18">
        <v>31.324662</v>
      </c>
      <c r="M40" s="18">
        <v>36.794663</v>
      </c>
      <c r="N40" s="18">
        <v>42.186642999999997</v>
      </c>
      <c r="O40" s="18">
        <v>40.540016999999999</v>
      </c>
      <c r="P40" s="19">
        <f t="shared" si="0"/>
        <v>1512.955565</v>
      </c>
      <c r="Q40" s="19">
        <v>1209.532882</v>
      </c>
      <c r="R40" s="28"/>
      <c r="S40" s="16" t="s">
        <v>545</v>
      </c>
    </row>
    <row r="41" spans="1:19" s="20" customFormat="1" ht="9" customHeight="1">
      <c r="A41" s="28"/>
      <c r="B41" s="16" t="s">
        <v>344</v>
      </c>
      <c r="C41" s="18">
        <v>28.885864000000002</v>
      </c>
      <c r="D41" s="18">
        <v>263.07619099999999</v>
      </c>
      <c r="E41" s="18">
        <v>3.6703839999999999</v>
      </c>
      <c r="F41" s="18">
        <v>11.601513000000001</v>
      </c>
      <c r="G41" s="18">
        <v>14.005274</v>
      </c>
      <c r="H41" s="18">
        <v>2.4590329999999998</v>
      </c>
      <c r="I41" s="18">
        <v>225.29153500000001</v>
      </c>
      <c r="J41" s="18">
        <v>75.462667999999994</v>
      </c>
      <c r="K41" s="18">
        <v>315.31662</v>
      </c>
      <c r="L41" s="18">
        <v>36.676372000000001</v>
      </c>
      <c r="M41" s="18">
        <v>40.343102999999999</v>
      </c>
      <c r="N41" s="18">
        <v>46.676133999999998</v>
      </c>
      <c r="O41" s="18">
        <v>53.532967999999997</v>
      </c>
      <c r="P41" s="19">
        <f t="shared" si="0"/>
        <v>1678.1839310000005</v>
      </c>
      <c r="Q41" s="19">
        <v>1362.8673110000004</v>
      </c>
      <c r="R41" s="28"/>
      <c r="S41" s="16" t="s">
        <v>546</v>
      </c>
    </row>
    <row r="42" spans="1:19" ht="9" customHeight="1">
      <c r="B42" s="16" t="s">
        <v>345</v>
      </c>
      <c r="C42" s="18">
        <v>24.025120999999999</v>
      </c>
      <c r="D42" s="18">
        <v>230.11267599999999</v>
      </c>
      <c r="E42" s="18">
        <v>3.3619970000000001</v>
      </c>
      <c r="F42" s="18">
        <v>6.2910029999999999</v>
      </c>
      <c r="G42" s="18">
        <v>9.2738479999999992</v>
      </c>
      <c r="H42" s="18">
        <v>1.739684</v>
      </c>
      <c r="I42" s="18">
        <v>197.56047599999999</v>
      </c>
      <c r="J42" s="18">
        <v>67.271720000000002</v>
      </c>
      <c r="K42" s="18">
        <v>261.85492399999998</v>
      </c>
      <c r="L42" s="18">
        <v>31.318857000000001</v>
      </c>
      <c r="M42" s="18">
        <v>33.638573999999998</v>
      </c>
      <c r="N42" s="18">
        <v>57.251652</v>
      </c>
      <c r="O42" s="18">
        <v>51.614747999999999</v>
      </c>
      <c r="P42" s="19">
        <f t="shared" si="0"/>
        <v>1273.4891909999999</v>
      </c>
      <c r="Q42" s="19">
        <v>1011.6342669999999</v>
      </c>
      <c r="R42" s="28"/>
      <c r="S42" s="16" t="s">
        <v>547</v>
      </c>
    </row>
    <row r="43" spans="1:19" ht="9" customHeight="1">
      <c r="B43" s="16" t="s">
        <v>346</v>
      </c>
      <c r="C43" s="18">
        <v>31.048539999999999</v>
      </c>
      <c r="D43" s="18">
        <v>238.042902</v>
      </c>
      <c r="E43" s="18">
        <v>6.466253</v>
      </c>
      <c r="F43" s="18">
        <v>5.1989429999999999</v>
      </c>
      <c r="G43" s="18">
        <v>8.7279389999999992</v>
      </c>
      <c r="H43" s="18">
        <v>2.5434640000000002</v>
      </c>
      <c r="I43" s="18">
        <v>216.89485099999999</v>
      </c>
      <c r="J43" s="18">
        <v>65.940855999999997</v>
      </c>
      <c r="K43" s="18">
        <v>288.05614100000003</v>
      </c>
      <c r="L43" s="18">
        <v>33.721375000000002</v>
      </c>
      <c r="M43" s="18">
        <v>38.364393</v>
      </c>
      <c r="N43" s="18">
        <v>49.658262000000001</v>
      </c>
      <c r="O43" s="18">
        <v>43.191116000000001</v>
      </c>
      <c r="P43" s="19">
        <f t="shared" si="0"/>
        <v>1595.7761709999982</v>
      </c>
      <c r="Q43" s="19">
        <v>1307.7200299999981</v>
      </c>
      <c r="R43" s="28"/>
      <c r="S43" s="16" t="s">
        <v>548</v>
      </c>
    </row>
    <row r="44" spans="1:19" ht="9" customHeight="1">
      <c r="B44" s="16" t="s">
        <v>347</v>
      </c>
      <c r="C44" s="18">
        <v>35.647022999999997</v>
      </c>
      <c r="D44" s="18">
        <v>121.720572</v>
      </c>
      <c r="E44" s="18">
        <v>3.241908</v>
      </c>
      <c r="F44" s="18">
        <v>5.4296800000000003</v>
      </c>
      <c r="G44" s="18">
        <v>5.2565150000000003</v>
      </c>
      <c r="H44" s="18">
        <v>1.618044</v>
      </c>
      <c r="I44" s="18">
        <v>157.53689900000001</v>
      </c>
      <c r="J44" s="18">
        <v>52.005619000000003</v>
      </c>
      <c r="K44" s="18">
        <v>238.97550899999999</v>
      </c>
      <c r="L44" s="18">
        <v>25.995995000000001</v>
      </c>
      <c r="M44" s="18">
        <v>29.774995000000001</v>
      </c>
      <c r="N44" s="18">
        <v>40.68065</v>
      </c>
      <c r="O44" s="18">
        <v>56.896197999999998</v>
      </c>
      <c r="P44" s="19">
        <f t="shared" si="0"/>
        <v>1240.5926390000006</v>
      </c>
      <c r="Q44" s="19">
        <v>1001.6171300000007</v>
      </c>
      <c r="R44" s="28"/>
      <c r="S44" s="16" t="s">
        <v>549</v>
      </c>
    </row>
    <row r="45" spans="1:19" ht="9" customHeight="1">
      <c r="B45" s="16" t="s">
        <v>348</v>
      </c>
      <c r="C45" s="18">
        <v>34.498666999999998</v>
      </c>
      <c r="D45" s="18">
        <v>195.304293</v>
      </c>
      <c r="E45" s="18">
        <v>4.9244070000000004</v>
      </c>
      <c r="F45" s="18">
        <v>4.4527089999999996</v>
      </c>
      <c r="G45" s="18">
        <v>8.4065510000000003</v>
      </c>
      <c r="H45" s="18">
        <v>1.9441109999999999</v>
      </c>
      <c r="I45" s="18">
        <v>179.224794</v>
      </c>
      <c r="J45" s="18">
        <v>59.719926999999998</v>
      </c>
      <c r="K45" s="18">
        <v>326.25052399999998</v>
      </c>
      <c r="L45" s="18">
        <v>35.762543000000001</v>
      </c>
      <c r="M45" s="18">
        <v>38.504970999999998</v>
      </c>
      <c r="N45" s="18">
        <v>44.950544999999998</v>
      </c>
      <c r="O45" s="18">
        <v>50.024278000000002</v>
      </c>
      <c r="P45" s="19">
        <f t="shared" si="0"/>
        <v>1428.2962379999997</v>
      </c>
      <c r="Q45" s="19">
        <v>1102.0457139999996</v>
      </c>
      <c r="R45" s="28"/>
      <c r="S45" s="16" t="s">
        <v>550</v>
      </c>
    </row>
    <row r="46" spans="1:19" ht="9" customHeight="1">
      <c r="B46" s="16" t="s">
        <v>349</v>
      </c>
      <c r="C46" s="18">
        <v>41.995593</v>
      </c>
      <c r="D46" s="18">
        <v>219.428406</v>
      </c>
      <c r="E46" s="18">
        <v>4.689533</v>
      </c>
      <c r="F46" s="18">
        <v>6.7910760000000003</v>
      </c>
      <c r="G46" s="18">
        <v>11.134036999999999</v>
      </c>
      <c r="H46" s="18">
        <v>2.2469130000000002</v>
      </c>
      <c r="I46" s="18">
        <v>186.21492900000001</v>
      </c>
      <c r="J46" s="18">
        <v>68.802907000000005</v>
      </c>
      <c r="K46" s="18">
        <v>377.72299099999998</v>
      </c>
      <c r="L46" s="18">
        <v>36.137892000000001</v>
      </c>
      <c r="M46" s="18">
        <v>48.908050000000003</v>
      </c>
      <c r="N46" s="18">
        <v>54.853518000000001</v>
      </c>
      <c r="O46" s="18">
        <v>56.573836999999997</v>
      </c>
      <c r="P46" s="19">
        <f t="shared" si="0"/>
        <v>1723.1836490000001</v>
      </c>
      <c r="Q46" s="19">
        <v>1345.4606580000002</v>
      </c>
      <c r="R46" s="28"/>
      <c r="S46" s="16" t="s">
        <v>551</v>
      </c>
    </row>
    <row r="47" spans="1:19" ht="9" customHeight="1">
      <c r="B47" s="16" t="s">
        <v>350</v>
      </c>
      <c r="C47" s="18">
        <v>34.547083000000001</v>
      </c>
      <c r="D47" s="18">
        <v>249.733858</v>
      </c>
      <c r="E47" s="18">
        <v>6.1839019999999998</v>
      </c>
      <c r="F47" s="18">
        <v>4.0616669999999999</v>
      </c>
      <c r="G47" s="18">
        <v>10.615373999999999</v>
      </c>
      <c r="H47" s="18">
        <v>1.60555</v>
      </c>
      <c r="I47" s="18">
        <v>205.28135900000001</v>
      </c>
      <c r="J47" s="18">
        <v>65.431106999999997</v>
      </c>
      <c r="K47" s="18">
        <v>299.83494000000002</v>
      </c>
      <c r="L47" s="18">
        <v>37.872568000000001</v>
      </c>
      <c r="M47" s="18">
        <v>40.686452000000003</v>
      </c>
      <c r="N47" s="18">
        <v>62.486578000000002</v>
      </c>
      <c r="O47" s="18">
        <v>54.783586</v>
      </c>
      <c r="P47" s="19">
        <f t="shared" si="0"/>
        <v>1431.2478889999998</v>
      </c>
      <c r="Q47" s="19">
        <v>1131.4129489999998</v>
      </c>
      <c r="R47" s="28"/>
      <c r="S47" s="16" t="s">
        <v>552</v>
      </c>
    </row>
    <row r="48" spans="1:19" ht="9" customHeight="1">
      <c r="B48" s="16" t="s">
        <v>351</v>
      </c>
      <c r="C48" s="18">
        <v>23.931916999999999</v>
      </c>
      <c r="D48" s="18">
        <v>200.562713</v>
      </c>
      <c r="E48" s="18">
        <v>3.498189</v>
      </c>
      <c r="F48" s="18">
        <v>9.2821909999999992</v>
      </c>
      <c r="G48" s="18">
        <v>9.6946209999999997</v>
      </c>
      <c r="H48" s="18">
        <v>14.327007</v>
      </c>
      <c r="I48" s="18">
        <v>195.77927299999999</v>
      </c>
      <c r="J48" s="18">
        <v>53.484124999999999</v>
      </c>
      <c r="K48" s="18">
        <v>268.77260999999999</v>
      </c>
      <c r="L48" s="18">
        <v>32.882344000000003</v>
      </c>
      <c r="M48" s="18">
        <v>31.731959</v>
      </c>
      <c r="N48" s="18">
        <v>50.862197999999999</v>
      </c>
      <c r="O48" s="18">
        <v>49.860827</v>
      </c>
      <c r="P48" s="19">
        <f t="shared" si="0"/>
        <v>1437.6864199999998</v>
      </c>
      <c r="Q48" s="19">
        <v>1168.9138099999998</v>
      </c>
      <c r="R48" s="28"/>
      <c r="S48" s="16" t="s">
        <v>553</v>
      </c>
    </row>
    <row r="49" spans="1:19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R49" s="28"/>
    </row>
    <row r="50" spans="1:19">
      <c r="A50" s="167">
        <v>2020</v>
      </c>
      <c r="B50" s="16" t="s">
        <v>340</v>
      </c>
      <c r="C50" s="18">
        <v>45.962299000000002</v>
      </c>
      <c r="D50" s="18">
        <v>229.68332699999999</v>
      </c>
      <c r="E50" s="18">
        <v>4.4989730000000003</v>
      </c>
      <c r="F50" s="18">
        <v>4.6043580000000004</v>
      </c>
      <c r="G50" s="18">
        <v>9.2063419999999994</v>
      </c>
      <c r="H50" s="18">
        <v>2.0004569999999999</v>
      </c>
      <c r="I50" s="18">
        <v>203.884874</v>
      </c>
      <c r="J50" s="18">
        <v>59.864114999999998</v>
      </c>
      <c r="K50" s="18">
        <v>295.90987000000001</v>
      </c>
      <c r="L50" s="18">
        <v>37.684927000000002</v>
      </c>
      <c r="M50" s="18">
        <v>41.668503999999999</v>
      </c>
      <c r="N50" s="18">
        <v>63.275475999999998</v>
      </c>
      <c r="O50" s="18">
        <v>43.962682000000001</v>
      </c>
      <c r="P50" s="19">
        <f t="shared" ref="P50:P53" si="1">Q50+K50</f>
        <v>1450.4084560000001</v>
      </c>
      <c r="Q50" s="19">
        <v>1154.4985860000002</v>
      </c>
      <c r="R50" s="167">
        <v>2020</v>
      </c>
      <c r="S50" s="16" t="s">
        <v>542</v>
      </c>
    </row>
    <row r="51" spans="1:19">
      <c r="B51" s="16" t="s">
        <v>341</v>
      </c>
      <c r="C51" s="18">
        <v>30.575989</v>
      </c>
      <c r="D51" s="18">
        <v>235.47671800000001</v>
      </c>
      <c r="E51" s="18">
        <v>3.7797329999999998</v>
      </c>
      <c r="F51" s="18">
        <v>6.5365190000000002</v>
      </c>
      <c r="G51" s="18">
        <v>8.8313020000000009</v>
      </c>
      <c r="H51" s="18">
        <v>1.5545629999999999</v>
      </c>
      <c r="I51" s="18">
        <v>168.80908700000001</v>
      </c>
      <c r="J51" s="18">
        <v>68.444157000000004</v>
      </c>
      <c r="K51" s="18">
        <v>292.94188200000002</v>
      </c>
      <c r="L51" s="18">
        <v>35.886792999999997</v>
      </c>
      <c r="M51" s="18">
        <v>42.546138999999997</v>
      </c>
      <c r="N51" s="18">
        <v>49.527898</v>
      </c>
      <c r="O51" s="18">
        <v>45.853566999999998</v>
      </c>
      <c r="P51" s="19">
        <f t="shared" si="1"/>
        <v>1330.7922480000004</v>
      </c>
      <c r="Q51" s="19">
        <v>1037.8503660000003</v>
      </c>
      <c r="R51" s="28"/>
      <c r="S51" s="16" t="s">
        <v>543</v>
      </c>
    </row>
    <row r="52" spans="1:19">
      <c r="B52" s="16" t="s">
        <v>342</v>
      </c>
      <c r="C52" s="18">
        <v>66.459657000000007</v>
      </c>
      <c r="D52" s="18">
        <v>196.037927</v>
      </c>
      <c r="E52" s="18">
        <v>2.8593389999999999</v>
      </c>
      <c r="F52" s="18">
        <v>7.807912</v>
      </c>
      <c r="G52" s="18">
        <v>9.3076489999999996</v>
      </c>
      <c r="H52" s="18">
        <v>1.994847</v>
      </c>
      <c r="I52" s="18">
        <v>176.11118200000001</v>
      </c>
      <c r="J52" s="18">
        <v>65.828841999999995</v>
      </c>
      <c r="K52" s="18">
        <v>251.88942599999999</v>
      </c>
      <c r="L52" s="18">
        <v>32.858865000000002</v>
      </c>
      <c r="M52" s="18">
        <v>38.513696000000003</v>
      </c>
      <c r="N52" s="18">
        <v>55.579265999999997</v>
      </c>
      <c r="O52" s="18">
        <v>37.633875000000003</v>
      </c>
      <c r="P52" s="19">
        <f t="shared" si="1"/>
        <v>1378.1839389999996</v>
      </c>
      <c r="Q52" s="19">
        <v>1126.2945129999996</v>
      </c>
      <c r="R52" s="28"/>
      <c r="S52" s="16" t="s">
        <v>544</v>
      </c>
    </row>
    <row r="53" spans="1:19">
      <c r="B53" s="16" t="s">
        <v>343</v>
      </c>
      <c r="C53" s="18">
        <v>27.864806000000002</v>
      </c>
      <c r="D53" s="18">
        <v>129.13178500000001</v>
      </c>
      <c r="E53" s="18">
        <v>2.4198460000000002</v>
      </c>
      <c r="F53" s="18">
        <v>4.5564770000000001</v>
      </c>
      <c r="G53" s="18">
        <v>6.9701639999999996</v>
      </c>
      <c r="H53" s="18">
        <v>2.5373009999999998</v>
      </c>
      <c r="I53" s="18">
        <v>131.112492</v>
      </c>
      <c r="J53" s="18">
        <v>41.357899000000003</v>
      </c>
      <c r="K53" s="18">
        <v>172.16924800000001</v>
      </c>
      <c r="L53" s="18">
        <v>16.213836000000001</v>
      </c>
      <c r="M53" s="18">
        <v>12.778918000000001</v>
      </c>
      <c r="N53" s="18">
        <v>36.552906999999998</v>
      </c>
      <c r="O53" s="18">
        <v>38.851509</v>
      </c>
      <c r="P53" s="19">
        <f t="shared" si="1"/>
        <v>1023.0717209999999</v>
      </c>
      <c r="Q53" s="19">
        <v>850.90247299999987</v>
      </c>
      <c r="R53" s="28"/>
      <c r="S53" s="16" t="s">
        <v>545</v>
      </c>
    </row>
    <row r="54" spans="1:19">
      <c r="B54" s="16" t="s">
        <v>344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  <c r="Q54" s="19"/>
      <c r="R54" s="28"/>
      <c r="S54" s="16" t="s">
        <v>546</v>
      </c>
    </row>
    <row r="55" spans="1:19">
      <c r="B55" s="16" t="s">
        <v>345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9"/>
      <c r="Q55" s="19"/>
      <c r="R55" s="28"/>
      <c r="S55" s="16" t="s">
        <v>547</v>
      </c>
    </row>
    <row r="56" spans="1:19">
      <c r="B56" s="16" t="s">
        <v>346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/>
      <c r="Q56" s="19"/>
      <c r="R56" s="28"/>
      <c r="S56" s="16" t="s">
        <v>548</v>
      </c>
    </row>
    <row r="57" spans="1:19">
      <c r="B57" s="16" t="s">
        <v>347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9"/>
      <c r="Q57" s="19"/>
      <c r="R57" s="28"/>
      <c r="S57" s="16" t="s">
        <v>549</v>
      </c>
    </row>
    <row r="58" spans="1:19">
      <c r="B58" s="16" t="s">
        <v>348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  <c r="Q58" s="19"/>
      <c r="R58" s="28"/>
      <c r="S58" s="16" t="s">
        <v>550</v>
      </c>
    </row>
    <row r="59" spans="1:19">
      <c r="B59" s="16" t="s">
        <v>349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9"/>
      <c r="Q59" s="19"/>
      <c r="R59" s="28"/>
      <c r="S59" s="16" t="s">
        <v>551</v>
      </c>
    </row>
    <row r="60" spans="1:19">
      <c r="B60" s="16" t="s">
        <v>350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9"/>
      <c r="R60" s="28"/>
      <c r="S60" s="16" t="s">
        <v>552</v>
      </c>
    </row>
    <row r="61" spans="1:19" ht="9.75" thickBot="1">
      <c r="B61" s="16" t="s">
        <v>351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9"/>
      <c r="Q61" s="19"/>
      <c r="R61" s="28"/>
      <c r="S61" s="16" t="s">
        <v>553</v>
      </c>
    </row>
    <row r="62" spans="1:19" ht="21" customHeight="1" thickBot="1">
      <c r="A62" s="224" t="s">
        <v>162</v>
      </c>
      <c r="B62" s="224" t="s">
        <v>163</v>
      </c>
      <c r="C62" s="91" t="s">
        <v>555</v>
      </c>
      <c r="D62" s="91" t="s">
        <v>556</v>
      </c>
      <c r="E62" s="91" t="s">
        <v>557</v>
      </c>
      <c r="F62" s="91" t="s">
        <v>558</v>
      </c>
      <c r="G62" s="91" t="s">
        <v>559</v>
      </c>
      <c r="H62" s="91" t="s">
        <v>183</v>
      </c>
      <c r="I62" s="91" t="s">
        <v>560</v>
      </c>
      <c r="J62" s="91" t="s">
        <v>561</v>
      </c>
      <c r="K62" s="91" t="s">
        <v>562</v>
      </c>
      <c r="L62" s="91" t="s">
        <v>563</v>
      </c>
      <c r="M62" s="91" t="s">
        <v>564</v>
      </c>
      <c r="N62" s="91" t="s">
        <v>565</v>
      </c>
      <c r="O62" s="91" t="s">
        <v>566</v>
      </c>
      <c r="P62" s="91" t="s">
        <v>687</v>
      </c>
      <c r="Q62" s="91" t="s">
        <v>688</v>
      </c>
      <c r="R62" s="224" t="s">
        <v>539</v>
      </c>
      <c r="S62" s="224" t="s">
        <v>526</v>
      </c>
    </row>
    <row r="63" spans="1:19" ht="12" customHeight="1" thickBot="1">
      <c r="A63" s="225"/>
      <c r="B63" s="225"/>
      <c r="C63" s="229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1"/>
      <c r="R63" s="225"/>
      <c r="S63" s="225"/>
    </row>
    <row r="67" spans="1:4" ht="21" customHeight="1">
      <c r="A67" s="233" t="s">
        <v>697</v>
      </c>
      <c r="B67" s="234"/>
      <c r="C67" s="235" t="s">
        <v>698</v>
      </c>
      <c r="D67" s="235"/>
    </row>
    <row r="68" spans="1:4" ht="21" customHeight="1">
      <c r="A68" s="233" t="s">
        <v>699</v>
      </c>
      <c r="B68" s="234"/>
      <c r="C68" s="235" t="s">
        <v>700</v>
      </c>
      <c r="D68" s="235"/>
    </row>
  </sheetData>
  <mergeCells count="28">
    <mergeCell ref="A67:B67"/>
    <mergeCell ref="C67:D67"/>
    <mergeCell ref="A68:B68"/>
    <mergeCell ref="C68:D68"/>
    <mergeCell ref="A2:S2"/>
    <mergeCell ref="A3:S3"/>
    <mergeCell ref="R4:R5"/>
    <mergeCell ref="S4:S5"/>
    <mergeCell ref="A31:A32"/>
    <mergeCell ref="C4:Q4"/>
    <mergeCell ref="A4:A5"/>
    <mergeCell ref="B4:B5"/>
    <mergeCell ref="R62:R63"/>
    <mergeCell ref="S62:S63"/>
    <mergeCell ref="B31:B32"/>
    <mergeCell ref="R31:R32"/>
    <mergeCell ref="C63:Q63"/>
    <mergeCell ref="A62:A63"/>
    <mergeCell ref="B62:B63"/>
    <mergeCell ref="A35:A36"/>
    <mergeCell ref="S31:S32"/>
    <mergeCell ref="R35:R36"/>
    <mergeCell ref="S35:S36"/>
    <mergeCell ref="C33:Q33"/>
    <mergeCell ref="B35:B36"/>
    <mergeCell ref="A34:Q34"/>
    <mergeCell ref="C32:Q32"/>
    <mergeCell ref="C35:Q35"/>
  </mergeCells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90" zoomScaleNormal="90" workbookViewId="0">
      <selection sqref="A1:T1"/>
    </sheetView>
  </sheetViews>
  <sheetFormatPr defaultColWidth="9.140625" defaultRowHeight="12.75"/>
  <cols>
    <col min="1" max="2" width="3.140625" style="10" customWidth="1"/>
    <col min="3" max="3" width="2.5703125" style="10" customWidth="1"/>
    <col min="4" max="4" width="46.7109375" style="10" customWidth="1"/>
    <col min="5" max="5" width="0.42578125" style="10" customWidth="1"/>
    <col min="6" max="6" width="11.140625" style="10" customWidth="1"/>
    <col min="7" max="7" width="0.42578125" style="10" customWidth="1"/>
    <col min="8" max="8" width="11.140625" style="10" customWidth="1"/>
    <col min="9" max="9" width="0.42578125" style="10" customWidth="1"/>
    <col min="10" max="10" width="10.7109375" style="10" customWidth="1"/>
    <col min="11" max="11" width="0.42578125" style="10" customWidth="1"/>
    <col min="12" max="12" width="16" style="10" customWidth="1"/>
    <col min="13" max="13" width="0.42578125" style="10" customWidth="1"/>
    <col min="14" max="14" width="11.140625" style="10" customWidth="1"/>
    <col min="15" max="15" width="0.42578125" style="10" customWidth="1"/>
    <col min="16" max="16" width="11.140625" style="10" customWidth="1"/>
    <col min="17" max="17" width="0.42578125" style="10" customWidth="1"/>
    <col min="18" max="18" width="10.7109375" style="10" customWidth="1"/>
    <col min="19" max="19" width="0.42578125" style="10" customWidth="1"/>
    <col min="20" max="20" width="16" style="10" customWidth="1"/>
    <col min="21" max="21" width="8.28515625" style="10" customWidth="1"/>
    <col min="22" max="23" width="9.85546875" style="10" customWidth="1"/>
    <col min="24" max="24" width="8.42578125" style="10" customWidth="1"/>
    <col min="25" max="16384" width="9.140625" style="10"/>
  </cols>
  <sheetData>
    <row r="1" spans="1:24" ht="4.5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2" spans="1:24" ht="29.25" customHeight="1">
      <c r="A2" s="209" t="s">
        <v>674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"/>
    </row>
    <row r="3" spans="1:24" ht="3.6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11"/>
    </row>
    <row r="4" spans="1:24" ht="3.6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1"/>
    </row>
    <row r="5" spans="1:24" ht="26.25" customHeight="1">
      <c r="A5" s="212" t="s">
        <v>656</v>
      </c>
      <c r="B5" s="212"/>
      <c r="C5" s="212"/>
      <c r="D5" s="212"/>
      <c r="E5" s="124"/>
      <c r="F5" s="240" t="s">
        <v>654</v>
      </c>
      <c r="G5" s="214"/>
      <c r="H5" s="214"/>
      <c r="I5" s="214"/>
      <c r="J5" s="214"/>
      <c r="K5" s="214"/>
      <c r="L5" s="214"/>
      <c r="M5" s="125"/>
      <c r="N5" s="212" t="s">
        <v>655</v>
      </c>
      <c r="O5" s="212"/>
      <c r="P5" s="212"/>
      <c r="Q5" s="212"/>
      <c r="R5" s="212"/>
      <c r="S5" s="212"/>
      <c r="T5" s="212"/>
      <c r="W5" s="164"/>
      <c r="X5" s="164"/>
    </row>
    <row r="6" spans="1:24" ht="2.25" customHeight="1">
      <c r="A6" s="212"/>
      <c r="B6" s="212"/>
      <c r="C6" s="212"/>
      <c r="D6" s="212"/>
      <c r="E6" s="124"/>
      <c r="F6" s="126"/>
      <c r="G6" s="126"/>
      <c r="H6" s="126"/>
      <c r="I6" s="126"/>
      <c r="J6" s="126"/>
      <c r="K6" s="126"/>
      <c r="L6" s="126"/>
      <c r="M6" s="125"/>
      <c r="N6" s="127"/>
      <c r="O6" s="127"/>
      <c r="P6" s="127"/>
      <c r="Q6" s="126"/>
      <c r="R6" s="126"/>
      <c r="S6" s="127"/>
      <c r="T6" s="127"/>
      <c r="U6" s="11"/>
    </row>
    <row r="7" spans="1:24" ht="24.75" customHeight="1">
      <c r="A7" s="212"/>
      <c r="B7" s="212"/>
      <c r="C7" s="212"/>
      <c r="D7" s="212"/>
      <c r="E7" s="128"/>
      <c r="F7" s="213" t="s">
        <v>636</v>
      </c>
      <c r="G7" s="213"/>
      <c r="H7" s="213"/>
      <c r="I7" s="213"/>
      <c r="J7" s="213"/>
      <c r="K7" s="129"/>
      <c r="L7" s="176" t="s">
        <v>640</v>
      </c>
      <c r="M7" s="130"/>
      <c r="N7" s="213" t="s">
        <v>636</v>
      </c>
      <c r="O7" s="213"/>
      <c r="P7" s="213"/>
      <c r="Q7" s="213"/>
      <c r="R7" s="213"/>
      <c r="S7" s="129"/>
      <c r="T7" s="176" t="s">
        <v>640</v>
      </c>
      <c r="U7" s="11"/>
    </row>
    <row r="8" spans="1:24" ht="2.25" customHeight="1">
      <c r="A8" s="212"/>
      <c r="B8" s="212"/>
      <c r="C8" s="212"/>
      <c r="D8" s="212"/>
      <c r="E8" s="128"/>
      <c r="F8" s="129"/>
      <c r="G8" s="129"/>
      <c r="H8" s="129"/>
      <c r="I8" s="129"/>
      <c r="J8" s="129"/>
      <c r="K8" s="129"/>
      <c r="L8" s="131"/>
      <c r="M8" s="130"/>
      <c r="N8" s="129"/>
      <c r="O8" s="129"/>
      <c r="P8" s="129"/>
      <c r="Q8" s="129"/>
      <c r="R8" s="129"/>
      <c r="S8" s="129"/>
      <c r="T8" s="129"/>
      <c r="U8" s="11"/>
    </row>
    <row r="9" spans="1:24" ht="34.5" customHeight="1">
      <c r="A9" s="212"/>
      <c r="B9" s="212"/>
      <c r="C9" s="212"/>
      <c r="D9" s="212"/>
      <c r="E9" s="124"/>
      <c r="F9" s="132" t="s">
        <v>1096</v>
      </c>
      <c r="G9" s="126"/>
      <c r="H9" s="132" t="s">
        <v>1097</v>
      </c>
      <c r="I9" s="126"/>
      <c r="J9" s="176" t="s">
        <v>657</v>
      </c>
      <c r="K9" s="126"/>
      <c r="L9" s="176" t="s">
        <v>297</v>
      </c>
      <c r="M9" s="125"/>
      <c r="N9" s="132" t="s">
        <v>1096</v>
      </c>
      <c r="O9" s="126"/>
      <c r="P9" s="132" t="s">
        <v>1097</v>
      </c>
      <c r="Q9" s="126"/>
      <c r="R9" s="176" t="s">
        <v>657</v>
      </c>
      <c r="S9" s="126"/>
      <c r="T9" s="176" t="s">
        <v>297</v>
      </c>
      <c r="U9" s="11"/>
    </row>
    <row r="10" spans="1:24" ht="13.15" customHeight="1">
      <c r="A10" s="11"/>
      <c r="B10" s="11"/>
      <c r="C10" s="11"/>
      <c r="D10" s="11"/>
      <c r="E10" s="11"/>
      <c r="F10" s="12"/>
      <c r="G10" s="12"/>
      <c r="H10" s="12"/>
      <c r="I10" s="12"/>
      <c r="J10" s="61"/>
      <c r="K10" s="12"/>
      <c r="L10" s="61"/>
      <c r="M10" s="133"/>
      <c r="N10" s="12"/>
      <c r="O10" s="12"/>
      <c r="P10" s="12"/>
      <c r="Q10" s="12"/>
      <c r="R10" s="61"/>
      <c r="S10" s="12"/>
      <c r="T10" s="61"/>
      <c r="U10" s="11"/>
    </row>
    <row r="11" spans="1:24" ht="27.75" customHeight="1">
      <c r="A11" s="238" t="s">
        <v>675</v>
      </c>
      <c r="B11" s="238"/>
      <c r="C11" s="238"/>
      <c r="D11" s="238"/>
      <c r="E11" s="134"/>
      <c r="F11" s="135"/>
      <c r="G11" s="135"/>
      <c r="H11" s="135"/>
      <c r="I11" s="135"/>
      <c r="J11" s="136"/>
      <c r="K11" s="135"/>
      <c r="L11" s="137"/>
      <c r="M11" s="138"/>
      <c r="N11" s="135"/>
      <c r="O11" s="135"/>
      <c r="P11" s="135"/>
      <c r="Q11" s="135"/>
      <c r="R11" s="136"/>
      <c r="S11" s="135"/>
      <c r="T11" s="137"/>
      <c r="U11" s="11"/>
      <c r="W11" s="154"/>
      <c r="X11" s="154"/>
    </row>
    <row r="12" spans="1:24" ht="12.75" customHeight="1">
      <c r="A12" s="57"/>
      <c r="B12" s="57" t="s">
        <v>367</v>
      </c>
      <c r="C12" s="57" t="s">
        <v>658</v>
      </c>
      <c r="D12" s="57"/>
      <c r="E12" s="57"/>
      <c r="F12" s="57">
        <v>686.97594000000004</v>
      </c>
      <c r="G12" s="57"/>
      <c r="H12" s="57">
        <v>1211.9208450000001</v>
      </c>
      <c r="I12" s="57"/>
      <c r="J12" s="139">
        <f t="shared" ref="J12:J21" si="0">F12-H12</f>
        <v>-524.94490500000006</v>
      </c>
      <c r="K12" s="57"/>
      <c r="L12" s="140">
        <f t="shared" ref="L12:L21" si="1">F12/H12*100-100</f>
        <v>-43.315114775503346</v>
      </c>
      <c r="M12" s="133"/>
      <c r="N12" s="57">
        <v>3056.9337169999999</v>
      </c>
      <c r="O12" s="57"/>
      <c r="P12" s="57">
        <v>3716.032944</v>
      </c>
      <c r="Q12" s="57"/>
      <c r="R12" s="139">
        <f>N12-P12</f>
        <v>-659.09922700000016</v>
      </c>
      <c r="S12" s="57"/>
      <c r="T12" s="140">
        <f t="shared" ref="T12:T21" si="2">N12/P12*100-100</f>
        <v>-17.736635733119599</v>
      </c>
      <c r="U12" s="11"/>
    </row>
    <row r="13" spans="1:24" ht="12.75" customHeight="1">
      <c r="A13" s="11"/>
      <c r="B13" s="57" t="s">
        <v>369</v>
      </c>
      <c r="C13" s="57" t="s">
        <v>660</v>
      </c>
      <c r="D13" s="141"/>
      <c r="E13" s="11"/>
      <c r="F13" s="57">
        <v>349.46794499999999</v>
      </c>
      <c r="G13" s="57"/>
      <c r="H13" s="57">
        <v>632.17211999999995</v>
      </c>
      <c r="I13" s="57"/>
      <c r="J13" s="139">
        <f t="shared" si="0"/>
        <v>-282.70417499999996</v>
      </c>
      <c r="K13" s="57"/>
      <c r="L13" s="140">
        <f t="shared" si="1"/>
        <v>-44.719494273173574</v>
      </c>
      <c r="M13" s="133"/>
      <c r="N13" s="57">
        <v>1587.176539</v>
      </c>
      <c r="O13" s="11"/>
      <c r="P13" s="57">
        <v>1970.962509</v>
      </c>
      <c r="Q13" s="57"/>
      <c r="R13" s="139">
        <f>N13-P13</f>
        <v>-383.78596999999991</v>
      </c>
      <c r="S13" s="57"/>
      <c r="T13" s="140">
        <f t="shared" si="2"/>
        <v>-19.472007623053173</v>
      </c>
      <c r="U13" s="11"/>
    </row>
    <row r="14" spans="1:24" ht="12.75" customHeight="1">
      <c r="A14" s="57"/>
      <c r="B14" s="57" t="s">
        <v>368</v>
      </c>
      <c r="C14" s="57" t="s">
        <v>659</v>
      </c>
      <c r="D14" s="57"/>
      <c r="E14" s="57"/>
      <c r="F14" s="57">
        <v>315.11800099999999</v>
      </c>
      <c r="G14" s="57"/>
      <c r="H14" s="57">
        <v>569.51661300000001</v>
      </c>
      <c r="I14" s="57"/>
      <c r="J14" s="139">
        <f t="shared" si="0"/>
        <v>-254.39861200000001</v>
      </c>
      <c r="K14" s="57"/>
      <c r="L14" s="140">
        <f t="shared" si="1"/>
        <v>-44.669217050565656</v>
      </c>
      <c r="M14" s="133"/>
      <c r="N14" s="57">
        <v>1417.949787</v>
      </c>
      <c r="O14" s="57"/>
      <c r="P14" s="57">
        <v>1790.3660990000001</v>
      </c>
      <c r="Q14" s="57"/>
      <c r="R14" s="139">
        <f t="shared" ref="R14:R21" si="3">N14-P14</f>
        <v>-372.41631200000006</v>
      </c>
      <c r="S14" s="57"/>
      <c r="T14" s="140">
        <f t="shared" si="2"/>
        <v>-20.801126217035232</v>
      </c>
      <c r="U14" s="11"/>
      <c r="V14" s="142"/>
      <c r="W14" s="142"/>
    </row>
    <row r="15" spans="1:24" ht="12.75" customHeight="1">
      <c r="A15" s="11"/>
      <c r="B15" s="57" t="s">
        <v>374</v>
      </c>
      <c r="C15" s="57" t="s">
        <v>665</v>
      </c>
      <c r="D15" s="141"/>
      <c r="E15" s="11"/>
      <c r="F15" s="57">
        <v>172.16924800000001</v>
      </c>
      <c r="G15" s="57"/>
      <c r="H15" s="57">
        <v>303.42268300000001</v>
      </c>
      <c r="I15" s="57"/>
      <c r="J15" s="139">
        <f t="shared" si="0"/>
        <v>-131.253435</v>
      </c>
      <c r="K15" s="57"/>
      <c r="L15" s="140">
        <f t="shared" si="1"/>
        <v>-43.257621250419163</v>
      </c>
      <c r="M15" s="133"/>
      <c r="N15" s="57">
        <v>717.00055599999996</v>
      </c>
      <c r="O15" s="11"/>
      <c r="P15" s="57">
        <v>947.36079000000007</v>
      </c>
      <c r="Q15" s="57"/>
      <c r="R15" s="139">
        <f t="shared" si="3"/>
        <v>-230.3602340000001</v>
      </c>
      <c r="S15" s="57"/>
      <c r="T15" s="140">
        <f t="shared" si="2"/>
        <v>-24.315998343144443</v>
      </c>
      <c r="U15" s="11"/>
      <c r="V15" s="142"/>
      <c r="W15" s="142"/>
    </row>
    <row r="16" spans="1:24" ht="12.75" customHeight="1">
      <c r="A16" s="11"/>
      <c r="B16" s="57" t="s">
        <v>375</v>
      </c>
      <c r="C16" s="57" t="s">
        <v>666</v>
      </c>
      <c r="D16" s="141"/>
      <c r="E16" s="11"/>
      <c r="F16" s="57">
        <v>169.553618</v>
      </c>
      <c r="G16" s="57"/>
      <c r="H16" s="57">
        <v>256.75186200000002</v>
      </c>
      <c r="I16" s="57"/>
      <c r="J16" s="139">
        <f t="shared" si="0"/>
        <v>-87.198244000000017</v>
      </c>
      <c r="K16" s="57"/>
      <c r="L16" s="140">
        <f t="shared" si="1"/>
        <v>-33.962068793097984</v>
      </c>
      <c r="M16" s="133"/>
      <c r="N16" s="57">
        <v>668.97723999999994</v>
      </c>
      <c r="O16" s="11"/>
      <c r="P16" s="57">
        <v>749.8129550000001</v>
      </c>
      <c r="Q16" s="57"/>
      <c r="R16" s="139">
        <f t="shared" si="3"/>
        <v>-80.835715000000164</v>
      </c>
      <c r="S16" s="57"/>
      <c r="T16" s="140">
        <f t="shared" si="2"/>
        <v>-10.780783988988318</v>
      </c>
      <c r="U16" s="11"/>
      <c r="V16" s="142"/>
      <c r="W16" s="142"/>
    </row>
    <row r="17" spans="1:23" ht="12.75" customHeight="1">
      <c r="A17" s="11"/>
      <c r="B17" s="57" t="s">
        <v>370</v>
      </c>
      <c r="C17" s="57" t="s">
        <v>661</v>
      </c>
      <c r="D17" s="141"/>
      <c r="E17" s="11"/>
      <c r="F17" s="57">
        <v>129.13178500000001</v>
      </c>
      <c r="G17" s="57"/>
      <c r="H17" s="57">
        <v>244.602802</v>
      </c>
      <c r="I17" s="57"/>
      <c r="J17" s="139">
        <f t="shared" si="0"/>
        <v>-115.47101699999999</v>
      </c>
      <c r="K17" s="57"/>
      <c r="L17" s="140">
        <f t="shared" si="1"/>
        <v>-47.207561015592937</v>
      </c>
      <c r="M17" s="133"/>
      <c r="N17" s="57">
        <v>560.64643000000001</v>
      </c>
      <c r="O17" s="11"/>
      <c r="P17" s="57">
        <v>729.92331300000001</v>
      </c>
      <c r="Q17" s="57"/>
      <c r="R17" s="139">
        <f t="shared" si="3"/>
        <v>-169.276883</v>
      </c>
      <c r="S17" s="57"/>
      <c r="T17" s="140">
        <f t="shared" si="2"/>
        <v>-23.191050345312092</v>
      </c>
      <c r="U17" s="11"/>
      <c r="V17" s="142"/>
      <c r="W17" s="142"/>
    </row>
    <row r="18" spans="1:23" ht="12.75" customHeight="1">
      <c r="A18" s="11"/>
      <c r="B18" s="57" t="s">
        <v>371</v>
      </c>
      <c r="C18" s="57" t="s">
        <v>662</v>
      </c>
      <c r="D18" s="141"/>
      <c r="E18" s="11"/>
      <c r="F18" s="57">
        <v>131.112492</v>
      </c>
      <c r="G18" s="57"/>
      <c r="H18" s="57">
        <v>221.94424799999999</v>
      </c>
      <c r="I18" s="57"/>
      <c r="J18" s="139">
        <f t="shared" si="0"/>
        <v>-90.831755999999984</v>
      </c>
      <c r="K18" s="57"/>
      <c r="L18" s="140">
        <f t="shared" si="1"/>
        <v>-40.92548323216738</v>
      </c>
      <c r="M18" s="133"/>
      <c r="N18" s="57">
        <v>476.03276100000005</v>
      </c>
      <c r="O18" s="11"/>
      <c r="P18" s="57">
        <v>590.29698299999995</v>
      </c>
      <c r="Q18" s="57"/>
      <c r="R18" s="139">
        <f t="shared" si="3"/>
        <v>-114.2642219999999</v>
      </c>
      <c r="S18" s="57"/>
      <c r="T18" s="140">
        <f t="shared" si="2"/>
        <v>-19.357073691836902</v>
      </c>
      <c r="U18" s="11"/>
      <c r="V18" s="142"/>
      <c r="W18" s="142"/>
    </row>
    <row r="19" spans="1:23" ht="12.75" customHeight="1">
      <c r="A19" s="11"/>
      <c r="B19" s="57" t="s">
        <v>373</v>
      </c>
      <c r="C19" s="57" t="s">
        <v>664</v>
      </c>
      <c r="D19" s="141"/>
      <c r="E19" s="11"/>
      <c r="F19" s="57">
        <v>70.374567999999996</v>
      </c>
      <c r="G19" s="57"/>
      <c r="H19" s="57">
        <v>116.634057</v>
      </c>
      <c r="I19" s="57"/>
      <c r="J19" s="139">
        <f t="shared" si="0"/>
        <v>-46.259489000000002</v>
      </c>
      <c r="K19" s="57"/>
      <c r="L19" s="140">
        <f t="shared" si="1"/>
        <v>-39.662076575112195</v>
      </c>
      <c r="M19" s="133"/>
      <c r="N19" s="57">
        <v>298.009772</v>
      </c>
      <c r="O19" s="11"/>
      <c r="P19" s="57">
        <v>375.99392899999998</v>
      </c>
      <c r="Q19" s="57"/>
      <c r="R19" s="139">
        <f t="shared" si="3"/>
        <v>-77.984156999999982</v>
      </c>
      <c r="S19" s="57"/>
      <c r="T19" s="140">
        <f t="shared" si="2"/>
        <v>-20.740802173962763</v>
      </c>
      <c r="U19" s="11"/>
      <c r="V19" s="142"/>
      <c r="W19" s="142"/>
    </row>
    <row r="20" spans="1:23" ht="12.75" customHeight="1">
      <c r="A20" s="11"/>
      <c r="B20" s="57" t="s">
        <v>377</v>
      </c>
      <c r="C20" s="57" t="s">
        <v>676</v>
      </c>
      <c r="D20" s="141"/>
      <c r="E20" s="11"/>
      <c r="F20" s="57">
        <v>73.471995000000007</v>
      </c>
      <c r="G20" s="57"/>
      <c r="H20" s="57">
        <v>101.107153</v>
      </c>
      <c r="I20" s="57"/>
      <c r="J20" s="139">
        <f t="shared" si="0"/>
        <v>-27.63515799999999</v>
      </c>
      <c r="K20" s="57"/>
      <c r="L20" s="140">
        <f t="shared" si="1"/>
        <v>-27.332544909062946</v>
      </c>
      <c r="M20" s="133"/>
      <c r="N20" s="57">
        <v>219.79217299999999</v>
      </c>
      <c r="O20" s="11"/>
      <c r="P20" s="57">
        <v>290.594628</v>
      </c>
      <c r="Q20" s="57"/>
      <c r="R20" s="139">
        <f t="shared" si="3"/>
        <v>-70.802455000000009</v>
      </c>
      <c r="S20" s="57"/>
      <c r="T20" s="140">
        <f t="shared" si="2"/>
        <v>-24.364681304432096</v>
      </c>
      <c r="U20" s="11"/>
      <c r="V20" s="142"/>
      <c r="W20" s="142"/>
    </row>
    <row r="21" spans="1:23" ht="12.75" customHeight="1">
      <c r="A21" s="11"/>
      <c r="B21" s="57" t="s">
        <v>689</v>
      </c>
      <c r="C21" s="57" t="s">
        <v>690</v>
      </c>
      <c r="D21" s="141"/>
      <c r="E21" s="11"/>
      <c r="F21" s="57">
        <v>41.357899000000003</v>
      </c>
      <c r="G21" s="57"/>
      <c r="H21" s="57">
        <v>68.718394000000004</v>
      </c>
      <c r="I21" s="57"/>
      <c r="J21" s="139">
        <f t="shared" si="0"/>
        <v>-27.360495</v>
      </c>
      <c r="K21" s="57"/>
      <c r="L21" s="140">
        <f t="shared" si="1"/>
        <v>-39.815387711185444</v>
      </c>
      <c r="M21" s="133"/>
      <c r="N21" s="57">
        <v>175.630898</v>
      </c>
      <c r="O21" s="11"/>
      <c r="P21" s="57">
        <v>213.25669099999999</v>
      </c>
      <c r="Q21" s="57"/>
      <c r="R21" s="139">
        <f t="shared" si="3"/>
        <v>-37.625792999999987</v>
      </c>
      <c r="S21" s="57"/>
      <c r="T21" s="140">
        <f t="shared" si="2"/>
        <v>-17.643429063616097</v>
      </c>
      <c r="U21" s="11"/>
      <c r="V21" s="142"/>
      <c r="W21" s="142"/>
    </row>
    <row r="22" spans="1:23" ht="4.5" customHeight="1">
      <c r="A22" s="11"/>
      <c r="B22" s="141"/>
      <c r="C22" s="141"/>
      <c r="D22" s="11"/>
      <c r="E22" s="11"/>
      <c r="F22" s="57"/>
      <c r="G22" s="57"/>
      <c r="H22" s="57"/>
      <c r="I22" s="57"/>
      <c r="J22" s="139"/>
      <c r="K22" s="57"/>
      <c r="L22" s="140"/>
      <c r="M22" s="133"/>
      <c r="N22" s="57"/>
      <c r="O22" s="11"/>
      <c r="P22" s="57"/>
      <c r="Q22" s="57"/>
      <c r="R22" s="139"/>
      <c r="S22" s="57"/>
      <c r="T22" s="140"/>
      <c r="U22" s="11"/>
      <c r="V22" s="142"/>
      <c r="W22" s="142"/>
    </row>
    <row r="23" spans="1:23" ht="30" customHeight="1">
      <c r="A23" s="238" t="s">
        <v>668</v>
      </c>
      <c r="B23" s="238"/>
      <c r="C23" s="238"/>
      <c r="D23" s="238"/>
      <c r="E23" s="143"/>
      <c r="F23" s="135">
        <v>1823.0873280000005</v>
      </c>
      <c r="G23" s="135"/>
      <c r="H23" s="135">
        <v>3231.1248989999995</v>
      </c>
      <c r="I23" s="135"/>
      <c r="J23" s="136">
        <f>F23-H23</f>
        <v>-1408.0375709999989</v>
      </c>
      <c r="K23" s="201"/>
      <c r="L23" s="137">
        <f>F23/H23*100-100</f>
        <v>-43.577317962415265</v>
      </c>
      <c r="M23" s="138"/>
      <c r="N23" s="135">
        <v>7991.7042460000011</v>
      </c>
      <c r="O23" s="135"/>
      <c r="P23" s="135">
        <v>9917.2191509999993</v>
      </c>
      <c r="Q23" s="135"/>
      <c r="R23" s="136">
        <f>N23-P23</f>
        <v>-1925.5149049999982</v>
      </c>
      <c r="S23" s="201"/>
      <c r="T23" s="137">
        <f>N23/P23*100-100</f>
        <v>-19.415875314259239</v>
      </c>
      <c r="U23" s="11"/>
      <c r="V23" s="142"/>
      <c r="W23" s="142"/>
    </row>
    <row r="24" spans="1:23" s="193" customFormat="1" ht="30" customHeight="1">
      <c r="A24" s="236" t="s">
        <v>672</v>
      </c>
      <c r="B24" s="236"/>
      <c r="C24" s="236"/>
      <c r="D24" s="236"/>
      <c r="E24" s="189"/>
      <c r="F24" s="189">
        <v>1981.8324030000001</v>
      </c>
      <c r="G24" s="189"/>
      <c r="H24" s="189">
        <v>3474.6506159999994</v>
      </c>
      <c r="I24" s="189"/>
      <c r="J24" s="202">
        <f>F24-H24</f>
        <v>-1492.8182129999993</v>
      </c>
      <c r="K24" s="202"/>
      <c r="L24" s="203">
        <f>F24/H24*100-100</f>
        <v>-42.963117100922346</v>
      </c>
      <c r="M24" s="190"/>
      <c r="N24" s="189">
        <f>N25-N15</f>
        <v>8681.0863239999999</v>
      </c>
      <c r="O24" s="189"/>
      <c r="P24" s="189">
        <f>P25-P15</f>
        <v>10670.170000999999</v>
      </c>
      <c r="Q24" s="189"/>
      <c r="R24" s="202">
        <f>N24-P24</f>
        <v>-1989.0836769999987</v>
      </c>
      <c r="S24" s="202"/>
      <c r="T24" s="203">
        <f>N24/P24*100-100</f>
        <v>-18.641536890354914</v>
      </c>
      <c r="U24" s="191"/>
      <c r="V24" s="192"/>
      <c r="W24" s="192"/>
    </row>
    <row r="25" spans="1:23" ht="30" customHeight="1">
      <c r="A25" s="238" t="s">
        <v>670</v>
      </c>
      <c r="B25" s="238"/>
      <c r="C25" s="238"/>
      <c r="D25" s="238"/>
      <c r="E25" s="143"/>
      <c r="F25" s="135">
        <v>2154.001651</v>
      </c>
      <c r="G25" s="135"/>
      <c r="H25" s="135">
        <v>3778.0732989999997</v>
      </c>
      <c r="I25" s="135"/>
      <c r="J25" s="136">
        <f>F25-H25</f>
        <v>-1624.0716479999996</v>
      </c>
      <c r="K25" s="201"/>
      <c r="L25" s="137">
        <f>F25/H25*100-100</f>
        <v>-42.98676916696845</v>
      </c>
      <c r="M25" s="138"/>
      <c r="N25" s="135">
        <v>9398.0868800000007</v>
      </c>
      <c r="O25" s="135"/>
      <c r="P25" s="135">
        <v>11617.530790999999</v>
      </c>
      <c r="Q25" s="135"/>
      <c r="R25" s="136">
        <f>N25-P25</f>
        <v>-2219.4439109999985</v>
      </c>
      <c r="S25" s="201"/>
      <c r="T25" s="137">
        <f>N25/P25*100-100</f>
        <v>-19.104265363508929</v>
      </c>
      <c r="U25" s="11"/>
      <c r="V25" s="142"/>
      <c r="W25" s="142"/>
    </row>
    <row r="26" spans="1:23" ht="30" customHeight="1">
      <c r="A26" s="236" t="s">
        <v>673</v>
      </c>
      <c r="B26" s="236"/>
      <c r="C26" s="236"/>
      <c r="D26" s="236"/>
      <c r="E26" s="189"/>
      <c r="F26" s="189">
        <v>1023.0717209999999</v>
      </c>
      <c r="G26" s="189"/>
      <c r="H26" s="189">
        <v>1512.955565</v>
      </c>
      <c r="I26" s="189"/>
      <c r="J26" s="202">
        <f>F26-H26</f>
        <v>-489.88384400000007</v>
      </c>
      <c r="K26" s="202"/>
      <c r="L26" s="203">
        <f>F26/H26*100-100</f>
        <v>-32.379261845670939</v>
      </c>
      <c r="M26" s="144"/>
      <c r="N26" s="189">
        <f>N27+N15</f>
        <v>3732.0479079999996</v>
      </c>
      <c r="O26" s="189"/>
      <c r="P26" s="189">
        <f>P27+P15</f>
        <v>4365.7919600000005</v>
      </c>
      <c r="Q26" s="57"/>
      <c r="R26" s="202">
        <f>N26-P26</f>
        <v>-633.74405200000092</v>
      </c>
      <c r="S26" s="202"/>
      <c r="T26" s="203">
        <f>N26/P26*100-100</f>
        <v>-14.516130356335182</v>
      </c>
      <c r="U26" s="11"/>
      <c r="V26" s="142"/>
      <c r="W26" s="142"/>
    </row>
    <row r="27" spans="1:23" ht="30" customHeight="1">
      <c r="A27" s="237" t="s">
        <v>671</v>
      </c>
      <c r="B27" s="237"/>
      <c r="C27" s="237"/>
      <c r="D27" s="237"/>
      <c r="E27" s="143"/>
      <c r="F27" s="135">
        <v>850.90247299999987</v>
      </c>
      <c r="G27" s="135"/>
      <c r="H27" s="135">
        <v>1209.532882</v>
      </c>
      <c r="I27" s="135"/>
      <c r="J27" s="136">
        <f>F27-H27</f>
        <v>-358.6304090000001</v>
      </c>
      <c r="K27" s="201"/>
      <c r="L27" s="137">
        <f>F27/H27*100-100</f>
        <v>-29.650323222878711</v>
      </c>
      <c r="M27" s="138"/>
      <c r="N27" s="135">
        <v>3015.0473519999996</v>
      </c>
      <c r="O27" s="135"/>
      <c r="P27" s="135">
        <v>3418.4311700000003</v>
      </c>
      <c r="Q27" s="135"/>
      <c r="R27" s="136">
        <f>N27-P27</f>
        <v>-403.3838180000007</v>
      </c>
      <c r="S27" s="201"/>
      <c r="T27" s="137">
        <f>N27/P27*100-100</f>
        <v>-11.80026152172023</v>
      </c>
      <c r="U27" s="11"/>
      <c r="V27" s="142"/>
      <c r="W27" s="142"/>
    </row>
    <row r="28" spans="1:23" ht="3" customHeight="1">
      <c r="A28" s="145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11"/>
      <c r="V28" s="142"/>
      <c r="W28" s="142"/>
    </row>
    <row r="29" spans="1:23" ht="3.75" customHeight="1">
      <c r="A29" s="14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1"/>
      <c r="V29" s="142"/>
      <c r="W29" s="142"/>
    </row>
    <row r="30" spans="1:2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>
      <c r="A33" s="11"/>
      <c r="B33" s="11"/>
      <c r="C33" s="11"/>
      <c r="D33" s="11"/>
      <c r="E33" s="11"/>
      <c r="F33" s="204"/>
      <c r="G33" s="11"/>
      <c r="H33" s="204"/>
      <c r="I33" s="11"/>
      <c r="J33" s="11"/>
      <c r="K33" s="11"/>
      <c r="L33" s="11"/>
      <c r="M33" s="11"/>
      <c r="N33" s="204"/>
      <c r="O33" s="11"/>
      <c r="P33" s="204"/>
      <c r="Q33" s="11"/>
      <c r="R33" s="11"/>
      <c r="S33" s="11"/>
      <c r="T33" s="11"/>
      <c r="U33" s="11"/>
    </row>
    <row r="34" spans="1:21" ht="30" customHeight="1">
      <c r="A34" s="243" t="s">
        <v>691</v>
      </c>
      <c r="B34" s="243"/>
      <c r="C34" s="243"/>
      <c r="D34" s="243"/>
      <c r="E34" s="205"/>
      <c r="F34" s="244" t="s">
        <v>692</v>
      </c>
      <c r="G34" s="244"/>
      <c r="H34" s="244"/>
      <c r="I34" s="244"/>
      <c r="J34" s="244"/>
      <c r="K34" s="244"/>
      <c r="L34" s="244"/>
      <c r="M34" s="11"/>
      <c r="N34" s="204"/>
      <c r="O34" s="11"/>
      <c r="P34" s="204"/>
      <c r="Q34" s="11"/>
      <c r="R34" s="11"/>
      <c r="S34" s="11"/>
      <c r="T34" s="11"/>
      <c r="U34" s="11"/>
    </row>
    <row r="35" spans="1:21" ht="30" customHeight="1">
      <c r="A35" s="245" t="s">
        <v>693</v>
      </c>
      <c r="B35" s="245"/>
      <c r="C35" s="245"/>
      <c r="D35" s="245"/>
      <c r="E35" s="205"/>
      <c r="F35" s="242" t="s">
        <v>694</v>
      </c>
      <c r="G35" s="242"/>
      <c r="H35" s="242"/>
      <c r="I35" s="242"/>
      <c r="J35" s="242"/>
      <c r="K35" s="242"/>
      <c r="L35" s="242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30" customHeight="1">
      <c r="A36" s="243" t="s">
        <v>695</v>
      </c>
      <c r="B36" s="243"/>
      <c r="C36" s="243"/>
      <c r="D36" s="243"/>
      <c r="E36" s="205"/>
      <c r="F36" s="244" t="s">
        <v>694</v>
      </c>
      <c r="G36" s="244"/>
      <c r="H36" s="244"/>
      <c r="I36" s="244"/>
      <c r="J36" s="244"/>
      <c r="K36" s="244"/>
      <c r="L36" s="244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30" customHeight="1">
      <c r="A37" s="241" t="s">
        <v>696</v>
      </c>
      <c r="B37" s="241"/>
      <c r="C37" s="241"/>
      <c r="D37" s="241"/>
      <c r="E37" s="205"/>
      <c r="F37" s="242" t="s">
        <v>692</v>
      </c>
      <c r="G37" s="242"/>
      <c r="H37" s="242"/>
      <c r="I37" s="242"/>
      <c r="J37" s="242"/>
      <c r="K37" s="242"/>
      <c r="L37" s="242"/>
      <c r="M37" s="11"/>
      <c r="N37" s="11"/>
      <c r="O37" s="11"/>
      <c r="P37" s="11"/>
      <c r="Q37" s="11"/>
      <c r="R37" s="11"/>
      <c r="S37" s="11"/>
      <c r="T37" s="11"/>
      <c r="U37" s="11"/>
    </row>
    <row r="38" spans="1:21">
      <c r="A38" s="11"/>
      <c r="B38" s="11"/>
      <c r="C38" s="11"/>
      <c r="D38" s="11"/>
      <c r="E38" s="11"/>
      <c r="F38" s="204"/>
      <c r="G38" s="11"/>
      <c r="H38" s="204"/>
      <c r="I38" s="11"/>
      <c r="J38" s="11"/>
      <c r="K38" s="11"/>
      <c r="L38" s="11"/>
      <c r="M38" s="11"/>
      <c r="N38" s="204"/>
      <c r="O38" s="11"/>
      <c r="P38" s="204"/>
      <c r="Q38" s="11"/>
      <c r="R38" s="11"/>
      <c r="S38" s="11"/>
      <c r="T38" s="11"/>
      <c r="U38" s="11"/>
    </row>
    <row r="39" spans="1:21">
      <c r="A39" s="11"/>
      <c r="B39" s="57"/>
      <c r="C39" s="57"/>
      <c r="D39" s="14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</sheetData>
  <mergeCells count="21">
    <mergeCell ref="A37:D37"/>
    <mergeCell ref="F37:L37"/>
    <mergeCell ref="A34:D34"/>
    <mergeCell ref="F34:L34"/>
    <mergeCell ref="A35:D35"/>
    <mergeCell ref="F35:L35"/>
    <mergeCell ref="A36:D36"/>
    <mergeCell ref="F36:L36"/>
    <mergeCell ref="A1:T1"/>
    <mergeCell ref="A2:T2"/>
    <mergeCell ref="A5:D9"/>
    <mergeCell ref="F5:L5"/>
    <mergeCell ref="N5:T5"/>
    <mergeCell ref="F7:J7"/>
    <mergeCell ref="N7:R7"/>
    <mergeCell ref="A27:D27"/>
    <mergeCell ref="A11:D11"/>
    <mergeCell ref="A23:D23"/>
    <mergeCell ref="A24:D24"/>
    <mergeCell ref="A25:D25"/>
    <mergeCell ref="A26:D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73"/>
  <sheetViews>
    <sheetView showGridLines="0" topLeftCell="A2" zoomScale="90" zoomScaleNormal="90" workbookViewId="0">
      <selection activeCell="A2" sqref="A2:W2"/>
    </sheetView>
  </sheetViews>
  <sheetFormatPr defaultRowHeight="12.75"/>
  <cols>
    <col min="1" max="1" width="5" style="10" customWidth="1"/>
    <col min="2" max="2" width="7.7109375" style="10" customWidth="1"/>
    <col min="3" max="21" width="9" style="10" customWidth="1"/>
    <col min="22" max="22" width="5" style="10" customWidth="1"/>
    <col min="23" max="16384" width="9.140625" style="10"/>
  </cols>
  <sheetData>
    <row r="1" spans="1:23" ht="2.25" hidden="1" customHeight="1"/>
    <row r="2" spans="1:23" ht="21" customHeight="1">
      <c r="A2" s="223" t="s">
        <v>352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3" ht="18" customHeight="1" thickBot="1">
      <c r="A3" s="254" t="s">
        <v>580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23" ht="11.25" customHeight="1" thickBot="1">
      <c r="A4" s="255" t="s">
        <v>162</v>
      </c>
      <c r="B4" s="255" t="s">
        <v>163</v>
      </c>
      <c r="C4" s="226" t="s">
        <v>581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8"/>
      <c r="V4" s="255" t="s">
        <v>539</v>
      </c>
      <c r="W4" s="255" t="s">
        <v>526</v>
      </c>
    </row>
    <row r="5" spans="1:23" ht="21" customHeight="1" thickBot="1">
      <c r="A5" s="256"/>
      <c r="B5" s="256"/>
      <c r="C5" s="98">
        <v>111</v>
      </c>
      <c r="D5" s="98">
        <v>112</v>
      </c>
      <c r="E5" s="98">
        <v>121</v>
      </c>
      <c r="F5" s="98">
        <v>122</v>
      </c>
      <c r="G5" s="98">
        <v>21</v>
      </c>
      <c r="H5" s="98">
        <v>22</v>
      </c>
      <c r="I5" s="98">
        <v>31</v>
      </c>
      <c r="J5" s="98">
        <v>321</v>
      </c>
      <c r="K5" s="98">
        <v>322</v>
      </c>
      <c r="L5" s="98">
        <v>41</v>
      </c>
      <c r="M5" s="98">
        <v>42</v>
      </c>
      <c r="N5" s="98">
        <v>51</v>
      </c>
      <c r="O5" s="98">
        <v>521</v>
      </c>
      <c r="P5" s="98">
        <v>522</v>
      </c>
      <c r="Q5" s="98">
        <v>53</v>
      </c>
      <c r="R5" s="98">
        <v>61</v>
      </c>
      <c r="S5" s="98">
        <v>62</v>
      </c>
      <c r="T5" s="98">
        <v>63</v>
      </c>
      <c r="U5" s="98">
        <v>7</v>
      </c>
      <c r="V5" s="256"/>
      <c r="W5" s="256"/>
    </row>
    <row r="6" spans="1:23" ht="9" customHeight="1">
      <c r="A6" s="167">
        <v>2019</v>
      </c>
      <c r="B6" s="16" t="s">
        <v>340</v>
      </c>
      <c r="C6" s="21">
        <v>107.18284099999998</v>
      </c>
      <c r="D6" s="21">
        <v>214.76572400000001</v>
      </c>
      <c r="E6" s="21">
        <v>50.021587000000004</v>
      </c>
      <c r="F6" s="21">
        <v>392.032107</v>
      </c>
      <c r="G6" s="21">
        <v>185.02031099999999</v>
      </c>
      <c r="H6" s="21">
        <v>1752.9288729999989</v>
      </c>
      <c r="I6" s="21">
        <v>545.75811499999998</v>
      </c>
      <c r="J6" s="21">
        <v>8.4350670000000001</v>
      </c>
      <c r="K6" s="21">
        <v>244.20201199999997</v>
      </c>
      <c r="L6" s="21">
        <v>599.22724799999992</v>
      </c>
      <c r="M6" s="21">
        <v>455.57364099999995</v>
      </c>
      <c r="N6" s="21">
        <v>360.29544499999997</v>
      </c>
      <c r="O6" s="21">
        <v>357.11557400000004</v>
      </c>
      <c r="P6" s="21">
        <v>15.143272999999999</v>
      </c>
      <c r="Q6" s="21">
        <v>555.15425600000003</v>
      </c>
      <c r="R6" s="21">
        <v>166.337985</v>
      </c>
      <c r="S6" s="21">
        <v>420.23394600000006</v>
      </c>
      <c r="T6" s="21">
        <v>414.54684600000007</v>
      </c>
      <c r="U6" s="21">
        <v>6.0816569999999999</v>
      </c>
      <c r="V6" s="167">
        <v>2019</v>
      </c>
      <c r="W6" s="16" t="s">
        <v>542</v>
      </c>
    </row>
    <row r="7" spans="1:23" ht="9" customHeight="1">
      <c r="A7" s="28"/>
      <c r="B7" s="16" t="s">
        <v>341</v>
      </c>
      <c r="C7" s="21">
        <v>84.70702399999999</v>
      </c>
      <c r="D7" s="21">
        <v>186.05654200000001</v>
      </c>
      <c r="E7" s="21">
        <v>40.420870999999998</v>
      </c>
      <c r="F7" s="21">
        <v>380.05276900000001</v>
      </c>
      <c r="G7" s="21">
        <v>189.21393399999999</v>
      </c>
      <c r="H7" s="21">
        <v>1642.3870030000003</v>
      </c>
      <c r="I7" s="21">
        <v>373.69597100000004</v>
      </c>
      <c r="J7" s="21">
        <v>7.1998300000000004</v>
      </c>
      <c r="K7" s="21">
        <v>325.89477200000005</v>
      </c>
      <c r="L7" s="21">
        <v>585.11930000000007</v>
      </c>
      <c r="M7" s="21">
        <v>442.65169000000003</v>
      </c>
      <c r="N7" s="21">
        <v>436.99583699999999</v>
      </c>
      <c r="O7" s="21">
        <v>139.452618</v>
      </c>
      <c r="P7" s="21">
        <v>15.046693000000001</v>
      </c>
      <c r="Q7" s="21">
        <v>510.99088200000006</v>
      </c>
      <c r="R7" s="21">
        <v>144.63753499999999</v>
      </c>
      <c r="S7" s="21">
        <v>364.29065199999991</v>
      </c>
      <c r="T7" s="21">
        <v>374.37326000000002</v>
      </c>
      <c r="U7" s="21">
        <v>1.1992560000000001</v>
      </c>
      <c r="V7" s="28"/>
      <c r="W7" s="16" t="s">
        <v>543</v>
      </c>
    </row>
    <row r="8" spans="1:23" ht="9" customHeight="1">
      <c r="A8" s="28"/>
      <c r="B8" s="16" t="s">
        <v>342</v>
      </c>
      <c r="C8" s="21">
        <v>105.69189900000001</v>
      </c>
      <c r="D8" s="21">
        <v>223.847936</v>
      </c>
      <c r="E8" s="21">
        <v>46.012619000000008</v>
      </c>
      <c r="F8" s="21">
        <v>405.56089199999997</v>
      </c>
      <c r="G8" s="21">
        <v>181.71337599999998</v>
      </c>
      <c r="H8" s="21">
        <v>1786.0134560000008</v>
      </c>
      <c r="I8" s="21">
        <v>365.281341</v>
      </c>
      <c r="J8" s="21">
        <v>7.0950809999999995</v>
      </c>
      <c r="K8" s="21">
        <v>311.64521899999994</v>
      </c>
      <c r="L8" s="21">
        <v>655.9389560000003</v>
      </c>
      <c r="M8" s="21">
        <v>489.67479999999995</v>
      </c>
      <c r="N8" s="21">
        <v>480.00431100000003</v>
      </c>
      <c r="O8" s="21">
        <v>397.77988199999999</v>
      </c>
      <c r="P8" s="21">
        <v>17.119495000000001</v>
      </c>
      <c r="Q8" s="21">
        <v>530.20454500000017</v>
      </c>
      <c r="R8" s="21">
        <v>152.79593500000001</v>
      </c>
      <c r="S8" s="21">
        <v>373.17791100000005</v>
      </c>
      <c r="T8" s="21">
        <v>388.12395200000003</v>
      </c>
      <c r="U8" s="21">
        <v>0.53125500000000003</v>
      </c>
      <c r="V8" s="28"/>
      <c r="W8" s="16" t="s">
        <v>544</v>
      </c>
    </row>
    <row r="9" spans="1:23" ht="9" customHeight="1">
      <c r="A9" s="28"/>
      <c r="B9" s="16" t="s">
        <v>343</v>
      </c>
      <c r="C9" s="21">
        <v>116.08065099999999</v>
      </c>
      <c r="D9" s="21">
        <v>244.13178899999997</v>
      </c>
      <c r="E9" s="21">
        <v>31.078647</v>
      </c>
      <c r="F9" s="21">
        <v>423.85244999999998</v>
      </c>
      <c r="G9" s="21">
        <v>178.02923600000003</v>
      </c>
      <c r="H9" s="21">
        <v>1726.9429039999984</v>
      </c>
      <c r="I9" s="21">
        <v>477.51260300000001</v>
      </c>
      <c r="J9" s="21">
        <v>11.300717000000001</v>
      </c>
      <c r="K9" s="21">
        <v>285.67399</v>
      </c>
      <c r="L9" s="21">
        <v>628.35086499999989</v>
      </c>
      <c r="M9" s="21">
        <v>504.99479199999996</v>
      </c>
      <c r="N9" s="21">
        <v>407.92599800000005</v>
      </c>
      <c r="O9" s="21">
        <v>342.49673999999999</v>
      </c>
      <c r="P9" s="21">
        <v>20.114555999999997</v>
      </c>
      <c r="Q9" s="21">
        <v>522.36980500000004</v>
      </c>
      <c r="R9" s="21">
        <v>149.01217100000002</v>
      </c>
      <c r="S9" s="21">
        <v>327.80995699999988</v>
      </c>
      <c r="T9" s="21">
        <v>392.30463800000001</v>
      </c>
      <c r="U9" s="21">
        <v>0.59629100000000002</v>
      </c>
      <c r="V9" s="28"/>
      <c r="W9" s="16" t="s">
        <v>545</v>
      </c>
    </row>
    <row r="10" spans="1:23" ht="9" customHeight="1">
      <c r="A10" s="28"/>
      <c r="B10" s="16" t="s">
        <v>344</v>
      </c>
      <c r="C10" s="21">
        <v>119.958474</v>
      </c>
      <c r="D10" s="21">
        <v>272.31486000000001</v>
      </c>
      <c r="E10" s="21">
        <v>38.252105999999998</v>
      </c>
      <c r="F10" s="21">
        <v>452.75780500000008</v>
      </c>
      <c r="G10" s="21">
        <v>167.92844400000001</v>
      </c>
      <c r="H10" s="21">
        <v>1854.3065339999994</v>
      </c>
      <c r="I10" s="21">
        <v>573.59025199999996</v>
      </c>
      <c r="J10" s="21">
        <v>10.064207</v>
      </c>
      <c r="K10" s="21">
        <v>254.81440400000002</v>
      </c>
      <c r="L10" s="21">
        <v>674.5860879999999</v>
      </c>
      <c r="M10" s="21">
        <v>507.39576800000003</v>
      </c>
      <c r="N10" s="21">
        <v>449.40821199999999</v>
      </c>
      <c r="O10" s="21">
        <v>331.24974700000001</v>
      </c>
      <c r="P10" s="21">
        <v>27.447369999999999</v>
      </c>
      <c r="Q10" s="21">
        <v>565.73786900000005</v>
      </c>
      <c r="R10" s="21">
        <v>173.97006300000004</v>
      </c>
      <c r="S10" s="21">
        <v>348.14374100000009</v>
      </c>
      <c r="T10" s="21">
        <v>410.13541500000002</v>
      </c>
      <c r="U10" s="21">
        <v>0.67301100000000003</v>
      </c>
      <c r="V10" s="28"/>
      <c r="W10" s="16" t="s">
        <v>546</v>
      </c>
    </row>
    <row r="11" spans="1:23" ht="9" customHeight="1">
      <c r="A11" s="28"/>
      <c r="B11" s="16" t="s">
        <v>345</v>
      </c>
      <c r="C11" s="21">
        <v>90.897309000000007</v>
      </c>
      <c r="D11" s="21">
        <v>209.55606399999999</v>
      </c>
      <c r="E11" s="21">
        <v>41.704222000000001</v>
      </c>
      <c r="F11" s="21">
        <v>426.22382900000002</v>
      </c>
      <c r="G11" s="21">
        <v>141.283536</v>
      </c>
      <c r="H11" s="21">
        <v>1634.348986</v>
      </c>
      <c r="I11" s="21">
        <v>500.47759300000001</v>
      </c>
      <c r="J11" s="21">
        <v>8.5353250000000003</v>
      </c>
      <c r="K11" s="21">
        <v>290.79769599999997</v>
      </c>
      <c r="L11" s="21">
        <v>571.17258900000002</v>
      </c>
      <c r="M11" s="21">
        <v>452.95525300000003</v>
      </c>
      <c r="N11" s="21">
        <v>416.62249499999996</v>
      </c>
      <c r="O11" s="21">
        <v>467.85462799999999</v>
      </c>
      <c r="P11" s="21">
        <v>27.258478</v>
      </c>
      <c r="Q11" s="21">
        <v>481.79346699999996</v>
      </c>
      <c r="R11" s="21">
        <v>160.33538899999999</v>
      </c>
      <c r="S11" s="21">
        <v>329.82469300000025</v>
      </c>
      <c r="T11" s="21">
        <v>369.72187000000002</v>
      </c>
      <c r="U11" s="21">
        <v>0.415686</v>
      </c>
      <c r="V11" s="28"/>
      <c r="W11" s="16" t="s">
        <v>547</v>
      </c>
    </row>
    <row r="12" spans="1:23" ht="9" customHeight="1">
      <c r="A12" s="28"/>
      <c r="B12" s="16" t="s">
        <v>346</v>
      </c>
      <c r="C12" s="21">
        <v>145.26264800000001</v>
      </c>
      <c r="D12" s="21">
        <v>220.51000999999997</v>
      </c>
      <c r="E12" s="21">
        <v>47.240234999999998</v>
      </c>
      <c r="F12" s="21">
        <v>489.70165900000001</v>
      </c>
      <c r="G12" s="21">
        <v>189.01021099999994</v>
      </c>
      <c r="H12" s="21">
        <v>1840.0244329999996</v>
      </c>
      <c r="I12" s="21">
        <v>543.72344400000009</v>
      </c>
      <c r="J12" s="21">
        <v>15.316957</v>
      </c>
      <c r="K12" s="21">
        <v>292.058989</v>
      </c>
      <c r="L12" s="21">
        <v>649.54407700000002</v>
      </c>
      <c r="M12" s="21">
        <v>481.72391800000014</v>
      </c>
      <c r="N12" s="21">
        <v>377.97335399999997</v>
      </c>
      <c r="O12" s="21">
        <v>368.45415200000002</v>
      </c>
      <c r="P12" s="21">
        <v>27.036923000000002</v>
      </c>
      <c r="Q12" s="21">
        <v>526.24623299999996</v>
      </c>
      <c r="R12" s="21">
        <v>171.52533100000002</v>
      </c>
      <c r="S12" s="21">
        <v>429.56887300000017</v>
      </c>
      <c r="T12" s="21">
        <v>430.14693700000004</v>
      </c>
      <c r="U12" s="21">
        <v>0.80405699999999991</v>
      </c>
      <c r="V12" s="28"/>
      <c r="W12" s="16" t="s">
        <v>548</v>
      </c>
    </row>
    <row r="13" spans="1:23" ht="9" customHeight="1">
      <c r="A13" s="28"/>
      <c r="B13" s="16" t="s">
        <v>347</v>
      </c>
      <c r="C13" s="21">
        <v>94.997962000000001</v>
      </c>
      <c r="D13" s="21">
        <v>229.84945699999997</v>
      </c>
      <c r="E13" s="21">
        <v>37.930954</v>
      </c>
      <c r="F13" s="21">
        <v>461.759883</v>
      </c>
      <c r="G13" s="21">
        <v>164.51937599999999</v>
      </c>
      <c r="H13" s="21">
        <v>1256.4652539999993</v>
      </c>
      <c r="I13" s="21">
        <v>209.65013200000001</v>
      </c>
      <c r="J13" s="21">
        <v>13.213445</v>
      </c>
      <c r="K13" s="21">
        <v>332.88934199999994</v>
      </c>
      <c r="L13" s="21">
        <v>494.26701700000001</v>
      </c>
      <c r="M13" s="21">
        <v>379.54656300000005</v>
      </c>
      <c r="N13" s="21">
        <v>279.35476900000003</v>
      </c>
      <c r="O13" s="21">
        <v>213.83640600000001</v>
      </c>
      <c r="P13" s="21">
        <v>21.853797</v>
      </c>
      <c r="Q13" s="21">
        <v>352.46301499999998</v>
      </c>
      <c r="R13" s="21">
        <v>142.73924700000001</v>
      </c>
      <c r="S13" s="21">
        <v>393.40931000000006</v>
      </c>
      <c r="T13" s="21">
        <v>364.36267199999998</v>
      </c>
      <c r="U13" s="21">
        <v>0.63944599999999996</v>
      </c>
      <c r="V13" s="28"/>
      <c r="W13" s="16" t="s">
        <v>549</v>
      </c>
    </row>
    <row r="14" spans="1:23" ht="9" customHeight="1">
      <c r="A14" s="28"/>
      <c r="B14" s="16" t="s">
        <v>348</v>
      </c>
      <c r="C14" s="21">
        <v>93.291781</v>
      </c>
      <c r="D14" s="21">
        <v>240.90349999999995</v>
      </c>
      <c r="E14" s="21">
        <v>41.146774000000008</v>
      </c>
      <c r="F14" s="21">
        <v>435.88328699999994</v>
      </c>
      <c r="G14" s="21">
        <v>140.836141</v>
      </c>
      <c r="H14" s="21">
        <v>1664.609723</v>
      </c>
      <c r="I14" s="21">
        <v>394.14769299999995</v>
      </c>
      <c r="J14" s="21">
        <v>14.391408</v>
      </c>
      <c r="K14" s="21">
        <v>411.65890300000012</v>
      </c>
      <c r="L14" s="21">
        <v>631.61789199999998</v>
      </c>
      <c r="M14" s="21">
        <v>459.50347199999987</v>
      </c>
      <c r="N14" s="21">
        <v>385.16644000000002</v>
      </c>
      <c r="O14" s="21">
        <v>277.166068</v>
      </c>
      <c r="P14" s="21">
        <v>19.957934000000002</v>
      </c>
      <c r="Q14" s="21">
        <v>511.94575099999986</v>
      </c>
      <c r="R14" s="21">
        <v>167.08005200000002</v>
      </c>
      <c r="S14" s="21">
        <v>431.94188099999985</v>
      </c>
      <c r="T14" s="21">
        <v>395.19572499999998</v>
      </c>
      <c r="U14" s="21">
        <v>0.96511999999999998</v>
      </c>
      <c r="V14" s="28"/>
      <c r="W14" s="16" t="s">
        <v>550</v>
      </c>
    </row>
    <row r="15" spans="1:23" ht="9" customHeight="1">
      <c r="A15" s="28"/>
      <c r="B15" s="16" t="s">
        <v>349</v>
      </c>
      <c r="C15" s="21">
        <v>104.564943</v>
      </c>
      <c r="D15" s="21">
        <v>274.01360900000003</v>
      </c>
      <c r="E15" s="21">
        <v>49.676839000000001</v>
      </c>
      <c r="F15" s="21">
        <v>484.324569</v>
      </c>
      <c r="G15" s="21">
        <v>189.08272599999998</v>
      </c>
      <c r="H15" s="21">
        <v>1801.8382439999993</v>
      </c>
      <c r="I15" s="21">
        <v>344.866805</v>
      </c>
      <c r="J15" s="21">
        <v>9.1762510000000006</v>
      </c>
      <c r="K15" s="21">
        <v>398.00521200000009</v>
      </c>
      <c r="L15" s="21">
        <v>759.41237300000012</v>
      </c>
      <c r="M15" s="21">
        <v>511.01051299999995</v>
      </c>
      <c r="N15" s="21">
        <v>440.04229800000002</v>
      </c>
      <c r="O15" s="21">
        <v>224.78974000000002</v>
      </c>
      <c r="P15" s="21">
        <v>16.184357000000002</v>
      </c>
      <c r="Q15" s="21">
        <v>544.43340000000001</v>
      </c>
      <c r="R15" s="21">
        <v>197.385356</v>
      </c>
      <c r="S15" s="21">
        <v>453.05604299999999</v>
      </c>
      <c r="T15" s="21">
        <v>459.93143999999995</v>
      </c>
      <c r="U15" s="21">
        <v>8.0571289999999998</v>
      </c>
      <c r="V15" s="28"/>
      <c r="W15" s="16" t="s">
        <v>551</v>
      </c>
    </row>
    <row r="16" spans="1:23" ht="9" customHeight="1">
      <c r="A16" s="28"/>
      <c r="B16" s="16" t="s">
        <v>350</v>
      </c>
      <c r="C16" s="21">
        <v>116.502999</v>
      </c>
      <c r="D16" s="21">
        <v>231.00390099999998</v>
      </c>
      <c r="E16" s="21">
        <v>42.142461000000004</v>
      </c>
      <c r="F16" s="21">
        <v>414.42403899999999</v>
      </c>
      <c r="G16" s="21">
        <v>139.26638000000003</v>
      </c>
      <c r="H16" s="21">
        <v>1607.1510379999995</v>
      </c>
      <c r="I16" s="21">
        <v>421.253985</v>
      </c>
      <c r="J16" s="21">
        <v>11.934017000000001</v>
      </c>
      <c r="K16" s="21">
        <v>244.53385400000002</v>
      </c>
      <c r="L16" s="21">
        <v>683.77669900000012</v>
      </c>
      <c r="M16" s="21">
        <v>480.57730400000014</v>
      </c>
      <c r="N16" s="21">
        <v>410.83608500000003</v>
      </c>
      <c r="O16" s="21">
        <v>577.02011399999992</v>
      </c>
      <c r="P16" s="21">
        <v>14.088238</v>
      </c>
      <c r="Q16" s="21">
        <v>505.03366700000004</v>
      </c>
      <c r="R16" s="21">
        <v>204.71303800000001</v>
      </c>
      <c r="S16" s="21">
        <v>416.61628300000007</v>
      </c>
      <c r="T16" s="21">
        <v>417.42569299999997</v>
      </c>
      <c r="U16" s="21">
        <v>2.2031589999999999</v>
      </c>
      <c r="V16" s="28"/>
      <c r="W16" s="16" t="s">
        <v>552</v>
      </c>
    </row>
    <row r="17" spans="1:23" ht="9" customHeight="1">
      <c r="A17" s="28"/>
      <c r="B17" s="16" t="s">
        <v>351</v>
      </c>
      <c r="C17" s="21">
        <v>91.15112400000001</v>
      </c>
      <c r="D17" s="21">
        <v>229.60365900000002</v>
      </c>
      <c r="E17" s="21">
        <v>48.281520999999998</v>
      </c>
      <c r="F17" s="21">
        <v>406.752363</v>
      </c>
      <c r="G17" s="21">
        <v>171.96273800000003</v>
      </c>
      <c r="H17" s="21">
        <v>1370.1396570000002</v>
      </c>
      <c r="I17" s="21">
        <v>454.70556899999997</v>
      </c>
      <c r="J17" s="21">
        <v>9.371715</v>
      </c>
      <c r="K17" s="21">
        <v>213.99298700000003</v>
      </c>
      <c r="L17" s="21">
        <v>688.52768500000002</v>
      </c>
      <c r="M17" s="21">
        <v>426.91709299999991</v>
      </c>
      <c r="N17" s="21">
        <v>398.95169299999998</v>
      </c>
      <c r="O17" s="21">
        <v>104.48886499999999</v>
      </c>
      <c r="P17" s="21">
        <v>15.192244000000001</v>
      </c>
      <c r="Q17" s="21">
        <v>427.63807000000003</v>
      </c>
      <c r="R17" s="21">
        <v>159.86211300000002</v>
      </c>
      <c r="S17" s="21">
        <v>396.75361599999997</v>
      </c>
      <c r="T17" s="21">
        <v>388.43224700000007</v>
      </c>
      <c r="U17" s="21">
        <v>7.3808280000000002</v>
      </c>
      <c r="V17" s="28"/>
      <c r="W17" s="16" t="s">
        <v>553</v>
      </c>
    </row>
    <row r="18" spans="1:23" ht="9" customHeight="1">
      <c r="A18" s="28"/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8"/>
      <c r="W18" s="16"/>
    </row>
    <row r="19" spans="1:23" ht="9" customHeight="1">
      <c r="A19" s="167">
        <v>2020</v>
      </c>
      <c r="B19" s="16" t="s">
        <v>340</v>
      </c>
      <c r="C19" s="21">
        <v>107.512525</v>
      </c>
      <c r="D19" s="21">
        <v>208.09211700000003</v>
      </c>
      <c r="E19" s="21">
        <v>40.516370999999999</v>
      </c>
      <c r="F19" s="21">
        <v>407.784132</v>
      </c>
      <c r="G19" s="21">
        <v>162.21423600000003</v>
      </c>
      <c r="H19" s="21">
        <v>1678.119379999999</v>
      </c>
      <c r="I19" s="21">
        <v>641.3300549999999</v>
      </c>
      <c r="J19" s="21">
        <v>10.761457999999999</v>
      </c>
      <c r="K19" s="21">
        <v>252.20189500000004</v>
      </c>
      <c r="L19" s="21">
        <v>614.72065700000007</v>
      </c>
      <c r="M19" s="21">
        <v>458.21017699999999</v>
      </c>
      <c r="N19" s="21">
        <v>371.065046</v>
      </c>
      <c r="O19" s="21">
        <v>165.67527200000001</v>
      </c>
      <c r="P19" s="21">
        <v>16.953703000000001</v>
      </c>
      <c r="Q19" s="21">
        <v>497.89844000000005</v>
      </c>
      <c r="R19" s="21">
        <v>167.90365399999999</v>
      </c>
      <c r="S19" s="21">
        <v>416.24060899999995</v>
      </c>
      <c r="T19" s="21">
        <v>418.385672</v>
      </c>
      <c r="U19" s="21">
        <v>1.4608760000000001</v>
      </c>
      <c r="V19" s="167">
        <v>2020</v>
      </c>
      <c r="W19" s="16" t="s">
        <v>542</v>
      </c>
    </row>
    <row r="20" spans="1:23" ht="9" customHeight="1">
      <c r="A20" s="28"/>
      <c r="B20" s="16" t="s">
        <v>341</v>
      </c>
      <c r="C20" s="21">
        <v>99.844009</v>
      </c>
      <c r="D20" s="21">
        <v>196.65861999999998</v>
      </c>
      <c r="E20" s="21">
        <v>41.096744999999999</v>
      </c>
      <c r="F20" s="21">
        <v>397.30591600000002</v>
      </c>
      <c r="G20" s="21">
        <v>160.09300100000002</v>
      </c>
      <c r="H20" s="21">
        <v>1619.8842139999997</v>
      </c>
      <c r="I20" s="21">
        <v>497.46258799999998</v>
      </c>
      <c r="J20" s="21">
        <v>10.504441999999999</v>
      </c>
      <c r="K20" s="21">
        <v>209.30696799999998</v>
      </c>
      <c r="L20" s="21">
        <v>574.38660900000025</v>
      </c>
      <c r="M20" s="21">
        <v>416.90893099999994</v>
      </c>
      <c r="N20" s="21">
        <v>475.726246</v>
      </c>
      <c r="O20" s="21">
        <v>289.83879200000001</v>
      </c>
      <c r="P20" s="21">
        <v>17.699483999999998</v>
      </c>
      <c r="Q20" s="21">
        <v>500.90859799999998</v>
      </c>
      <c r="R20" s="21">
        <v>156.42635799999996</v>
      </c>
      <c r="S20" s="21">
        <v>363.46246199999996</v>
      </c>
      <c r="T20" s="21">
        <v>408.80069900000001</v>
      </c>
      <c r="U20" s="21">
        <v>5.4921350000000002</v>
      </c>
      <c r="V20" s="28"/>
      <c r="W20" s="16" t="s">
        <v>543</v>
      </c>
    </row>
    <row r="21" spans="1:23" ht="9" customHeight="1">
      <c r="A21" s="28"/>
      <c r="B21" s="16" t="s">
        <v>342</v>
      </c>
      <c r="C21" s="21">
        <v>113.300093</v>
      </c>
      <c r="D21" s="21">
        <v>243.76253600000001</v>
      </c>
      <c r="E21" s="21">
        <v>38.429980999999998</v>
      </c>
      <c r="F21" s="21">
        <v>443.71817099999998</v>
      </c>
      <c r="G21" s="21">
        <v>186.18516800000006</v>
      </c>
      <c r="H21" s="21">
        <v>1723.4180150000002</v>
      </c>
      <c r="I21" s="21">
        <v>479.80337400000008</v>
      </c>
      <c r="J21" s="21">
        <v>2.5689929999999999</v>
      </c>
      <c r="K21" s="21">
        <v>183.27222700000002</v>
      </c>
      <c r="L21" s="21">
        <v>570.71007400000008</v>
      </c>
      <c r="M21" s="21">
        <v>420.796807</v>
      </c>
      <c r="N21" s="21">
        <v>381.89063099999998</v>
      </c>
      <c r="O21" s="21">
        <v>83.412787000000009</v>
      </c>
      <c r="P21" s="21">
        <v>15.912213999999999</v>
      </c>
      <c r="Q21" s="21">
        <v>388.28747099999998</v>
      </c>
      <c r="R21" s="21">
        <v>135.64118900000003</v>
      </c>
      <c r="S21" s="21">
        <v>274.76182899999998</v>
      </c>
      <c r="T21" s="21">
        <v>430.72934100000003</v>
      </c>
      <c r="U21" s="21">
        <v>1.0896619999999999</v>
      </c>
      <c r="V21" s="28"/>
      <c r="W21" s="16" t="s">
        <v>544</v>
      </c>
    </row>
    <row r="22" spans="1:23" ht="9" customHeight="1">
      <c r="A22" s="28"/>
      <c r="B22" s="16" t="s">
        <v>343</v>
      </c>
      <c r="C22" s="21">
        <v>106.584869</v>
      </c>
      <c r="D22" s="21">
        <v>220.57005300000003</v>
      </c>
      <c r="E22" s="21">
        <v>45.512709999999998</v>
      </c>
      <c r="F22" s="21">
        <v>351.346137</v>
      </c>
      <c r="G22" s="21">
        <v>139.84956000000003</v>
      </c>
      <c r="H22" s="21">
        <v>1185.4427100000003</v>
      </c>
      <c r="I22" s="21">
        <v>236.42871300000002</v>
      </c>
      <c r="J22" s="21">
        <v>2.8668529999999999</v>
      </c>
      <c r="K22" s="21">
        <v>159.54207600000001</v>
      </c>
      <c r="L22" s="21">
        <v>410.42681900000002</v>
      </c>
      <c r="M22" s="21">
        <v>301.45603400000005</v>
      </c>
      <c r="N22" s="21">
        <v>127.80322600000001</v>
      </c>
      <c r="O22" s="21">
        <v>20.584827000000001</v>
      </c>
      <c r="P22" s="21">
        <v>6.8409809999999993</v>
      </c>
      <c r="Q22" s="21">
        <v>165.41063099999997</v>
      </c>
      <c r="R22" s="21">
        <v>86.340582999999981</v>
      </c>
      <c r="S22" s="21">
        <v>216.72651999999999</v>
      </c>
      <c r="T22" s="21">
        <v>350.32317799999998</v>
      </c>
      <c r="U22" s="21">
        <v>1.666094</v>
      </c>
      <c r="V22" s="28"/>
      <c r="W22" s="16" t="s">
        <v>545</v>
      </c>
    </row>
    <row r="23" spans="1:23" ht="9" customHeight="1">
      <c r="A23" s="28"/>
      <c r="B23" s="16" t="s">
        <v>344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8"/>
      <c r="W23" s="16" t="s">
        <v>546</v>
      </c>
    </row>
    <row r="24" spans="1:23" ht="9" customHeight="1">
      <c r="A24" s="28"/>
      <c r="B24" s="16" t="s">
        <v>345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8"/>
      <c r="W24" s="16" t="s">
        <v>547</v>
      </c>
    </row>
    <row r="25" spans="1:23" ht="9" customHeight="1">
      <c r="A25" s="28"/>
      <c r="B25" s="16" t="s">
        <v>346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8"/>
      <c r="W25" s="16" t="s">
        <v>548</v>
      </c>
    </row>
    <row r="26" spans="1:23" ht="9" customHeight="1">
      <c r="A26" s="28"/>
      <c r="B26" s="16" t="s">
        <v>347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8"/>
      <c r="W26" s="16" t="s">
        <v>549</v>
      </c>
    </row>
    <row r="27" spans="1:23" ht="9" customHeight="1">
      <c r="A27" s="28"/>
      <c r="B27" s="16" t="s">
        <v>348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8"/>
      <c r="W27" s="16" t="s">
        <v>550</v>
      </c>
    </row>
    <row r="28" spans="1:23" ht="9" customHeight="1">
      <c r="A28" s="28"/>
      <c r="B28" s="16" t="s">
        <v>349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8"/>
      <c r="W28" s="16" t="s">
        <v>551</v>
      </c>
    </row>
    <row r="29" spans="1:23" ht="9" customHeight="1">
      <c r="A29" s="28"/>
      <c r="B29" s="16" t="s">
        <v>350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8"/>
      <c r="W29" s="16" t="s">
        <v>552</v>
      </c>
    </row>
    <row r="30" spans="1:23" ht="9" customHeight="1">
      <c r="A30" s="28"/>
      <c r="B30" s="16" t="s">
        <v>351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8"/>
      <c r="W30" s="16" t="s">
        <v>553</v>
      </c>
    </row>
    <row r="31" spans="1:23" ht="9" customHeight="1">
      <c r="A31" s="28"/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8"/>
      <c r="W31" s="16"/>
    </row>
    <row r="32" spans="1:23" ht="9" customHeight="1">
      <c r="A32" s="28"/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8"/>
      <c r="W32" s="16"/>
    </row>
    <row r="33" spans="1:16" ht="9" customHeight="1" thickBot="1"/>
    <row r="34" spans="1:16" ht="13.5" thickBot="1">
      <c r="B34" s="92" t="s">
        <v>202</v>
      </c>
      <c r="C34" s="251" t="s">
        <v>4</v>
      </c>
      <c r="D34" s="252"/>
      <c r="E34" s="252"/>
      <c r="F34" s="252"/>
      <c r="G34" s="253"/>
      <c r="H34" s="22"/>
      <c r="I34" s="172"/>
      <c r="J34" s="173"/>
      <c r="K34" s="92" t="s">
        <v>583</v>
      </c>
      <c r="L34" s="251" t="s">
        <v>418</v>
      </c>
      <c r="M34" s="252"/>
      <c r="N34" s="252"/>
      <c r="O34" s="252"/>
      <c r="P34" s="253"/>
    </row>
    <row r="35" spans="1:16" ht="9.75" customHeight="1">
      <c r="B35" s="23">
        <v>1</v>
      </c>
      <c r="C35" s="24" t="s">
        <v>203</v>
      </c>
      <c r="I35" s="23"/>
      <c r="J35" s="25"/>
      <c r="K35" s="23">
        <v>1</v>
      </c>
      <c r="L35" s="24" t="s">
        <v>584</v>
      </c>
    </row>
    <row r="36" spans="1:16" ht="9.75" customHeight="1">
      <c r="A36" s="164"/>
      <c r="B36" s="26">
        <v>11</v>
      </c>
      <c r="C36" s="13" t="s">
        <v>205</v>
      </c>
      <c r="I36" s="26"/>
      <c r="J36" s="27"/>
      <c r="K36" s="26">
        <v>11</v>
      </c>
      <c r="L36" s="13" t="s">
        <v>585</v>
      </c>
    </row>
    <row r="37" spans="1:16" ht="9.75" customHeight="1">
      <c r="B37" s="28">
        <v>111</v>
      </c>
      <c r="C37" s="16" t="s">
        <v>206</v>
      </c>
      <c r="I37" s="26"/>
      <c r="J37" s="27"/>
      <c r="K37" s="28">
        <v>111</v>
      </c>
      <c r="L37" s="16" t="s">
        <v>586</v>
      </c>
    </row>
    <row r="38" spans="1:16" ht="9.75" customHeight="1">
      <c r="A38" s="154"/>
      <c r="B38" s="28">
        <v>112</v>
      </c>
      <c r="C38" s="16" t="s">
        <v>310</v>
      </c>
      <c r="I38" s="23"/>
      <c r="J38" s="25"/>
      <c r="K38" s="28">
        <v>112</v>
      </c>
      <c r="L38" s="16" t="s">
        <v>587</v>
      </c>
    </row>
    <row r="39" spans="1:16" ht="9.75" customHeight="1">
      <c r="B39" s="26">
        <v>12</v>
      </c>
      <c r="C39" s="27" t="s">
        <v>210</v>
      </c>
      <c r="I39" s="26"/>
      <c r="J39" s="27"/>
      <c r="K39" s="26">
        <v>12</v>
      </c>
      <c r="L39" s="27" t="s">
        <v>588</v>
      </c>
    </row>
    <row r="40" spans="1:16" ht="9.75" customHeight="1">
      <c r="B40" s="28">
        <v>121</v>
      </c>
      <c r="C40" s="16" t="s">
        <v>206</v>
      </c>
      <c r="I40" s="26"/>
      <c r="J40" s="27"/>
      <c r="K40" s="28">
        <v>121</v>
      </c>
      <c r="L40" s="16" t="s">
        <v>586</v>
      </c>
    </row>
    <row r="41" spans="1:16" ht="9.75" customHeight="1">
      <c r="B41" s="28">
        <v>122</v>
      </c>
      <c r="C41" s="16" t="s">
        <v>310</v>
      </c>
      <c r="I41" s="28"/>
      <c r="J41" s="16"/>
      <c r="K41" s="28">
        <v>122</v>
      </c>
      <c r="L41" s="16" t="s">
        <v>587</v>
      </c>
    </row>
    <row r="42" spans="1:16" ht="9.75" customHeight="1">
      <c r="B42" s="23">
        <v>2</v>
      </c>
      <c r="C42" s="25" t="s">
        <v>311</v>
      </c>
      <c r="I42" s="28"/>
      <c r="J42" s="16"/>
      <c r="K42" s="23">
        <v>2</v>
      </c>
      <c r="L42" s="25" t="s">
        <v>589</v>
      </c>
    </row>
    <row r="43" spans="1:16" ht="9.75" customHeight="1">
      <c r="B43" s="26">
        <v>21</v>
      </c>
      <c r="C43" s="13" t="s">
        <v>205</v>
      </c>
      <c r="I43" s="26"/>
      <c r="J43" s="27"/>
      <c r="K43" s="26">
        <v>21</v>
      </c>
      <c r="L43" s="13" t="s">
        <v>585</v>
      </c>
    </row>
    <row r="44" spans="1:16" ht="9.75" customHeight="1">
      <c r="B44" s="26">
        <v>22</v>
      </c>
      <c r="C44" s="27" t="s">
        <v>210</v>
      </c>
      <c r="I44" s="23"/>
      <c r="J44" s="25"/>
      <c r="K44" s="26">
        <v>22</v>
      </c>
      <c r="L44" s="27" t="s">
        <v>588</v>
      </c>
    </row>
    <row r="45" spans="1:16" ht="9.75" customHeight="1">
      <c r="B45" s="23">
        <v>3</v>
      </c>
      <c r="C45" s="25" t="s">
        <v>217</v>
      </c>
      <c r="I45" s="26"/>
      <c r="J45" s="27"/>
      <c r="K45" s="23">
        <v>3</v>
      </c>
      <c r="L45" s="25" t="s">
        <v>590</v>
      </c>
    </row>
    <row r="46" spans="1:16" ht="9.75" customHeight="1">
      <c r="B46" s="26">
        <v>31</v>
      </c>
      <c r="C46" s="13" t="s">
        <v>205</v>
      </c>
      <c r="I46" s="26"/>
      <c r="J46" s="27"/>
      <c r="K46" s="26">
        <v>31</v>
      </c>
      <c r="L46" s="13" t="s">
        <v>585</v>
      </c>
    </row>
    <row r="47" spans="1:16" ht="9.75" customHeight="1">
      <c r="B47" s="26">
        <v>32</v>
      </c>
      <c r="C47" s="27" t="s">
        <v>210</v>
      </c>
      <c r="I47" s="26"/>
      <c r="J47" s="27"/>
      <c r="K47" s="26">
        <v>32</v>
      </c>
      <c r="L47" s="27" t="s">
        <v>588</v>
      </c>
    </row>
    <row r="48" spans="1:16" ht="9.75" customHeight="1">
      <c r="B48" s="28">
        <v>321</v>
      </c>
      <c r="C48" s="16" t="s">
        <v>222</v>
      </c>
      <c r="I48" s="23"/>
      <c r="J48" s="25"/>
      <c r="K48" s="28">
        <v>321</v>
      </c>
      <c r="L48" s="16" t="s">
        <v>591</v>
      </c>
    </row>
    <row r="49" spans="2:12" ht="9.75" customHeight="1">
      <c r="B49" s="28">
        <v>322</v>
      </c>
      <c r="C49" s="16" t="s">
        <v>224</v>
      </c>
      <c r="K49" s="28">
        <v>322</v>
      </c>
      <c r="L49" s="16" t="s">
        <v>592</v>
      </c>
    </row>
    <row r="50" spans="2:12" ht="9.75" customHeight="1">
      <c r="B50" s="23">
        <v>4</v>
      </c>
      <c r="C50" s="25" t="s">
        <v>312</v>
      </c>
      <c r="K50" s="23">
        <v>4</v>
      </c>
      <c r="L50" s="25" t="s">
        <v>605</v>
      </c>
    </row>
    <row r="51" spans="2:12" ht="9.75" customHeight="1">
      <c r="B51" s="26">
        <v>41</v>
      </c>
      <c r="C51" s="27" t="s">
        <v>324</v>
      </c>
      <c r="K51" s="26">
        <v>41</v>
      </c>
      <c r="L51" s="27" t="s">
        <v>593</v>
      </c>
    </row>
    <row r="52" spans="2:12" ht="9.75" customHeight="1">
      <c r="B52" s="26">
        <v>42</v>
      </c>
      <c r="C52" s="27" t="s">
        <v>207</v>
      </c>
      <c r="K52" s="26">
        <v>42</v>
      </c>
      <c r="L52" s="27" t="s">
        <v>594</v>
      </c>
    </row>
    <row r="53" spans="2:12" ht="9.75" customHeight="1">
      <c r="B53" s="23">
        <v>5</v>
      </c>
      <c r="C53" s="25" t="s">
        <v>208</v>
      </c>
      <c r="K53" s="23">
        <v>5</v>
      </c>
      <c r="L53" s="25" t="s">
        <v>595</v>
      </c>
    </row>
    <row r="54" spans="2:12" ht="9.75" customHeight="1">
      <c r="B54" s="26">
        <v>51</v>
      </c>
      <c r="C54" s="27" t="s">
        <v>211</v>
      </c>
      <c r="K54" s="26">
        <v>51</v>
      </c>
      <c r="L54" s="27" t="s">
        <v>596</v>
      </c>
    </row>
    <row r="55" spans="2:12" ht="9.75" customHeight="1">
      <c r="B55" s="26">
        <v>52</v>
      </c>
      <c r="C55" s="27" t="s">
        <v>213</v>
      </c>
      <c r="K55" s="26">
        <v>52</v>
      </c>
      <c r="L55" s="27" t="s">
        <v>592</v>
      </c>
    </row>
    <row r="56" spans="2:12" ht="9.75" customHeight="1">
      <c r="B56" s="28">
        <v>521</v>
      </c>
      <c r="C56" s="16" t="s">
        <v>214</v>
      </c>
      <c r="K56" s="28">
        <v>521</v>
      </c>
      <c r="L56" s="16" t="s">
        <v>597</v>
      </c>
    </row>
    <row r="57" spans="2:12" ht="9.75" customHeight="1">
      <c r="B57" s="28">
        <v>522</v>
      </c>
      <c r="C57" s="16" t="s">
        <v>215</v>
      </c>
      <c r="K57" s="28">
        <v>522</v>
      </c>
      <c r="L57" s="16" t="s">
        <v>598</v>
      </c>
    </row>
    <row r="58" spans="2:12" ht="9.75" customHeight="1">
      <c r="B58" s="26">
        <v>53</v>
      </c>
      <c r="C58" s="27" t="s">
        <v>207</v>
      </c>
      <c r="K58" s="26">
        <v>53</v>
      </c>
      <c r="L58" s="27" t="s">
        <v>594</v>
      </c>
    </row>
    <row r="59" spans="2:12" ht="9.75" customHeight="1">
      <c r="B59" s="23">
        <v>6</v>
      </c>
      <c r="C59" s="25" t="s">
        <v>216</v>
      </c>
      <c r="K59" s="23">
        <v>6</v>
      </c>
      <c r="L59" s="25" t="s">
        <v>599</v>
      </c>
    </row>
    <row r="60" spans="2:12" ht="9.75" customHeight="1">
      <c r="B60" s="26">
        <v>61</v>
      </c>
      <c r="C60" s="27" t="s">
        <v>218</v>
      </c>
      <c r="K60" s="26">
        <v>61</v>
      </c>
      <c r="L60" s="27" t="s">
        <v>600</v>
      </c>
    </row>
    <row r="61" spans="2:12" ht="9.75" customHeight="1">
      <c r="B61" s="26">
        <v>62</v>
      </c>
      <c r="C61" s="27" t="s">
        <v>219</v>
      </c>
      <c r="K61" s="26">
        <v>62</v>
      </c>
      <c r="L61" s="27" t="s">
        <v>601</v>
      </c>
    </row>
    <row r="62" spans="2:12" ht="9.75" customHeight="1">
      <c r="B62" s="26">
        <v>63</v>
      </c>
      <c r="C62" s="27" t="s">
        <v>221</v>
      </c>
      <c r="K62" s="26">
        <v>63</v>
      </c>
      <c r="L62" s="27" t="s">
        <v>602</v>
      </c>
    </row>
    <row r="63" spans="2:12" ht="9.75" customHeight="1">
      <c r="B63" s="23">
        <v>7</v>
      </c>
      <c r="C63" s="25" t="s">
        <v>223</v>
      </c>
      <c r="K63" s="23">
        <v>7</v>
      </c>
      <c r="L63" s="25" t="s">
        <v>603</v>
      </c>
    </row>
    <row r="64" spans="2:12" ht="9.75" customHeight="1"/>
    <row r="65" spans="1:21" ht="9.75" customHeight="1">
      <c r="C65" s="29" t="s">
        <v>326</v>
      </c>
      <c r="L65" s="29" t="s">
        <v>604</v>
      </c>
    </row>
    <row r="66" spans="1:21" ht="13.5" thickBot="1"/>
    <row r="67" spans="1:21" ht="13.5" thickBot="1">
      <c r="C67" s="169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1"/>
    </row>
    <row r="68" spans="1:21" ht="46.5" customHeight="1">
      <c r="A68" s="250" t="s">
        <v>325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</row>
    <row r="70" spans="1:21" ht="29.25" customHeight="1">
      <c r="A70" s="249" t="s">
        <v>518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</row>
    <row r="72" spans="1:21">
      <c r="L72" s="21"/>
    </row>
    <row r="73" spans="1:21">
      <c r="L73" s="21"/>
    </row>
  </sheetData>
  <mergeCells count="11">
    <mergeCell ref="A70:U70"/>
    <mergeCell ref="A68:U68"/>
    <mergeCell ref="C34:G34"/>
    <mergeCell ref="L34:P34"/>
    <mergeCell ref="A2:W2"/>
    <mergeCell ref="A3:W3"/>
    <mergeCell ref="C4:U4"/>
    <mergeCell ref="V4:V5"/>
    <mergeCell ref="W4:W5"/>
    <mergeCell ref="A4:A5"/>
    <mergeCell ref="B4:B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73"/>
  <sheetViews>
    <sheetView showGridLines="0" topLeftCell="A2" zoomScale="90" zoomScaleNormal="90" workbookViewId="0">
      <selection activeCell="A2" sqref="A2:W2"/>
    </sheetView>
  </sheetViews>
  <sheetFormatPr defaultRowHeight="12.75"/>
  <cols>
    <col min="1" max="1" width="5" style="10" customWidth="1"/>
    <col min="2" max="2" width="7.7109375" style="10" customWidth="1"/>
    <col min="3" max="21" width="9" style="10" customWidth="1"/>
    <col min="22" max="22" width="5" style="10" customWidth="1"/>
    <col min="23" max="16384" width="9.140625" style="10"/>
  </cols>
  <sheetData>
    <row r="1" spans="1:23" ht="2.25" hidden="1" customHeight="1"/>
    <row r="2" spans="1:23" ht="21" customHeight="1">
      <c r="A2" s="223" t="s">
        <v>353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3" ht="18" customHeight="1" thickBot="1">
      <c r="A3" s="254" t="s">
        <v>606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23" ht="11.25" customHeight="1" thickBot="1">
      <c r="A4" s="255" t="s">
        <v>162</v>
      </c>
      <c r="B4" s="255" t="s">
        <v>163</v>
      </c>
      <c r="C4" s="226" t="s">
        <v>581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8"/>
      <c r="V4" s="255" t="s">
        <v>539</v>
      </c>
      <c r="W4" s="255" t="s">
        <v>526</v>
      </c>
    </row>
    <row r="5" spans="1:23" ht="21" customHeight="1" thickBot="1">
      <c r="A5" s="256"/>
      <c r="B5" s="256"/>
      <c r="C5" s="98">
        <v>111</v>
      </c>
      <c r="D5" s="98">
        <v>112</v>
      </c>
      <c r="E5" s="98">
        <v>121</v>
      </c>
      <c r="F5" s="98">
        <v>122</v>
      </c>
      <c r="G5" s="98">
        <v>21</v>
      </c>
      <c r="H5" s="98">
        <v>22</v>
      </c>
      <c r="I5" s="98">
        <v>31</v>
      </c>
      <c r="J5" s="98">
        <v>321</v>
      </c>
      <c r="K5" s="98">
        <v>322</v>
      </c>
      <c r="L5" s="98">
        <v>41</v>
      </c>
      <c r="M5" s="98">
        <v>42</v>
      </c>
      <c r="N5" s="98">
        <v>51</v>
      </c>
      <c r="O5" s="98">
        <v>521</v>
      </c>
      <c r="P5" s="98">
        <v>522</v>
      </c>
      <c r="Q5" s="98">
        <v>53</v>
      </c>
      <c r="R5" s="98">
        <v>61</v>
      </c>
      <c r="S5" s="98">
        <v>62</v>
      </c>
      <c r="T5" s="98">
        <v>63</v>
      </c>
      <c r="U5" s="98">
        <v>7</v>
      </c>
      <c r="V5" s="256"/>
      <c r="W5" s="256"/>
    </row>
    <row r="6" spans="1:23" ht="9" customHeight="1">
      <c r="A6" s="167">
        <v>2019</v>
      </c>
      <c r="B6" s="16" t="s">
        <v>340</v>
      </c>
      <c r="C6" s="21">
        <v>20.457999000000001</v>
      </c>
      <c r="D6" s="21">
        <v>126.653052</v>
      </c>
      <c r="E6" s="21">
        <v>26.807320999999998</v>
      </c>
      <c r="F6" s="21">
        <v>309.20766100000026</v>
      </c>
      <c r="G6" s="21">
        <v>131.279965</v>
      </c>
      <c r="H6" s="21">
        <v>1466.642521999999</v>
      </c>
      <c r="I6" s="21">
        <v>8.629620000000001</v>
      </c>
      <c r="J6" s="21">
        <v>66.125489999999999</v>
      </c>
      <c r="K6" s="21">
        <v>202.49316399999995</v>
      </c>
      <c r="L6" s="21">
        <v>392.94915299999997</v>
      </c>
      <c r="M6" s="21">
        <v>242.7571100000001</v>
      </c>
      <c r="N6" s="21">
        <v>429.68291800000003</v>
      </c>
      <c r="O6" s="21">
        <v>78.167104999999992</v>
      </c>
      <c r="P6" s="21">
        <v>28.637277999999998</v>
      </c>
      <c r="Q6" s="21">
        <v>511.81553200000002</v>
      </c>
      <c r="R6" s="21">
        <v>116.490472</v>
      </c>
      <c r="S6" s="21">
        <v>514.53512000000001</v>
      </c>
      <c r="T6" s="21">
        <v>296.70817900000003</v>
      </c>
      <c r="U6" s="21">
        <v>2.1497269999999999</v>
      </c>
      <c r="V6" s="167">
        <v>2019</v>
      </c>
      <c r="W6" s="16" t="s">
        <v>542</v>
      </c>
    </row>
    <row r="7" spans="1:23" ht="9" customHeight="1">
      <c r="A7" s="28"/>
      <c r="B7" s="16" t="s">
        <v>341</v>
      </c>
      <c r="C7" s="21">
        <v>18.954794000000007</v>
      </c>
      <c r="D7" s="21">
        <v>123.24797500000005</v>
      </c>
      <c r="E7" s="21">
        <v>21.239614000000003</v>
      </c>
      <c r="F7" s="21">
        <v>311.43004400000007</v>
      </c>
      <c r="G7" s="21">
        <v>138.99196799999999</v>
      </c>
      <c r="H7" s="21">
        <v>1425.6295320000008</v>
      </c>
      <c r="I7" s="21">
        <v>12.144684</v>
      </c>
      <c r="J7" s="21">
        <v>51.455767000000002</v>
      </c>
      <c r="K7" s="21">
        <v>144.52265700000001</v>
      </c>
      <c r="L7" s="21">
        <v>417.55514500000027</v>
      </c>
      <c r="M7" s="21">
        <v>252.36158100000006</v>
      </c>
      <c r="N7" s="21">
        <v>380.80606799999998</v>
      </c>
      <c r="O7" s="21">
        <v>110.52313799999999</v>
      </c>
      <c r="P7" s="21">
        <v>25.050805</v>
      </c>
      <c r="Q7" s="21">
        <v>508.05052700000005</v>
      </c>
      <c r="R7" s="21">
        <v>118.854466</v>
      </c>
      <c r="S7" s="21">
        <v>509.21252900000025</v>
      </c>
      <c r="T7" s="21">
        <v>294.37681400000014</v>
      </c>
      <c r="U7" s="21">
        <v>2.1615490000000004</v>
      </c>
      <c r="V7" s="28"/>
      <c r="W7" s="16" t="s">
        <v>543</v>
      </c>
    </row>
    <row r="8" spans="1:23" ht="9" customHeight="1">
      <c r="A8" s="28"/>
      <c r="B8" s="16" t="s">
        <v>342</v>
      </c>
      <c r="C8" s="21">
        <v>29.122258000000002</v>
      </c>
      <c r="D8" s="21">
        <v>133.718615</v>
      </c>
      <c r="E8" s="21">
        <v>23.004347999999993</v>
      </c>
      <c r="F8" s="21">
        <v>325.95776500000011</v>
      </c>
      <c r="G8" s="21">
        <v>146.88647400000002</v>
      </c>
      <c r="H8" s="21">
        <v>1554.4673919999977</v>
      </c>
      <c r="I8" s="21">
        <v>7.348884</v>
      </c>
      <c r="J8" s="21">
        <v>68.786434000000014</v>
      </c>
      <c r="K8" s="21">
        <v>170.14641999999998</v>
      </c>
      <c r="L8" s="21">
        <v>428.57469400000025</v>
      </c>
      <c r="M8" s="21">
        <v>266.89951200000007</v>
      </c>
      <c r="N8" s="21">
        <v>386.22634599999998</v>
      </c>
      <c r="O8" s="21">
        <v>135.55127200000001</v>
      </c>
      <c r="P8" s="21">
        <v>27.737850999999999</v>
      </c>
      <c r="Q8" s="21">
        <v>542.6974019999999</v>
      </c>
      <c r="R8" s="21">
        <v>132.169117</v>
      </c>
      <c r="S8" s="21">
        <v>488.15537200000051</v>
      </c>
      <c r="T8" s="21">
        <v>311.58672500000011</v>
      </c>
      <c r="U8" s="21">
        <v>2.6091829999999998</v>
      </c>
      <c r="V8" s="28"/>
      <c r="W8" s="16" t="s">
        <v>544</v>
      </c>
    </row>
    <row r="9" spans="1:23" ht="9" customHeight="1">
      <c r="A9" s="28"/>
      <c r="B9" s="16" t="s">
        <v>343</v>
      </c>
      <c r="C9" s="21">
        <v>17.633540999999997</v>
      </c>
      <c r="D9" s="21">
        <v>132.36871500000001</v>
      </c>
      <c r="E9" s="21">
        <v>23.166522000000004</v>
      </c>
      <c r="F9" s="21">
        <v>307.85015900000008</v>
      </c>
      <c r="G9" s="21">
        <v>152.731955</v>
      </c>
      <c r="H9" s="21">
        <v>1493.9656779999982</v>
      </c>
      <c r="I9" s="21">
        <v>0.57260999999999995</v>
      </c>
      <c r="J9" s="21">
        <v>91.718642000000003</v>
      </c>
      <c r="K9" s="21">
        <v>226.25929200000002</v>
      </c>
      <c r="L9" s="21">
        <v>397.14514700000018</v>
      </c>
      <c r="M9" s="21">
        <v>230.10695399999986</v>
      </c>
      <c r="N9" s="21">
        <v>348.617232</v>
      </c>
      <c r="O9" s="21">
        <v>189.66406599999999</v>
      </c>
      <c r="P9" s="21">
        <v>30.975574000000002</v>
      </c>
      <c r="Q9" s="21">
        <v>500.64206000000007</v>
      </c>
      <c r="R9" s="21">
        <v>127.02049799999999</v>
      </c>
      <c r="S9" s="21">
        <v>411.34499600000044</v>
      </c>
      <c r="T9" s="21">
        <v>303.2908460000001</v>
      </c>
      <c r="U9" s="21">
        <v>2.5026780000000004</v>
      </c>
      <c r="V9" s="28"/>
      <c r="W9" s="16" t="s">
        <v>545</v>
      </c>
    </row>
    <row r="10" spans="1:23" ht="9" customHeight="1">
      <c r="A10" s="28"/>
      <c r="B10" s="16" t="s">
        <v>344</v>
      </c>
      <c r="C10" s="21">
        <v>22.431732</v>
      </c>
      <c r="D10" s="21">
        <v>149.19489100000001</v>
      </c>
      <c r="E10" s="21">
        <v>23.550494</v>
      </c>
      <c r="F10" s="21">
        <v>332.04085599999979</v>
      </c>
      <c r="G10" s="21">
        <v>142.69137900000001</v>
      </c>
      <c r="H10" s="21">
        <v>1639.7423409999976</v>
      </c>
      <c r="I10" s="21">
        <v>1.0672269999999999</v>
      </c>
      <c r="J10" s="21">
        <v>113.88938</v>
      </c>
      <c r="K10" s="21">
        <v>292.42200500000001</v>
      </c>
      <c r="L10" s="21">
        <v>480.91562800000003</v>
      </c>
      <c r="M10" s="21">
        <v>264.63925599999999</v>
      </c>
      <c r="N10" s="21">
        <v>402.70034199999998</v>
      </c>
      <c r="O10" s="21">
        <v>178.80462399999999</v>
      </c>
      <c r="P10" s="21">
        <v>36.898390000000006</v>
      </c>
      <c r="Q10" s="21">
        <v>558.17825900000003</v>
      </c>
      <c r="R10" s="21">
        <v>138.62340400000005</v>
      </c>
      <c r="S10" s="21">
        <v>486.38405300000022</v>
      </c>
      <c r="T10" s="21">
        <v>335.27367699999985</v>
      </c>
      <c r="U10" s="21">
        <v>3.4364089999999998</v>
      </c>
      <c r="V10" s="28"/>
      <c r="W10" s="16" t="s">
        <v>546</v>
      </c>
    </row>
    <row r="11" spans="1:23" ht="9" customHeight="1">
      <c r="A11" s="28"/>
      <c r="B11" s="16" t="s">
        <v>345</v>
      </c>
      <c r="C11" s="21">
        <v>20.128112000000002</v>
      </c>
      <c r="D11" s="21">
        <v>139.61765600000001</v>
      </c>
      <c r="E11" s="21">
        <v>20.416768000000001</v>
      </c>
      <c r="F11" s="21">
        <v>300.84340400000002</v>
      </c>
      <c r="G11" s="21">
        <v>129.78021900000002</v>
      </c>
      <c r="H11" s="21">
        <v>1400.9536889999993</v>
      </c>
      <c r="I11" s="21">
        <v>2.0889820000000001</v>
      </c>
      <c r="J11" s="21">
        <v>72.325226999999998</v>
      </c>
      <c r="K11" s="21">
        <v>177.16933100000003</v>
      </c>
      <c r="L11" s="21">
        <v>431.4759840000001</v>
      </c>
      <c r="M11" s="21">
        <v>218.92895499999995</v>
      </c>
      <c r="N11" s="21">
        <v>348.08804099999998</v>
      </c>
      <c r="O11" s="21">
        <v>87.634435999999994</v>
      </c>
      <c r="P11" s="21">
        <v>37.168856999999996</v>
      </c>
      <c r="Q11" s="21">
        <v>465.93126999999998</v>
      </c>
      <c r="R11" s="21">
        <v>118.94569300000003</v>
      </c>
      <c r="S11" s="21">
        <v>470.54507199999978</v>
      </c>
      <c r="T11" s="21">
        <v>299.24674199999987</v>
      </c>
      <c r="U11" s="21">
        <v>3.4758040000000001</v>
      </c>
      <c r="V11" s="28"/>
      <c r="W11" s="16" t="s">
        <v>547</v>
      </c>
    </row>
    <row r="12" spans="1:23" ht="9" customHeight="1">
      <c r="A12" s="28"/>
      <c r="B12" s="16" t="s">
        <v>346</v>
      </c>
      <c r="C12" s="21">
        <v>27.413282999999979</v>
      </c>
      <c r="D12" s="21">
        <v>139.70819800000001</v>
      </c>
      <c r="E12" s="21">
        <v>17.4937</v>
      </c>
      <c r="F12" s="21">
        <v>353.10148200000026</v>
      </c>
      <c r="G12" s="21">
        <v>133.55388500000004</v>
      </c>
      <c r="H12" s="21">
        <v>1609.1476779999987</v>
      </c>
      <c r="I12" s="21">
        <v>0.11974100000000001</v>
      </c>
      <c r="J12" s="21">
        <v>95.439933999999994</v>
      </c>
      <c r="K12" s="21">
        <v>202.42858699999999</v>
      </c>
      <c r="L12" s="21">
        <v>465.43752099999983</v>
      </c>
      <c r="M12" s="21">
        <v>258.93166499999995</v>
      </c>
      <c r="N12" s="21">
        <v>305.92469900000003</v>
      </c>
      <c r="O12" s="21">
        <v>122.058177</v>
      </c>
      <c r="P12" s="21">
        <v>40.164723000000002</v>
      </c>
      <c r="Q12" s="21">
        <v>484.02652</v>
      </c>
      <c r="R12" s="21">
        <v>139.15797699999996</v>
      </c>
      <c r="S12" s="21">
        <v>653.18346300000019</v>
      </c>
      <c r="T12" s="21">
        <v>337.61035199999992</v>
      </c>
      <c r="U12" s="21">
        <v>4.1402369999999991</v>
      </c>
      <c r="V12" s="28"/>
      <c r="W12" s="16" t="s">
        <v>548</v>
      </c>
    </row>
    <row r="13" spans="1:23" ht="9" customHeight="1">
      <c r="A13" s="28"/>
      <c r="B13" s="16" t="s">
        <v>347</v>
      </c>
      <c r="C13" s="21">
        <v>13.041173999999998</v>
      </c>
      <c r="D13" s="21">
        <v>125.96530900000002</v>
      </c>
      <c r="E13" s="21">
        <v>19.665228000000006</v>
      </c>
      <c r="F13" s="21">
        <v>275.93361000000016</v>
      </c>
      <c r="G13" s="21">
        <v>99.830078000000015</v>
      </c>
      <c r="H13" s="21">
        <v>1119.3274109999991</v>
      </c>
      <c r="I13" s="21">
        <v>0.10517399999999999</v>
      </c>
      <c r="J13" s="21">
        <v>53.075279999999992</v>
      </c>
      <c r="K13" s="21">
        <v>164.86806799999999</v>
      </c>
      <c r="L13" s="21">
        <v>363.89820500000019</v>
      </c>
      <c r="M13" s="21">
        <v>205.51414899999995</v>
      </c>
      <c r="N13" s="21">
        <v>171.41556399999999</v>
      </c>
      <c r="O13" s="21">
        <v>51.554332000000002</v>
      </c>
      <c r="P13" s="21">
        <v>16.668794000000002</v>
      </c>
      <c r="Q13" s="21">
        <v>334.53648699999991</v>
      </c>
      <c r="R13" s="21">
        <v>94.792399999999986</v>
      </c>
      <c r="S13" s="21">
        <v>460.43381299999987</v>
      </c>
      <c r="T13" s="21">
        <v>249.28357000000003</v>
      </c>
      <c r="U13" s="21">
        <v>2.6288930000000001</v>
      </c>
      <c r="V13" s="28"/>
      <c r="W13" s="16" t="s">
        <v>549</v>
      </c>
    </row>
    <row r="14" spans="1:23" ht="9" customHeight="1">
      <c r="A14" s="28"/>
      <c r="B14" s="16" t="s">
        <v>348</v>
      </c>
      <c r="C14" s="21">
        <v>21.373249000000001</v>
      </c>
      <c r="D14" s="21">
        <v>165.252137</v>
      </c>
      <c r="E14" s="21">
        <v>23.924187999999997</v>
      </c>
      <c r="F14" s="21">
        <v>335.96469200000013</v>
      </c>
      <c r="G14" s="21">
        <v>130.33087799999998</v>
      </c>
      <c r="H14" s="21">
        <v>1368.6502809999988</v>
      </c>
      <c r="I14" s="21">
        <v>0.10528</v>
      </c>
      <c r="J14" s="21">
        <v>36.101231999999996</v>
      </c>
      <c r="K14" s="21">
        <v>184.79724599999994</v>
      </c>
      <c r="L14" s="21">
        <v>455.30849799999993</v>
      </c>
      <c r="M14" s="21">
        <v>214.49347199999997</v>
      </c>
      <c r="N14" s="21">
        <v>395.51268699999997</v>
      </c>
      <c r="O14" s="21">
        <v>176.33095900000001</v>
      </c>
      <c r="P14" s="21">
        <v>31.167273999999999</v>
      </c>
      <c r="Q14" s="21">
        <v>528.21527800000013</v>
      </c>
      <c r="R14" s="21">
        <v>124.10910799999999</v>
      </c>
      <c r="S14" s="21">
        <v>469.13650000000001</v>
      </c>
      <c r="T14" s="21">
        <v>266.72650900000008</v>
      </c>
      <c r="U14" s="21">
        <v>2.7881170000000006</v>
      </c>
      <c r="V14" s="28"/>
      <c r="W14" s="16" t="s">
        <v>550</v>
      </c>
    </row>
    <row r="15" spans="1:23" ht="9" customHeight="1">
      <c r="A15" s="28"/>
      <c r="B15" s="16" t="s">
        <v>349</v>
      </c>
      <c r="C15" s="21">
        <v>22.360763999999996</v>
      </c>
      <c r="D15" s="21">
        <v>173.31681900000004</v>
      </c>
      <c r="E15" s="21">
        <v>27.855412000000005</v>
      </c>
      <c r="F15" s="21">
        <v>414.6437550000004</v>
      </c>
      <c r="G15" s="21">
        <v>132.48099199999999</v>
      </c>
      <c r="H15" s="21">
        <v>1587.4865400000008</v>
      </c>
      <c r="I15" s="21">
        <v>0.137685</v>
      </c>
      <c r="J15" s="21">
        <v>63.250595000000004</v>
      </c>
      <c r="K15" s="21">
        <v>185.13849499999995</v>
      </c>
      <c r="L15" s="21">
        <v>537.04034100000013</v>
      </c>
      <c r="M15" s="21">
        <v>276.05527999999998</v>
      </c>
      <c r="N15" s="21">
        <v>328.71807800000005</v>
      </c>
      <c r="O15" s="21">
        <v>186.12645199999997</v>
      </c>
      <c r="P15" s="21">
        <v>31.680883000000001</v>
      </c>
      <c r="Q15" s="21">
        <v>582.31540200000006</v>
      </c>
      <c r="R15" s="21">
        <v>150.18244999999993</v>
      </c>
      <c r="S15" s="21">
        <v>551.46001100000012</v>
      </c>
      <c r="T15" s="21">
        <v>328.99664399999989</v>
      </c>
      <c r="U15" s="21">
        <v>3.7329390000000013</v>
      </c>
      <c r="V15" s="28"/>
      <c r="W15" s="16" t="s">
        <v>551</v>
      </c>
    </row>
    <row r="16" spans="1:23" ht="9" customHeight="1">
      <c r="A16" s="28"/>
      <c r="B16" s="16" t="s">
        <v>350</v>
      </c>
      <c r="C16" s="21">
        <v>13.970472999999998</v>
      </c>
      <c r="D16" s="21">
        <v>163.69976600000004</v>
      </c>
      <c r="E16" s="21">
        <v>31.852357999999992</v>
      </c>
      <c r="F16" s="21">
        <v>390.83402499999966</v>
      </c>
      <c r="G16" s="21">
        <v>123.06356199999998</v>
      </c>
      <c r="H16" s="21">
        <v>1320.3934609999978</v>
      </c>
      <c r="I16" s="21">
        <v>1.5539370000000001</v>
      </c>
      <c r="J16" s="21">
        <v>83.838172</v>
      </c>
      <c r="K16" s="21">
        <v>266.75288499999994</v>
      </c>
      <c r="L16" s="21">
        <v>515.9978480000002</v>
      </c>
      <c r="M16" s="21">
        <v>274.33926000000008</v>
      </c>
      <c r="N16" s="21">
        <v>434.78224</v>
      </c>
      <c r="O16" s="21">
        <v>99.191471000000007</v>
      </c>
      <c r="P16" s="21">
        <v>32.966103000000004</v>
      </c>
      <c r="Q16" s="21">
        <v>523.50670900000011</v>
      </c>
      <c r="R16" s="21">
        <v>141.21161000000004</v>
      </c>
      <c r="S16" s="21">
        <v>492.38083900000009</v>
      </c>
      <c r="T16" s="21">
        <v>306.92921200000006</v>
      </c>
      <c r="U16" s="21">
        <v>3.3119210000000008</v>
      </c>
      <c r="V16" s="28"/>
      <c r="W16" s="16" t="s">
        <v>552</v>
      </c>
    </row>
    <row r="17" spans="1:23" ht="9" customHeight="1">
      <c r="A17" s="28"/>
      <c r="B17" s="16" t="s">
        <v>351</v>
      </c>
      <c r="C17" s="21">
        <v>19.258266000000003</v>
      </c>
      <c r="D17" s="21">
        <v>138.32647000000003</v>
      </c>
      <c r="E17" s="21">
        <v>26.616330000000005</v>
      </c>
      <c r="F17" s="21">
        <v>326.9182880000003</v>
      </c>
      <c r="G17" s="21">
        <v>130.21874600000001</v>
      </c>
      <c r="H17" s="21">
        <v>1152.461587</v>
      </c>
      <c r="I17" s="21">
        <v>2.776176</v>
      </c>
      <c r="J17" s="21">
        <v>106.94126</v>
      </c>
      <c r="K17" s="21">
        <v>336.4906150000001</v>
      </c>
      <c r="L17" s="21">
        <v>444.28546599999987</v>
      </c>
      <c r="M17" s="21">
        <v>229.92991500000005</v>
      </c>
      <c r="N17" s="21">
        <v>274.51286499999998</v>
      </c>
      <c r="O17" s="21">
        <v>159.96748500000001</v>
      </c>
      <c r="P17" s="21">
        <v>27.416530999999999</v>
      </c>
      <c r="Q17" s="21">
        <v>376.92471899999998</v>
      </c>
      <c r="R17" s="21">
        <v>124.03290200000001</v>
      </c>
      <c r="S17" s="21">
        <v>435.94421100000011</v>
      </c>
      <c r="T17" s="21">
        <v>276.84451000000001</v>
      </c>
      <c r="U17" s="21">
        <v>3.6195650000000001</v>
      </c>
      <c r="V17" s="28"/>
      <c r="W17" s="16" t="s">
        <v>553</v>
      </c>
    </row>
    <row r="18" spans="1:23" ht="9" customHeight="1">
      <c r="A18" s="28"/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8"/>
      <c r="W18" s="16"/>
    </row>
    <row r="19" spans="1:23" ht="9" customHeight="1">
      <c r="A19" s="167">
        <v>2020</v>
      </c>
      <c r="B19" s="16" t="s">
        <v>340</v>
      </c>
      <c r="C19" s="21">
        <v>25.039363000000002</v>
      </c>
      <c r="D19" s="21">
        <v>127.49635000000001</v>
      </c>
      <c r="E19" s="21">
        <v>29.656240999999994</v>
      </c>
      <c r="F19" s="21">
        <v>326.39317599999987</v>
      </c>
      <c r="G19" s="21">
        <v>121.274248</v>
      </c>
      <c r="H19" s="21">
        <v>1422.2985210000006</v>
      </c>
      <c r="I19" s="21">
        <v>6.384188</v>
      </c>
      <c r="J19" s="21">
        <v>86.968083000000007</v>
      </c>
      <c r="K19" s="21">
        <v>319.69912699999998</v>
      </c>
      <c r="L19" s="21">
        <v>465.51063000000011</v>
      </c>
      <c r="M19" s="21">
        <v>255.24348000000009</v>
      </c>
      <c r="N19" s="21">
        <v>332.735567</v>
      </c>
      <c r="O19" s="21">
        <v>111.161919</v>
      </c>
      <c r="P19" s="21">
        <v>31.814411</v>
      </c>
      <c r="Q19" s="21">
        <v>554.48598800000002</v>
      </c>
      <c r="R19" s="21">
        <v>121.42691599999998</v>
      </c>
      <c r="S19" s="21">
        <v>529.6734839999998</v>
      </c>
      <c r="T19" s="21">
        <v>282.12362399999995</v>
      </c>
      <c r="U19" s="21">
        <v>2.7450640000000006</v>
      </c>
      <c r="V19" s="167">
        <v>2020</v>
      </c>
      <c r="W19" s="16" t="s">
        <v>542</v>
      </c>
    </row>
    <row r="20" spans="1:23" ht="9" customHeight="1">
      <c r="A20" s="28"/>
      <c r="B20" s="16" t="s">
        <v>341</v>
      </c>
      <c r="C20" s="21">
        <v>14.696349999999999</v>
      </c>
      <c r="D20" s="21">
        <v>123.85118700000002</v>
      </c>
      <c r="E20" s="21">
        <v>29.238711000000006</v>
      </c>
      <c r="F20" s="21">
        <v>305.92327599999993</v>
      </c>
      <c r="G20" s="21">
        <v>112.94996399999999</v>
      </c>
      <c r="H20" s="21">
        <v>1349.7560719999979</v>
      </c>
      <c r="I20" s="21">
        <v>3.494122</v>
      </c>
      <c r="J20" s="21">
        <v>56.715738999999999</v>
      </c>
      <c r="K20" s="21">
        <v>237.609106</v>
      </c>
      <c r="L20" s="21">
        <v>472.71109899999988</v>
      </c>
      <c r="M20" s="21">
        <v>232.23567300000013</v>
      </c>
      <c r="N20" s="21">
        <v>358.42625000000004</v>
      </c>
      <c r="O20" s="21">
        <v>102.10339499999999</v>
      </c>
      <c r="P20" s="21">
        <v>32.613672000000001</v>
      </c>
      <c r="Q20" s="21">
        <v>546.00295600000004</v>
      </c>
      <c r="R20" s="21">
        <v>122.98171500000001</v>
      </c>
      <c r="S20" s="21">
        <v>495.67160900000005</v>
      </c>
      <c r="T20" s="21">
        <v>282.092623</v>
      </c>
      <c r="U20" s="21">
        <v>3.4821789999999995</v>
      </c>
      <c r="V20" s="28"/>
      <c r="W20" s="16" t="s">
        <v>543</v>
      </c>
    </row>
    <row r="21" spans="1:23" ht="9" customHeight="1">
      <c r="A21" s="28"/>
      <c r="B21" s="16" t="s">
        <v>342</v>
      </c>
      <c r="C21" s="21">
        <v>28.410048000000007</v>
      </c>
      <c r="D21" s="21">
        <v>133.83041599999999</v>
      </c>
      <c r="E21" s="21">
        <v>30.525917</v>
      </c>
      <c r="F21" s="21">
        <v>347.84586599999972</v>
      </c>
      <c r="G21" s="21">
        <v>133.323847</v>
      </c>
      <c r="H21" s="21">
        <v>1456.3742559999978</v>
      </c>
      <c r="I21" s="21">
        <v>0.99527699999999997</v>
      </c>
      <c r="J21" s="21">
        <v>42.796331000000002</v>
      </c>
      <c r="K21" s="21">
        <v>188.70487300000008</v>
      </c>
      <c r="L21" s="21">
        <v>400.41332700000021</v>
      </c>
      <c r="M21" s="21">
        <v>236.85801900000007</v>
      </c>
      <c r="N21" s="21">
        <v>200.41108500000001</v>
      </c>
      <c r="O21" s="21">
        <v>72.462913999999998</v>
      </c>
      <c r="P21" s="21">
        <v>26.959017999999997</v>
      </c>
      <c r="Q21" s="21">
        <v>409.14069000000001</v>
      </c>
      <c r="R21" s="21">
        <v>97.174994999999996</v>
      </c>
      <c r="S21" s="21">
        <v>388.80842599999988</v>
      </c>
      <c r="T21" s="21">
        <v>323.21018400000003</v>
      </c>
      <c r="U21" s="21">
        <v>7.3778749999999977</v>
      </c>
      <c r="V21" s="28"/>
      <c r="W21" s="16" t="s">
        <v>544</v>
      </c>
    </row>
    <row r="22" spans="1:23" ht="9" customHeight="1">
      <c r="A22" s="28"/>
      <c r="B22" s="16" t="s">
        <v>343</v>
      </c>
      <c r="C22" s="21">
        <v>23.081004999999998</v>
      </c>
      <c r="D22" s="21">
        <v>116.88108500000003</v>
      </c>
      <c r="E22" s="21">
        <v>28.420732999999995</v>
      </c>
      <c r="F22" s="21">
        <v>313.90912499999979</v>
      </c>
      <c r="G22" s="21">
        <v>112.03634399999999</v>
      </c>
      <c r="H22" s="21">
        <v>1079.3994350000003</v>
      </c>
      <c r="I22" s="21">
        <v>8.6028300000000009</v>
      </c>
      <c r="J22" s="21">
        <v>13.074895</v>
      </c>
      <c r="K22" s="21">
        <v>125.40632300000001</v>
      </c>
      <c r="L22" s="21">
        <v>245.44113900000008</v>
      </c>
      <c r="M22" s="21">
        <v>165.72703399999997</v>
      </c>
      <c r="N22" s="21">
        <v>58.139810999999995</v>
      </c>
      <c r="O22" s="21">
        <v>39.795378999999997</v>
      </c>
      <c r="P22" s="21">
        <v>11.654076</v>
      </c>
      <c r="Q22" s="21">
        <v>129.60513400000008</v>
      </c>
      <c r="R22" s="21">
        <v>51.114615000000001</v>
      </c>
      <c r="S22" s="21">
        <v>218.20446099999998</v>
      </c>
      <c r="T22" s="21">
        <v>259.20962800000012</v>
      </c>
      <c r="U22" s="21">
        <v>5.1891290000000003</v>
      </c>
      <c r="V22" s="28"/>
      <c r="W22" s="16" t="s">
        <v>545</v>
      </c>
    </row>
    <row r="23" spans="1:23" ht="9" customHeight="1">
      <c r="A23" s="28"/>
      <c r="B23" s="16" t="s">
        <v>344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8"/>
      <c r="W23" s="16" t="s">
        <v>546</v>
      </c>
    </row>
    <row r="24" spans="1:23" ht="9" customHeight="1">
      <c r="A24" s="28"/>
      <c r="B24" s="16" t="s">
        <v>345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8"/>
      <c r="W24" s="16" t="s">
        <v>547</v>
      </c>
    </row>
    <row r="25" spans="1:23" ht="9" customHeight="1">
      <c r="A25" s="28"/>
      <c r="B25" s="16" t="s">
        <v>346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8"/>
      <c r="W25" s="16" t="s">
        <v>548</v>
      </c>
    </row>
    <row r="26" spans="1:23" ht="9" customHeight="1">
      <c r="A26" s="28"/>
      <c r="B26" s="16" t="s">
        <v>347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8"/>
      <c r="W26" s="16" t="s">
        <v>549</v>
      </c>
    </row>
    <row r="27" spans="1:23" ht="9" customHeight="1">
      <c r="A27" s="28"/>
      <c r="B27" s="16" t="s">
        <v>348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8"/>
      <c r="W27" s="16" t="s">
        <v>550</v>
      </c>
    </row>
    <row r="28" spans="1:23" ht="9" customHeight="1">
      <c r="A28" s="28"/>
      <c r="B28" s="16" t="s">
        <v>349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8"/>
      <c r="W28" s="16" t="s">
        <v>551</v>
      </c>
    </row>
    <row r="29" spans="1:23" ht="9" customHeight="1">
      <c r="A29" s="28"/>
      <c r="B29" s="16" t="s">
        <v>350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8"/>
      <c r="W29" s="16" t="s">
        <v>552</v>
      </c>
    </row>
    <row r="30" spans="1:23" ht="9" customHeight="1">
      <c r="A30" s="28"/>
      <c r="B30" s="16" t="s">
        <v>351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8"/>
      <c r="W30" s="16" t="s">
        <v>553</v>
      </c>
    </row>
    <row r="31" spans="1:23" ht="9" customHeight="1">
      <c r="A31" s="28"/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8"/>
      <c r="W31" s="16"/>
    </row>
    <row r="32" spans="1:23" ht="9" customHeight="1">
      <c r="A32" s="28"/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8"/>
      <c r="W32" s="16"/>
    </row>
    <row r="33" spans="1:16" ht="9" customHeight="1" thickBot="1"/>
    <row r="34" spans="1:16" ht="13.5" thickBot="1">
      <c r="B34" s="92" t="s">
        <v>202</v>
      </c>
      <c r="C34" s="251" t="s">
        <v>4</v>
      </c>
      <c r="D34" s="252"/>
      <c r="E34" s="252"/>
      <c r="F34" s="252"/>
      <c r="G34" s="253"/>
      <c r="H34" s="22"/>
      <c r="I34" s="172"/>
      <c r="J34" s="173"/>
      <c r="K34" s="92" t="s">
        <v>583</v>
      </c>
      <c r="L34" s="251" t="s">
        <v>418</v>
      </c>
      <c r="M34" s="252"/>
      <c r="N34" s="252"/>
      <c r="O34" s="252"/>
      <c r="P34" s="253"/>
    </row>
    <row r="35" spans="1:16" ht="9.75" customHeight="1">
      <c r="B35" s="23">
        <v>1</v>
      </c>
      <c r="C35" s="24" t="s">
        <v>203</v>
      </c>
      <c r="I35" s="23"/>
      <c r="J35" s="25"/>
      <c r="K35" s="23">
        <v>1</v>
      </c>
      <c r="L35" s="24" t="s">
        <v>584</v>
      </c>
    </row>
    <row r="36" spans="1:16" ht="9.75" customHeight="1">
      <c r="A36" s="164"/>
      <c r="B36" s="26">
        <v>11</v>
      </c>
      <c r="C36" s="13" t="s">
        <v>205</v>
      </c>
      <c r="I36" s="26"/>
      <c r="J36" s="27"/>
      <c r="K36" s="26">
        <v>11</v>
      </c>
      <c r="L36" s="13" t="s">
        <v>585</v>
      </c>
    </row>
    <row r="37" spans="1:16" ht="9.75" customHeight="1">
      <c r="B37" s="28">
        <v>111</v>
      </c>
      <c r="C37" s="16" t="s">
        <v>206</v>
      </c>
      <c r="I37" s="26"/>
      <c r="J37" s="27"/>
      <c r="K37" s="28">
        <v>111</v>
      </c>
      <c r="L37" s="16" t="s">
        <v>586</v>
      </c>
    </row>
    <row r="38" spans="1:16" ht="9.75" customHeight="1">
      <c r="A38" s="154"/>
      <c r="B38" s="28">
        <v>112</v>
      </c>
      <c r="C38" s="16" t="s">
        <v>310</v>
      </c>
      <c r="I38" s="23"/>
      <c r="J38" s="25"/>
      <c r="K38" s="28">
        <v>112</v>
      </c>
      <c r="L38" s="16" t="s">
        <v>587</v>
      </c>
    </row>
    <row r="39" spans="1:16" ht="9.75" customHeight="1">
      <c r="B39" s="26">
        <v>12</v>
      </c>
      <c r="C39" s="27" t="s">
        <v>210</v>
      </c>
      <c r="I39" s="26"/>
      <c r="J39" s="27"/>
      <c r="K39" s="26">
        <v>12</v>
      </c>
      <c r="L39" s="27" t="s">
        <v>588</v>
      </c>
    </row>
    <row r="40" spans="1:16" ht="9.75" customHeight="1">
      <c r="B40" s="28">
        <v>121</v>
      </c>
      <c r="C40" s="16" t="s">
        <v>206</v>
      </c>
      <c r="I40" s="26"/>
      <c r="J40" s="27"/>
      <c r="K40" s="28">
        <v>121</v>
      </c>
      <c r="L40" s="16" t="s">
        <v>586</v>
      </c>
    </row>
    <row r="41" spans="1:16" ht="9.75" customHeight="1">
      <c r="B41" s="28">
        <v>122</v>
      </c>
      <c r="C41" s="16" t="s">
        <v>310</v>
      </c>
      <c r="I41" s="28"/>
      <c r="J41" s="16"/>
      <c r="K41" s="28">
        <v>122</v>
      </c>
      <c r="L41" s="16" t="s">
        <v>587</v>
      </c>
    </row>
    <row r="42" spans="1:16" ht="9.75" customHeight="1">
      <c r="B42" s="23">
        <v>2</v>
      </c>
      <c r="C42" s="25" t="s">
        <v>311</v>
      </c>
      <c r="I42" s="28"/>
      <c r="J42" s="16"/>
      <c r="K42" s="23">
        <v>2</v>
      </c>
      <c r="L42" s="25" t="s">
        <v>589</v>
      </c>
    </row>
    <row r="43" spans="1:16" ht="9.75" customHeight="1">
      <c r="B43" s="26">
        <v>21</v>
      </c>
      <c r="C43" s="13" t="s">
        <v>205</v>
      </c>
      <c r="I43" s="26"/>
      <c r="J43" s="27"/>
      <c r="K43" s="26">
        <v>21</v>
      </c>
      <c r="L43" s="13" t="s">
        <v>585</v>
      </c>
    </row>
    <row r="44" spans="1:16" ht="9.75" customHeight="1">
      <c r="B44" s="26">
        <v>22</v>
      </c>
      <c r="C44" s="27" t="s">
        <v>210</v>
      </c>
      <c r="I44" s="23"/>
      <c r="J44" s="25"/>
      <c r="K44" s="26">
        <v>22</v>
      </c>
      <c r="L44" s="27" t="s">
        <v>588</v>
      </c>
    </row>
    <row r="45" spans="1:16" ht="9.75" customHeight="1">
      <c r="B45" s="23">
        <v>3</v>
      </c>
      <c r="C45" s="25" t="s">
        <v>217</v>
      </c>
      <c r="I45" s="26"/>
      <c r="J45" s="27"/>
      <c r="K45" s="23">
        <v>3</v>
      </c>
      <c r="L45" s="25" t="s">
        <v>590</v>
      </c>
    </row>
    <row r="46" spans="1:16" ht="9.75" customHeight="1">
      <c r="B46" s="26">
        <v>31</v>
      </c>
      <c r="C46" s="13" t="s">
        <v>205</v>
      </c>
      <c r="I46" s="26"/>
      <c r="J46" s="27"/>
      <c r="K46" s="26">
        <v>31</v>
      </c>
      <c r="L46" s="13" t="s">
        <v>585</v>
      </c>
    </row>
    <row r="47" spans="1:16" ht="9.75" customHeight="1">
      <c r="B47" s="26">
        <v>32</v>
      </c>
      <c r="C47" s="27" t="s">
        <v>210</v>
      </c>
      <c r="I47" s="26"/>
      <c r="J47" s="27"/>
      <c r="K47" s="26">
        <v>32</v>
      </c>
      <c r="L47" s="27" t="s">
        <v>588</v>
      </c>
    </row>
    <row r="48" spans="1:16" ht="9.75" customHeight="1">
      <c r="B48" s="28">
        <v>321</v>
      </c>
      <c r="C48" s="16" t="s">
        <v>222</v>
      </c>
      <c r="I48" s="23"/>
      <c r="J48" s="25"/>
      <c r="K48" s="28">
        <v>321</v>
      </c>
      <c r="L48" s="16" t="s">
        <v>591</v>
      </c>
    </row>
    <row r="49" spans="2:12" ht="9.75" customHeight="1">
      <c r="B49" s="28">
        <v>322</v>
      </c>
      <c r="C49" s="16" t="s">
        <v>224</v>
      </c>
      <c r="K49" s="28">
        <v>322</v>
      </c>
      <c r="L49" s="16" t="s">
        <v>592</v>
      </c>
    </row>
    <row r="50" spans="2:12" ht="9.75" customHeight="1">
      <c r="B50" s="23">
        <v>4</v>
      </c>
      <c r="C50" s="25" t="s">
        <v>312</v>
      </c>
      <c r="K50" s="23">
        <v>4</v>
      </c>
      <c r="L50" s="25" t="s">
        <v>605</v>
      </c>
    </row>
    <row r="51" spans="2:12" ht="9.75" customHeight="1">
      <c r="B51" s="26">
        <v>41</v>
      </c>
      <c r="C51" s="27" t="s">
        <v>324</v>
      </c>
      <c r="K51" s="26">
        <v>41</v>
      </c>
      <c r="L51" s="27" t="s">
        <v>593</v>
      </c>
    </row>
    <row r="52" spans="2:12" ht="9.75" customHeight="1">
      <c r="B52" s="26">
        <v>42</v>
      </c>
      <c r="C52" s="27" t="s">
        <v>207</v>
      </c>
      <c r="K52" s="26">
        <v>42</v>
      </c>
      <c r="L52" s="27" t="s">
        <v>594</v>
      </c>
    </row>
    <row r="53" spans="2:12" ht="9.75" customHeight="1">
      <c r="B53" s="23">
        <v>5</v>
      </c>
      <c r="C53" s="25" t="s">
        <v>208</v>
      </c>
      <c r="K53" s="23">
        <v>5</v>
      </c>
      <c r="L53" s="25" t="s">
        <v>595</v>
      </c>
    </row>
    <row r="54" spans="2:12" ht="9.75" customHeight="1">
      <c r="B54" s="26">
        <v>51</v>
      </c>
      <c r="C54" s="27" t="s">
        <v>211</v>
      </c>
      <c r="K54" s="26">
        <v>51</v>
      </c>
      <c r="L54" s="27" t="s">
        <v>596</v>
      </c>
    </row>
    <row r="55" spans="2:12" ht="9.75" customHeight="1">
      <c r="B55" s="26">
        <v>52</v>
      </c>
      <c r="C55" s="27" t="s">
        <v>213</v>
      </c>
      <c r="K55" s="26">
        <v>52</v>
      </c>
      <c r="L55" s="27" t="s">
        <v>592</v>
      </c>
    </row>
    <row r="56" spans="2:12" ht="9.75" customHeight="1">
      <c r="B56" s="28">
        <v>521</v>
      </c>
      <c r="C56" s="16" t="s">
        <v>214</v>
      </c>
      <c r="K56" s="28">
        <v>521</v>
      </c>
      <c r="L56" s="16" t="s">
        <v>597</v>
      </c>
    </row>
    <row r="57" spans="2:12" ht="9.75" customHeight="1">
      <c r="B57" s="28">
        <v>522</v>
      </c>
      <c r="C57" s="16" t="s">
        <v>215</v>
      </c>
      <c r="K57" s="28">
        <v>522</v>
      </c>
      <c r="L57" s="16" t="s">
        <v>598</v>
      </c>
    </row>
    <row r="58" spans="2:12" ht="9.75" customHeight="1">
      <c r="B58" s="26">
        <v>53</v>
      </c>
      <c r="C58" s="27" t="s">
        <v>207</v>
      </c>
      <c r="K58" s="26">
        <v>53</v>
      </c>
      <c r="L58" s="27" t="s">
        <v>594</v>
      </c>
    </row>
    <row r="59" spans="2:12" ht="9.75" customHeight="1">
      <c r="B59" s="23">
        <v>6</v>
      </c>
      <c r="C59" s="25" t="s">
        <v>216</v>
      </c>
      <c r="K59" s="23">
        <v>6</v>
      </c>
      <c r="L59" s="25" t="s">
        <v>599</v>
      </c>
    </row>
    <row r="60" spans="2:12" ht="9.75" customHeight="1">
      <c r="B60" s="26">
        <v>61</v>
      </c>
      <c r="C60" s="27" t="s">
        <v>218</v>
      </c>
      <c r="K60" s="26">
        <v>61</v>
      </c>
      <c r="L60" s="27" t="s">
        <v>600</v>
      </c>
    </row>
    <row r="61" spans="2:12" ht="9.75" customHeight="1">
      <c r="B61" s="26">
        <v>62</v>
      </c>
      <c r="C61" s="27" t="s">
        <v>219</v>
      </c>
      <c r="K61" s="26">
        <v>62</v>
      </c>
      <c r="L61" s="27" t="s">
        <v>601</v>
      </c>
    </row>
    <row r="62" spans="2:12" ht="9.75" customHeight="1">
      <c r="B62" s="26">
        <v>63</v>
      </c>
      <c r="C62" s="27" t="s">
        <v>221</v>
      </c>
      <c r="K62" s="26">
        <v>63</v>
      </c>
      <c r="L62" s="27" t="s">
        <v>602</v>
      </c>
    </row>
    <row r="63" spans="2:12" ht="9.75" customHeight="1">
      <c r="B63" s="23">
        <v>7</v>
      </c>
      <c r="C63" s="25" t="s">
        <v>223</v>
      </c>
      <c r="K63" s="23">
        <v>7</v>
      </c>
      <c r="L63" s="25" t="s">
        <v>603</v>
      </c>
    </row>
    <row r="64" spans="2:12" ht="9.75" customHeight="1"/>
    <row r="65" spans="1:21" ht="9.75" customHeight="1">
      <c r="C65" s="29" t="s">
        <v>326</v>
      </c>
      <c r="L65" s="29" t="s">
        <v>604</v>
      </c>
    </row>
    <row r="66" spans="1:21" ht="13.5" thickBot="1"/>
    <row r="67" spans="1:21" ht="13.5" thickBot="1">
      <c r="C67" s="169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1"/>
    </row>
    <row r="68" spans="1:21" ht="46.5" customHeight="1">
      <c r="A68" s="250" t="s">
        <v>325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</row>
    <row r="70" spans="1:21" ht="29.25" customHeight="1">
      <c r="A70" s="249" t="s">
        <v>518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</row>
    <row r="72" spans="1:21">
      <c r="L72" s="21"/>
    </row>
    <row r="73" spans="1:21">
      <c r="L73" s="21"/>
    </row>
  </sheetData>
  <mergeCells count="11">
    <mergeCell ref="A2:W2"/>
    <mergeCell ref="A3:W3"/>
    <mergeCell ref="C4:U4"/>
    <mergeCell ref="V4:V5"/>
    <mergeCell ref="W4:W5"/>
    <mergeCell ref="A70:U70"/>
    <mergeCell ref="C34:G34"/>
    <mergeCell ref="L34:P34"/>
    <mergeCell ref="A4:A5"/>
    <mergeCell ref="B4:B5"/>
    <mergeCell ref="A68:U68"/>
  </mergeCells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88"/>
  <sheetViews>
    <sheetView showGridLines="0" topLeftCell="A2" zoomScale="90" zoomScaleNormal="90" workbookViewId="0">
      <selection activeCell="A2" sqref="A2:U2"/>
    </sheetView>
  </sheetViews>
  <sheetFormatPr defaultRowHeight="9"/>
  <cols>
    <col min="1" max="1" width="6.85546875" style="28" customWidth="1"/>
    <col min="2" max="2" width="9.85546875" style="30" bestFit="1" customWidth="1"/>
    <col min="3" max="19" width="7.42578125" style="30" customWidth="1"/>
    <col min="20" max="20" width="9.140625" style="28"/>
    <col min="21" max="16384" width="9.140625" style="30"/>
  </cols>
  <sheetData>
    <row r="1" spans="1:21" hidden="1"/>
    <row r="2" spans="1:21" s="20" customFormat="1" ht="9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</row>
    <row r="3" spans="1:21" s="20" customFormat="1" ht="21" customHeight="1" thickBot="1">
      <c r="A3" s="260" t="s">
        <v>628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</row>
    <row r="4" spans="1:21" s="17" customFormat="1" ht="11.25" customHeight="1" thickBot="1">
      <c r="A4" s="224" t="s">
        <v>162</v>
      </c>
      <c r="B4" s="224" t="s">
        <v>163</v>
      </c>
      <c r="C4" s="257" t="s">
        <v>581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9"/>
      <c r="T4" s="224" t="s">
        <v>539</v>
      </c>
      <c r="U4" s="224" t="s">
        <v>526</v>
      </c>
    </row>
    <row r="5" spans="1:21" ht="20.25" customHeight="1" thickBot="1">
      <c r="A5" s="225"/>
      <c r="B5" s="225"/>
      <c r="C5" s="93" t="s">
        <v>5</v>
      </c>
      <c r="D5" s="93" t="s">
        <v>8</v>
      </c>
      <c r="E5" s="93" t="s">
        <v>12</v>
      </c>
      <c r="F5" s="93" t="s">
        <v>16</v>
      </c>
      <c r="G5" s="93" t="s">
        <v>23</v>
      </c>
      <c r="H5" s="93" t="s">
        <v>27</v>
      </c>
      <c r="I5" s="93" t="s">
        <v>34</v>
      </c>
      <c r="J5" s="93" t="s">
        <v>40</v>
      </c>
      <c r="K5" s="93" t="s">
        <v>47</v>
      </c>
      <c r="L5" s="93">
        <v>10</v>
      </c>
      <c r="M5" s="93">
        <v>11</v>
      </c>
      <c r="N5" s="93">
        <v>12</v>
      </c>
      <c r="O5" s="93">
        <v>13</v>
      </c>
      <c r="P5" s="93">
        <v>14</v>
      </c>
      <c r="Q5" s="93">
        <v>15</v>
      </c>
      <c r="R5" s="93">
        <v>16</v>
      </c>
      <c r="S5" s="93">
        <v>17</v>
      </c>
      <c r="T5" s="225"/>
      <c r="U5" s="225"/>
    </row>
    <row r="6" spans="1:21">
      <c r="A6" s="167">
        <v>2019</v>
      </c>
      <c r="B6" s="30" t="s">
        <v>340</v>
      </c>
      <c r="C6" s="18">
        <v>15.264826999999999</v>
      </c>
      <c r="D6" s="18">
        <v>96.193809000000002</v>
      </c>
      <c r="E6" s="18">
        <v>140.05266599999996</v>
      </c>
      <c r="F6" s="18">
        <v>45.095545999999999</v>
      </c>
      <c r="G6" s="18">
        <v>9.2132880000000004</v>
      </c>
      <c r="H6" s="18">
        <v>10.483542999999999</v>
      </c>
      <c r="I6" s="18">
        <v>55.614393</v>
      </c>
      <c r="J6" s="18">
        <v>50.082892000000001</v>
      </c>
      <c r="K6" s="18">
        <v>22.342491999999996</v>
      </c>
      <c r="L6" s="18">
        <v>73.270882999999998</v>
      </c>
      <c r="M6" s="18">
        <v>7.7509240000000004</v>
      </c>
      <c r="N6" s="18">
        <v>59.770775999999998</v>
      </c>
      <c r="O6" s="18">
        <v>3.7520029999999993</v>
      </c>
      <c r="P6" s="18">
        <v>0.407024</v>
      </c>
      <c r="Q6" s="18">
        <v>49.363253</v>
      </c>
      <c r="R6" s="18">
        <v>30.677481</v>
      </c>
      <c r="S6" s="18">
        <v>14.158921000000001</v>
      </c>
      <c r="T6" s="167">
        <v>2019</v>
      </c>
      <c r="U6" s="30" t="s">
        <v>542</v>
      </c>
    </row>
    <row r="7" spans="1:21">
      <c r="B7" s="30" t="s">
        <v>341</v>
      </c>
      <c r="C7" s="18">
        <v>12.589548000000001</v>
      </c>
      <c r="D7" s="18">
        <v>83.610726</v>
      </c>
      <c r="E7" s="18">
        <v>118.49274199999999</v>
      </c>
      <c r="F7" s="18">
        <v>41.380551000000004</v>
      </c>
      <c r="G7" s="18">
        <v>7.8107769999999999</v>
      </c>
      <c r="H7" s="18">
        <v>11.382633999999999</v>
      </c>
      <c r="I7" s="18">
        <v>43.866002999999999</v>
      </c>
      <c r="J7" s="18">
        <v>49.73827</v>
      </c>
      <c r="K7" s="18">
        <v>23.098106999999999</v>
      </c>
      <c r="L7" s="18">
        <v>67.087074000000001</v>
      </c>
      <c r="M7" s="18">
        <v>7.5195219999999994</v>
      </c>
      <c r="N7" s="18">
        <v>47.533496</v>
      </c>
      <c r="O7" s="18">
        <v>4.0355030000000003</v>
      </c>
      <c r="P7" s="18">
        <v>0.56714500000000001</v>
      </c>
      <c r="Q7" s="18">
        <v>55.875840000000004</v>
      </c>
      <c r="R7" s="18">
        <v>23.124784999999999</v>
      </c>
      <c r="S7" s="18">
        <v>15.410855000000002</v>
      </c>
      <c r="U7" s="30" t="s">
        <v>543</v>
      </c>
    </row>
    <row r="8" spans="1:21">
      <c r="B8" s="30" t="s">
        <v>342</v>
      </c>
      <c r="C8" s="18">
        <v>14.345194000000001</v>
      </c>
      <c r="D8" s="18">
        <v>88.402202000000003</v>
      </c>
      <c r="E8" s="18">
        <v>152.84988400000003</v>
      </c>
      <c r="F8" s="18">
        <v>46.016126999999997</v>
      </c>
      <c r="G8" s="18">
        <v>7.8296669999999997</v>
      </c>
      <c r="H8" s="18">
        <v>11.892386999999999</v>
      </c>
      <c r="I8" s="18">
        <v>46.670783999999998</v>
      </c>
      <c r="J8" s="18">
        <v>59.202102999999994</v>
      </c>
      <c r="K8" s="18">
        <v>21.693536000000002</v>
      </c>
      <c r="L8" s="18">
        <v>67.832097000000005</v>
      </c>
      <c r="M8" s="18">
        <v>8.5788640000000012</v>
      </c>
      <c r="N8" s="18">
        <v>70.335143999999985</v>
      </c>
      <c r="O8" s="18">
        <v>2.9085840000000003</v>
      </c>
      <c r="P8" s="18">
        <v>0.70360899999999993</v>
      </c>
      <c r="Q8" s="18">
        <v>51.195956000000002</v>
      </c>
      <c r="R8" s="18">
        <v>23.369633999999998</v>
      </c>
      <c r="S8" s="18">
        <v>19.662008999999998</v>
      </c>
      <c r="U8" s="30" t="s">
        <v>544</v>
      </c>
    </row>
    <row r="9" spans="1:21">
      <c r="B9" s="30" t="s">
        <v>343</v>
      </c>
      <c r="C9" s="18">
        <v>16.498121000000001</v>
      </c>
      <c r="D9" s="18">
        <v>95.313738000000001</v>
      </c>
      <c r="E9" s="18">
        <v>182.02702299999999</v>
      </c>
      <c r="F9" s="18">
        <v>46.877663999999996</v>
      </c>
      <c r="G9" s="18">
        <v>10.985513999999998</v>
      </c>
      <c r="H9" s="18">
        <v>11.613735</v>
      </c>
      <c r="I9" s="18">
        <v>41.045326000000003</v>
      </c>
      <c r="J9" s="18">
        <v>62.341513000000006</v>
      </c>
      <c r="K9" s="18">
        <v>23.4742</v>
      </c>
      <c r="L9" s="18">
        <v>60.484455000000004</v>
      </c>
      <c r="M9" s="18">
        <v>7.6665399999999995</v>
      </c>
      <c r="N9" s="18">
        <v>61.53713599999999</v>
      </c>
      <c r="O9" s="18">
        <v>4.668361</v>
      </c>
      <c r="P9" s="18">
        <v>0.35193400000000002</v>
      </c>
      <c r="Q9" s="18">
        <v>49.598261999999998</v>
      </c>
      <c r="R9" s="18">
        <v>27.926185</v>
      </c>
      <c r="S9" s="18">
        <v>10.697002000000001</v>
      </c>
      <c r="U9" s="30" t="s">
        <v>545</v>
      </c>
    </row>
    <row r="10" spans="1:21">
      <c r="B10" s="30" t="s">
        <v>344</v>
      </c>
      <c r="C10" s="18">
        <v>17.427170999999998</v>
      </c>
      <c r="D10" s="18">
        <v>99.161558999999997</v>
      </c>
      <c r="E10" s="18">
        <v>210.11483999999999</v>
      </c>
      <c r="F10" s="18">
        <v>50.239058</v>
      </c>
      <c r="G10" s="18">
        <v>7.2693770000000004</v>
      </c>
      <c r="H10" s="18">
        <v>10.317952999999999</v>
      </c>
      <c r="I10" s="18">
        <v>35.760660999999999</v>
      </c>
      <c r="J10" s="18">
        <v>72.899876000000006</v>
      </c>
      <c r="K10" s="18">
        <v>24.701094999999999</v>
      </c>
      <c r="L10" s="18">
        <v>59.964008</v>
      </c>
      <c r="M10" s="18">
        <v>9.3046670000000002</v>
      </c>
      <c r="N10" s="18">
        <v>63.082085000000006</v>
      </c>
      <c r="O10" s="18">
        <v>6.3334720000000004</v>
      </c>
      <c r="P10" s="18">
        <v>0.57889299999999988</v>
      </c>
      <c r="Q10" s="18">
        <v>51.916413999999996</v>
      </c>
      <c r="R10" s="18">
        <v>29.654615</v>
      </c>
      <c r="S10" s="18">
        <v>18.505204000000006</v>
      </c>
      <c r="U10" s="30" t="s">
        <v>546</v>
      </c>
    </row>
    <row r="11" spans="1:21">
      <c r="B11" s="30" t="s">
        <v>345</v>
      </c>
      <c r="C11" s="18">
        <v>14.750043999999999</v>
      </c>
      <c r="D11" s="18">
        <v>90.350220000000007</v>
      </c>
      <c r="E11" s="18">
        <v>168.71456999999998</v>
      </c>
      <c r="F11" s="18">
        <v>47.749893999999998</v>
      </c>
      <c r="G11" s="18">
        <v>7.3985409999999998</v>
      </c>
      <c r="H11" s="18">
        <v>8.2932039999999994</v>
      </c>
      <c r="I11" s="18">
        <v>25.21602</v>
      </c>
      <c r="J11" s="18">
        <v>57.322907000000001</v>
      </c>
      <c r="K11" s="18">
        <v>19.561403999999996</v>
      </c>
      <c r="L11" s="18">
        <v>44.720765999999998</v>
      </c>
      <c r="M11" s="18">
        <v>7.9545909999999997</v>
      </c>
      <c r="N11" s="18">
        <v>52.326997000000006</v>
      </c>
      <c r="O11" s="18">
        <v>3.9378079999999995</v>
      </c>
      <c r="P11" s="18">
        <v>0.39044100000000004</v>
      </c>
      <c r="Q11" s="18">
        <v>47.355991000000003</v>
      </c>
      <c r="R11" s="18">
        <v>29.113394</v>
      </c>
      <c r="S11" s="18">
        <v>21.004728</v>
      </c>
      <c r="U11" s="30" t="s">
        <v>547</v>
      </c>
    </row>
    <row r="12" spans="1:21">
      <c r="B12" s="30" t="s">
        <v>346</v>
      </c>
      <c r="C12" s="18">
        <v>18.451355999999997</v>
      </c>
      <c r="D12" s="18">
        <v>108.781503</v>
      </c>
      <c r="E12" s="18">
        <v>176.12938600000001</v>
      </c>
      <c r="F12" s="18">
        <v>52.739562999999997</v>
      </c>
      <c r="G12" s="18">
        <v>9.6641549999999992</v>
      </c>
      <c r="H12" s="18">
        <v>10.622093</v>
      </c>
      <c r="I12" s="18">
        <v>26.644268</v>
      </c>
      <c r="J12" s="18">
        <v>63.430047000000002</v>
      </c>
      <c r="K12" s="18">
        <v>25.784734</v>
      </c>
      <c r="L12" s="18">
        <v>88.31997100000001</v>
      </c>
      <c r="M12" s="18">
        <v>8.827458</v>
      </c>
      <c r="N12" s="18">
        <v>73.463186000000007</v>
      </c>
      <c r="O12" s="18">
        <v>4.8031630000000005</v>
      </c>
      <c r="P12" s="18">
        <v>0.42848799999999998</v>
      </c>
      <c r="Q12" s="18">
        <v>63.695618000000003</v>
      </c>
      <c r="R12" s="18">
        <v>36.327840999999999</v>
      </c>
      <c r="S12" s="18">
        <v>14.557413</v>
      </c>
      <c r="U12" s="30" t="s">
        <v>548</v>
      </c>
    </row>
    <row r="13" spans="1:21">
      <c r="B13" s="30" t="s">
        <v>347</v>
      </c>
      <c r="C13" s="18">
        <v>16.767201999999997</v>
      </c>
      <c r="D13" s="18">
        <v>109.144964</v>
      </c>
      <c r="E13" s="18">
        <v>159.13670000000002</v>
      </c>
      <c r="F13" s="18">
        <v>51.885743999999995</v>
      </c>
      <c r="G13" s="18">
        <v>3.018316</v>
      </c>
      <c r="H13" s="18">
        <v>8.611248999999999</v>
      </c>
      <c r="I13" s="18">
        <v>29.345635999999999</v>
      </c>
      <c r="J13" s="18">
        <v>74.922594000000004</v>
      </c>
      <c r="K13" s="18">
        <v>21.722809999999999</v>
      </c>
      <c r="L13" s="18">
        <v>102.38700100000001</v>
      </c>
      <c r="M13" s="18">
        <v>8.0594280000000005</v>
      </c>
      <c r="N13" s="18">
        <v>32.334783999999999</v>
      </c>
      <c r="O13" s="18">
        <v>4.4398010000000001</v>
      </c>
      <c r="P13" s="18">
        <v>0.20438000000000001</v>
      </c>
      <c r="Q13" s="18">
        <v>49.441546000000002</v>
      </c>
      <c r="R13" s="18">
        <v>34.354380999999997</v>
      </c>
      <c r="S13" s="18">
        <v>15.987117000000001</v>
      </c>
      <c r="U13" s="30" t="s">
        <v>549</v>
      </c>
    </row>
    <row r="14" spans="1:21">
      <c r="B14" s="30" t="s">
        <v>348</v>
      </c>
      <c r="C14" s="18">
        <v>15.76314</v>
      </c>
      <c r="D14" s="18">
        <v>93.239872000000005</v>
      </c>
      <c r="E14" s="18">
        <v>150.47453399999998</v>
      </c>
      <c r="F14" s="18">
        <v>44.508168999999995</v>
      </c>
      <c r="G14" s="18">
        <v>8.6751490000000011</v>
      </c>
      <c r="H14" s="18">
        <v>8.950781000000001</v>
      </c>
      <c r="I14" s="18">
        <v>28.979906</v>
      </c>
      <c r="J14" s="18">
        <v>90.470533000000017</v>
      </c>
      <c r="K14" s="18">
        <v>21.449862999999997</v>
      </c>
      <c r="L14" s="18">
        <v>67.219681000000008</v>
      </c>
      <c r="M14" s="18">
        <v>8.7451030000000003</v>
      </c>
      <c r="N14" s="18">
        <v>31.326069000000004</v>
      </c>
      <c r="O14" s="18">
        <v>4.941612000000001</v>
      </c>
      <c r="P14" s="18">
        <v>0.38893899999999998</v>
      </c>
      <c r="Q14" s="18">
        <v>61.768228000000001</v>
      </c>
      <c r="R14" s="18">
        <v>32.596512000000004</v>
      </c>
      <c r="S14" s="18">
        <v>16.075877999999999</v>
      </c>
      <c r="U14" s="30" t="s">
        <v>550</v>
      </c>
    </row>
    <row r="15" spans="1:21">
      <c r="B15" s="30" t="s">
        <v>349</v>
      </c>
      <c r="C15" s="18">
        <v>18.992602000000002</v>
      </c>
      <c r="D15" s="18">
        <v>102.067802</v>
      </c>
      <c r="E15" s="18">
        <v>185.10679000000002</v>
      </c>
      <c r="F15" s="18">
        <v>52.505168000000005</v>
      </c>
      <c r="G15" s="18">
        <v>7.1105069999999992</v>
      </c>
      <c r="H15" s="18">
        <v>13.029341000000001</v>
      </c>
      <c r="I15" s="18">
        <v>37.606588000000002</v>
      </c>
      <c r="J15" s="18">
        <v>80.322032000000007</v>
      </c>
      <c r="K15" s="18">
        <v>26.625449000000003</v>
      </c>
      <c r="L15" s="18">
        <v>61.041696999999999</v>
      </c>
      <c r="M15" s="18">
        <v>9.1652550000000002</v>
      </c>
      <c r="N15" s="18">
        <v>54.926857999999996</v>
      </c>
      <c r="O15" s="18">
        <v>4.1170090000000004</v>
      </c>
      <c r="P15" s="18">
        <v>0.31664000000000003</v>
      </c>
      <c r="Q15" s="18">
        <v>61.867325999999998</v>
      </c>
      <c r="R15" s="18">
        <v>32.782207999999997</v>
      </c>
      <c r="S15" s="18">
        <v>26.404472999999999</v>
      </c>
      <c r="U15" s="30" t="s">
        <v>551</v>
      </c>
    </row>
    <row r="16" spans="1:21">
      <c r="B16" s="30" t="s">
        <v>350</v>
      </c>
      <c r="C16" s="18">
        <v>19.148341000000002</v>
      </c>
      <c r="D16" s="18">
        <v>93.669905</v>
      </c>
      <c r="E16" s="18">
        <v>159.51883799999996</v>
      </c>
      <c r="F16" s="18">
        <v>45.971624999999996</v>
      </c>
      <c r="G16" s="18">
        <v>8.3027649999999991</v>
      </c>
      <c r="H16" s="18">
        <v>10.778767</v>
      </c>
      <c r="I16" s="18">
        <v>38.550412000000001</v>
      </c>
      <c r="J16" s="18">
        <v>61.225842999999998</v>
      </c>
      <c r="K16" s="18">
        <v>22.792089999999998</v>
      </c>
      <c r="L16" s="18">
        <v>37.767500999999996</v>
      </c>
      <c r="M16" s="18">
        <v>9.103548</v>
      </c>
      <c r="N16" s="18">
        <v>76.863100000000017</v>
      </c>
      <c r="O16" s="18">
        <v>2.9536029999999998</v>
      </c>
      <c r="P16" s="18">
        <v>0.31204900000000002</v>
      </c>
      <c r="Q16" s="18">
        <v>58.874257999999998</v>
      </c>
      <c r="R16" s="18">
        <v>25.307670000000002</v>
      </c>
      <c r="S16" s="18">
        <v>18.117550999999999</v>
      </c>
      <c r="U16" s="30" t="s">
        <v>552</v>
      </c>
    </row>
    <row r="17" spans="1:21">
      <c r="B17" s="30" t="s">
        <v>351</v>
      </c>
      <c r="C17" s="18">
        <v>20.720872</v>
      </c>
      <c r="D17" s="18">
        <v>104.55256700000001</v>
      </c>
      <c r="E17" s="18">
        <v>137.85036099999996</v>
      </c>
      <c r="F17" s="18">
        <v>47.324209000000003</v>
      </c>
      <c r="G17" s="18">
        <v>6.7241379999999999</v>
      </c>
      <c r="H17" s="18">
        <v>12.995293</v>
      </c>
      <c r="I17" s="18">
        <v>50.439111000000004</v>
      </c>
      <c r="J17" s="18">
        <v>62.356482999999997</v>
      </c>
      <c r="K17" s="18">
        <v>22.120443999999999</v>
      </c>
      <c r="L17" s="18">
        <v>67.207847999999984</v>
      </c>
      <c r="M17" s="18">
        <v>10.010424</v>
      </c>
      <c r="N17" s="18">
        <v>44.292755</v>
      </c>
      <c r="O17" s="18">
        <v>3.0837489999999996</v>
      </c>
      <c r="P17" s="18">
        <v>0.58991499999999997</v>
      </c>
      <c r="Q17" s="18">
        <v>61.439628999999996</v>
      </c>
      <c r="R17" s="18">
        <v>24.631168000000002</v>
      </c>
      <c r="S17" s="18">
        <v>19.572807000000001</v>
      </c>
      <c r="U17" s="30" t="s">
        <v>553</v>
      </c>
    </row>
    <row r="18" spans="1:21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1"/>
      <c r="Q18" s="31"/>
      <c r="R18" s="31"/>
      <c r="S18" s="31"/>
    </row>
    <row r="19" spans="1:21">
      <c r="A19" s="167">
        <v>2020</v>
      </c>
      <c r="B19" s="30" t="s">
        <v>340</v>
      </c>
      <c r="C19" s="18">
        <v>19.288465000000002</v>
      </c>
      <c r="D19" s="18">
        <v>100.47514100000001</v>
      </c>
      <c r="E19" s="18">
        <v>127.659234</v>
      </c>
      <c r="F19" s="18">
        <v>46.147679000000004</v>
      </c>
      <c r="G19" s="18">
        <v>7.1779930000000007</v>
      </c>
      <c r="H19" s="18">
        <v>10.786299</v>
      </c>
      <c r="I19" s="18">
        <v>48.219405999999999</v>
      </c>
      <c r="J19" s="18">
        <v>53.427097000000003</v>
      </c>
      <c r="K19" s="18">
        <v>21.02291</v>
      </c>
      <c r="L19" s="18">
        <v>58.928677999999998</v>
      </c>
      <c r="M19" s="18">
        <v>8.0709699999999991</v>
      </c>
      <c r="N19" s="18">
        <v>58.946881000000005</v>
      </c>
      <c r="O19" s="18">
        <v>3.9890899999999996</v>
      </c>
      <c r="P19" s="18">
        <v>0.58965599999999996</v>
      </c>
      <c r="Q19" s="18">
        <v>55.652062000000001</v>
      </c>
      <c r="R19" s="18">
        <v>38.531147000000004</v>
      </c>
      <c r="S19" s="18">
        <v>17.012622</v>
      </c>
      <c r="T19" s="167">
        <v>2020</v>
      </c>
      <c r="U19" s="30" t="s">
        <v>542</v>
      </c>
    </row>
    <row r="20" spans="1:21">
      <c r="B20" s="30" t="s">
        <v>341</v>
      </c>
      <c r="C20" s="18">
        <v>16.979702</v>
      </c>
      <c r="D20" s="18">
        <v>90.207767000000004</v>
      </c>
      <c r="E20" s="18">
        <v>124.83361299999999</v>
      </c>
      <c r="F20" s="18">
        <v>45.513576999999998</v>
      </c>
      <c r="G20" s="18">
        <v>6.5209440000000001</v>
      </c>
      <c r="H20" s="18">
        <v>10.914662</v>
      </c>
      <c r="I20" s="18">
        <v>42.251487999999995</v>
      </c>
      <c r="J20" s="18">
        <v>56.417352999999999</v>
      </c>
      <c r="K20" s="18">
        <v>19.392712</v>
      </c>
      <c r="L20" s="18">
        <v>64.073974000000007</v>
      </c>
      <c r="M20" s="18">
        <v>8.5087759999999992</v>
      </c>
      <c r="N20" s="18">
        <v>46.471136999999999</v>
      </c>
      <c r="O20" s="18">
        <v>1.9920040000000001</v>
      </c>
      <c r="P20" s="18">
        <v>0.49818499999999999</v>
      </c>
      <c r="Q20" s="18">
        <v>52.700037999999999</v>
      </c>
      <c r="R20" s="18">
        <v>29.298964999999999</v>
      </c>
      <c r="S20" s="18">
        <v>18.187802999999999</v>
      </c>
      <c r="U20" s="30" t="s">
        <v>543</v>
      </c>
    </row>
    <row r="21" spans="1:21">
      <c r="B21" s="30" t="s">
        <v>342</v>
      </c>
      <c r="C21" s="18">
        <v>17.284952000000001</v>
      </c>
      <c r="D21" s="18">
        <v>97.478632000000005</v>
      </c>
      <c r="E21" s="18">
        <v>170.88074499999999</v>
      </c>
      <c r="F21" s="18">
        <v>47.899200999999998</v>
      </c>
      <c r="G21" s="18">
        <v>7.6134579999999996</v>
      </c>
      <c r="H21" s="18">
        <v>10.040393</v>
      </c>
      <c r="I21" s="18">
        <v>46.93047</v>
      </c>
      <c r="J21" s="18">
        <v>58.144707999999994</v>
      </c>
      <c r="K21" s="18">
        <v>24.679046</v>
      </c>
      <c r="L21" s="18">
        <v>84.486577999999994</v>
      </c>
      <c r="M21" s="18">
        <v>8.9377449999999996</v>
      </c>
      <c r="N21" s="18">
        <v>52.584755000000001</v>
      </c>
      <c r="O21" s="18">
        <v>3.6397659999999998</v>
      </c>
      <c r="P21" s="18">
        <v>0.43270199999999998</v>
      </c>
      <c r="Q21" s="18">
        <v>54.274365000000003</v>
      </c>
      <c r="R21" s="18">
        <v>36.354547000000004</v>
      </c>
      <c r="S21" s="18">
        <v>19.909040999999998</v>
      </c>
      <c r="U21" s="30" t="s">
        <v>544</v>
      </c>
    </row>
    <row r="22" spans="1:21">
      <c r="B22" s="30" t="s">
        <v>343</v>
      </c>
      <c r="C22" s="18">
        <v>13.546576</v>
      </c>
      <c r="D22" s="18">
        <v>66.970560000000006</v>
      </c>
      <c r="E22" s="18">
        <v>153.13516999999999</v>
      </c>
      <c r="F22" s="18">
        <v>39.568624</v>
      </c>
      <c r="G22" s="18">
        <v>6.6452619999999998</v>
      </c>
      <c r="H22" s="18">
        <v>9.9416019999999996</v>
      </c>
      <c r="I22" s="18">
        <v>38.948065999999997</v>
      </c>
      <c r="J22" s="18">
        <v>59.345827</v>
      </c>
      <c r="K22" s="18">
        <v>24.432462000000001</v>
      </c>
      <c r="L22" s="18">
        <v>58.412407999999999</v>
      </c>
      <c r="M22" s="18">
        <v>8.7189360000000011</v>
      </c>
      <c r="N22" s="18">
        <v>54.929244999999995</v>
      </c>
      <c r="O22" s="18">
        <v>2.8504630000000004</v>
      </c>
      <c r="P22" s="18">
        <v>0.23948700000000001</v>
      </c>
      <c r="Q22" s="18">
        <v>39.661619999999999</v>
      </c>
      <c r="R22" s="18">
        <v>26.682286999999999</v>
      </c>
      <c r="S22" s="18">
        <v>21.635846000000004</v>
      </c>
      <c r="U22" s="30" t="s">
        <v>545</v>
      </c>
    </row>
    <row r="23" spans="1:21">
      <c r="B23" s="30" t="s">
        <v>344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U23" s="30" t="s">
        <v>546</v>
      </c>
    </row>
    <row r="24" spans="1:21">
      <c r="B24" s="30" t="s">
        <v>345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U24" s="30" t="s">
        <v>547</v>
      </c>
    </row>
    <row r="25" spans="1:21">
      <c r="B25" s="30" t="s">
        <v>346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U25" s="30" t="s">
        <v>548</v>
      </c>
    </row>
    <row r="26" spans="1:21">
      <c r="B26" s="30" t="s">
        <v>347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U26" s="30" t="s">
        <v>549</v>
      </c>
    </row>
    <row r="27" spans="1:21">
      <c r="B27" s="30" t="s">
        <v>348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U27" s="30" t="s">
        <v>550</v>
      </c>
    </row>
    <row r="28" spans="1:21">
      <c r="B28" s="30" t="s">
        <v>349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U28" s="30" t="s">
        <v>551</v>
      </c>
    </row>
    <row r="29" spans="1:21">
      <c r="B29" s="30" t="s">
        <v>350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U29" s="30" t="s">
        <v>552</v>
      </c>
    </row>
    <row r="30" spans="1:21">
      <c r="B30" s="30" t="s">
        <v>351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U30" s="30" t="s">
        <v>553</v>
      </c>
    </row>
    <row r="31" spans="1:21" ht="13.5" customHeight="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21" ht="12.75">
      <c r="A32" s="149"/>
      <c r="B32" s="164"/>
      <c r="C32" s="18"/>
      <c r="D32" s="154"/>
      <c r="E32" s="154"/>
      <c r="F32" s="154"/>
      <c r="G32" s="18"/>
      <c r="H32" s="18"/>
      <c r="I32" s="18"/>
      <c r="J32" s="18"/>
      <c r="K32" s="18"/>
      <c r="L32" s="18"/>
      <c r="M32" s="18"/>
      <c r="N32" s="18"/>
      <c r="O32" s="18"/>
    </row>
    <row r="33" spans="1:21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21" s="20" customFormat="1" ht="21" customHeight="1" thickBot="1">
      <c r="A34" s="260" t="s">
        <v>628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</row>
    <row r="35" spans="1:21" s="17" customFormat="1" ht="11.25" customHeight="1" thickBot="1">
      <c r="A35" s="224" t="s">
        <v>162</v>
      </c>
      <c r="B35" s="224" t="s">
        <v>163</v>
      </c>
      <c r="C35" s="257" t="s">
        <v>581</v>
      </c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9"/>
      <c r="T35" s="224" t="s">
        <v>539</v>
      </c>
      <c r="U35" s="224" t="s">
        <v>526</v>
      </c>
    </row>
    <row r="36" spans="1:21" ht="20.25" customHeight="1" thickBot="1">
      <c r="A36" s="225"/>
      <c r="B36" s="225"/>
      <c r="C36" s="93">
        <v>18</v>
      </c>
      <c r="D36" s="93">
        <v>19</v>
      </c>
      <c r="E36" s="93">
        <v>20</v>
      </c>
      <c r="F36" s="93">
        <v>21</v>
      </c>
      <c r="G36" s="93">
        <v>22</v>
      </c>
      <c r="H36" s="93">
        <v>23</v>
      </c>
      <c r="I36" s="93">
        <v>24</v>
      </c>
      <c r="J36" s="93">
        <v>25</v>
      </c>
      <c r="K36" s="93">
        <v>26</v>
      </c>
      <c r="L36" s="93">
        <v>27</v>
      </c>
      <c r="M36" s="93">
        <v>28</v>
      </c>
      <c r="N36" s="93">
        <v>29</v>
      </c>
      <c r="O36" s="93">
        <v>30</v>
      </c>
      <c r="P36" s="93">
        <v>31</v>
      </c>
      <c r="Q36" s="93">
        <v>32</v>
      </c>
      <c r="R36" s="93">
        <v>33</v>
      </c>
      <c r="S36" s="93">
        <v>34</v>
      </c>
      <c r="T36" s="225"/>
      <c r="U36" s="225"/>
    </row>
    <row r="37" spans="1:21">
      <c r="A37" s="167">
        <v>2019</v>
      </c>
      <c r="B37" s="30" t="s">
        <v>340</v>
      </c>
      <c r="C37" s="18">
        <v>17.294483</v>
      </c>
      <c r="D37" s="18">
        <v>45.802829000000003</v>
      </c>
      <c r="E37" s="18">
        <v>30.199589</v>
      </c>
      <c r="F37" s="18">
        <v>27.121196999999999</v>
      </c>
      <c r="G37" s="18">
        <v>34.758738999999998</v>
      </c>
      <c r="H37" s="18">
        <v>29.600027000000001</v>
      </c>
      <c r="I37" s="18">
        <v>20.111509999999999</v>
      </c>
      <c r="J37" s="18">
        <v>17.862542999999999</v>
      </c>
      <c r="K37" s="18">
        <v>2.1358730000000001</v>
      </c>
      <c r="L37" s="18">
        <v>815.52177400000005</v>
      </c>
      <c r="M37" s="18">
        <v>44.275089000000001</v>
      </c>
      <c r="N37" s="18">
        <v>152.25474700000001</v>
      </c>
      <c r="O37" s="18">
        <v>229.98550900000001</v>
      </c>
      <c r="P37" s="18">
        <v>15.773581</v>
      </c>
      <c r="Q37" s="18">
        <v>52.339347000000004</v>
      </c>
      <c r="R37" s="18">
        <v>55.367976999999996</v>
      </c>
      <c r="S37" s="18">
        <v>40.071465999999994</v>
      </c>
      <c r="T37" s="167">
        <v>2019</v>
      </c>
      <c r="U37" s="30" t="s">
        <v>542</v>
      </c>
    </row>
    <row r="38" spans="1:21">
      <c r="B38" s="30" t="s">
        <v>341</v>
      </c>
      <c r="C38" s="18">
        <v>19.692346000000001</v>
      </c>
      <c r="D38" s="18">
        <v>46.395391000000004</v>
      </c>
      <c r="E38" s="18">
        <v>28.294525</v>
      </c>
      <c r="F38" s="18">
        <v>30.731491999999999</v>
      </c>
      <c r="G38" s="18">
        <v>36.112034999999999</v>
      </c>
      <c r="H38" s="18">
        <v>37.392004</v>
      </c>
      <c r="I38" s="18">
        <v>19.902947000000001</v>
      </c>
      <c r="J38" s="18">
        <v>16.906759999999998</v>
      </c>
      <c r="K38" s="18">
        <v>1.552265</v>
      </c>
      <c r="L38" s="18">
        <v>720.41509800000028</v>
      </c>
      <c r="M38" s="18">
        <v>40.496669999999995</v>
      </c>
      <c r="N38" s="18">
        <v>122.783046</v>
      </c>
      <c r="O38" s="18">
        <v>183.25590099999999</v>
      </c>
      <c r="P38" s="18">
        <v>18.387183</v>
      </c>
      <c r="Q38" s="18">
        <v>49.047488000000001</v>
      </c>
      <c r="R38" s="18">
        <v>52.402041999999994</v>
      </c>
      <c r="S38" s="18">
        <v>34.404272000000006</v>
      </c>
      <c r="U38" s="30" t="s">
        <v>543</v>
      </c>
    </row>
    <row r="39" spans="1:21">
      <c r="B39" s="30" t="s">
        <v>342</v>
      </c>
      <c r="C39" s="18">
        <v>17.546655999999999</v>
      </c>
      <c r="D39" s="18">
        <v>48.277593000000003</v>
      </c>
      <c r="E39" s="18">
        <v>31.704982000000001</v>
      </c>
      <c r="F39" s="18">
        <v>35.675173999999998</v>
      </c>
      <c r="G39" s="18">
        <v>36.723748999999998</v>
      </c>
      <c r="H39" s="18">
        <v>39.583089999999999</v>
      </c>
      <c r="I39" s="18">
        <v>17.615302</v>
      </c>
      <c r="J39" s="18">
        <v>18.747755999999999</v>
      </c>
      <c r="K39" s="18">
        <v>1.656161</v>
      </c>
      <c r="L39" s="18">
        <v>700.57538199999988</v>
      </c>
      <c r="M39" s="18">
        <v>39.099295000000005</v>
      </c>
      <c r="N39" s="18">
        <v>150.16308499999997</v>
      </c>
      <c r="O39" s="18">
        <v>206.20515900000001</v>
      </c>
      <c r="P39" s="18">
        <v>30.233485000000002</v>
      </c>
      <c r="Q39" s="18">
        <v>53.216231999999998</v>
      </c>
      <c r="R39" s="18">
        <v>64.322108</v>
      </c>
      <c r="S39" s="18">
        <v>38.247067999999999</v>
      </c>
      <c r="U39" s="30" t="s">
        <v>544</v>
      </c>
    </row>
    <row r="40" spans="1:21">
      <c r="B40" s="30" t="s">
        <v>343</v>
      </c>
      <c r="C40" s="18">
        <v>13.591139</v>
      </c>
      <c r="D40" s="18">
        <v>48.734921999999997</v>
      </c>
      <c r="E40" s="18">
        <v>32.134464999999999</v>
      </c>
      <c r="F40" s="18">
        <v>38.842210000000001</v>
      </c>
      <c r="G40" s="18">
        <v>43.639462999999999</v>
      </c>
      <c r="H40" s="18">
        <v>29.680758999999998</v>
      </c>
      <c r="I40" s="18">
        <v>23.615615000000002</v>
      </c>
      <c r="J40" s="18">
        <v>15.370073</v>
      </c>
      <c r="K40" s="18">
        <v>2.0331230000000002</v>
      </c>
      <c r="L40" s="18">
        <v>778.5636089999997</v>
      </c>
      <c r="M40" s="18">
        <v>45.828733999999997</v>
      </c>
      <c r="N40" s="18">
        <v>134.68758</v>
      </c>
      <c r="O40" s="18">
        <v>245.67671799999999</v>
      </c>
      <c r="P40" s="18">
        <v>21.799894999999999</v>
      </c>
      <c r="Q40" s="18">
        <v>53.504304999999995</v>
      </c>
      <c r="R40" s="18">
        <v>57.761683000000005</v>
      </c>
      <c r="S40" s="18">
        <v>37.090526000000004</v>
      </c>
      <c r="U40" s="30" t="s">
        <v>545</v>
      </c>
    </row>
    <row r="41" spans="1:21">
      <c r="B41" s="30" t="s">
        <v>344</v>
      </c>
      <c r="C41" s="18">
        <v>14.833368999999999</v>
      </c>
      <c r="D41" s="18">
        <v>50.022918000000004</v>
      </c>
      <c r="E41" s="18">
        <v>36.343414999999993</v>
      </c>
      <c r="F41" s="18">
        <v>43.736074000000002</v>
      </c>
      <c r="G41" s="18">
        <v>44.705243000000003</v>
      </c>
      <c r="H41" s="18">
        <v>31.063756999999999</v>
      </c>
      <c r="I41" s="18">
        <v>25.482554</v>
      </c>
      <c r="J41" s="18">
        <v>17.823849000000003</v>
      </c>
      <c r="K41" s="18">
        <v>3.1158399999999999</v>
      </c>
      <c r="L41" s="18">
        <v>845.00261599999999</v>
      </c>
      <c r="M41" s="18">
        <v>41.613987000000002</v>
      </c>
      <c r="N41" s="18">
        <v>139.36927499999999</v>
      </c>
      <c r="O41" s="18">
        <v>220.69075399999997</v>
      </c>
      <c r="P41" s="18">
        <v>20.181744999999999</v>
      </c>
      <c r="Q41" s="18">
        <v>59.604270999999997</v>
      </c>
      <c r="R41" s="18">
        <v>59.851200999999996</v>
      </c>
      <c r="S41" s="18">
        <v>42.258749999999999</v>
      </c>
      <c r="U41" s="30" t="s">
        <v>546</v>
      </c>
    </row>
    <row r="42" spans="1:21">
      <c r="B42" s="30" t="s">
        <v>345</v>
      </c>
      <c r="C42" s="18">
        <v>10.879439</v>
      </c>
      <c r="D42" s="18">
        <v>46.431598999999999</v>
      </c>
      <c r="E42" s="18">
        <v>34.579423000000006</v>
      </c>
      <c r="F42" s="18">
        <v>45.553579000000006</v>
      </c>
      <c r="G42" s="18">
        <v>48.480333000000002</v>
      </c>
      <c r="H42" s="18">
        <v>29.719958999999999</v>
      </c>
      <c r="I42" s="18">
        <v>10.585784</v>
      </c>
      <c r="J42" s="18">
        <v>14.430275</v>
      </c>
      <c r="K42" s="18">
        <v>1.49594</v>
      </c>
      <c r="L42" s="18">
        <v>815.18507</v>
      </c>
      <c r="M42" s="18">
        <v>36.623313999999993</v>
      </c>
      <c r="N42" s="18">
        <v>150.64261299999998</v>
      </c>
      <c r="O42" s="18">
        <v>208.96018699999999</v>
      </c>
      <c r="P42" s="18">
        <v>19.05949</v>
      </c>
      <c r="Q42" s="18">
        <v>48.641026000000004</v>
      </c>
      <c r="R42" s="18">
        <v>55.820326000000001</v>
      </c>
      <c r="S42" s="18">
        <v>39.962953999999996</v>
      </c>
      <c r="U42" s="30" t="s">
        <v>547</v>
      </c>
    </row>
    <row r="43" spans="1:21">
      <c r="B43" s="30" t="s">
        <v>346</v>
      </c>
      <c r="C43" s="18">
        <v>13.610959999999999</v>
      </c>
      <c r="D43" s="18">
        <v>52.361972999999999</v>
      </c>
      <c r="E43" s="18">
        <v>42.154220000000002</v>
      </c>
      <c r="F43" s="18">
        <v>48.797774000000004</v>
      </c>
      <c r="G43" s="18">
        <v>51.479040999999995</v>
      </c>
      <c r="H43" s="18">
        <v>34.680123000000002</v>
      </c>
      <c r="I43" s="18">
        <v>20.108707000000003</v>
      </c>
      <c r="J43" s="18">
        <v>18.305549000000003</v>
      </c>
      <c r="K43" s="18">
        <v>1.5806990000000001</v>
      </c>
      <c r="L43" s="18">
        <v>861.93202799999995</v>
      </c>
      <c r="M43" s="18">
        <v>37.084546000000003</v>
      </c>
      <c r="N43" s="18">
        <v>156.23314499999998</v>
      </c>
      <c r="O43" s="18">
        <v>235.436184</v>
      </c>
      <c r="P43" s="18">
        <v>20.134091999999999</v>
      </c>
      <c r="Q43" s="18">
        <v>57.412865000000004</v>
      </c>
      <c r="R43" s="18">
        <v>63.565883000000007</v>
      </c>
      <c r="S43" s="18">
        <v>42.601222</v>
      </c>
      <c r="U43" s="30" t="s">
        <v>548</v>
      </c>
    </row>
    <row r="44" spans="1:21">
      <c r="B44" s="30" t="s">
        <v>347</v>
      </c>
      <c r="C44" s="18">
        <v>16.910837999999998</v>
      </c>
      <c r="D44" s="18">
        <v>51.369422</v>
      </c>
      <c r="E44" s="18">
        <v>34.851423000000004</v>
      </c>
      <c r="F44" s="18">
        <v>43.231850000000001</v>
      </c>
      <c r="G44" s="18">
        <v>49.843633000000004</v>
      </c>
      <c r="H44" s="18">
        <v>26.796916</v>
      </c>
      <c r="I44" s="18">
        <v>26.871196999999999</v>
      </c>
      <c r="J44" s="18">
        <v>11.997745</v>
      </c>
      <c r="K44" s="18">
        <v>1.2448790000000001</v>
      </c>
      <c r="L44" s="18">
        <v>571.85720800000013</v>
      </c>
      <c r="M44" s="18">
        <v>34.677391</v>
      </c>
      <c r="N44" s="18">
        <v>107.68278899999997</v>
      </c>
      <c r="O44" s="18">
        <v>190.938828</v>
      </c>
      <c r="P44" s="18">
        <v>9.8008670000000002</v>
      </c>
      <c r="Q44" s="18">
        <v>37.335750999999995</v>
      </c>
      <c r="R44" s="18">
        <v>52.904295000000005</v>
      </c>
      <c r="S44" s="18">
        <v>35.000415999999994</v>
      </c>
      <c r="U44" s="30" t="s">
        <v>549</v>
      </c>
    </row>
    <row r="45" spans="1:21">
      <c r="B45" s="30" t="s">
        <v>348</v>
      </c>
      <c r="C45" s="18">
        <v>30.020838000000001</v>
      </c>
      <c r="D45" s="18">
        <v>52.420656000000001</v>
      </c>
      <c r="E45" s="18">
        <v>31.322383000000002</v>
      </c>
      <c r="F45" s="18">
        <v>35.841783999999997</v>
      </c>
      <c r="G45" s="18">
        <v>45.878018000000004</v>
      </c>
      <c r="H45" s="18">
        <v>38.726449000000002</v>
      </c>
      <c r="I45" s="18">
        <v>16.756162</v>
      </c>
      <c r="J45" s="18">
        <v>16.396546999999998</v>
      </c>
      <c r="K45" s="18">
        <v>2.2965309999999999</v>
      </c>
      <c r="L45" s="18">
        <v>839.79534599999988</v>
      </c>
      <c r="M45" s="18">
        <v>32.908507</v>
      </c>
      <c r="N45" s="18">
        <v>135.50832399999999</v>
      </c>
      <c r="O45" s="18">
        <v>206.678245</v>
      </c>
      <c r="P45" s="18">
        <v>15.611824</v>
      </c>
      <c r="Q45" s="18">
        <v>51.335159000000004</v>
      </c>
      <c r="R45" s="18">
        <v>59.858063999999999</v>
      </c>
      <c r="S45" s="18">
        <v>40.548631</v>
      </c>
      <c r="U45" s="30" t="s">
        <v>550</v>
      </c>
    </row>
    <row r="46" spans="1:21">
      <c r="B46" s="30" t="s">
        <v>349</v>
      </c>
      <c r="C46" s="18">
        <v>40.554782000000003</v>
      </c>
      <c r="D46" s="18">
        <v>55.127490000000002</v>
      </c>
      <c r="E46" s="18">
        <v>33.231372</v>
      </c>
      <c r="F46" s="18">
        <v>36.427619999999997</v>
      </c>
      <c r="G46" s="18">
        <v>52.45626</v>
      </c>
      <c r="H46" s="18">
        <v>36.293956000000001</v>
      </c>
      <c r="I46" s="18">
        <v>22.431618</v>
      </c>
      <c r="J46" s="18">
        <v>18.352201999999998</v>
      </c>
      <c r="K46" s="18">
        <v>2.0771500000000001</v>
      </c>
      <c r="L46" s="18">
        <v>770.59626700000013</v>
      </c>
      <c r="M46" s="18">
        <v>44.588934999999992</v>
      </c>
      <c r="N46" s="18">
        <v>139.22149300000001</v>
      </c>
      <c r="O46" s="18">
        <v>251.87704399999998</v>
      </c>
      <c r="P46" s="18">
        <v>16.394762</v>
      </c>
      <c r="Q46" s="18">
        <v>55.859057999999997</v>
      </c>
      <c r="R46" s="18">
        <v>70.888268999999994</v>
      </c>
      <c r="S46" s="18">
        <v>46.036579000000003</v>
      </c>
      <c r="U46" s="30" t="s">
        <v>551</v>
      </c>
    </row>
    <row r="47" spans="1:21">
      <c r="B47" s="30" t="s">
        <v>350</v>
      </c>
      <c r="C47" s="18">
        <v>23.001505000000002</v>
      </c>
      <c r="D47" s="18">
        <v>49.610140999999999</v>
      </c>
      <c r="E47" s="18">
        <v>30.825710999999998</v>
      </c>
      <c r="F47" s="18">
        <v>31.139849000000002</v>
      </c>
      <c r="G47" s="18">
        <v>42.875030000000002</v>
      </c>
      <c r="H47" s="18">
        <v>33.780025000000002</v>
      </c>
      <c r="I47" s="18">
        <v>20.146872999999999</v>
      </c>
      <c r="J47" s="18">
        <v>16.566345000000002</v>
      </c>
      <c r="K47" s="18">
        <v>2.6644220000000001</v>
      </c>
      <c r="L47" s="18">
        <v>692.74250500000016</v>
      </c>
      <c r="M47" s="18">
        <v>33.263598000000002</v>
      </c>
      <c r="N47" s="18">
        <v>111.354867</v>
      </c>
      <c r="O47" s="18">
        <v>240.838211</v>
      </c>
      <c r="P47" s="18">
        <v>12.582763</v>
      </c>
      <c r="Q47" s="18">
        <v>50.274425999999998</v>
      </c>
      <c r="R47" s="18">
        <v>60.983280000000001</v>
      </c>
      <c r="S47" s="18">
        <v>36.131743</v>
      </c>
      <c r="U47" s="30" t="s">
        <v>552</v>
      </c>
    </row>
    <row r="48" spans="1:21">
      <c r="B48" s="30" t="s">
        <v>351</v>
      </c>
      <c r="C48" s="18">
        <v>17.224499999999999</v>
      </c>
      <c r="D48" s="18">
        <v>49.405351000000003</v>
      </c>
      <c r="E48" s="18">
        <v>31.108630999999999</v>
      </c>
      <c r="F48" s="18">
        <v>31.372658000000001</v>
      </c>
      <c r="G48" s="18">
        <v>39.430194999999998</v>
      </c>
      <c r="H48" s="18">
        <v>31.432859000000001</v>
      </c>
      <c r="I48" s="18">
        <v>21.520679000000001</v>
      </c>
      <c r="J48" s="18">
        <v>14.189525999999999</v>
      </c>
      <c r="K48" s="18">
        <v>1.3251300000000001</v>
      </c>
      <c r="L48" s="18">
        <v>679.18181799999991</v>
      </c>
      <c r="M48" s="18">
        <v>33.503312999999999</v>
      </c>
      <c r="N48" s="18">
        <v>99.552126000000001</v>
      </c>
      <c r="O48" s="18">
        <v>208.81673500000002</v>
      </c>
      <c r="P48" s="18">
        <v>15.487301</v>
      </c>
      <c r="Q48" s="18">
        <v>41.329836999999998</v>
      </c>
      <c r="R48" s="18">
        <v>59.405054</v>
      </c>
      <c r="S48" s="18">
        <v>38.108630000000005</v>
      </c>
      <c r="U48" s="30" t="s">
        <v>553</v>
      </c>
    </row>
    <row r="49" spans="1:21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31"/>
      <c r="Q49" s="31"/>
      <c r="R49" s="31"/>
      <c r="S49" s="31"/>
    </row>
    <row r="50" spans="1:21">
      <c r="A50" s="167">
        <v>2020</v>
      </c>
      <c r="B50" s="30" t="s">
        <v>340</v>
      </c>
      <c r="C50" s="18">
        <v>18.420091000000003</v>
      </c>
      <c r="D50" s="18">
        <v>48.025491000000002</v>
      </c>
      <c r="E50" s="18">
        <v>29.794696999999999</v>
      </c>
      <c r="F50" s="18">
        <v>29.118938</v>
      </c>
      <c r="G50" s="18">
        <v>35.056274000000002</v>
      </c>
      <c r="H50" s="18">
        <v>32.470382000000001</v>
      </c>
      <c r="I50" s="18">
        <v>13.91966</v>
      </c>
      <c r="J50" s="18">
        <v>16.357925000000002</v>
      </c>
      <c r="K50" s="18">
        <v>2.9111020000000001</v>
      </c>
      <c r="L50" s="18">
        <v>911.98486400000024</v>
      </c>
      <c r="M50" s="18">
        <v>41.956329000000004</v>
      </c>
      <c r="N50" s="18">
        <v>133.41504499999996</v>
      </c>
      <c r="O50" s="18">
        <v>248.64919499999999</v>
      </c>
      <c r="P50" s="18">
        <v>13.802619</v>
      </c>
      <c r="Q50" s="18">
        <v>50.460935000000006</v>
      </c>
      <c r="R50" s="18">
        <v>59.420204000000005</v>
      </c>
      <c r="S50" s="18">
        <v>37.633248000000002</v>
      </c>
      <c r="T50" s="167">
        <v>2020</v>
      </c>
      <c r="U50" s="30" t="s">
        <v>542</v>
      </c>
    </row>
    <row r="51" spans="1:21">
      <c r="B51" s="30" t="s">
        <v>341</v>
      </c>
      <c r="C51" s="18">
        <v>22.065358999999997</v>
      </c>
      <c r="D51" s="18">
        <v>49.835466000000004</v>
      </c>
      <c r="E51" s="18">
        <v>29.952551</v>
      </c>
      <c r="F51" s="18">
        <v>29.923822999999999</v>
      </c>
      <c r="G51" s="18">
        <v>33.315736000000001</v>
      </c>
      <c r="H51" s="18">
        <v>25.091460999999999</v>
      </c>
      <c r="I51" s="18">
        <v>26.229426</v>
      </c>
      <c r="J51" s="18">
        <v>15.111967</v>
      </c>
      <c r="K51" s="18">
        <v>1.5053799999999999</v>
      </c>
      <c r="L51" s="18">
        <v>721.00952300000017</v>
      </c>
      <c r="M51" s="18">
        <v>41.483847999999995</v>
      </c>
      <c r="N51" s="18">
        <v>124.05695900000003</v>
      </c>
      <c r="O51" s="18">
        <v>246.14588599999999</v>
      </c>
      <c r="P51" s="18">
        <v>20.055582000000001</v>
      </c>
      <c r="Q51" s="18">
        <v>51.542685999999996</v>
      </c>
      <c r="R51" s="18">
        <v>55.741926999999997</v>
      </c>
      <c r="S51" s="18">
        <v>36.102291000000001</v>
      </c>
      <c r="U51" s="30" t="s">
        <v>543</v>
      </c>
    </row>
    <row r="52" spans="1:21">
      <c r="B52" s="30" t="s">
        <v>342</v>
      </c>
      <c r="C52" s="18">
        <v>18.689775999999998</v>
      </c>
      <c r="D52" s="18">
        <v>56.642336999999998</v>
      </c>
      <c r="E52" s="18">
        <v>34.538307000000003</v>
      </c>
      <c r="F52" s="18">
        <v>35.980316999999999</v>
      </c>
      <c r="G52" s="18">
        <v>41.264500999999996</v>
      </c>
      <c r="H52" s="18">
        <v>36.134385999999999</v>
      </c>
      <c r="I52" s="18">
        <v>23.093793999999999</v>
      </c>
      <c r="J52" s="18">
        <v>15.50197</v>
      </c>
      <c r="K52" s="18">
        <v>2.327108</v>
      </c>
      <c r="L52" s="18">
        <v>670.64655499999992</v>
      </c>
      <c r="M52" s="18">
        <v>39.696781999999999</v>
      </c>
      <c r="N52" s="18">
        <v>161.55023499999999</v>
      </c>
      <c r="O52" s="18">
        <v>257.26865800000002</v>
      </c>
      <c r="P52" s="18">
        <v>28.079903000000002</v>
      </c>
      <c r="Q52" s="18">
        <v>57.026728999999996</v>
      </c>
      <c r="R52" s="18">
        <v>58.383068999999999</v>
      </c>
      <c r="S52" s="18">
        <v>41.040019000000001</v>
      </c>
      <c r="U52" s="30" t="s">
        <v>544</v>
      </c>
    </row>
    <row r="53" spans="1:21">
      <c r="B53" s="30" t="s">
        <v>343</v>
      </c>
      <c r="C53" s="18">
        <v>13.650729</v>
      </c>
      <c r="D53" s="18">
        <v>48.421576999999999</v>
      </c>
      <c r="E53" s="18">
        <v>27.153645000000001</v>
      </c>
      <c r="F53" s="18">
        <v>34.133453000000003</v>
      </c>
      <c r="G53" s="18">
        <v>33.816916999999997</v>
      </c>
      <c r="H53" s="18">
        <v>31.433796000000001</v>
      </c>
      <c r="I53" s="18">
        <v>25.115803999999997</v>
      </c>
      <c r="J53" s="18">
        <v>13.826492</v>
      </c>
      <c r="K53" s="18">
        <v>2.5832980000000001</v>
      </c>
      <c r="L53" s="18">
        <v>407.43541600000003</v>
      </c>
      <c r="M53" s="18">
        <v>28.410278999999999</v>
      </c>
      <c r="N53" s="18">
        <v>116.54241600000003</v>
      </c>
      <c r="O53" s="18">
        <v>234.40777</v>
      </c>
      <c r="P53" s="18">
        <v>20.436232999999998</v>
      </c>
      <c r="Q53" s="18">
        <v>39.805222000000001</v>
      </c>
      <c r="R53" s="18">
        <v>36.575409999999998</v>
      </c>
      <c r="S53" s="18">
        <v>35.051977000000001</v>
      </c>
      <c r="U53" s="30" t="s">
        <v>545</v>
      </c>
    </row>
    <row r="54" spans="1:21">
      <c r="B54" s="30" t="s">
        <v>344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U54" s="30" t="s">
        <v>546</v>
      </c>
    </row>
    <row r="55" spans="1:21">
      <c r="B55" s="30" t="s">
        <v>345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U55" s="30" t="s">
        <v>547</v>
      </c>
    </row>
    <row r="56" spans="1:21">
      <c r="B56" s="30" t="s">
        <v>346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U56" s="30" t="s">
        <v>548</v>
      </c>
    </row>
    <row r="57" spans="1:21">
      <c r="B57" s="30" t="s">
        <v>347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U57" s="30" t="s">
        <v>549</v>
      </c>
    </row>
    <row r="58" spans="1:21">
      <c r="B58" s="30" t="s">
        <v>348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U58" s="30" t="s">
        <v>550</v>
      </c>
    </row>
    <row r="59" spans="1:21">
      <c r="B59" s="30" t="s">
        <v>349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U59" s="30" t="s">
        <v>551</v>
      </c>
    </row>
    <row r="60" spans="1:21">
      <c r="B60" s="30" t="s">
        <v>350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U60" s="30" t="s">
        <v>552</v>
      </c>
    </row>
    <row r="61" spans="1:21">
      <c r="B61" s="30" t="s">
        <v>351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U61" s="30" t="s">
        <v>553</v>
      </c>
    </row>
    <row r="62" spans="1:21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21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21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21" s="20" customFormat="1" ht="21" customHeight="1" thickBot="1">
      <c r="A65" s="260" t="s">
        <v>628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</row>
    <row r="66" spans="1:21" s="17" customFormat="1" ht="11.25" customHeight="1" thickBot="1">
      <c r="A66" s="224" t="s">
        <v>162</v>
      </c>
      <c r="B66" s="224" t="s">
        <v>163</v>
      </c>
      <c r="C66" s="257" t="s">
        <v>581</v>
      </c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9"/>
      <c r="T66" s="224" t="s">
        <v>539</v>
      </c>
      <c r="U66" s="224" t="s">
        <v>526</v>
      </c>
    </row>
    <row r="67" spans="1:21" ht="20.25" customHeight="1" thickBot="1">
      <c r="A67" s="225"/>
      <c r="B67" s="225"/>
      <c r="C67" s="93">
        <v>35</v>
      </c>
      <c r="D67" s="93">
        <v>36</v>
      </c>
      <c r="E67" s="93">
        <v>37</v>
      </c>
      <c r="F67" s="93">
        <v>38</v>
      </c>
      <c r="G67" s="93">
        <v>39</v>
      </c>
      <c r="H67" s="93">
        <v>40</v>
      </c>
      <c r="I67" s="93">
        <v>41</v>
      </c>
      <c r="J67" s="93">
        <v>42</v>
      </c>
      <c r="K67" s="93">
        <v>43</v>
      </c>
      <c r="L67" s="93">
        <v>44</v>
      </c>
      <c r="M67" s="93">
        <v>45</v>
      </c>
      <c r="N67" s="93">
        <v>46</v>
      </c>
      <c r="O67" s="93">
        <v>47</v>
      </c>
      <c r="P67" s="93">
        <v>48</v>
      </c>
      <c r="Q67" s="93">
        <v>49</v>
      </c>
      <c r="R67" s="93">
        <v>50</v>
      </c>
      <c r="S67" s="93">
        <v>51</v>
      </c>
      <c r="T67" s="225"/>
      <c r="U67" s="225"/>
    </row>
    <row r="68" spans="1:21">
      <c r="A68" s="167">
        <v>2019</v>
      </c>
      <c r="B68" s="30" t="s">
        <v>340</v>
      </c>
      <c r="C68" s="18">
        <v>8.0671789999999994</v>
      </c>
      <c r="D68" s="18">
        <v>1.2740100000000001</v>
      </c>
      <c r="E68" s="18">
        <v>3.4526059999999998</v>
      </c>
      <c r="F68" s="18">
        <v>116.688811</v>
      </c>
      <c r="G68" s="18">
        <v>324.31224600000002</v>
      </c>
      <c r="H68" s="18">
        <v>85.756849000000017</v>
      </c>
      <c r="I68" s="18">
        <v>33.755276999999992</v>
      </c>
      <c r="J68" s="18">
        <v>38.628857000000011</v>
      </c>
      <c r="K68" s="18">
        <v>0.77825599999999995</v>
      </c>
      <c r="L68" s="18">
        <v>60.690891999999991</v>
      </c>
      <c r="M68" s="18">
        <v>15.390423999999999</v>
      </c>
      <c r="N68" s="18">
        <v>0.65457499999999991</v>
      </c>
      <c r="O68" s="18">
        <v>10.446959</v>
      </c>
      <c r="P68" s="18">
        <v>95.26880899999999</v>
      </c>
      <c r="Q68" s="18">
        <v>11.098533</v>
      </c>
      <c r="R68" s="18">
        <v>0.71111800000000003</v>
      </c>
      <c r="S68" s="18">
        <v>9.1409790000000015</v>
      </c>
      <c r="T68" s="167">
        <v>2019</v>
      </c>
      <c r="U68" s="30" t="s">
        <v>542</v>
      </c>
    </row>
    <row r="69" spans="1:21">
      <c r="B69" s="30" t="s">
        <v>341</v>
      </c>
      <c r="C69" s="18">
        <v>8.1353720000000003</v>
      </c>
      <c r="D69" s="18">
        <v>2.3237350000000001</v>
      </c>
      <c r="E69" s="18">
        <v>2.8734820000000001</v>
      </c>
      <c r="F69" s="18">
        <v>120.32479600000001</v>
      </c>
      <c r="G69" s="18">
        <v>315.01398500000005</v>
      </c>
      <c r="H69" s="18">
        <v>77.19929999999998</v>
      </c>
      <c r="I69" s="18">
        <v>28.121679</v>
      </c>
      <c r="J69" s="18">
        <v>29.527383999999998</v>
      </c>
      <c r="K69" s="18">
        <v>0.521343</v>
      </c>
      <c r="L69" s="18">
        <v>74.906126000000015</v>
      </c>
      <c r="M69" s="18">
        <v>13.848008</v>
      </c>
      <c r="N69" s="18">
        <v>0.57261899999999999</v>
      </c>
      <c r="O69" s="18">
        <v>6.8819970000000001</v>
      </c>
      <c r="P69" s="18">
        <v>90.897694999999999</v>
      </c>
      <c r="Q69" s="18">
        <v>12.810528</v>
      </c>
      <c r="R69" s="18">
        <v>1.151697</v>
      </c>
      <c r="S69" s="18">
        <v>8.882238000000001</v>
      </c>
      <c r="U69" s="30" t="s">
        <v>543</v>
      </c>
    </row>
    <row r="70" spans="1:21">
      <c r="B70" s="30" t="s">
        <v>342</v>
      </c>
      <c r="C70" s="18">
        <v>7.2028910000000002</v>
      </c>
      <c r="D70" s="18">
        <v>1.0962449999999999</v>
      </c>
      <c r="E70" s="18">
        <v>3.3046519999999999</v>
      </c>
      <c r="F70" s="18">
        <v>134.912351</v>
      </c>
      <c r="G70" s="18">
        <v>323.29598100000004</v>
      </c>
      <c r="H70" s="18">
        <v>80.483869000000013</v>
      </c>
      <c r="I70" s="18">
        <v>34.445753000000003</v>
      </c>
      <c r="J70" s="18">
        <v>29.521642</v>
      </c>
      <c r="K70" s="18">
        <v>1.1129499999999999</v>
      </c>
      <c r="L70" s="18">
        <v>69.479140000000001</v>
      </c>
      <c r="M70" s="18">
        <v>16.064928999999999</v>
      </c>
      <c r="N70" s="18">
        <v>0.79887600000000003</v>
      </c>
      <c r="O70" s="18">
        <v>13.051245</v>
      </c>
      <c r="P70" s="18">
        <v>92.353881000000001</v>
      </c>
      <c r="Q70" s="18">
        <v>11.301643</v>
      </c>
      <c r="R70" s="18">
        <v>1.0164260000000001</v>
      </c>
      <c r="S70" s="18">
        <v>10.838661999999999</v>
      </c>
      <c r="U70" s="30" t="s">
        <v>544</v>
      </c>
    </row>
    <row r="71" spans="1:21">
      <c r="B71" s="30" t="s">
        <v>343</v>
      </c>
      <c r="C71" s="18">
        <v>8.643497</v>
      </c>
      <c r="D71" s="18">
        <v>0.73903700000000005</v>
      </c>
      <c r="E71" s="18">
        <v>3.638798</v>
      </c>
      <c r="F71" s="18">
        <v>127.349086</v>
      </c>
      <c r="G71" s="18">
        <v>311.00399700000003</v>
      </c>
      <c r="H71" s="18">
        <v>78.720694000000009</v>
      </c>
      <c r="I71" s="18">
        <v>32.924518000000006</v>
      </c>
      <c r="J71" s="18">
        <v>27.525248000000001</v>
      </c>
      <c r="K71" s="18">
        <v>0.69951099999999999</v>
      </c>
      <c r="L71" s="18">
        <v>72.599678999999981</v>
      </c>
      <c r="M71" s="18">
        <v>11.212297</v>
      </c>
      <c r="N71" s="18">
        <v>0.64417000000000002</v>
      </c>
      <c r="O71" s="18">
        <v>8.6839569999999995</v>
      </c>
      <c r="P71" s="18">
        <v>90.102477000000007</v>
      </c>
      <c r="Q71" s="18">
        <v>10.813191000000002</v>
      </c>
      <c r="R71" s="18">
        <v>0.51573099999999994</v>
      </c>
      <c r="S71" s="18">
        <v>12.541186</v>
      </c>
      <c r="U71" s="30" t="s">
        <v>545</v>
      </c>
    </row>
    <row r="72" spans="1:21">
      <c r="B72" s="30" t="s">
        <v>344</v>
      </c>
      <c r="C72" s="18">
        <v>9.1850059999999996</v>
      </c>
      <c r="D72" s="18">
        <v>0.72137099999999998</v>
      </c>
      <c r="E72" s="18">
        <v>3.6759179999999998</v>
      </c>
      <c r="F72" s="18">
        <v>124.151426</v>
      </c>
      <c r="G72" s="18">
        <v>329.42106500000006</v>
      </c>
      <c r="H72" s="18">
        <v>90.154809999999998</v>
      </c>
      <c r="I72" s="18">
        <v>44.842157999999998</v>
      </c>
      <c r="J72" s="18">
        <v>34.320807000000002</v>
      </c>
      <c r="K72" s="18">
        <v>1.0864229999999999</v>
      </c>
      <c r="L72" s="18">
        <v>79.648368000000005</v>
      </c>
      <c r="M72" s="18">
        <v>11.575932999999999</v>
      </c>
      <c r="N72" s="18">
        <v>0.84087500000000004</v>
      </c>
      <c r="O72" s="18">
        <v>10.022898</v>
      </c>
      <c r="P72" s="18">
        <v>97.398120000000006</v>
      </c>
      <c r="Q72" s="18">
        <v>11.021311000000001</v>
      </c>
      <c r="R72" s="18">
        <v>0.50090400000000002</v>
      </c>
      <c r="S72" s="18">
        <v>13.395932</v>
      </c>
      <c r="U72" s="30" t="s">
        <v>546</v>
      </c>
    </row>
    <row r="73" spans="1:21">
      <c r="B73" s="30" t="s">
        <v>345</v>
      </c>
      <c r="C73" s="18">
        <v>8.2470470000000002</v>
      </c>
      <c r="D73" s="18">
        <v>0.79090100000000008</v>
      </c>
      <c r="E73" s="18">
        <v>3.46618</v>
      </c>
      <c r="F73" s="18">
        <v>103.782248</v>
      </c>
      <c r="G73" s="18">
        <v>287.07599100000004</v>
      </c>
      <c r="H73" s="18">
        <v>73.828229999999991</v>
      </c>
      <c r="I73" s="18">
        <v>34.676499000000007</v>
      </c>
      <c r="J73" s="18">
        <v>31.16388499999999</v>
      </c>
      <c r="K73" s="18">
        <v>0.74539700000000009</v>
      </c>
      <c r="L73" s="18">
        <v>60.593544999999992</v>
      </c>
      <c r="M73" s="18">
        <v>12.067612</v>
      </c>
      <c r="N73" s="18">
        <v>0.79422800000000016</v>
      </c>
      <c r="O73" s="18">
        <v>6.9864129999999998</v>
      </c>
      <c r="P73" s="18">
        <v>88.087603999999999</v>
      </c>
      <c r="Q73" s="18">
        <v>11.189177000000001</v>
      </c>
      <c r="R73" s="18">
        <v>0.53528100000000001</v>
      </c>
      <c r="S73" s="18">
        <v>13.119279000000001</v>
      </c>
      <c r="U73" s="30" t="s">
        <v>547</v>
      </c>
    </row>
    <row r="74" spans="1:21">
      <c r="B74" s="30" t="s">
        <v>346</v>
      </c>
      <c r="C74" s="18">
        <v>10.390388999999999</v>
      </c>
      <c r="D74" s="18">
        <v>1.863418</v>
      </c>
      <c r="E74" s="18">
        <v>3.6721400000000002</v>
      </c>
      <c r="F74" s="18">
        <v>123.51402200000001</v>
      </c>
      <c r="G74" s="18">
        <v>329.66346700000003</v>
      </c>
      <c r="H74" s="18">
        <v>89.565592000000009</v>
      </c>
      <c r="I74" s="18">
        <v>30.327657000000002</v>
      </c>
      <c r="J74" s="18">
        <v>42.009735999999997</v>
      </c>
      <c r="K74" s="18">
        <v>1.5755469999999998</v>
      </c>
      <c r="L74" s="18">
        <v>79.132518999999988</v>
      </c>
      <c r="M74" s="18">
        <v>26.091735999999997</v>
      </c>
      <c r="N74" s="18">
        <v>0.77861099999999994</v>
      </c>
      <c r="O74" s="18">
        <v>7.280189</v>
      </c>
      <c r="P74" s="18">
        <v>103.85284</v>
      </c>
      <c r="Q74" s="18">
        <v>11.714778000000001</v>
      </c>
      <c r="R74" s="18">
        <v>0.62401400000000007</v>
      </c>
      <c r="S74" s="18">
        <v>16.319998999999999</v>
      </c>
      <c r="U74" s="30" t="s">
        <v>548</v>
      </c>
    </row>
    <row r="75" spans="1:21">
      <c r="B75" s="30" t="s">
        <v>347</v>
      </c>
      <c r="C75" s="18">
        <v>7.1321750000000002</v>
      </c>
      <c r="D75" s="18">
        <v>1.1412420000000001</v>
      </c>
      <c r="E75" s="18">
        <v>2.913958</v>
      </c>
      <c r="F75" s="18">
        <v>79.662901000000005</v>
      </c>
      <c r="G75" s="18">
        <v>240.09981799999997</v>
      </c>
      <c r="H75" s="18">
        <v>62.092505000000003</v>
      </c>
      <c r="I75" s="18">
        <v>13.560518</v>
      </c>
      <c r="J75" s="18">
        <v>34.402956999999994</v>
      </c>
      <c r="K75" s="18">
        <v>0.73195699999999997</v>
      </c>
      <c r="L75" s="18">
        <v>52.806372999999994</v>
      </c>
      <c r="M75" s="18">
        <v>17.538259</v>
      </c>
      <c r="N75" s="18">
        <v>0.64744400000000002</v>
      </c>
      <c r="O75" s="18">
        <v>10.126453</v>
      </c>
      <c r="P75" s="18">
        <v>79.997316000000012</v>
      </c>
      <c r="Q75" s="18">
        <v>11.893292000000001</v>
      </c>
      <c r="R75" s="18">
        <v>0.46357599999999999</v>
      </c>
      <c r="S75" s="18">
        <v>5.5666530000000005</v>
      </c>
      <c r="U75" s="30" t="s">
        <v>549</v>
      </c>
    </row>
    <row r="76" spans="1:21">
      <c r="B76" s="30" t="s">
        <v>348</v>
      </c>
      <c r="C76" s="18">
        <v>8.8165999999999993</v>
      </c>
      <c r="D76" s="18">
        <v>1.2833920000000001</v>
      </c>
      <c r="E76" s="18">
        <v>3.762896</v>
      </c>
      <c r="F76" s="18">
        <v>109.89908199999999</v>
      </c>
      <c r="G76" s="18">
        <v>288.01734999999996</v>
      </c>
      <c r="H76" s="18">
        <v>82.064025000000001</v>
      </c>
      <c r="I76" s="18">
        <v>29.159067999999998</v>
      </c>
      <c r="J76" s="18">
        <v>32.378791</v>
      </c>
      <c r="K76" s="18">
        <v>1.7760249999999997</v>
      </c>
      <c r="L76" s="18">
        <v>64.910674999999998</v>
      </c>
      <c r="M76" s="18">
        <v>20.488665000000001</v>
      </c>
      <c r="N76" s="18">
        <v>0.79090800000000006</v>
      </c>
      <c r="O76" s="18">
        <v>6.9336269999999995</v>
      </c>
      <c r="P76" s="18">
        <v>95.635740000000013</v>
      </c>
      <c r="Q76" s="18">
        <v>14.430596000000001</v>
      </c>
      <c r="R76" s="18">
        <v>0.80020999999999998</v>
      </c>
      <c r="S76" s="18">
        <v>13.110092</v>
      </c>
      <c r="U76" s="30" t="s">
        <v>550</v>
      </c>
    </row>
    <row r="77" spans="1:21">
      <c r="B77" s="30" t="s">
        <v>349</v>
      </c>
      <c r="C77" s="18">
        <v>9.1171449999999989</v>
      </c>
      <c r="D77" s="18">
        <v>1.3660260000000002</v>
      </c>
      <c r="E77" s="18">
        <v>4.3545600000000002</v>
      </c>
      <c r="F77" s="18">
        <v>119.518608</v>
      </c>
      <c r="G77" s="18">
        <v>300.52070400000002</v>
      </c>
      <c r="H77" s="18">
        <v>89.070108000000005</v>
      </c>
      <c r="I77" s="18">
        <v>38.206322000000007</v>
      </c>
      <c r="J77" s="18">
        <v>38.004718999999994</v>
      </c>
      <c r="K77" s="18">
        <v>1.0783039999999999</v>
      </c>
      <c r="L77" s="18">
        <v>87.148234000000002</v>
      </c>
      <c r="M77" s="18">
        <v>27.591532999999998</v>
      </c>
      <c r="N77" s="18">
        <v>0.64361500000000005</v>
      </c>
      <c r="O77" s="18">
        <v>6.3524520000000004</v>
      </c>
      <c r="P77" s="18">
        <v>102.29844200000001</v>
      </c>
      <c r="Q77" s="18">
        <v>17.435198</v>
      </c>
      <c r="R77" s="18">
        <v>0.86486499999999999</v>
      </c>
      <c r="S77" s="18">
        <v>13.780000000000001</v>
      </c>
      <c r="U77" s="30" t="s">
        <v>551</v>
      </c>
    </row>
    <row r="78" spans="1:21">
      <c r="B78" s="30" t="s">
        <v>350</v>
      </c>
      <c r="C78" s="18">
        <v>9.7957730000000005</v>
      </c>
      <c r="D78" s="18">
        <v>1.1354679999999999</v>
      </c>
      <c r="E78" s="18">
        <v>4.0113269999999996</v>
      </c>
      <c r="F78" s="18">
        <v>104.64695500000001</v>
      </c>
      <c r="G78" s="18">
        <v>276.63996500000002</v>
      </c>
      <c r="H78" s="18">
        <v>82.625182000000009</v>
      </c>
      <c r="I78" s="18">
        <v>31.388210999999998</v>
      </c>
      <c r="J78" s="18">
        <v>34.307107000000002</v>
      </c>
      <c r="K78" s="18">
        <v>0.86664699999999995</v>
      </c>
      <c r="L78" s="18">
        <v>65.669348999999997</v>
      </c>
      <c r="M78" s="18">
        <v>13.045918</v>
      </c>
      <c r="N78" s="18">
        <v>0.70838500000000004</v>
      </c>
      <c r="O78" s="18">
        <v>9.2011070000000004</v>
      </c>
      <c r="P78" s="18">
        <v>91.901926999999986</v>
      </c>
      <c r="Q78" s="18">
        <v>15.036512</v>
      </c>
      <c r="R78" s="18">
        <v>0.615927</v>
      </c>
      <c r="S78" s="18">
        <v>9.9415890000000005</v>
      </c>
      <c r="U78" s="30" t="s">
        <v>552</v>
      </c>
    </row>
    <row r="79" spans="1:21">
      <c r="B79" s="30" t="s">
        <v>351</v>
      </c>
      <c r="C79" s="18">
        <v>7.3450329999999999</v>
      </c>
      <c r="D79" s="18">
        <v>1.7699449999999999</v>
      </c>
      <c r="E79" s="18">
        <v>3.642808</v>
      </c>
      <c r="F79" s="18">
        <v>99.835476999999997</v>
      </c>
      <c r="G79" s="18">
        <v>236.374</v>
      </c>
      <c r="H79" s="18">
        <v>67.129239999999996</v>
      </c>
      <c r="I79" s="18">
        <v>22.057728000000001</v>
      </c>
      <c r="J79" s="18">
        <v>36.155291000000005</v>
      </c>
      <c r="K79" s="18">
        <v>1.1813089999999999</v>
      </c>
      <c r="L79" s="18">
        <v>67.433694000000003</v>
      </c>
      <c r="M79" s="18">
        <v>15.694298</v>
      </c>
      <c r="N79" s="18">
        <v>0.65569200000000005</v>
      </c>
      <c r="O79" s="18">
        <v>6.8437150000000004</v>
      </c>
      <c r="P79" s="18">
        <v>89.322429999999997</v>
      </c>
      <c r="Q79" s="18">
        <v>13.863108</v>
      </c>
      <c r="R79" s="18">
        <v>0.62018499999999999</v>
      </c>
      <c r="S79" s="18">
        <v>6.3584519999999998</v>
      </c>
      <c r="U79" s="30" t="s">
        <v>553</v>
      </c>
    </row>
    <row r="80" spans="1:21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31"/>
      <c r="Q80" s="31"/>
      <c r="R80" s="31"/>
      <c r="S80" s="31"/>
    </row>
    <row r="81" spans="1:21">
      <c r="A81" s="167">
        <v>2020</v>
      </c>
      <c r="B81" s="30" t="s">
        <v>340</v>
      </c>
      <c r="C81" s="18">
        <v>8.3921989999999997</v>
      </c>
      <c r="D81" s="18">
        <v>1.868889</v>
      </c>
      <c r="E81" s="18">
        <v>3.1245039999999999</v>
      </c>
      <c r="F81" s="18">
        <v>153.78693000000001</v>
      </c>
      <c r="G81" s="18">
        <v>282.02514399999995</v>
      </c>
      <c r="H81" s="18">
        <v>83.530058999999994</v>
      </c>
      <c r="I81" s="18">
        <v>30.545014999999999</v>
      </c>
      <c r="J81" s="18">
        <v>36.404837999999998</v>
      </c>
      <c r="K81" s="18">
        <v>0.716723</v>
      </c>
      <c r="L81" s="18">
        <v>69.503443000000004</v>
      </c>
      <c r="M81" s="18">
        <v>10.036167000000001</v>
      </c>
      <c r="N81" s="18">
        <v>0.88692599999999988</v>
      </c>
      <c r="O81" s="18">
        <v>8.7961130000000001</v>
      </c>
      <c r="P81" s="18">
        <v>90.088396000000003</v>
      </c>
      <c r="Q81" s="18">
        <v>12.366759</v>
      </c>
      <c r="R81" s="18">
        <v>0.48715799999999998</v>
      </c>
      <c r="S81" s="18">
        <v>7.4579719999999998</v>
      </c>
      <c r="T81" s="167">
        <v>2020</v>
      </c>
      <c r="U81" s="30" t="s">
        <v>542</v>
      </c>
    </row>
    <row r="82" spans="1:21">
      <c r="B82" s="30" t="s">
        <v>341</v>
      </c>
      <c r="C82" s="18">
        <v>8.4427579999999995</v>
      </c>
      <c r="D82" s="18">
        <v>1.7889029999999999</v>
      </c>
      <c r="E82" s="18">
        <v>3.3990629999999999</v>
      </c>
      <c r="F82" s="18">
        <v>136.165019</v>
      </c>
      <c r="G82" s="18">
        <v>280.15102200000001</v>
      </c>
      <c r="H82" s="18">
        <v>82.460449999999994</v>
      </c>
      <c r="I82" s="18">
        <v>27.995021000000001</v>
      </c>
      <c r="J82" s="18">
        <v>35.431440000000002</v>
      </c>
      <c r="K82" s="18">
        <v>0.77699099999999999</v>
      </c>
      <c r="L82" s="18">
        <v>70.200567000000007</v>
      </c>
      <c r="M82" s="18">
        <v>16.575182999999999</v>
      </c>
      <c r="N82" s="18">
        <v>0.65449500000000005</v>
      </c>
      <c r="O82" s="18">
        <v>4.2687859999999995</v>
      </c>
      <c r="P82" s="18">
        <v>91.671671999999987</v>
      </c>
      <c r="Q82" s="18">
        <v>11.28567</v>
      </c>
      <c r="R82" s="18">
        <v>0.52821400000000007</v>
      </c>
      <c r="S82" s="18">
        <v>8.7599350000000005</v>
      </c>
      <c r="U82" s="30" t="s">
        <v>543</v>
      </c>
    </row>
    <row r="83" spans="1:21">
      <c r="B83" s="30" t="s">
        <v>342</v>
      </c>
      <c r="C83" s="18">
        <v>8.1809460000000005</v>
      </c>
      <c r="D83" s="18">
        <v>1.0629170000000001</v>
      </c>
      <c r="E83" s="18">
        <v>3.442224</v>
      </c>
      <c r="F83" s="18">
        <v>155.501758</v>
      </c>
      <c r="G83" s="18">
        <v>295.99316400000004</v>
      </c>
      <c r="H83" s="18">
        <v>73.875068999999996</v>
      </c>
      <c r="I83" s="18">
        <v>29.490145999999999</v>
      </c>
      <c r="J83" s="18">
        <v>21.337719999999997</v>
      </c>
      <c r="K83" s="18">
        <v>0.95843</v>
      </c>
      <c r="L83" s="18">
        <v>70.068849</v>
      </c>
      <c r="M83" s="18">
        <v>13.820826</v>
      </c>
      <c r="N83" s="18">
        <v>0.57895200000000002</v>
      </c>
      <c r="O83" s="18">
        <v>7.7290510000000001</v>
      </c>
      <c r="P83" s="18">
        <v>97.265203999999997</v>
      </c>
      <c r="Q83" s="18">
        <v>13.127419</v>
      </c>
      <c r="R83" s="18">
        <v>0.66613</v>
      </c>
      <c r="S83" s="18">
        <v>8.3828779999999998</v>
      </c>
      <c r="U83" s="30" t="s">
        <v>544</v>
      </c>
    </row>
    <row r="84" spans="1:21">
      <c r="B84" s="30" t="s">
        <v>343</v>
      </c>
      <c r="C84" s="18">
        <v>6.6902090000000003</v>
      </c>
      <c r="D84" s="18">
        <v>0.73016500000000006</v>
      </c>
      <c r="E84" s="18">
        <v>2.0547360000000001</v>
      </c>
      <c r="F84" s="18">
        <v>81.857412999999994</v>
      </c>
      <c r="G84" s="18">
        <v>218.40040300000001</v>
      </c>
      <c r="H84" s="18">
        <v>47.282451999999992</v>
      </c>
      <c r="I84" s="18">
        <v>17.584848999999998</v>
      </c>
      <c r="J84" s="18">
        <v>10.089817000000002</v>
      </c>
      <c r="K84" s="18">
        <v>0.57866099999999998</v>
      </c>
      <c r="L84" s="18">
        <v>56.339795000000009</v>
      </c>
      <c r="M84" s="18">
        <v>11.047475</v>
      </c>
      <c r="N84" s="18">
        <v>0.37272700000000003</v>
      </c>
      <c r="O84" s="18">
        <v>4.6273770000000001</v>
      </c>
      <c r="P84" s="18">
        <v>83.579678999999999</v>
      </c>
      <c r="Q84" s="18">
        <v>8.8475579999999994</v>
      </c>
      <c r="R84" s="18">
        <v>0.45875199999999994</v>
      </c>
      <c r="S84" s="18">
        <v>5.1672279999999997</v>
      </c>
      <c r="U84" s="30" t="s">
        <v>545</v>
      </c>
    </row>
    <row r="85" spans="1:21">
      <c r="B85" s="30" t="s">
        <v>344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U85" s="30" t="s">
        <v>546</v>
      </c>
    </row>
    <row r="86" spans="1:21">
      <c r="B86" s="30" t="s">
        <v>345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U86" s="30" t="s">
        <v>547</v>
      </c>
    </row>
    <row r="87" spans="1:21">
      <c r="B87" s="30" t="s">
        <v>346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U87" s="30" t="s">
        <v>548</v>
      </c>
    </row>
    <row r="88" spans="1:21">
      <c r="B88" s="30" t="s">
        <v>347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U88" s="30" t="s">
        <v>549</v>
      </c>
    </row>
    <row r="89" spans="1:21">
      <c r="B89" s="30" t="s">
        <v>348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U89" s="30" t="s">
        <v>550</v>
      </c>
    </row>
    <row r="90" spans="1:21">
      <c r="B90" s="30" t="s">
        <v>349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U90" s="30" t="s">
        <v>551</v>
      </c>
    </row>
    <row r="91" spans="1:21">
      <c r="B91" s="30" t="s">
        <v>350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U91" s="30" t="s">
        <v>552</v>
      </c>
    </row>
    <row r="92" spans="1:21">
      <c r="B92" s="30" t="s">
        <v>351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U92" s="30" t="s">
        <v>553</v>
      </c>
    </row>
    <row r="93" spans="1:21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21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21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21" s="20" customFormat="1" ht="21" customHeight="1" thickBot="1">
      <c r="A96" s="260" t="s">
        <v>628</v>
      </c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</row>
    <row r="97" spans="1:21" s="17" customFormat="1" ht="11.25" customHeight="1" thickBot="1">
      <c r="A97" s="224" t="s">
        <v>162</v>
      </c>
      <c r="B97" s="224" t="s">
        <v>163</v>
      </c>
      <c r="C97" s="257" t="s">
        <v>581</v>
      </c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9"/>
      <c r="T97" s="224" t="s">
        <v>539</v>
      </c>
      <c r="U97" s="224" t="s">
        <v>526</v>
      </c>
    </row>
    <row r="98" spans="1:21" ht="20.25" customHeight="1" thickBot="1">
      <c r="A98" s="225"/>
      <c r="B98" s="225"/>
      <c r="C98" s="93">
        <v>52</v>
      </c>
      <c r="D98" s="93">
        <v>53</v>
      </c>
      <c r="E98" s="93">
        <v>54</v>
      </c>
      <c r="F98" s="93">
        <v>55</v>
      </c>
      <c r="G98" s="93">
        <v>56</v>
      </c>
      <c r="H98" s="93">
        <v>57</v>
      </c>
      <c r="I98" s="93">
        <v>58</v>
      </c>
      <c r="J98" s="93">
        <v>59</v>
      </c>
      <c r="K98" s="93">
        <v>60</v>
      </c>
      <c r="L98" s="93">
        <v>61</v>
      </c>
      <c r="M98" s="93">
        <v>62</v>
      </c>
      <c r="N98" s="93">
        <v>63</v>
      </c>
      <c r="O98" s="93">
        <v>64</v>
      </c>
      <c r="P98" s="93">
        <v>65</v>
      </c>
      <c r="Q98" s="93">
        <v>66</v>
      </c>
      <c r="R98" s="93">
        <v>67</v>
      </c>
      <c r="S98" s="93">
        <v>68</v>
      </c>
      <c r="T98" s="225"/>
      <c r="U98" s="225"/>
    </row>
    <row r="99" spans="1:21">
      <c r="A99" s="167">
        <v>2019</v>
      </c>
      <c r="B99" s="30" t="s">
        <v>340</v>
      </c>
      <c r="C99" s="18">
        <v>49.567596999999992</v>
      </c>
      <c r="D99" s="18">
        <v>6.5349179999999993</v>
      </c>
      <c r="E99" s="18">
        <v>33.863600999999989</v>
      </c>
      <c r="F99" s="18">
        <v>28.639392000000001</v>
      </c>
      <c r="G99" s="18">
        <v>10.76599</v>
      </c>
      <c r="H99" s="18">
        <v>6.8480119999999998</v>
      </c>
      <c r="I99" s="18">
        <v>4.3775330000000015</v>
      </c>
      <c r="J99" s="18">
        <v>11.827404999999999</v>
      </c>
      <c r="K99" s="18">
        <v>11.008006999999999</v>
      </c>
      <c r="L99" s="18">
        <v>107.44647100000003</v>
      </c>
      <c r="M99" s="18">
        <v>112.63826999999996</v>
      </c>
      <c r="N99" s="18">
        <v>15.765332000000001</v>
      </c>
      <c r="O99" s="18">
        <v>82.502482000000015</v>
      </c>
      <c r="P99" s="18">
        <v>3.5658150000000002</v>
      </c>
      <c r="Q99" s="18">
        <v>1.9119509999999997</v>
      </c>
      <c r="R99" s="18">
        <v>2.4008599999999998</v>
      </c>
      <c r="S99" s="18">
        <v>19.649153000000002</v>
      </c>
      <c r="T99" s="167">
        <v>2019</v>
      </c>
      <c r="U99" s="30" t="s">
        <v>542</v>
      </c>
    </row>
    <row r="100" spans="1:21">
      <c r="B100" s="30" t="s">
        <v>341</v>
      </c>
      <c r="C100" s="18">
        <v>43.327158000000011</v>
      </c>
      <c r="D100" s="18">
        <v>6.6531650000000004</v>
      </c>
      <c r="E100" s="18">
        <v>30.341265</v>
      </c>
      <c r="F100" s="18">
        <v>25.801755999999997</v>
      </c>
      <c r="G100" s="18">
        <v>10.552237</v>
      </c>
      <c r="H100" s="18">
        <v>7.1570879999999999</v>
      </c>
      <c r="I100" s="18">
        <v>3.6839159999999995</v>
      </c>
      <c r="J100" s="18">
        <v>11.645848000000001</v>
      </c>
      <c r="K100" s="18">
        <v>8.8872020000000003</v>
      </c>
      <c r="L100" s="18">
        <v>84.503556999999972</v>
      </c>
      <c r="M100" s="18">
        <v>96.693860999999998</v>
      </c>
      <c r="N100" s="18">
        <v>14.954473999999998</v>
      </c>
      <c r="O100" s="18">
        <v>77.196348</v>
      </c>
      <c r="P100" s="18">
        <v>3.367629</v>
      </c>
      <c r="Q100" s="18">
        <v>1.8113899999999998</v>
      </c>
      <c r="R100" s="18">
        <v>2.1151050000000002</v>
      </c>
      <c r="S100" s="18">
        <v>18.653582999999998</v>
      </c>
      <c r="U100" s="30" t="s">
        <v>543</v>
      </c>
    </row>
    <row r="101" spans="1:21">
      <c r="B101" s="30" t="s">
        <v>342</v>
      </c>
      <c r="C101" s="18">
        <v>41.160023000000002</v>
      </c>
      <c r="D101" s="18">
        <v>6.9191160000000016</v>
      </c>
      <c r="E101" s="18">
        <v>32.493420999999998</v>
      </c>
      <c r="F101" s="18">
        <v>26.536494999999995</v>
      </c>
      <c r="G101" s="18">
        <v>9.5750580000000003</v>
      </c>
      <c r="H101" s="18">
        <v>6.6237870000000001</v>
      </c>
      <c r="I101" s="18">
        <v>4.2444459999999991</v>
      </c>
      <c r="J101" s="18">
        <v>12.72296</v>
      </c>
      <c r="K101" s="18">
        <v>9.8639279999999996</v>
      </c>
      <c r="L101" s="18">
        <v>83.546778000000003</v>
      </c>
      <c r="M101" s="18">
        <v>97.315402000000006</v>
      </c>
      <c r="N101" s="18">
        <v>13.673047</v>
      </c>
      <c r="O101" s="18">
        <v>76.082397000000014</v>
      </c>
      <c r="P101" s="18">
        <v>3.570001</v>
      </c>
      <c r="Q101" s="18">
        <v>1.5838809999999999</v>
      </c>
      <c r="R101" s="18">
        <v>1.9991150000000002</v>
      </c>
      <c r="S101" s="18">
        <v>19.798333000000003</v>
      </c>
      <c r="U101" s="30" t="s">
        <v>544</v>
      </c>
    </row>
    <row r="102" spans="1:21">
      <c r="B102" s="30" t="s">
        <v>343</v>
      </c>
      <c r="C102" s="18">
        <v>48.390584999999966</v>
      </c>
      <c r="D102" s="18">
        <v>6.3541990000000004</v>
      </c>
      <c r="E102" s="18">
        <v>33.309246000000002</v>
      </c>
      <c r="F102" s="18">
        <v>28.939898000000003</v>
      </c>
      <c r="G102" s="18">
        <v>9.9353840000000009</v>
      </c>
      <c r="H102" s="18">
        <v>6.5433079999999997</v>
      </c>
      <c r="I102" s="18">
        <v>4.6471219999999995</v>
      </c>
      <c r="J102" s="18">
        <v>12.350218999999999</v>
      </c>
      <c r="K102" s="18">
        <v>11.431303999999999</v>
      </c>
      <c r="L102" s="18">
        <v>72.115184000000013</v>
      </c>
      <c r="M102" s="18">
        <v>84.514853000000031</v>
      </c>
      <c r="N102" s="18">
        <v>13.374905999999999</v>
      </c>
      <c r="O102" s="18">
        <v>59.724215000000008</v>
      </c>
      <c r="P102" s="18">
        <v>3.7584390000000001</v>
      </c>
      <c r="Q102" s="18">
        <v>1.655616</v>
      </c>
      <c r="R102" s="18">
        <v>1.8459650000000001</v>
      </c>
      <c r="S102" s="18">
        <v>19.005461</v>
      </c>
      <c r="U102" s="30" t="s">
        <v>545</v>
      </c>
    </row>
    <row r="103" spans="1:21">
      <c r="B103" s="30" t="s">
        <v>344</v>
      </c>
      <c r="C103" s="18">
        <v>56.466010000000011</v>
      </c>
      <c r="D103" s="18">
        <v>7.1969219999999989</v>
      </c>
      <c r="E103" s="18">
        <v>37.310011000000003</v>
      </c>
      <c r="F103" s="18">
        <v>28.440847000000005</v>
      </c>
      <c r="G103" s="18">
        <v>10.884777</v>
      </c>
      <c r="H103" s="18">
        <v>7.5468619999999991</v>
      </c>
      <c r="I103" s="18">
        <v>5.0836269999999999</v>
      </c>
      <c r="J103" s="18">
        <v>15.329297999999998</v>
      </c>
      <c r="K103" s="18">
        <v>12.349747000000001</v>
      </c>
      <c r="L103" s="18">
        <v>77.288336000000001</v>
      </c>
      <c r="M103" s="18">
        <v>86.671891000000016</v>
      </c>
      <c r="N103" s="18">
        <v>17.872637999999995</v>
      </c>
      <c r="O103" s="18">
        <v>63.275838</v>
      </c>
      <c r="P103" s="18">
        <v>3.1208849999999999</v>
      </c>
      <c r="Q103" s="18">
        <v>1.9326639999999999</v>
      </c>
      <c r="R103" s="18">
        <v>2.0089830000000002</v>
      </c>
      <c r="S103" s="18">
        <v>19.184639999999998</v>
      </c>
      <c r="U103" s="30" t="s">
        <v>546</v>
      </c>
    </row>
    <row r="104" spans="1:21">
      <c r="B104" s="30" t="s">
        <v>345</v>
      </c>
      <c r="C104" s="18">
        <v>38.246353000000006</v>
      </c>
      <c r="D104" s="18">
        <v>5.4599219999999997</v>
      </c>
      <c r="E104" s="18">
        <v>31.061439999999997</v>
      </c>
      <c r="F104" s="18">
        <v>21.879189000000004</v>
      </c>
      <c r="G104" s="18">
        <v>8.9030190000000005</v>
      </c>
      <c r="H104" s="18">
        <v>6.1031909999999989</v>
      </c>
      <c r="I104" s="18">
        <v>3.8854130000000002</v>
      </c>
      <c r="J104" s="18">
        <v>12.790405</v>
      </c>
      <c r="K104" s="18">
        <v>10.817304</v>
      </c>
      <c r="L104" s="18">
        <v>79.414295999999979</v>
      </c>
      <c r="M104" s="18">
        <v>81.963192000000021</v>
      </c>
      <c r="N104" s="18">
        <v>16.302475999999999</v>
      </c>
      <c r="O104" s="18">
        <v>58.037544000000011</v>
      </c>
      <c r="P104" s="18">
        <v>3.0997509999999999</v>
      </c>
      <c r="Q104" s="18">
        <v>1.2155689999999999</v>
      </c>
      <c r="R104" s="18">
        <v>2.0311439999999998</v>
      </c>
      <c r="S104" s="18">
        <v>17.100936000000001</v>
      </c>
      <c r="U104" s="30" t="s">
        <v>547</v>
      </c>
    </row>
    <row r="105" spans="1:21">
      <c r="B105" s="30" t="s">
        <v>346</v>
      </c>
      <c r="C105" s="18">
        <v>42.180505000000004</v>
      </c>
      <c r="D105" s="18">
        <v>6.737525999999999</v>
      </c>
      <c r="E105" s="18">
        <v>33.020507000000002</v>
      </c>
      <c r="F105" s="18">
        <v>25.523296999999999</v>
      </c>
      <c r="G105" s="18">
        <v>11.076324</v>
      </c>
      <c r="H105" s="18">
        <v>6.847137</v>
      </c>
      <c r="I105" s="18">
        <v>4.5573860000000002</v>
      </c>
      <c r="J105" s="18">
        <v>13.482108</v>
      </c>
      <c r="K105" s="18">
        <v>12.925530999999999</v>
      </c>
      <c r="L105" s="18">
        <v>106.11944800000001</v>
      </c>
      <c r="M105" s="18">
        <v>107.59895500000002</v>
      </c>
      <c r="N105" s="18">
        <v>20.158486999999994</v>
      </c>
      <c r="O105" s="18">
        <v>83.299780999999996</v>
      </c>
      <c r="P105" s="18">
        <v>3.5898019999999997</v>
      </c>
      <c r="Q105" s="18">
        <v>1.3807970000000001</v>
      </c>
      <c r="R105" s="18">
        <v>2.7116099999999999</v>
      </c>
      <c r="S105" s="18">
        <v>19.774546000000001</v>
      </c>
      <c r="U105" s="30" t="s">
        <v>548</v>
      </c>
    </row>
    <row r="106" spans="1:21">
      <c r="B106" s="30" t="s">
        <v>347</v>
      </c>
      <c r="C106" s="18">
        <v>13.841804000000007</v>
      </c>
      <c r="D106" s="18">
        <v>2.2915890000000001</v>
      </c>
      <c r="E106" s="18">
        <v>17.130067</v>
      </c>
      <c r="F106" s="18">
        <v>11.951163000000001</v>
      </c>
      <c r="G106" s="18">
        <v>7.2448880000000004</v>
      </c>
      <c r="H106" s="18">
        <v>4.5352519999999998</v>
      </c>
      <c r="I106" s="18">
        <v>2.5429449999999996</v>
      </c>
      <c r="J106" s="18">
        <v>6.5037710000000004</v>
      </c>
      <c r="K106" s="18">
        <v>6.7470219999999994</v>
      </c>
      <c r="L106" s="18">
        <v>105.50892299999998</v>
      </c>
      <c r="M106" s="18">
        <v>106.53188999999999</v>
      </c>
      <c r="N106" s="18">
        <v>15.935881</v>
      </c>
      <c r="O106" s="18">
        <v>78.449096999999966</v>
      </c>
      <c r="P106" s="18">
        <v>3.1456759999999999</v>
      </c>
      <c r="Q106" s="18">
        <v>1.2307199999999998</v>
      </c>
      <c r="R106" s="18">
        <v>2.7778939999999999</v>
      </c>
      <c r="S106" s="18">
        <v>13.775631000000001</v>
      </c>
      <c r="U106" s="30" t="s">
        <v>549</v>
      </c>
    </row>
    <row r="107" spans="1:21">
      <c r="B107" s="30" t="s">
        <v>348</v>
      </c>
      <c r="C107" s="18">
        <v>51.496775000000014</v>
      </c>
      <c r="D107" s="18">
        <v>5.1630249999999993</v>
      </c>
      <c r="E107" s="18">
        <v>30.065285000000003</v>
      </c>
      <c r="F107" s="18">
        <v>23.006796000000001</v>
      </c>
      <c r="G107" s="18">
        <v>9.466149999999999</v>
      </c>
      <c r="H107" s="18">
        <v>6.6480629999999996</v>
      </c>
      <c r="I107" s="18">
        <v>4.6710610000000008</v>
      </c>
      <c r="J107" s="18">
        <v>14.648716</v>
      </c>
      <c r="K107" s="18">
        <v>10.929295999999999</v>
      </c>
      <c r="L107" s="18">
        <v>107.32512300000002</v>
      </c>
      <c r="M107" s="18">
        <v>103.57618300000004</v>
      </c>
      <c r="N107" s="18">
        <v>17.29862</v>
      </c>
      <c r="O107" s="18">
        <v>77.859429999999975</v>
      </c>
      <c r="P107" s="18">
        <v>3.6253949999999997</v>
      </c>
      <c r="Q107" s="18">
        <v>1.8127239999999996</v>
      </c>
      <c r="R107" s="18">
        <v>2.5900840000000001</v>
      </c>
      <c r="S107" s="18">
        <v>18.620021999999999</v>
      </c>
      <c r="U107" s="30" t="s">
        <v>550</v>
      </c>
    </row>
    <row r="108" spans="1:21">
      <c r="B108" s="30" t="s">
        <v>349</v>
      </c>
      <c r="C108" s="18">
        <v>63.108042000000005</v>
      </c>
      <c r="D108" s="18">
        <v>6.4494809999999996</v>
      </c>
      <c r="E108" s="18">
        <v>34.007892999999996</v>
      </c>
      <c r="F108" s="18">
        <v>28.173488000000003</v>
      </c>
      <c r="G108" s="18">
        <v>10.615036999999999</v>
      </c>
      <c r="H108" s="18">
        <v>6.4468460000000007</v>
      </c>
      <c r="I108" s="18">
        <v>5.466982999999999</v>
      </c>
      <c r="J108" s="18">
        <v>15.481983999999999</v>
      </c>
      <c r="K108" s="18">
        <v>12.105460000000001</v>
      </c>
      <c r="L108" s="18">
        <v>116.65748099999999</v>
      </c>
      <c r="M108" s="18">
        <v>101.25021399999999</v>
      </c>
      <c r="N108" s="18">
        <v>18.998127000000004</v>
      </c>
      <c r="O108" s="18">
        <v>71.021600000000007</v>
      </c>
      <c r="P108" s="18">
        <v>4.5858910000000002</v>
      </c>
      <c r="Q108" s="18">
        <v>2.2421339999999996</v>
      </c>
      <c r="R108" s="18">
        <v>2.6790770000000004</v>
      </c>
      <c r="S108" s="18">
        <v>20.667354</v>
      </c>
      <c r="U108" s="30" t="s">
        <v>551</v>
      </c>
    </row>
    <row r="109" spans="1:21">
      <c r="B109" s="30" t="s">
        <v>350</v>
      </c>
      <c r="C109" s="18">
        <v>46.735829000000024</v>
      </c>
      <c r="D109" s="18">
        <v>5.7880969999999996</v>
      </c>
      <c r="E109" s="18">
        <v>27.981719999999999</v>
      </c>
      <c r="F109" s="18">
        <v>22.939761999999998</v>
      </c>
      <c r="G109" s="18">
        <v>9.5820539999999994</v>
      </c>
      <c r="H109" s="18">
        <v>6.221419</v>
      </c>
      <c r="I109" s="18">
        <v>4.8982170000000007</v>
      </c>
      <c r="J109" s="18">
        <v>12.181253000000002</v>
      </c>
      <c r="K109" s="18">
        <v>11.247636999999997</v>
      </c>
      <c r="L109" s="18">
        <v>120.930528</v>
      </c>
      <c r="M109" s="18">
        <v>90.939936000000003</v>
      </c>
      <c r="N109" s="18">
        <v>16.481681999999999</v>
      </c>
      <c r="O109" s="18">
        <v>69.211899000000017</v>
      </c>
      <c r="P109" s="18">
        <v>4.0660929999999995</v>
      </c>
      <c r="Q109" s="18">
        <v>1.1104500000000002</v>
      </c>
      <c r="R109" s="18">
        <v>1.8143919999999998</v>
      </c>
      <c r="S109" s="18">
        <v>18.512852000000002</v>
      </c>
      <c r="U109" s="30" t="s">
        <v>552</v>
      </c>
    </row>
    <row r="110" spans="1:21">
      <c r="B110" s="30" t="s">
        <v>351</v>
      </c>
      <c r="C110" s="18">
        <v>33.509061999999993</v>
      </c>
      <c r="D110" s="18">
        <v>5.9338420000000003</v>
      </c>
      <c r="E110" s="18">
        <v>23.078144000000002</v>
      </c>
      <c r="F110" s="18">
        <v>17.245719999999999</v>
      </c>
      <c r="G110" s="18">
        <v>7.873168999999999</v>
      </c>
      <c r="H110" s="18">
        <v>5.6320920000000001</v>
      </c>
      <c r="I110" s="18">
        <v>3.6994769999999995</v>
      </c>
      <c r="J110" s="18">
        <v>9.694134</v>
      </c>
      <c r="K110" s="18">
        <v>8.7320519999999995</v>
      </c>
      <c r="L110" s="18">
        <v>116.02089199999999</v>
      </c>
      <c r="M110" s="18">
        <v>106.266193</v>
      </c>
      <c r="N110" s="18">
        <v>16.131389000000002</v>
      </c>
      <c r="O110" s="18">
        <v>60.227227000000006</v>
      </c>
      <c r="P110" s="18">
        <v>3.5616750000000001</v>
      </c>
      <c r="Q110" s="18">
        <v>1.1417949999999999</v>
      </c>
      <c r="R110" s="18">
        <v>1.4298929999999999</v>
      </c>
      <c r="S110" s="18">
        <v>17.689432000000004</v>
      </c>
      <c r="U110" s="30" t="s">
        <v>553</v>
      </c>
    </row>
    <row r="111" spans="1:21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31"/>
      <c r="Q111" s="31"/>
      <c r="R111" s="31"/>
      <c r="S111" s="31"/>
    </row>
    <row r="112" spans="1:21">
      <c r="A112" s="167">
        <v>2020</v>
      </c>
      <c r="B112" s="30" t="s">
        <v>340</v>
      </c>
      <c r="C112" s="18">
        <v>45.39037299999999</v>
      </c>
      <c r="D112" s="18">
        <v>9.4491080000000007</v>
      </c>
      <c r="E112" s="18">
        <v>29.978645</v>
      </c>
      <c r="F112" s="18">
        <v>21.893910999999996</v>
      </c>
      <c r="G112" s="18">
        <v>9.0435649999999992</v>
      </c>
      <c r="H112" s="18">
        <v>5.9214099999999998</v>
      </c>
      <c r="I112" s="18">
        <v>4.3003009999999993</v>
      </c>
      <c r="J112" s="18">
        <v>12.365189000000001</v>
      </c>
      <c r="K112" s="18">
        <v>9.3231589999999986</v>
      </c>
      <c r="L112" s="18">
        <v>103.13432799999998</v>
      </c>
      <c r="M112" s="18">
        <v>107.65817100000001</v>
      </c>
      <c r="N112" s="18">
        <v>16.741792</v>
      </c>
      <c r="O112" s="18">
        <v>85.192675000000008</v>
      </c>
      <c r="P112" s="18">
        <v>4.3407769999999992</v>
      </c>
      <c r="Q112" s="18">
        <v>1.6250939999999998</v>
      </c>
      <c r="R112" s="18">
        <v>2.2077200000000001</v>
      </c>
      <c r="S112" s="18">
        <v>18.945146999999999</v>
      </c>
      <c r="T112" s="167">
        <v>2020</v>
      </c>
      <c r="U112" s="30" t="s">
        <v>542</v>
      </c>
    </row>
    <row r="113" spans="1:21">
      <c r="B113" s="30" t="s">
        <v>341</v>
      </c>
      <c r="C113" s="18">
        <v>44.907715999999994</v>
      </c>
      <c r="D113" s="18">
        <v>7.7152219999999998</v>
      </c>
      <c r="E113" s="18">
        <v>30.369869000000001</v>
      </c>
      <c r="F113" s="18">
        <v>19.759222000000001</v>
      </c>
      <c r="G113" s="18">
        <v>10.263966</v>
      </c>
      <c r="H113" s="18">
        <v>5.6607240000000001</v>
      </c>
      <c r="I113" s="18">
        <v>3.4320009999999996</v>
      </c>
      <c r="J113" s="18">
        <v>12.667108000000001</v>
      </c>
      <c r="K113" s="18">
        <v>7.9830779999999999</v>
      </c>
      <c r="L113" s="18">
        <v>78.249179000000012</v>
      </c>
      <c r="M113" s="18">
        <v>97.252561999999998</v>
      </c>
      <c r="N113" s="18">
        <v>15.806104999999999</v>
      </c>
      <c r="O113" s="18">
        <v>73.215836999999993</v>
      </c>
      <c r="P113" s="18">
        <v>3.6837479999999996</v>
      </c>
      <c r="Q113" s="18">
        <v>1.6107650000000002</v>
      </c>
      <c r="R113" s="18">
        <v>1.8268360000000001</v>
      </c>
      <c r="S113" s="18">
        <v>18.618722999999999</v>
      </c>
      <c r="U113" s="30" t="s">
        <v>543</v>
      </c>
    </row>
    <row r="114" spans="1:21">
      <c r="B114" s="30" t="s">
        <v>342</v>
      </c>
      <c r="C114" s="18">
        <v>51.300929000000011</v>
      </c>
      <c r="D114" s="18">
        <v>6.0203939999999996</v>
      </c>
      <c r="E114" s="18">
        <v>29.444457</v>
      </c>
      <c r="F114" s="18">
        <v>20.079923000000001</v>
      </c>
      <c r="G114" s="18">
        <v>9.3768779999999996</v>
      </c>
      <c r="H114" s="18">
        <v>4.8637930000000003</v>
      </c>
      <c r="I114" s="18">
        <v>3.8574299999999999</v>
      </c>
      <c r="J114" s="18">
        <v>11.512024</v>
      </c>
      <c r="K114" s="18">
        <v>7.1216459999999993</v>
      </c>
      <c r="L114" s="18">
        <v>54.621834</v>
      </c>
      <c r="M114" s="18">
        <v>56.654353000000008</v>
      </c>
      <c r="N114" s="18">
        <v>19.982406999999991</v>
      </c>
      <c r="O114" s="18">
        <v>50.086871000000002</v>
      </c>
      <c r="P114" s="18">
        <v>2.6512540000000002</v>
      </c>
      <c r="Q114" s="18">
        <v>1.28559</v>
      </c>
      <c r="R114" s="18">
        <v>1.6858380000000002</v>
      </c>
      <c r="S114" s="18">
        <v>21.713290000000001</v>
      </c>
      <c r="U114" s="30" t="s">
        <v>544</v>
      </c>
    </row>
    <row r="115" spans="1:21">
      <c r="B115" s="30" t="s">
        <v>343</v>
      </c>
      <c r="C115" s="18">
        <v>32.604176000000002</v>
      </c>
      <c r="D115" s="18">
        <v>5.4438899999999997</v>
      </c>
      <c r="E115" s="18">
        <v>17.486497000000004</v>
      </c>
      <c r="F115" s="18">
        <v>16.051357999999997</v>
      </c>
      <c r="G115" s="18">
        <v>7.0218420000000004</v>
      </c>
      <c r="H115" s="18">
        <v>3.8114560000000006</v>
      </c>
      <c r="I115" s="18">
        <v>2.4735860000000001</v>
      </c>
      <c r="J115" s="18">
        <v>6.5496110000000005</v>
      </c>
      <c r="K115" s="18">
        <v>4.3789559999999996</v>
      </c>
      <c r="L115" s="18">
        <v>27.770687999999996</v>
      </c>
      <c r="M115" s="18">
        <v>24.849440999999999</v>
      </c>
      <c r="N115" s="18">
        <v>73.560559999999924</v>
      </c>
      <c r="O115" s="18">
        <v>21.757397000000001</v>
      </c>
      <c r="P115" s="18">
        <v>2.1552549999999999</v>
      </c>
      <c r="Q115" s="18">
        <v>1.0217540000000001</v>
      </c>
      <c r="R115" s="18">
        <v>0.99268299999999998</v>
      </c>
      <c r="S115" s="18">
        <v>15.316714999999999</v>
      </c>
      <c r="U115" s="30" t="s">
        <v>545</v>
      </c>
    </row>
    <row r="116" spans="1:21">
      <c r="B116" s="30" t="s">
        <v>344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U116" s="30" t="s">
        <v>546</v>
      </c>
    </row>
    <row r="117" spans="1:21">
      <c r="B117" s="30" t="s">
        <v>345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U117" s="30" t="s">
        <v>547</v>
      </c>
    </row>
    <row r="118" spans="1:21">
      <c r="B118" s="30" t="s">
        <v>346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U118" s="30" t="s">
        <v>548</v>
      </c>
    </row>
    <row r="119" spans="1:21">
      <c r="B119" s="30" t="s">
        <v>347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U119" s="30" t="s">
        <v>549</v>
      </c>
    </row>
    <row r="120" spans="1:21">
      <c r="B120" s="30" t="s">
        <v>348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U120" s="30" t="s">
        <v>550</v>
      </c>
    </row>
    <row r="121" spans="1:21">
      <c r="B121" s="30" t="s">
        <v>349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U121" s="30" t="s">
        <v>551</v>
      </c>
    </row>
    <row r="122" spans="1:21">
      <c r="B122" s="30" t="s">
        <v>350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U122" s="30" t="s">
        <v>552</v>
      </c>
    </row>
    <row r="123" spans="1:21">
      <c r="B123" s="30" t="s">
        <v>351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U123" s="30" t="s">
        <v>553</v>
      </c>
    </row>
    <row r="124" spans="1:21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21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21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21" s="20" customFormat="1" ht="21" customHeight="1" thickBot="1">
      <c r="A127" s="260" t="s">
        <v>628</v>
      </c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</row>
    <row r="128" spans="1:21" s="17" customFormat="1" ht="11.25" customHeight="1" thickBot="1">
      <c r="A128" s="224" t="s">
        <v>162</v>
      </c>
      <c r="B128" s="224" t="s">
        <v>163</v>
      </c>
      <c r="C128" s="257" t="s">
        <v>581</v>
      </c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9"/>
      <c r="T128" s="224" t="s">
        <v>539</v>
      </c>
      <c r="U128" s="224" t="s">
        <v>526</v>
      </c>
    </row>
    <row r="129" spans="1:21" ht="20.25" customHeight="1" thickBot="1">
      <c r="A129" s="225"/>
      <c r="B129" s="225"/>
      <c r="C129" s="93">
        <v>69</v>
      </c>
      <c r="D129" s="93">
        <v>70</v>
      </c>
      <c r="E129" s="93">
        <v>71</v>
      </c>
      <c r="F129" s="93">
        <v>72</v>
      </c>
      <c r="G129" s="93">
        <v>73</v>
      </c>
      <c r="H129" s="93">
        <v>74</v>
      </c>
      <c r="I129" s="93">
        <v>75</v>
      </c>
      <c r="J129" s="93">
        <v>76</v>
      </c>
      <c r="K129" s="93">
        <v>78</v>
      </c>
      <c r="L129" s="93">
        <v>79</v>
      </c>
      <c r="M129" s="93">
        <v>80</v>
      </c>
      <c r="N129" s="93">
        <v>81</v>
      </c>
      <c r="O129" s="93">
        <v>82</v>
      </c>
      <c r="P129" s="93">
        <v>83</v>
      </c>
      <c r="Q129" s="93">
        <v>84</v>
      </c>
      <c r="R129" s="93">
        <v>85</v>
      </c>
      <c r="S129" s="93">
        <v>86</v>
      </c>
      <c r="T129" s="225"/>
      <c r="U129" s="225"/>
    </row>
    <row r="130" spans="1:21">
      <c r="A130" s="167">
        <v>2019</v>
      </c>
      <c r="B130" s="30" t="s">
        <v>340</v>
      </c>
      <c r="C130" s="18">
        <v>16.919889999999999</v>
      </c>
      <c r="D130" s="18">
        <v>42.292019000000003</v>
      </c>
      <c r="E130" s="18">
        <v>19.291750999999998</v>
      </c>
      <c r="F130" s="18">
        <v>249.18318799999997</v>
      </c>
      <c r="G130" s="18">
        <v>105.042889</v>
      </c>
      <c r="H130" s="18">
        <v>47.222748000000003</v>
      </c>
      <c r="I130" s="18">
        <v>1.2218200000000001</v>
      </c>
      <c r="J130" s="18">
        <v>67.923779999999994</v>
      </c>
      <c r="K130" s="18">
        <v>4.5726170000000002</v>
      </c>
      <c r="L130" s="18">
        <v>7.705997</v>
      </c>
      <c r="M130" s="18">
        <v>1.961411</v>
      </c>
      <c r="N130" s="18">
        <v>1.9572769999999999</v>
      </c>
      <c r="O130" s="18">
        <v>24.222013999999998</v>
      </c>
      <c r="P130" s="18">
        <v>37.429920999999993</v>
      </c>
      <c r="Q130" s="18">
        <v>619.17595499999993</v>
      </c>
      <c r="R130" s="18">
        <v>582.20995100000027</v>
      </c>
      <c r="S130" s="18">
        <v>1.566289</v>
      </c>
      <c r="T130" s="167">
        <v>2019</v>
      </c>
      <c r="U130" s="30" t="s">
        <v>542</v>
      </c>
    </row>
    <row r="131" spans="1:21">
      <c r="B131" s="30" t="s">
        <v>341</v>
      </c>
      <c r="C131" s="18">
        <v>15.329256000000001</v>
      </c>
      <c r="D131" s="18">
        <v>39.305921000000005</v>
      </c>
      <c r="E131" s="18">
        <v>14.853830000000002</v>
      </c>
      <c r="F131" s="18">
        <v>209.44929200000001</v>
      </c>
      <c r="G131" s="18">
        <v>106.674689</v>
      </c>
      <c r="H131" s="18">
        <v>49.533937999999999</v>
      </c>
      <c r="I131" s="18">
        <v>1.2110380000000001</v>
      </c>
      <c r="J131" s="18">
        <v>72.268360000000001</v>
      </c>
      <c r="K131" s="18">
        <v>7.1202279999999991</v>
      </c>
      <c r="L131" s="18">
        <v>6.0628169999999999</v>
      </c>
      <c r="M131" s="18">
        <v>1.040659</v>
      </c>
      <c r="N131" s="18">
        <v>2.4720219999999999</v>
      </c>
      <c r="O131" s="18">
        <v>23.344746000000001</v>
      </c>
      <c r="P131" s="18">
        <v>35.257334</v>
      </c>
      <c r="Q131" s="18">
        <v>585.32246000000009</v>
      </c>
      <c r="R131" s="18">
        <v>539.01891500000011</v>
      </c>
      <c r="S131" s="18">
        <v>1.6653450000000001</v>
      </c>
      <c r="U131" s="30" t="s">
        <v>543</v>
      </c>
    </row>
    <row r="132" spans="1:21">
      <c r="B132" s="30" t="s">
        <v>342</v>
      </c>
      <c r="C132" s="18">
        <v>15.112667</v>
      </c>
      <c r="D132" s="18">
        <v>42.930422</v>
      </c>
      <c r="E132" s="18">
        <v>17.940813000000002</v>
      </c>
      <c r="F132" s="18">
        <v>214.70157299999997</v>
      </c>
      <c r="G132" s="18">
        <v>110.374461</v>
      </c>
      <c r="H132" s="18">
        <v>55.682044000000005</v>
      </c>
      <c r="I132" s="18">
        <v>1.2674669999999999</v>
      </c>
      <c r="J132" s="18">
        <v>71.803989999999999</v>
      </c>
      <c r="K132" s="18">
        <v>4.1524529999999995</v>
      </c>
      <c r="L132" s="18">
        <v>7.3787649999999996</v>
      </c>
      <c r="M132" s="18">
        <v>2.6122350000000001</v>
      </c>
      <c r="N132" s="18">
        <v>3.2260720000000003</v>
      </c>
      <c r="O132" s="18">
        <v>23.707083000000001</v>
      </c>
      <c r="P132" s="18">
        <v>38.895918999999999</v>
      </c>
      <c r="Q132" s="18">
        <v>683.84841899999981</v>
      </c>
      <c r="R132" s="18">
        <v>555.34671200000003</v>
      </c>
      <c r="S132" s="18">
        <v>1.207837</v>
      </c>
      <c r="U132" s="30" t="s">
        <v>544</v>
      </c>
    </row>
    <row r="133" spans="1:21">
      <c r="B133" s="30" t="s">
        <v>343</v>
      </c>
      <c r="C133" s="18">
        <v>13.845265999999999</v>
      </c>
      <c r="D133" s="18">
        <v>39.382331999999998</v>
      </c>
      <c r="E133" s="18">
        <v>16.682260999999997</v>
      </c>
      <c r="F133" s="18">
        <v>224.65197899999998</v>
      </c>
      <c r="G133" s="18">
        <v>104.02682799999999</v>
      </c>
      <c r="H133" s="18">
        <v>42.785451000000002</v>
      </c>
      <c r="I133" s="18">
        <v>1.2861359999999999</v>
      </c>
      <c r="J133" s="18">
        <v>66.056249000000008</v>
      </c>
      <c r="K133" s="18">
        <v>3.8697569999999999</v>
      </c>
      <c r="L133" s="18">
        <v>8.234273</v>
      </c>
      <c r="M133" s="18">
        <v>2.0230679999999999</v>
      </c>
      <c r="N133" s="18">
        <v>1.482173</v>
      </c>
      <c r="O133" s="18">
        <v>25.970320000000001</v>
      </c>
      <c r="P133" s="18">
        <v>40.011617000000001</v>
      </c>
      <c r="Q133" s="18">
        <v>641.42928400000005</v>
      </c>
      <c r="R133" s="18">
        <v>597.80571699999996</v>
      </c>
      <c r="S133" s="18">
        <v>1.40428</v>
      </c>
      <c r="U133" s="30" t="s">
        <v>545</v>
      </c>
    </row>
    <row r="134" spans="1:21">
      <c r="B134" s="30" t="s">
        <v>344</v>
      </c>
      <c r="C134" s="18">
        <v>17.318743999999999</v>
      </c>
      <c r="D134" s="18">
        <v>45.089348000000001</v>
      </c>
      <c r="E134" s="18">
        <v>19.380965</v>
      </c>
      <c r="F134" s="18">
        <v>232.07330500000003</v>
      </c>
      <c r="G134" s="18">
        <v>118.52916099999999</v>
      </c>
      <c r="H134" s="18">
        <v>47.086665999999994</v>
      </c>
      <c r="I134" s="18">
        <v>1.2257480000000001</v>
      </c>
      <c r="J134" s="18">
        <v>75.916692000000012</v>
      </c>
      <c r="K134" s="18">
        <v>5.3598180000000006</v>
      </c>
      <c r="L134" s="18">
        <v>8.6740919999999999</v>
      </c>
      <c r="M134" s="18">
        <v>2.8323269999999998</v>
      </c>
      <c r="N134" s="18">
        <v>3.2549650000000003</v>
      </c>
      <c r="O134" s="18">
        <v>25.070396000000002</v>
      </c>
      <c r="P134" s="18">
        <v>42.384158999999997</v>
      </c>
      <c r="Q134" s="18">
        <v>669.29155199999991</v>
      </c>
      <c r="R134" s="18">
        <v>621.08041500000013</v>
      </c>
      <c r="S134" s="18">
        <v>1.7097420000000001</v>
      </c>
      <c r="U134" s="30" t="s">
        <v>546</v>
      </c>
    </row>
    <row r="135" spans="1:21">
      <c r="B135" s="30" t="s">
        <v>345</v>
      </c>
      <c r="C135" s="18">
        <v>14.933960000000001</v>
      </c>
      <c r="D135" s="18">
        <v>36.802871999999994</v>
      </c>
      <c r="E135" s="18">
        <v>19.590240999999999</v>
      </c>
      <c r="F135" s="18">
        <v>208.52093700000003</v>
      </c>
      <c r="G135" s="18">
        <v>100.82876099999999</v>
      </c>
      <c r="H135" s="18">
        <v>43.420749000000001</v>
      </c>
      <c r="I135" s="18">
        <v>1.019142</v>
      </c>
      <c r="J135" s="18">
        <v>66.221969000000001</v>
      </c>
      <c r="K135" s="18">
        <v>4.6043319999999994</v>
      </c>
      <c r="L135" s="18">
        <v>6.1311970000000002</v>
      </c>
      <c r="M135" s="18">
        <v>2.6495440000000001</v>
      </c>
      <c r="N135" s="18">
        <v>2.2436920000000002</v>
      </c>
      <c r="O135" s="18">
        <v>22.063941</v>
      </c>
      <c r="P135" s="18">
        <v>40.362333999999997</v>
      </c>
      <c r="Q135" s="18">
        <v>576.57561300000009</v>
      </c>
      <c r="R135" s="18">
        <v>540.5776249999999</v>
      </c>
      <c r="S135" s="18">
        <v>1.16028</v>
      </c>
      <c r="U135" s="30" t="s">
        <v>547</v>
      </c>
    </row>
    <row r="136" spans="1:21">
      <c r="B136" s="30" t="s">
        <v>346</v>
      </c>
      <c r="C136" s="18">
        <v>19.755837999999997</v>
      </c>
      <c r="D136" s="18">
        <v>48.367883999999989</v>
      </c>
      <c r="E136" s="18">
        <v>16.957639000000004</v>
      </c>
      <c r="F136" s="18">
        <v>235.00073499999996</v>
      </c>
      <c r="G136" s="18">
        <v>120.686245</v>
      </c>
      <c r="H136" s="18">
        <v>45.719867000000001</v>
      </c>
      <c r="I136" s="18">
        <v>1.52505</v>
      </c>
      <c r="J136" s="18">
        <v>74.196100999999999</v>
      </c>
      <c r="K136" s="18">
        <v>4.1956620000000004</v>
      </c>
      <c r="L136" s="18">
        <v>8.7152890000000003</v>
      </c>
      <c r="M136" s="18">
        <v>2.175414</v>
      </c>
      <c r="N136" s="18">
        <v>2.2178949999999999</v>
      </c>
      <c r="O136" s="18">
        <v>24.953099000000002</v>
      </c>
      <c r="P136" s="18">
        <v>41.375668999999995</v>
      </c>
      <c r="Q136" s="18">
        <v>641.50903200000016</v>
      </c>
      <c r="R136" s="18">
        <v>587.96222099999977</v>
      </c>
      <c r="S136" s="18">
        <v>1.3134429999999999</v>
      </c>
      <c r="U136" s="30" t="s">
        <v>548</v>
      </c>
    </row>
    <row r="137" spans="1:21">
      <c r="B137" s="30" t="s">
        <v>347</v>
      </c>
      <c r="C137" s="18">
        <v>15.979118</v>
      </c>
      <c r="D137" s="18">
        <v>32.694727999999998</v>
      </c>
      <c r="E137" s="18">
        <v>15.665400999999999</v>
      </c>
      <c r="F137" s="18">
        <v>159.92429599999997</v>
      </c>
      <c r="G137" s="18">
        <v>82.694876999999991</v>
      </c>
      <c r="H137" s="18">
        <v>29.296685</v>
      </c>
      <c r="I137" s="18">
        <v>0.58292699999999997</v>
      </c>
      <c r="J137" s="18">
        <v>39.811160000000001</v>
      </c>
      <c r="K137" s="18">
        <v>2.6808959999999997</v>
      </c>
      <c r="L137" s="18">
        <v>7.4305979999999998</v>
      </c>
      <c r="M137" s="18">
        <v>1.1001559999999999</v>
      </c>
      <c r="N137" s="18">
        <v>1.9068190000000003</v>
      </c>
      <c r="O137" s="18">
        <v>16.182976999999998</v>
      </c>
      <c r="P137" s="18">
        <v>25.778502</v>
      </c>
      <c r="Q137" s="18">
        <v>460.6500319999999</v>
      </c>
      <c r="R137" s="18">
        <v>499.95514400000013</v>
      </c>
      <c r="S137" s="18">
        <v>1.041331</v>
      </c>
      <c r="U137" s="30" t="s">
        <v>549</v>
      </c>
    </row>
    <row r="138" spans="1:21">
      <c r="B138" s="30" t="s">
        <v>348</v>
      </c>
      <c r="C138" s="18">
        <v>16.502918999999999</v>
      </c>
      <c r="D138" s="18">
        <v>37.107671000000003</v>
      </c>
      <c r="E138" s="18">
        <v>22.407323999999999</v>
      </c>
      <c r="F138" s="18">
        <v>195.61547899999999</v>
      </c>
      <c r="G138" s="18">
        <v>106.95474199999998</v>
      </c>
      <c r="H138" s="18">
        <v>37.858465000000002</v>
      </c>
      <c r="I138" s="18">
        <v>1.368452</v>
      </c>
      <c r="J138" s="18">
        <v>66.189980000000006</v>
      </c>
      <c r="K138" s="18">
        <v>4.5074620000000003</v>
      </c>
      <c r="L138" s="18">
        <v>4.5450739999999996</v>
      </c>
      <c r="M138" s="18">
        <v>2.1221930000000002</v>
      </c>
      <c r="N138" s="18">
        <v>2.3453620000000006</v>
      </c>
      <c r="O138" s="18">
        <v>21.397113000000001</v>
      </c>
      <c r="P138" s="18">
        <v>39.737299</v>
      </c>
      <c r="Q138" s="18">
        <v>611.92510100000004</v>
      </c>
      <c r="R138" s="18">
        <v>592.2899470000001</v>
      </c>
      <c r="S138" s="18">
        <v>1.0948610000000001</v>
      </c>
      <c r="U138" s="30" t="s">
        <v>550</v>
      </c>
    </row>
    <row r="139" spans="1:21">
      <c r="B139" s="30" t="s">
        <v>349</v>
      </c>
      <c r="C139" s="18">
        <v>18.998884</v>
      </c>
      <c r="D139" s="18">
        <v>41.657608000000003</v>
      </c>
      <c r="E139" s="18">
        <v>30.743511000000002</v>
      </c>
      <c r="F139" s="18">
        <v>183.01152900000002</v>
      </c>
      <c r="G139" s="18">
        <v>122.100121</v>
      </c>
      <c r="H139" s="18">
        <v>49.08954</v>
      </c>
      <c r="I139" s="18">
        <v>1.5288030000000001</v>
      </c>
      <c r="J139" s="18">
        <v>70.342089999999999</v>
      </c>
      <c r="K139" s="18">
        <v>4.9055740000000005</v>
      </c>
      <c r="L139" s="18">
        <v>8.3282489999999996</v>
      </c>
      <c r="M139" s="18">
        <v>2.975625</v>
      </c>
      <c r="N139" s="18">
        <v>2.9125559999999999</v>
      </c>
      <c r="O139" s="18">
        <v>24.738427000000001</v>
      </c>
      <c r="P139" s="18">
        <v>43.325536999999997</v>
      </c>
      <c r="Q139" s="18">
        <v>689.19286899999997</v>
      </c>
      <c r="R139" s="18">
        <v>679.55468599999995</v>
      </c>
      <c r="S139" s="18">
        <v>1.4368130000000001</v>
      </c>
      <c r="U139" s="30" t="s">
        <v>551</v>
      </c>
    </row>
    <row r="140" spans="1:21">
      <c r="B140" s="30" t="s">
        <v>350</v>
      </c>
      <c r="C140" s="18">
        <v>16.453574</v>
      </c>
      <c r="D140" s="18">
        <v>40.375247999999999</v>
      </c>
      <c r="E140" s="18">
        <v>23.710974999999998</v>
      </c>
      <c r="F140" s="18">
        <v>189.36571300000003</v>
      </c>
      <c r="G140" s="18">
        <v>105.60810499999999</v>
      </c>
      <c r="H140" s="18">
        <v>41.003858000000001</v>
      </c>
      <c r="I140" s="18">
        <v>1.0537270000000001</v>
      </c>
      <c r="J140" s="18">
        <v>66.348612000000003</v>
      </c>
      <c r="K140" s="18">
        <v>3.1704369999999997</v>
      </c>
      <c r="L140" s="18">
        <v>5.6456400000000002</v>
      </c>
      <c r="M140" s="18">
        <v>2.2555399999999999</v>
      </c>
      <c r="N140" s="18">
        <v>2.7630110000000005</v>
      </c>
      <c r="O140" s="18">
        <v>23.300718</v>
      </c>
      <c r="P140" s="18">
        <v>40.345979000000007</v>
      </c>
      <c r="Q140" s="18">
        <v>601.06923699999993</v>
      </c>
      <c r="R140" s="18">
        <v>667.37615700000003</v>
      </c>
      <c r="S140" s="18">
        <v>1.597308</v>
      </c>
      <c r="U140" s="30" t="s">
        <v>552</v>
      </c>
    </row>
    <row r="141" spans="1:21">
      <c r="B141" s="30" t="s">
        <v>351</v>
      </c>
      <c r="C141" s="18">
        <v>18.004818</v>
      </c>
      <c r="D141" s="18">
        <v>35.308570000000003</v>
      </c>
      <c r="E141" s="18">
        <v>17.247482999999999</v>
      </c>
      <c r="F141" s="18">
        <v>143.37981000000002</v>
      </c>
      <c r="G141" s="18">
        <v>102.35135799999999</v>
      </c>
      <c r="H141" s="18">
        <v>32.317051999999997</v>
      </c>
      <c r="I141" s="18">
        <v>1.186218</v>
      </c>
      <c r="J141" s="18">
        <v>54.416745999999996</v>
      </c>
      <c r="K141" s="18">
        <v>2.912731</v>
      </c>
      <c r="L141" s="18">
        <v>7.205076</v>
      </c>
      <c r="M141" s="18">
        <v>1.261703</v>
      </c>
      <c r="N141" s="18">
        <v>1.717881</v>
      </c>
      <c r="O141" s="18">
        <v>21.033766999999997</v>
      </c>
      <c r="P141" s="18">
        <v>32.473838000000001</v>
      </c>
      <c r="Q141" s="18">
        <v>617.78436799999986</v>
      </c>
      <c r="R141" s="18">
        <v>553.35113699999999</v>
      </c>
      <c r="S141" s="18">
        <v>1.3469549999999999</v>
      </c>
      <c r="U141" s="30" t="s">
        <v>553</v>
      </c>
    </row>
    <row r="142" spans="1:21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31"/>
      <c r="Q142" s="31"/>
      <c r="R142" s="31"/>
      <c r="S142" s="31"/>
    </row>
    <row r="143" spans="1:21">
      <c r="A143" s="167">
        <v>2020</v>
      </c>
      <c r="B143" s="30" t="s">
        <v>340</v>
      </c>
      <c r="C143" s="18">
        <v>18.45973</v>
      </c>
      <c r="D143" s="18">
        <v>38.160972000000001</v>
      </c>
      <c r="E143" s="18">
        <v>24.017537999999998</v>
      </c>
      <c r="F143" s="18">
        <v>204.16087299999998</v>
      </c>
      <c r="G143" s="18">
        <v>97.190357999999989</v>
      </c>
      <c r="H143" s="18">
        <v>40.401747999999998</v>
      </c>
      <c r="I143" s="18">
        <v>1.3968659999999999</v>
      </c>
      <c r="J143" s="18">
        <v>66.062999000000005</v>
      </c>
      <c r="K143" s="18">
        <v>3.8891270000000002</v>
      </c>
      <c r="L143" s="18">
        <v>5.1637870000000001</v>
      </c>
      <c r="M143" s="18">
        <v>0.98119699999999999</v>
      </c>
      <c r="N143" s="18">
        <v>2.1231499999999999</v>
      </c>
      <c r="O143" s="18">
        <v>21.246173999999996</v>
      </c>
      <c r="P143" s="18">
        <v>38.841373000000004</v>
      </c>
      <c r="Q143" s="18">
        <v>565.27467699999988</v>
      </c>
      <c r="R143" s="18">
        <v>614.73678099999984</v>
      </c>
      <c r="S143" s="18">
        <v>1.3943639999999999</v>
      </c>
      <c r="T143" s="167">
        <v>2020</v>
      </c>
      <c r="U143" s="30" t="s">
        <v>542</v>
      </c>
    </row>
    <row r="144" spans="1:21">
      <c r="B144" s="30" t="s">
        <v>341</v>
      </c>
      <c r="C144" s="18">
        <v>14.376056999999999</v>
      </c>
      <c r="D144" s="18">
        <v>37.281115</v>
      </c>
      <c r="E144" s="18">
        <v>12.489323000000001</v>
      </c>
      <c r="F144" s="18">
        <v>188.39998799999998</v>
      </c>
      <c r="G144" s="18">
        <v>110.828361</v>
      </c>
      <c r="H144" s="18">
        <v>42.866261000000002</v>
      </c>
      <c r="I144" s="18">
        <v>1.588489</v>
      </c>
      <c r="J144" s="18">
        <v>65.496977000000001</v>
      </c>
      <c r="K144" s="18">
        <v>3.4833369999999997</v>
      </c>
      <c r="L144" s="18">
        <v>7.8312729999999995</v>
      </c>
      <c r="M144" s="18">
        <v>1.3417020000000002</v>
      </c>
      <c r="N144" s="18">
        <v>1.7563500000000001</v>
      </c>
      <c r="O144" s="18">
        <v>21.889754</v>
      </c>
      <c r="P144" s="18">
        <v>38.074402999999997</v>
      </c>
      <c r="Q144" s="18">
        <v>522.24065499999983</v>
      </c>
      <c r="R144" s="18">
        <v>560.94995700000004</v>
      </c>
      <c r="S144" s="18">
        <v>1.375094</v>
      </c>
      <c r="U144" s="30" t="s">
        <v>543</v>
      </c>
    </row>
    <row r="145" spans="1:21">
      <c r="B145" s="30" t="s">
        <v>342</v>
      </c>
      <c r="C145" s="18">
        <v>17.025055999999999</v>
      </c>
      <c r="D145" s="18">
        <v>38.711307000000005</v>
      </c>
      <c r="E145" s="18">
        <v>17.90935</v>
      </c>
      <c r="F145" s="18">
        <v>206.59524400000001</v>
      </c>
      <c r="G145" s="18">
        <v>100.679506</v>
      </c>
      <c r="H145" s="18">
        <v>43.511944999999997</v>
      </c>
      <c r="I145" s="18">
        <v>1.5975899999999998</v>
      </c>
      <c r="J145" s="18">
        <v>69.493188000000004</v>
      </c>
      <c r="K145" s="18">
        <v>3.2229520000000003</v>
      </c>
      <c r="L145" s="18">
        <v>7.2839090000000004</v>
      </c>
      <c r="M145" s="18">
        <v>2.3859159999999999</v>
      </c>
      <c r="N145" s="18">
        <v>2.911365</v>
      </c>
      <c r="O145" s="18">
        <v>20.866819</v>
      </c>
      <c r="P145" s="18">
        <v>34.975116999999997</v>
      </c>
      <c r="Q145" s="18">
        <v>514.42248400000005</v>
      </c>
      <c r="R145" s="18">
        <v>524.22566899999993</v>
      </c>
      <c r="S145" s="18">
        <v>1.020851</v>
      </c>
      <c r="U145" s="30" t="s">
        <v>544</v>
      </c>
    </row>
    <row r="146" spans="1:21">
      <c r="B146" s="30" t="s">
        <v>343</v>
      </c>
      <c r="C146" s="18">
        <v>13.576647999999999</v>
      </c>
      <c r="D146" s="18">
        <v>26.295373999999999</v>
      </c>
      <c r="E146" s="18">
        <v>13.520178000000001</v>
      </c>
      <c r="F146" s="18">
        <v>147.37283399999998</v>
      </c>
      <c r="G146" s="18">
        <v>67.924486000000002</v>
      </c>
      <c r="H146" s="18">
        <v>23.008973999999998</v>
      </c>
      <c r="I146" s="18">
        <v>0.9397899999999999</v>
      </c>
      <c r="J146" s="18">
        <v>42.175190000000001</v>
      </c>
      <c r="K146" s="18">
        <v>3.113874</v>
      </c>
      <c r="L146" s="18">
        <v>5.0636169999999998</v>
      </c>
      <c r="M146" s="18">
        <v>1.5887659999999999</v>
      </c>
      <c r="N146" s="18">
        <v>1.6727159999999999</v>
      </c>
      <c r="O146" s="18">
        <v>16.930047999999999</v>
      </c>
      <c r="P146" s="18">
        <v>21.563264</v>
      </c>
      <c r="Q146" s="18">
        <v>360.24535800000001</v>
      </c>
      <c r="R146" s="18">
        <v>351.777106</v>
      </c>
      <c r="S146" s="18">
        <v>1.182715</v>
      </c>
      <c r="U146" s="30" t="s">
        <v>545</v>
      </c>
    </row>
    <row r="147" spans="1:21">
      <c r="B147" s="30" t="s">
        <v>344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U147" s="30" t="s">
        <v>546</v>
      </c>
    </row>
    <row r="148" spans="1:21">
      <c r="B148" s="30" t="s">
        <v>345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U148" s="30" t="s">
        <v>547</v>
      </c>
    </row>
    <row r="149" spans="1:21">
      <c r="B149" s="30" t="s">
        <v>346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U149" s="30" t="s">
        <v>548</v>
      </c>
    </row>
    <row r="150" spans="1:21">
      <c r="B150" s="30" t="s">
        <v>347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U150" s="30" t="s">
        <v>549</v>
      </c>
    </row>
    <row r="151" spans="1:21">
      <c r="B151" s="30" t="s">
        <v>348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U151" s="30" t="s">
        <v>550</v>
      </c>
    </row>
    <row r="152" spans="1:21">
      <c r="B152" s="30" t="s">
        <v>349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U152" s="30" t="s">
        <v>551</v>
      </c>
    </row>
    <row r="153" spans="1:21">
      <c r="B153" s="30" t="s">
        <v>350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U153" s="30" t="s">
        <v>552</v>
      </c>
    </row>
    <row r="154" spans="1:21">
      <c r="B154" s="30" t="s">
        <v>351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U154" s="30" t="s">
        <v>553</v>
      </c>
    </row>
    <row r="155" spans="1:21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31"/>
      <c r="Q155" s="31"/>
      <c r="R155" s="31"/>
      <c r="S155" s="31"/>
    </row>
    <row r="156" spans="1:21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21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21" s="20" customFormat="1" ht="21" customHeight="1" thickBot="1">
      <c r="A158" s="260" t="s">
        <v>628</v>
      </c>
      <c r="B158" s="260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174"/>
      <c r="S158" s="174"/>
      <c r="T158" s="174"/>
      <c r="U158" s="174"/>
    </row>
    <row r="159" spans="1:21" s="17" customFormat="1" ht="11.25" customHeight="1" thickBot="1">
      <c r="A159" s="224" t="s">
        <v>162</v>
      </c>
      <c r="B159" s="224" t="s">
        <v>163</v>
      </c>
      <c r="C159" s="257" t="s">
        <v>581</v>
      </c>
      <c r="D159" s="258"/>
      <c r="E159" s="258"/>
      <c r="F159" s="258"/>
      <c r="G159" s="258"/>
      <c r="H159" s="258"/>
      <c r="I159" s="258"/>
      <c r="J159" s="258"/>
      <c r="K159" s="258"/>
      <c r="L159" s="258"/>
      <c r="M159" s="258"/>
      <c r="N159" s="258"/>
      <c r="O159" s="259"/>
      <c r="P159" s="224" t="s">
        <v>539</v>
      </c>
      <c r="Q159" s="224" t="s">
        <v>526</v>
      </c>
    </row>
    <row r="160" spans="1:21" ht="20.25" customHeight="1" thickBot="1">
      <c r="A160" s="225"/>
      <c r="B160" s="225"/>
      <c r="C160" s="93">
        <v>87</v>
      </c>
      <c r="D160" s="93">
        <v>88</v>
      </c>
      <c r="E160" s="93">
        <v>89</v>
      </c>
      <c r="F160" s="93">
        <v>90</v>
      </c>
      <c r="G160" s="93">
        <v>91</v>
      </c>
      <c r="H160" s="93">
        <v>92</v>
      </c>
      <c r="I160" s="93">
        <v>93</v>
      </c>
      <c r="J160" s="93">
        <v>94</v>
      </c>
      <c r="K160" s="93">
        <v>95</v>
      </c>
      <c r="L160" s="93">
        <v>96</v>
      </c>
      <c r="M160" s="93">
        <v>97</v>
      </c>
      <c r="N160" s="93">
        <v>98</v>
      </c>
      <c r="O160" s="93">
        <v>99</v>
      </c>
      <c r="P160" s="225"/>
      <c r="Q160" s="225"/>
      <c r="T160" s="30"/>
    </row>
    <row r="161" spans="1:17">
      <c r="A161" s="167">
        <v>2019</v>
      </c>
      <c r="B161" s="30" t="s">
        <v>340</v>
      </c>
      <c r="C161" s="18">
        <v>777.51920700000005</v>
      </c>
      <c r="D161" s="18">
        <v>296.20289099999997</v>
      </c>
      <c r="E161" s="18">
        <v>1.040292</v>
      </c>
      <c r="F161" s="18">
        <v>127.75487700000001</v>
      </c>
      <c r="G161" s="18">
        <v>20.887384000000001</v>
      </c>
      <c r="H161" s="18">
        <v>2.441643</v>
      </c>
      <c r="I161" s="18">
        <v>4.686598</v>
      </c>
      <c r="J161" s="18">
        <v>97.950699</v>
      </c>
      <c r="K161" s="18">
        <v>26.659155000000002</v>
      </c>
      <c r="L161" s="18">
        <v>24.659592000000004</v>
      </c>
      <c r="M161" s="18">
        <v>0.96309099999999992</v>
      </c>
      <c r="N161" s="18">
        <v>0</v>
      </c>
      <c r="O161" s="18">
        <v>0</v>
      </c>
      <c r="P161" s="167">
        <v>2019</v>
      </c>
      <c r="Q161" s="30" t="s">
        <v>542</v>
      </c>
    </row>
    <row r="162" spans="1:17">
      <c r="B162" s="30" t="s">
        <v>341</v>
      </c>
      <c r="C162" s="18">
        <v>833.33177499999988</v>
      </c>
      <c r="D162" s="18">
        <v>86.638296999999994</v>
      </c>
      <c r="E162" s="18">
        <v>2.7899690000000001</v>
      </c>
      <c r="F162" s="18">
        <v>132.03635</v>
      </c>
      <c r="G162" s="18">
        <v>15.561251</v>
      </c>
      <c r="H162" s="18">
        <v>2.341202</v>
      </c>
      <c r="I162" s="18">
        <v>2.3712629999999999</v>
      </c>
      <c r="J162" s="18">
        <v>99.256836000000007</v>
      </c>
      <c r="K162" s="18">
        <v>26.09348</v>
      </c>
      <c r="L162" s="18">
        <v>20.550507</v>
      </c>
      <c r="M162" s="18">
        <v>0.86982599999999999</v>
      </c>
      <c r="N162" s="18">
        <v>0</v>
      </c>
      <c r="O162" s="18">
        <v>0</v>
      </c>
      <c r="P162" s="28"/>
      <c r="Q162" s="30" t="s">
        <v>543</v>
      </c>
    </row>
    <row r="163" spans="1:17">
      <c r="B163" s="30" t="s">
        <v>342</v>
      </c>
      <c r="C163" s="18">
        <v>918.89226399999995</v>
      </c>
      <c r="D163" s="18">
        <v>320.18309500000004</v>
      </c>
      <c r="E163" s="18">
        <v>1.254419</v>
      </c>
      <c r="F163" s="18">
        <v>151.52852000000001</v>
      </c>
      <c r="G163" s="18">
        <v>15.085582</v>
      </c>
      <c r="H163" s="18">
        <v>2.3576980000000001</v>
      </c>
      <c r="I163" s="18">
        <v>3.0953469999999998</v>
      </c>
      <c r="J163" s="18">
        <v>101.981639</v>
      </c>
      <c r="K163" s="18">
        <v>28.687651000000002</v>
      </c>
      <c r="L163" s="18">
        <v>23.537506999999998</v>
      </c>
      <c r="M163" s="18">
        <v>0.56269599999999997</v>
      </c>
      <c r="N163" s="18">
        <v>0</v>
      </c>
      <c r="O163" s="18">
        <v>0</v>
      </c>
      <c r="P163" s="28"/>
      <c r="Q163" s="30" t="s">
        <v>544</v>
      </c>
    </row>
    <row r="164" spans="1:17">
      <c r="B164" s="30" t="s">
        <v>343</v>
      </c>
      <c r="C164" s="18">
        <v>834.47782100000006</v>
      </c>
      <c r="D164" s="18">
        <v>271.24174799999997</v>
      </c>
      <c r="E164" s="18">
        <v>3.7545190000000002</v>
      </c>
      <c r="F164" s="18">
        <v>132.85237899999998</v>
      </c>
      <c r="G164" s="18">
        <v>17.602482000000002</v>
      </c>
      <c r="H164" s="18">
        <v>2.4179740000000001</v>
      </c>
      <c r="I164" s="18">
        <v>2.9109780000000001</v>
      </c>
      <c r="J164" s="18">
        <v>93.859614000000008</v>
      </c>
      <c r="K164" s="18">
        <v>26.39385</v>
      </c>
      <c r="L164" s="18">
        <v>21.560938</v>
      </c>
      <c r="M164" s="18">
        <v>0.65894299999999983</v>
      </c>
      <c r="N164" s="18">
        <v>0</v>
      </c>
      <c r="O164" s="18">
        <v>0</v>
      </c>
      <c r="P164" s="28"/>
      <c r="Q164" s="30" t="s">
        <v>545</v>
      </c>
    </row>
    <row r="165" spans="1:17">
      <c r="B165" s="30" t="s">
        <v>344</v>
      </c>
      <c r="C165" s="18">
        <v>924.13966699999992</v>
      </c>
      <c r="D165" s="18">
        <v>250.67156999999997</v>
      </c>
      <c r="E165" s="18">
        <v>9.1311990000000005</v>
      </c>
      <c r="F165" s="18">
        <v>144.922303</v>
      </c>
      <c r="G165" s="18">
        <v>18.192510000000002</v>
      </c>
      <c r="H165" s="18">
        <v>2.6240950000000001</v>
      </c>
      <c r="I165" s="18">
        <v>3.0070949999999996</v>
      </c>
      <c r="J165" s="18">
        <v>110.126676</v>
      </c>
      <c r="K165" s="18">
        <v>28.311385000000001</v>
      </c>
      <c r="L165" s="18">
        <v>26.010111999999999</v>
      </c>
      <c r="M165" s="18">
        <v>2.5992790000000001</v>
      </c>
      <c r="N165" s="18">
        <v>0</v>
      </c>
      <c r="O165" s="18">
        <v>0</v>
      </c>
      <c r="P165" s="28"/>
      <c r="Q165" s="30" t="s">
        <v>546</v>
      </c>
    </row>
    <row r="166" spans="1:17">
      <c r="B166" s="30" t="s">
        <v>345</v>
      </c>
      <c r="C166" s="18">
        <v>827.1543089999999</v>
      </c>
      <c r="D166" s="18">
        <v>398.03637100000003</v>
      </c>
      <c r="E166" s="18">
        <v>10.713032</v>
      </c>
      <c r="F166" s="18">
        <v>127.05693100000001</v>
      </c>
      <c r="G166" s="18">
        <v>19.278209</v>
      </c>
      <c r="H166" s="18">
        <v>2.6210560000000003</v>
      </c>
      <c r="I166" s="18">
        <v>3.267811</v>
      </c>
      <c r="J166" s="18">
        <v>95.051545000000019</v>
      </c>
      <c r="K166" s="18">
        <v>27.236918000000003</v>
      </c>
      <c r="L166" s="18">
        <v>24.461663000000001</v>
      </c>
      <c r="M166" s="18">
        <v>0.58677999999999997</v>
      </c>
      <c r="N166" s="18">
        <v>0</v>
      </c>
      <c r="O166" s="18">
        <v>0</v>
      </c>
      <c r="P166" s="28"/>
      <c r="Q166" s="30" t="s">
        <v>547</v>
      </c>
    </row>
    <row r="167" spans="1:17">
      <c r="B167" s="30" t="s">
        <v>346</v>
      </c>
      <c r="C167" s="18">
        <v>815.07293400000003</v>
      </c>
      <c r="D167" s="18">
        <v>297.29369400000002</v>
      </c>
      <c r="E167" s="18">
        <v>8.7859609999999986</v>
      </c>
      <c r="F167" s="18">
        <v>137.415592</v>
      </c>
      <c r="G167" s="18">
        <v>18.468995</v>
      </c>
      <c r="H167" s="18">
        <v>2.8694989999999998</v>
      </c>
      <c r="I167" s="18">
        <v>3.7577879999999997</v>
      </c>
      <c r="J167" s="18">
        <v>111.73314900000001</v>
      </c>
      <c r="K167" s="18">
        <v>27.311015000000001</v>
      </c>
      <c r="L167" s="18">
        <v>25.678975999999999</v>
      </c>
      <c r="M167" s="18">
        <v>1.3977070000000003</v>
      </c>
      <c r="N167" s="18">
        <v>0</v>
      </c>
      <c r="O167" s="18">
        <v>0</v>
      </c>
      <c r="P167" s="28"/>
      <c r="Q167" s="30" t="s">
        <v>548</v>
      </c>
    </row>
    <row r="168" spans="1:17">
      <c r="B168" s="30" t="s">
        <v>347</v>
      </c>
      <c r="C168" s="18">
        <v>567.20164299999999</v>
      </c>
      <c r="D168" s="18">
        <v>166.37170299999997</v>
      </c>
      <c r="E168" s="18">
        <v>9.9292660000000001</v>
      </c>
      <c r="F168" s="18">
        <v>106.93737200000001</v>
      </c>
      <c r="G168" s="18">
        <v>16.468361999999999</v>
      </c>
      <c r="H168" s="18">
        <v>2.5129630000000001</v>
      </c>
      <c r="I168" s="18">
        <v>1.6974299999999998</v>
      </c>
      <c r="J168" s="18">
        <v>80.998533000000009</v>
      </c>
      <c r="K168" s="18">
        <v>27.489183999999998</v>
      </c>
      <c r="L168" s="18">
        <v>23.458615000000002</v>
      </c>
      <c r="M168" s="18">
        <v>1.3725890000000003</v>
      </c>
      <c r="N168" s="18">
        <v>0</v>
      </c>
      <c r="O168" s="18">
        <v>0</v>
      </c>
      <c r="P168" s="28"/>
      <c r="Q168" s="30" t="s">
        <v>549</v>
      </c>
    </row>
    <row r="169" spans="1:17">
      <c r="B169" s="30" t="s">
        <v>348</v>
      </c>
      <c r="C169" s="18">
        <v>821.69077000000004</v>
      </c>
      <c r="D169" s="18">
        <v>191.900577</v>
      </c>
      <c r="E169" s="18">
        <v>1.7439260000000001</v>
      </c>
      <c r="F169" s="18">
        <v>128.33031399999999</v>
      </c>
      <c r="G169" s="18">
        <v>18.519353000000002</v>
      </c>
      <c r="H169" s="18">
        <v>3.3747659999999997</v>
      </c>
      <c r="I169" s="18">
        <v>3.5582690000000001</v>
      </c>
      <c r="J169" s="18">
        <v>105.05351499999999</v>
      </c>
      <c r="K169" s="18">
        <v>53.129279999999994</v>
      </c>
      <c r="L169" s="18">
        <v>25.115154</v>
      </c>
      <c r="M169" s="18">
        <v>0.56884899999999994</v>
      </c>
      <c r="N169" s="18">
        <v>0</v>
      </c>
      <c r="O169" s="18">
        <v>0</v>
      </c>
      <c r="P169" s="28"/>
      <c r="Q169" s="30" t="s">
        <v>550</v>
      </c>
    </row>
    <row r="170" spans="1:17">
      <c r="B170" s="30" t="s">
        <v>349</v>
      </c>
      <c r="C170" s="18">
        <v>932.34585800000002</v>
      </c>
      <c r="D170" s="18">
        <v>130.84849700000001</v>
      </c>
      <c r="E170" s="18">
        <v>0.71691899999999997</v>
      </c>
      <c r="F170" s="18">
        <v>148.44002699999999</v>
      </c>
      <c r="G170" s="18">
        <v>21.827799000000002</v>
      </c>
      <c r="H170" s="18">
        <v>4.2228760000000003</v>
      </c>
      <c r="I170" s="18">
        <v>6.6386269999999996</v>
      </c>
      <c r="J170" s="18">
        <v>113.10764399999999</v>
      </c>
      <c r="K170" s="18">
        <v>66.184812999999991</v>
      </c>
      <c r="L170" s="18">
        <v>25.712206999999999</v>
      </c>
      <c r="M170" s="18">
        <v>1.420269</v>
      </c>
      <c r="N170" s="18">
        <v>0</v>
      </c>
      <c r="O170" s="18">
        <v>0</v>
      </c>
      <c r="P170" s="28"/>
      <c r="Q170" s="30" t="s">
        <v>551</v>
      </c>
    </row>
    <row r="171" spans="1:17">
      <c r="B171" s="30" t="s">
        <v>350</v>
      </c>
      <c r="C171" s="18">
        <v>836.99976600000002</v>
      </c>
      <c r="D171" s="18">
        <v>502.25231600000001</v>
      </c>
      <c r="E171" s="18">
        <v>4.321599</v>
      </c>
      <c r="F171" s="18">
        <v>140.23267100000001</v>
      </c>
      <c r="G171" s="18">
        <v>28.622610999999999</v>
      </c>
      <c r="H171" s="18">
        <v>3.9055009999999997</v>
      </c>
      <c r="I171" s="18">
        <v>3.3656329999999999</v>
      </c>
      <c r="J171" s="18">
        <v>105.01691600000001</v>
      </c>
      <c r="K171" s="18">
        <v>57.048285</v>
      </c>
      <c r="L171" s="18">
        <v>24.265964999999998</v>
      </c>
      <c r="M171" s="18">
        <v>3.0057170000000002</v>
      </c>
      <c r="N171" s="18">
        <v>0</v>
      </c>
      <c r="O171" s="18">
        <v>0</v>
      </c>
      <c r="P171" s="28"/>
      <c r="Q171" s="30" t="s">
        <v>552</v>
      </c>
    </row>
    <row r="172" spans="1:17">
      <c r="B172" s="30" t="s">
        <v>351</v>
      </c>
      <c r="C172" s="18">
        <v>769.67561599999999</v>
      </c>
      <c r="D172" s="18">
        <v>38.616060000000004</v>
      </c>
      <c r="E172" s="18">
        <v>1.608813</v>
      </c>
      <c r="F172" s="18">
        <v>150.17442300000002</v>
      </c>
      <c r="G172" s="18">
        <v>14.093003000000001</v>
      </c>
      <c r="H172" s="18">
        <v>4.011647</v>
      </c>
      <c r="I172" s="18">
        <v>3.7102189999999999</v>
      </c>
      <c r="J172" s="18">
        <v>99.711869000000007</v>
      </c>
      <c r="K172" s="18">
        <v>35.848835000000001</v>
      </c>
      <c r="L172" s="18">
        <v>25.792446999999999</v>
      </c>
      <c r="M172" s="18">
        <v>1.6054249999999999</v>
      </c>
      <c r="N172" s="18">
        <v>0</v>
      </c>
      <c r="O172" s="18">
        <v>0</v>
      </c>
      <c r="P172" s="28"/>
      <c r="Q172" s="30" t="s">
        <v>553</v>
      </c>
    </row>
    <row r="173" spans="1:17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28"/>
    </row>
    <row r="174" spans="1:17">
      <c r="A174" s="167">
        <v>2020</v>
      </c>
      <c r="B174" s="30" t="s">
        <v>340</v>
      </c>
      <c r="C174" s="18">
        <v>779.98044899999991</v>
      </c>
      <c r="D174" s="18">
        <v>102.61190700000002</v>
      </c>
      <c r="E174" s="18">
        <v>0.90763700000000003</v>
      </c>
      <c r="F174" s="18">
        <v>130.62833900000001</v>
      </c>
      <c r="G174" s="18">
        <v>19.162793000000001</v>
      </c>
      <c r="H174" s="18">
        <v>3.2234470000000002</v>
      </c>
      <c r="I174" s="18">
        <v>4.5309080000000002</v>
      </c>
      <c r="J174" s="18">
        <v>112.911351</v>
      </c>
      <c r="K174" s="18">
        <v>26.087583000000002</v>
      </c>
      <c r="L174" s="18">
        <v>24.393818</v>
      </c>
      <c r="M174" s="18">
        <v>2.3002949999999998</v>
      </c>
      <c r="N174" s="18">
        <v>0</v>
      </c>
      <c r="O174" s="18">
        <v>0</v>
      </c>
      <c r="P174" s="167">
        <v>2020</v>
      </c>
      <c r="Q174" s="30" t="s">
        <v>542</v>
      </c>
    </row>
    <row r="175" spans="1:17">
      <c r="B175" s="30" t="s">
        <v>341</v>
      </c>
      <c r="C175" s="18">
        <v>882.04824000000008</v>
      </c>
      <c r="D175" s="18">
        <v>235.542113</v>
      </c>
      <c r="E175" s="18">
        <v>2.6083530000000001</v>
      </c>
      <c r="F175" s="18">
        <v>127.88313000000001</v>
      </c>
      <c r="G175" s="18">
        <v>17.782540000000001</v>
      </c>
      <c r="H175" s="18">
        <v>3.241196</v>
      </c>
      <c r="I175" s="18">
        <v>7.0748860000000002</v>
      </c>
      <c r="J175" s="18">
        <v>108.98786999999999</v>
      </c>
      <c r="K175" s="18">
        <v>24.635432999999999</v>
      </c>
      <c r="L175" s="18">
        <v>21.633063</v>
      </c>
      <c r="M175" s="18">
        <v>0.6962489999999999</v>
      </c>
      <c r="N175" s="18">
        <v>0</v>
      </c>
      <c r="O175" s="18">
        <v>0</v>
      </c>
      <c r="P175" s="28"/>
      <c r="Q175" s="30" t="s">
        <v>543</v>
      </c>
    </row>
    <row r="176" spans="1:17">
      <c r="B176" s="30" t="s">
        <v>342</v>
      </c>
      <c r="C176" s="18">
        <v>708.41508399999998</v>
      </c>
      <c r="D176" s="18">
        <v>34.044766000000003</v>
      </c>
      <c r="E176" s="18">
        <v>1.646352</v>
      </c>
      <c r="F176" s="18">
        <v>135.52478200000002</v>
      </c>
      <c r="G176" s="18">
        <v>13.29461</v>
      </c>
      <c r="H176" s="18">
        <v>2.8626510000000001</v>
      </c>
      <c r="I176" s="18">
        <v>2.6457449999999998</v>
      </c>
      <c r="J176" s="18">
        <v>86.163260999999991</v>
      </c>
      <c r="K176" s="18">
        <v>26.522811999999998</v>
      </c>
      <c r="L176" s="18">
        <v>24.968814000000002</v>
      </c>
      <c r="M176" s="18">
        <v>1.6021150000000004</v>
      </c>
      <c r="N176" s="18">
        <v>0</v>
      </c>
      <c r="O176" s="18">
        <v>0</v>
      </c>
      <c r="P176" s="28"/>
      <c r="Q176" s="30" t="s">
        <v>544</v>
      </c>
    </row>
    <row r="177" spans="2:19">
      <c r="B177" s="30" t="s">
        <v>343</v>
      </c>
      <c r="C177" s="18">
        <v>253.78008199999999</v>
      </c>
      <c r="D177" s="18">
        <v>8.0527839999999991</v>
      </c>
      <c r="E177" s="18">
        <v>0.47320200000000001</v>
      </c>
      <c r="F177" s="18">
        <v>85.620334999999997</v>
      </c>
      <c r="G177" s="18">
        <v>2.7143700000000002</v>
      </c>
      <c r="H177" s="18">
        <v>3.15293</v>
      </c>
      <c r="I177" s="18">
        <v>2.1855060000000002</v>
      </c>
      <c r="J177" s="18">
        <v>50.206814000000001</v>
      </c>
      <c r="K177" s="18">
        <v>20.257686999999997</v>
      </c>
      <c r="L177" s="18">
        <v>17.772840000000002</v>
      </c>
      <c r="M177" s="18">
        <v>0.135543</v>
      </c>
      <c r="N177" s="18">
        <v>0</v>
      </c>
      <c r="O177" s="18">
        <v>0</v>
      </c>
      <c r="P177" s="28"/>
      <c r="Q177" s="30" t="s">
        <v>545</v>
      </c>
    </row>
    <row r="178" spans="2:19">
      <c r="B178" s="30" t="s">
        <v>344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28"/>
      <c r="Q178" s="30" t="s">
        <v>546</v>
      </c>
    </row>
    <row r="179" spans="2:19">
      <c r="B179" s="30" t="s">
        <v>345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28"/>
      <c r="Q179" s="30" t="s">
        <v>547</v>
      </c>
      <c r="R179" s="31"/>
      <c r="S179" s="31"/>
    </row>
    <row r="180" spans="2:19">
      <c r="B180" s="30" t="s">
        <v>346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8"/>
      <c r="Q180" s="30" t="s">
        <v>548</v>
      </c>
      <c r="R180" s="31"/>
      <c r="S180" s="31"/>
    </row>
    <row r="181" spans="2:19">
      <c r="B181" s="30" t="s">
        <v>347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28"/>
      <c r="Q181" s="30" t="s">
        <v>549</v>
      </c>
      <c r="R181" s="31"/>
      <c r="S181" s="31"/>
    </row>
    <row r="182" spans="2:19">
      <c r="B182" s="30" t="s">
        <v>348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28"/>
      <c r="Q182" s="30" t="s">
        <v>550</v>
      </c>
      <c r="R182" s="31"/>
      <c r="S182" s="31"/>
    </row>
    <row r="183" spans="2:19">
      <c r="B183" s="30" t="s">
        <v>349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28"/>
      <c r="Q183" s="30" t="s">
        <v>551</v>
      </c>
      <c r="R183" s="31"/>
      <c r="S183" s="31"/>
    </row>
    <row r="184" spans="2:19">
      <c r="B184" s="30" t="s">
        <v>350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28"/>
      <c r="Q184" s="30" t="s">
        <v>552</v>
      </c>
      <c r="R184" s="31"/>
      <c r="S184" s="31"/>
    </row>
    <row r="185" spans="2:19">
      <c r="B185" s="30" t="s">
        <v>351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8"/>
      <c r="Q185" s="30" t="s">
        <v>553</v>
      </c>
      <c r="R185" s="31"/>
      <c r="S185" s="31"/>
    </row>
    <row r="186" spans="2:19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2:19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2:19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</sheetData>
  <mergeCells count="37">
    <mergeCell ref="T128:T129"/>
    <mergeCell ref="U128:U129"/>
    <mergeCell ref="T4:T5"/>
    <mergeCell ref="U4:U5"/>
    <mergeCell ref="T35:T36"/>
    <mergeCell ref="U35:U36"/>
    <mergeCell ref="C4:S4"/>
    <mergeCell ref="A35:A36"/>
    <mergeCell ref="B35:B36"/>
    <mergeCell ref="C35:S35"/>
    <mergeCell ref="A158:Q158"/>
    <mergeCell ref="B4:B5"/>
    <mergeCell ref="A4:A5"/>
    <mergeCell ref="A128:A129"/>
    <mergeCell ref="B128:B129"/>
    <mergeCell ref="C128:S128"/>
    <mergeCell ref="A2:U2"/>
    <mergeCell ref="A34:U34"/>
    <mergeCell ref="A65:U65"/>
    <mergeCell ref="A96:U96"/>
    <mergeCell ref="A127:U127"/>
    <mergeCell ref="A3:U3"/>
    <mergeCell ref="T66:T67"/>
    <mergeCell ref="U66:U67"/>
    <mergeCell ref="T97:T98"/>
    <mergeCell ref="U97:U98"/>
    <mergeCell ref="A66:A67"/>
    <mergeCell ref="B66:B67"/>
    <mergeCell ref="C66:S66"/>
    <mergeCell ref="A97:A98"/>
    <mergeCell ref="B97:B98"/>
    <mergeCell ref="C97:S97"/>
    <mergeCell ref="A159:A160"/>
    <mergeCell ref="B159:B160"/>
    <mergeCell ref="C159:O159"/>
    <mergeCell ref="P159:P160"/>
    <mergeCell ref="Q159:Q160"/>
  </mergeCells>
  <phoneticPr fontId="1" type="noConversion"/>
  <pageMargins left="0.75" right="0.75" top="1" bottom="1" header="0.5" footer="0.5"/>
  <pageSetup orientation="portrait" verticalDpi="0" r:id="rId1"/>
  <headerFooter alignWithMargins="0"/>
  <ignoredErrors>
    <ignoredError sqref="C5:K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U188"/>
  <sheetViews>
    <sheetView showGridLines="0" topLeftCell="A2" zoomScale="90" zoomScaleNormal="90" workbookViewId="0">
      <selection activeCell="A2" sqref="A2:U2"/>
    </sheetView>
  </sheetViews>
  <sheetFormatPr defaultRowHeight="9"/>
  <cols>
    <col min="1" max="1" width="6.85546875" style="28" customWidth="1"/>
    <col min="2" max="2" width="9.85546875" style="30" bestFit="1" customWidth="1"/>
    <col min="3" max="19" width="7.42578125" style="30" customWidth="1"/>
    <col min="20" max="20" width="9.140625" style="28"/>
    <col min="21" max="16384" width="9.140625" style="30"/>
  </cols>
  <sheetData>
    <row r="1" spans="1:21" hidden="1"/>
    <row r="2" spans="1:21" s="20" customFormat="1" ht="9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</row>
    <row r="3" spans="1:21" s="20" customFormat="1" ht="21" customHeight="1" thickBot="1">
      <c r="A3" s="260" t="s">
        <v>629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</row>
    <row r="4" spans="1:21" s="17" customFormat="1" ht="11.25" customHeight="1" thickBot="1">
      <c r="A4" s="224" t="s">
        <v>162</v>
      </c>
      <c r="B4" s="224" t="s">
        <v>163</v>
      </c>
      <c r="C4" s="257" t="s">
        <v>581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9"/>
      <c r="T4" s="224" t="s">
        <v>539</v>
      </c>
      <c r="U4" s="224" t="s">
        <v>526</v>
      </c>
    </row>
    <row r="5" spans="1:21" ht="20.25" customHeight="1" thickBot="1">
      <c r="A5" s="225"/>
      <c r="B5" s="225"/>
      <c r="C5" s="93" t="s">
        <v>5</v>
      </c>
      <c r="D5" s="93" t="s">
        <v>8</v>
      </c>
      <c r="E5" s="93" t="s">
        <v>12</v>
      </c>
      <c r="F5" s="93" t="s">
        <v>16</v>
      </c>
      <c r="G5" s="93" t="s">
        <v>23</v>
      </c>
      <c r="H5" s="93" t="s">
        <v>27</v>
      </c>
      <c r="I5" s="93" t="s">
        <v>34</v>
      </c>
      <c r="J5" s="93" t="s">
        <v>40</v>
      </c>
      <c r="K5" s="93" t="s">
        <v>47</v>
      </c>
      <c r="L5" s="93">
        <v>10</v>
      </c>
      <c r="M5" s="93">
        <v>11</v>
      </c>
      <c r="N5" s="93">
        <v>12</v>
      </c>
      <c r="O5" s="93">
        <v>13</v>
      </c>
      <c r="P5" s="93">
        <v>14</v>
      </c>
      <c r="Q5" s="93">
        <v>15</v>
      </c>
      <c r="R5" s="93">
        <v>16</v>
      </c>
      <c r="S5" s="93">
        <v>17</v>
      </c>
      <c r="T5" s="225"/>
      <c r="U5" s="225"/>
    </row>
    <row r="6" spans="1:21">
      <c r="A6" s="167">
        <v>2019</v>
      </c>
      <c r="B6" s="30" t="s">
        <v>340</v>
      </c>
      <c r="C6" s="18">
        <v>16.318412000000002</v>
      </c>
      <c r="D6" s="18">
        <v>13.262536999999998</v>
      </c>
      <c r="E6" s="18">
        <v>69.667369000000008</v>
      </c>
      <c r="F6" s="18">
        <v>26.918467000000007</v>
      </c>
      <c r="G6" s="18">
        <v>7.3325940000000003</v>
      </c>
      <c r="H6" s="18">
        <v>9.2348649999999992</v>
      </c>
      <c r="I6" s="18">
        <v>26.424097</v>
      </c>
      <c r="J6" s="18">
        <v>45.337809000000007</v>
      </c>
      <c r="K6" s="18">
        <v>7.5357220000000034</v>
      </c>
      <c r="L6" s="18">
        <v>12.087318</v>
      </c>
      <c r="M6" s="18">
        <v>5.6601379999999999</v>
      </c>
      <c r="N6" s="18">
        <v>7.0331899999999994</v>
      </c>
      <c r="O6" s="18">
        <v>0.91532000000000002</v>
      </c>
      <c r="P6" s="18">
        <v>3.4712E-2</v>
      </c>
      <c r="Q6" s="18">
        <v>72.284457000000003</v>
      </c>
      <c r="R6" s="18">
        <v>23.783624999999994</v>
      </c>
      <c r="S6" s="18">
        <v>7.9236550000000001</v>
      </c>
      <c r="T6" s="167">
        <v>2019</v>
      </c>
      <c r="U6" s="30" t="s">
        <v>542</v>
      </c>
    </row>
    <row r="7" spans="1:21">
      <c r="B7" s="30" t="s">
        <v>341</v>
      </c>
      <c r="C7" s="18">
        <v>14.481543</v>
      </c>
      <c r="D7" s="18">
        <v>13.980036000000002</v>
      </c>
      <c r="E7" s="18">
        <v>63.82277400000001</v>
      </c>
      <c r="F7" s="18">
        <v>31.040855000000001</v>
      </c>
      <c r="G7" s="18">
        <v>10.140163999999999</v>
      </c>
      <c r="H7" s="18">
        <v>10.282006000000001</v>
      </c>
      <c r="I7" s="18">
        <v>27.251322000000002</v>
      </c>
      <c r="J7" s="18">
        <v>42.307922999999995</v>
      </c>
      <c r="K7" s="18">
        <v>6.5921699999999994</v>
      </c>
      <c r="L7" s="18">
        <v>8.0160970000000002</v>
      </c>
      <c r="M7" s="18">
        <v>3.7702560000000007</v>
      </c>
      <c r="N7" s="18">
        <v>6.975104</v>
      </c>
      <c r="O7" s="18">
        <v>1.0344249999999999</v>
      </c>
      <c r="P7" s="18">
        <v>1.3831E-2</v>
      </c>
      <c r="Q7" s="18">
        <v>68.205851999999993</v>
      </c>
      <c r="R7" s="18">
        <v>23.335001000000005</v>
      </c>
      <c r="S7" s="18">
        <v>7.3554700000000004</v>
      </c>
      <c r="U7" s="30" t="s">
        <v>543</v>
      </c>
    </row>
    <row r="8" spans="1:21">
      <c r="B8" s="30" t="s">
        <v>342</v>
      </c>
      <c r="C8" s="18">
        <v>25.386821000000001</v>
      </c>
      <c r="D8" s="18">
        <v>15.365533999999998</v>
      </c>
      <c r="E8" s="18">
        <v>71.539259000000015</v>
      </c>
      <c r="F8" s="18">
        <v>25.508278000000004</v>
      </c>
      <c r="G8" s="18">
        <v>7.6161880000000002</v>
      </c>
      <c r="H8" s="18">
        <v>13.157302</v>
      </c>
      <c r="I8" s="18">
        <v>29.226073</v>
      </c>
      <c r="J8" s="18">
        <v>51.91262900000001</v>
      </c>
      <c r="K8" s="18">
        <v>8.4035840000000022</v>
      </c>
      <c r="L8" s="18">
        <v>6.2686929999999998</v>
      </c>
      <c r="M8" s="18">
        <v>5.5374780000000001</v>
      </c>
      <c r="N8" s="18">
        <v>7.4351410000000007</v>
      </c>
      <c r="O8" s="18">
        <v>0.84158900000000003</v>
      </c>
      <c r="P8" s="18">
        <v>5.0985999999999997E-2</v>
      </c>
      <c r="Q8" s="18">
        <v>65.611374000000012</v>
      </c>
      <c r="R8" s="18">
        <v>25.551367000000003</v>
      </c>
      <c r="S8" s="18">
        <v>7.7633000000000001</v>
      </c>
      <c r="U8" s="30" t="s">
        <v>544</v>
      </c>
    </row>
    <row r="9" spans="1:21">
      <c r="B9" s="30" t="s">
        <v>343</v>
      </c>
      <c r="C9" s="18">
        <v>13.785782999999999</v>
      </c>
      <c r="D9" s="18">
        <v>16.185601999999999</v>
      </c>
      <c r="E9" s="18">
        <v>60.196083000000009</v>
      </c>
      <c r="F9" s="18">
        <v>27.079107000000008</v>
      </c>
      <c r="G9" s="18">
        <v>10.00385</v>
      </c>
      <c r="H9" s="18">
        <v>16.435829999999999</v>
      </c>
      <c r="I9" s="18">
        <v>25.248179999999998</v>
      </c>
      <c r="J9" s="18">
        <v>58.953296999999999</v>
      </c>
      <c r="K9" s="18">
        <v>7.9419260000000014</v>
      </c>
      <c r="L9" s="18">
        <v>9.8950429999999994</v>
      </c>
      <c r="M9" s="18">
        <v>4.0909529999999998</v>
      </c>
      <c r="N9" s="18">
        <v>6.180904</v>
      </c>
      <c r="O9" s="18">
        <v>0.481877</v>
      </c>
      <c r="P9" s="18">
        <v>5.5826000000000001E-2</v>
      </c>
      <c r="Q9" s="18">
        <v>54.778843000000023</v>
      </c>
      <c r="R9" s="18">
        <v>24.200708000000002</v>
      </c>
      <c r="S9" s="18">
        <v>7.8120770000000004</v>
      </c>
      <c r="U9" s="30" t="s">
        <v>545</v>
      </c>
    </row>
    <row r="10" spans="1:21">
      <c r="B10" s="30" t="s">
        <v>344</v>
      </c>
      <c r="C10" s="18">
        <v>19.549670999999996</v>
      </c>
      <c r="D10" s="18">
        <v>20.274074000000002</v>
      </c>
      <c r="E10" s="18">
        <v>68.370710000000003</v>
      </c>
      <c r="F10" s="18">
        <v>32.939920999999991</v>
      </c>
      <c r="G10" s="18">
        <v>9.3004849999999983</v>
      </c>
      <c r="H10" s="18">
        <v>13.087027000000001</v>
      </c>
      <c r="I10" s="18">
        <v>32.110987999999999</v>
      </c>
      <c r="J10" s="18">
        <v>60.933019999999999</v>
      </c>
      <c r="K10" s="18">
        <v>8.6092709999999997</v>
      </c>
      <c r="L10" s="18">
        <v>5.3708730000000005</v>
      </c>
      <c r="M10" s="18">
        <v>5.297587</v>
      </c>
      <c r="N10" s="18">
        <v>4.8448949999999993</v>
      </c>
      <c r="O10" s="18">
        <v>1.0229489999999999</v>
      </c>
      <c r="P10" s="18">
        <v>4.1766999999999999E-2</v>
      </c>
      <c r="Q10" s="18">
        <v>57.627517000000012</v>
      </c>
      <c r="R10" s="18">
        <v>27.837407000000006</v>
      </c>
      <c r="S10" s="18">
        <v>8.287192000000001</v>
      </c>
      <c r="U10" s="30" t="s">
        <v>546</v>
      </c>
    </row>
    <row r="11" spans="1:21">
      <c r="B11" s="30" t="s">
        <v>345</v>
      </c>
      <c r="C11" s="18">
        <v>17.695653</v>
      </c>
      <c r="D11" s="18">
        <v>15.281379000000001</v>
      </c>
      <c r="E11" s="18">
        <v>63.420299</v>
      </c>
      <c r="F11" s="18">
        <v>25.172297</v>
      </c>
      <c r="G11" s="18">
        <v>9.4320419999999991</v>
      </c>
      <c r="H11" s="18">
        <v>5.3389370000000005</v>
      </c>
      <c r="I11" s="18">
        <v>33.088519999999995</v>
      </c>
      <c r="J11" s="18">
        <v>62.399659</v>
      </c>
      <c r="K11" s="18">
        <v>6.5576529999999993</v>
      </c>
      <c r="L11" s="18">
        <v>4.8749059999999993</v>
      </c>
      <c r="M11" s="18">
        <v>5.6128150000000012</v>
      </c>
      <c r="N11" s="18">
        <v>4.3472279999999994</v>
      </c>
      <c r="O11" s="18">
        <v>0.41969299999999998</v>
      </c>
      <c r="P11" s="18">
        <v>0.13766399999999998</v>
      </c>
      <c r="Q11" s="18">
        <v>49.718564000000001</v>
      </c>
      <c r="R11" s="18">
        <v>24.456931999999998</v>
      </c>
      <c r="S11" s="18">
        <v>6.2971810000000001</v>
      </c>
      <c r="U11" s="30" t="s">
        <v>547</v>
      </c>
    </row>
    <row r="12" spans="1:21">
      <c r="B12" s="30" t="s">
        <v>346</v>
      </c>
      <c r="C12" s="18">
        <v>24.175855000000002</v>
      </c>
      <c r="D12" s="18">
        <v>15.276974999999998</v>
      </c>
      <c r="E12" s="18">
        <v>77.07544200000001</v>
      </c>
      <c r="F12" s="18">
        <v>25.360879999999995</v>
      </c>
      <c r="G12" s="18">
        <v>10.13653</v>
      </c>
      <c r="H12" s="18">
        <v>4.2621790000000006</v>
      </c>
      <c r="I12" s="18">
        <v>27.420304000000002</v>
      </c>
      <c r="J12" s="18">
        <v>56.490631999999998</v>
      </c>
      <c r="K12" s="18">
        <v>8.2830860000000008</v>
      </c>
      <c r="L12" s="18">
        <v>7.2546099999999996</v>
      </c>
      <c r="M12" s="18">
        <v>5.0627610000000001</v>
      </c>
      <c r="N12" s="18">
        <v>6.0923259999999999</v>
      </c>
      <c r="O12" s="18">
        <v>0.31825399999999998</v>
      </c>
      <c r="P12" s="18">
        <v>5.1978999999999997E-2</v>
      </c>
      <c r="Q12" s="18">
        <v>53.647808000000005</v>
      </c>
      <c r="R12" s="18">
        <v>25.702378000000003</v>
      </c>
      <c r="S12" s="18">
        <v>7.8450040000000003</v>
      </c>
      <c r="U12" s="30" t="s">
        <v>548</v>
      </c>
    </row>
    <row r="13" spans="1:21">
      <c r="B13" s="30" t="s">
        <v>347</v>
      </c>
      <c r="C13" s="18">
        <v>10.241187999999998</v>
      </c>
      <c r="D13" s="18">
        <v>15.567962999999999</v>
      </c>
      <c r="E13" s="18">
        <v>62.782715999999994</v>
      </c>
      <c r="F13" s="18">
        <v>21.241008000000001</v>
      </c>
      <c r="G13" s="18">
        <v>3.062684</v>
      </c>
      <c r="H13" s="18">
        <v>3.1050300000000002</v>
      </c>
      <c r="I13" s="18">
        <v>20.770609</v>
      </c>
      <c r="J13" s="18">
        <v>57.098044000000002</v>
      </c>
      <c r="K13" s="18">
        <v>7.6303979999999996</v>
      </c>
      <c r="L13" s="18">
        <v>5.9931549999999998</v>
      </c>
      <c r="M13" s="18">
        <v>4.8899679999999996</v>
      </c>
      <c r="N13" s="18">
        <v>3.0792510000000002</v>
      </c>
      <c r="O13" s="18">
        <v>0.19877</v>
      </c>
      <c r="P13" s="18">
        <v>0.100951</v>
      </c>
      <c r="Q13" s="18">
        <v>50.273758000000001</v>
      </c>
      <c r="R13" s="18">
        <v>16.735296000000002</v>
      </c>
      <c r="S13" s="18">
        <v>6.8603250000000005</v>
      </c>
      <c r="U13" s="30" t="s">
        <v>549</v>
      </c>
    </row>
    <row r="14" spans="1:21">
      <c r="B14" s="30" t="s">
        <v>348</v>
      </c>
      <c r="C14" s="18">
        <v>18.183487999999997</v>
      </c>
      <c r="D14" s="18">
        <v>17.048603999999997</v>
      </c>
      <c r="E14" s="18">
        <v>75.648724999999985</v>
      </c>
      <c r="F14" s="18">
        <v>29.869693000000005</v>
      </c>
      <c r="G14" s="18">
        <v>10.069271000000001</v>
      </c>
      <c r="H14" s="18">
        <v>3.8365519999999997</v>
      </c>
      <c r="I14" s="18">
        <v>26.477733000000001</v>
      </c>
      <c r="J14" s="18">
        <v>82.625167000000005</v>
      </c>
      <c r="K14" s="18">
        <v>7.6333610000000007</v>
      </c>
      <c r="L14" s="18">
        <v>7.5483259999999994</v>
      </c>
      <c r="M14" s="18">
        <v>5.165438</v>
      </c>
      <c r="N14" s="18">
        <v>8.2866870000000006</v>
      </c>
      <c r="O14" s="18">
        <v>8.0750000000000002E-2</v>
      </c>
      <c r="P14" s="18">
        <v>8.6535000000000001E-2</v>
      </c>
      <c r="Q14" s="18">
        <v>55.466771999999963</v>
      </c>
      <c r="R14" s="18">
        <v>25.048795000000002</v>
      </c>
      <c r="S14" s="18">
        <v>7.4417410000000004</v>
      </c>
      <c r="U14" s="30" t="s">
        <v>550</v>
      </c>
    </row>
    <row r="15" spans="1:21">
      <c r="B15" s="30" t="s">
        <v>349</v>
      </c>
      <c r="C15" s="18">
        <v>15.703868</v>
      </c>
      <c r="D15" s="18">
        <v>22.42849600000001</v>
      </c>
      <c r="E15" s="18">
        <v>89.775728999999984</v>
      </c>
      <c r="F15" s="18">
        <v>35.44395500000001</v>
      </c>
      <c r="G15" s="18">
        <v>10.014232</v>
      </c>
      <c r="H15" s="18">
        <v>4.6255799999999994</v>
      </c>
      <c r="I15" s="18">
        <v>32.299027000000002</v>
      </c>
      <c r="J15" s="18">
        <v>81.559830999999988</v>
      </c>
      <c r="K15" s="18">
        <v>9.0003479999999989</v>
      </c>
      <c r="L15" s="18">
        <v>12.876121999999999</v>
      </c>
      <c r="M15" s="18">
        <v>7.431514</v>
      </c>
      <c r="N15" s="18">
        <v>6.9556229999999992</v>
      </c>
      <c r="O15" s="18">
        <v>0.32802200000000004</v>
      </c>
      <c r="P15" s="18">
        <v>0.11726</v>
      </c>
      <c r="Q15" s="18">
        <v>70.19154199999997</v>
      </c>
      <c r="R15" s="18">
        <v>29.47026399999999</v>
      </c>
      <c r="S15" s="18">
        <v>7.7553799999999997</v>
      </c>
      <c r="U15" s="30" t="s">
        <v>551</v>
      </c>
    </row>
    <row r="16" spans="1:21">
      <c r="B16" s="30" t="s">
        <v>350</v>
      </c>
      <c r="C16" s="18">
        <v>8.3542710000000007</v>
      </c>
      <c r="D16" s="18">
        <v>21.582129999999992</v>
      </c>
      <c r="E16" s="18">
        <v>69.073550999999995</v>
      </c>
      <c r="F16" s="18">
        <v>39.925725</v>
      </c>
      <c r="G16" s="18">
        <v>9.2306850000000011</v>
      </c>
      <c r="H16" s="18">
        <v>5.52386</v>
      </c>
      <c r="I16" s="18">
        <v>28.340489999999999</v>
      </c>
      <c r="J16" s="18">
        <v>83.418908999999985</v>
      </c>
      <c r="K16" s="18">
        <v>8.5931350000000002</v>
      </c>
      <c r="L16" s="18">
        <v>11.546847</v>
      </c>
      <c r="M16" s="18">
        <v>6.787151999999999</v>
      </c>
      <c r="N16" s="18">
        <v>5.2514950000000002</v>
      </c>
      <c r="O16" s="18">
        <v>0.152142</v>
      </c>
      <c r="P16" s="18">
        <v>0.22343299999999999</v>
      </c>
      <c r="Q16" s="18">
        <v>98.123910999999993</v>
      </c>
      <c r="R16" s="18">
        <v>23.248724000000003</v>
      </c>
      <c r="S16" s="18">
        <v>8.5021070000000005</v>
      </c>
      <c r="U16" s="30" t="s">
        <v>552</v>
      </c>
    </row>
    <row r="17" spans="1:21">
      <c r="B17" s="30" t="s">
        <v>351</v>
      </c>
      <c r="C17" s="18">
        <v>13.840059</v>
      </c>
      <c r="D17" s="18">
        <v>16.913652999999996</v>
      </c>
      <c r="E17" s="18">
        <v>57.259140000000002</v>
      </c>
      <c r="F17" s="18">
        <v>25.131090999999994</v>
      </c>
      <c r="G17" s="18">
        <v>7.3433980000000005</v>
      </c>
      <c r="H17" s="18">
        <v>8.3354110000000006</v>
      </c>
      <c r="I17" s="18">
        <v>26.980076</v>
      </c>
      <c r="J17" s="18">
        <v>66.688023000000001</v>
      </c>
      <c r="K17" s="18">
        <v>8.5884819999999991</v>
      </c>
      <c r="L17" s="18">
        <v>6.8600779999999997</v>
      </c>
      <c r="M17" s="18">
        <v>6.0477939999999997</v>
      </c>
      <c r="N17" s="18">
        <v>7.6536780000000011</v>
      </c>
      <c r="O17" s="18">
        <v>0.56561799999999995</v>
      </c>
      <c r="P17" s="18">
        <v>0.214009</v>
      </c>
      <c r="Q17" s="18">
        <v>85.974490999999972</v>
      </c>
      <c r="R17" s="18">
        <v>20.323039999999999</v>
      </c>
      <c r="S17" s="18">
        <v>11.515328</v>
      </c>
      <c r="U17" s="30" t="s">
        <v>553</v>
      </c>
    </row>
    <row r="18" spans="1:21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1"/>
      <c r="Q18" s="31"/>
      <c r="R18" s="31"/>
      <c r="S18" s="31"/>
    </row>
    <row r="19" spans="1:21">
      <c r="A19" s="167">
        <v>2020</v>
      </c>
      <c r="B19" s="30" t="s">
        <v>340</v>
      </c>
      <c r="C19" s="18">
        <v>20.846133999999999</v>
      </c>
      <c r="D19" s="18">
        <v>17.333629000000002</v>
      </c>
      <c r="E19" s="18">
        <v>58.841566999999991</v>
      </c>
      <c r="F19" s="18">
        <v>28.688751000000003</v>
      </c>
      <c r="G19" s="18">
        <v>8.3792099999999987</v>
      </c>
      <c r="H19" s="18">
        <v>13.747925</v>
      </c>
      <c r="I19" s="18">
        <v>27.398439999999997</v>
      </c>
      <c r="J19" s="18">
        <v>54.677982</v>
      </c>
      <c r="K19" s="18">
        <v>8.4248510000000003</v>
      </c>
      <c r="L19" s="18">
        <v>8.6504999999999992</v>
      </c>
      <c r="M19" s="18">
        <v>5.6499740000000003</v>
      </c>
      <c r="N19" s="18">
        <v>8.7194369999999992</v>
      </c>
      <c r="O19" s="18">
        <v>0.34278399999999998</v>
      </c>
      <c r="P19" s="18">
        <v>5.5689000000000002E-2</v>
      </c>
      <c r="Q19" s="18">
        <v>72.398761000000007</v>
      </c>
      <c r="R19" s="18">
        <v>25.213739999999998</v>
      </c>
      <c r="S19" s="18">
        <v>10.218081</v>
      </c>
      <c r="T19" s="167">
        <v>2020</v>
      </c>
      <c r="U19" s="30" t="s">
        <v>542</v>
      </c>
    </row>
    <row r="20" spans="1:21">
      <c r="B20" s="30" t="s">
        <v>341</v>
      </c>
      <c r="C20" s="18">
        <v>11.112487</v>
      </c>
      <c r="D20" s="18">
        <v>16.263662</v>
      </c>
      <c r="E20" s="18">
        <v>60.379321000000004</v>
      </c>
      <c r="F20" s="18">
        <v>27.963245000000001</v>
      </c>
      <c r="G20" s="18">
        <v>6.8034720000000002</v>
      </c>
      <c r="H20" s="18">
        <v>13.265418</v>
      </c>
      <c r="I20" s="18">
        <v>24.774560000000001</v>
      </c>
      <c r="J20" s="18">
        <v>50.250909999999998</v>
      </c>
      <c r="K20" s="18">
        <v>7.8523180000000004</v>
      </c>
      <c r="L20" s="18">
        <v>5.129430000000001</v>
      </c>
      <c r="M20" s="18">
        <v>5.2498319999999996</v>
      </c>
      <c r="N20" s="18">
        <v>6.3060780000000003</v>
      </c>
      <c r="O20" s="18">
        <v>0.20983300000000002</v>
      </c>
      <c r="P20" s="18">
        <v>7.2117000000000001E-2</v>
      </c>
      <c r="Q20" s="18">
        <v>77.165352999999996</v>
      </c>
      <c r="R20" s="18">
        <v>22.143289000000003</v>
      </c>
      <c r="S20" s="18">
        <v>10.468162999999999</v>
      </c>
      <c r="U20" s="30" t="s">
        <v>543</v>
      </c>
    </row>
    <row r="21" spans="1:21">
      <c r="B21" s="30" t="s">
        <v>342</v>
      </c>
      <c r="C21" s="18">
        <v>22.634277999999998</v>
      </c>
      <c r="D21" s="18">
        <v>19.421009999999999</v>
      </c>
      <c r="E21" s="18">
        <v>50.729662000000005</v>
      </c>
      <c r="F21" s="18">
        <v>28.644909000000009</v>
      </c>
      <c r="G21" s="18">
        <v>9.1378400000000006</v>
      </c>
      <c r="H21" s="18">
        <v>15.221653</v>
      </c>
      <c r="I21" s="18">
        <v>30.902287000000001</v>
      </c>
      <c r="J21" s="18">
        <v>63.165495</v>
      </c>
      <c r="K21" s="18">
        <v>9.1804060000000014</v>
      </c>
      <c r="L21" s="18">
        <v>6.8630490000000002</v>
      </c>
      <c r="M21" s="18">
        <v>4.8703079999999996</v>
      </c>
      <c r="N21" s="18">
        <v>10.702359999999999</v>
      </c>
      <c r="O21" s="18">
        <v>0.652254</v>
      </c>
      <c r="P21" s="18">
        <v>2.8981E-2</v>
      </c>
      <c r="Q21" s="18">
        <v>75.268493999999976</v>
      </c>
      <c r="R21" s="18">
        <v>30.688072999999999</v>
      </c>
      <c r="S21" s="18">
        <v>11.922858000000002</v>
      </c>
      <c r="U21" s="30" t="s">
        <v>544</v>
      </c>
    </row>
    <row r="22" spans="1:21">
      <c r="B22" s="30" t="s">
        <v>343</v>
      </c>
      <c r="C22" s="18">
        <v>19.941796</v>
      </c>
      <c r="D22" s="18">
        <v>14.794772000000002</v>
      </c>
      <c r="E22" s="18">
        <v>32.288820999999999</v>
      </c>
      <c r="F22" s="18">
        <v>29.221519000000001</v>
      </c>
      <c r="G22" s="18">
        <v>8.3166510000000002</v>
      </c>
      <c r="H22" s="18">
        <v>15.073361</v>
      </c>
      <c r="I22" s="18">
        <v>29.204473999999998</v>
      </c>
      <c r="J22" s="18">
        <v>58.423209</v>
      </c>
      <c r="K22" s="18">
        <v>6.0898909999999988</v>
      </c>
      <c r="L22" s="18">
        <v>8.3872709999999984</v>
      </c>
      <c r="M22" s="18">
        <v>5.8066910000000025</v>
      </c>
      <c r="N22" s="18">
        <v>5.3767360000000002</v>
      </c>
      <c r="O22" s="18">
        <v>0.71465299999999998</v>
      </c>
      <c r="P22" s="18">
        <v>4.5765E-2</v>
      </c>
      <c r="Q22" s="18">
        <v>63.297797000000003</v>
      </c>
      <c r="R22" s="18">
        <v>28.912189000000001</v>
      </c>
      <c r="S22" s="18">
        <v>14.272679</v>
      </c>
      <c r="U22" s="30" t="s">
        <v>545</v>
      </c>
    </row>
    <row r="23" spans="1:21">
      <c r="B23" s="30" t="s">
        <v>344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U23" s="30" t="s">
        <v>546</v>
      </c>
    </row>
    <row r="24" spans="1:21">
      <c r="B24" s="30" t="s">
        <v>345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U24" s="30" t="s">
        <v>547</v>
      </c>
    </row>
    <row r="25" spans="1:21">
      <c r="B25" s="30" t="s">
        <v>346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U25" s="30" t="s">
        <v>548</v>
      </c>
    </row>
    <row r="26" spans="1:21">
      <c r="B26" s="30" t="s">
        <v>347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U26" s="30" t="s">
        <v>549</v>
      </c>
    </row>
    <row r="27" spans="1:21">
      <c r="B27" s="30" t="s">
        <v>348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U27" s="30" t="s">
        <v>550</v>
      </c>
    </row>
    <row r="28" spans="1:21">
      <c r="B28" s="30" t="s">
        <v>349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U28" s="30" t="s">
        <v>551</v>
      </c>
    </row>
    <row r="29" spans="1:21">
      <c r="B29" s="30" t="s">
        <v>350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U29" s="30" t="s">
        <v>552</v>
      </c>
    </row>
    <row r="30" spans="1:21">
      <c r="B30" s="30" t="s">
        <v>351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U30" s="30" t="s">
        <v>553</v>
      </c>
    </row>
    <row r="31" spans="1:21" ht="13.5" customHeight="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21" ht="12.75">
      <c r="A32" s="149"/>
      <c r="B32" s="164"/>
      <c r="C32" s="18"/>
      <c r="D32" s="154"/>
      <c r="E32" s="154"/>
      <c r="F32" s="154"/>
      <c r="G32" s="18"/>
      <c r="H32" s="18"/>
      <c r="I32" s="18"/>
      <c r="J32" s="18"/>
      <c r="K32" s="18"/>
      <c r="L32" s="18"/>
      <c r="M32" s="18"/>
      <c r="N32" s="18"/>
      <c r="O32" s="18"/>
    </row>
    <row r="33" spans="1:21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21" s="20" customFormat="1" ht="21" customHeight="1" thickBot="1">
      <c r="A34" s="260" t="s">
        <v>629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</row>
    <row r="35" spans="1:21" s="17" customFormat="1" ht="11.25" customHeight="1" thickBot="1">
      <c r="A35" s="224" t="s">
        <v>162</v>
      </c>
      <c r="B35" s="224" t="s">
        <v>163</v>
      </c>
      <c r="C35" s="257" t="s">
        <v>581</v>
      </c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9"/>
      <c r="T35" s="224" t="s">
        <v>539</v>
      </c>
      <c r="U35" s="224" t="s">
        <v>526</v>
      </c>
    </row>
    <row r="36" spans="1:21" ht="20.25" customHeight="1" thickBot="1">
      <c r="A36" s="225"/>
      <c r="B36" s="225"/>
      <c r="C36" s="93">
        <v>18</v>
      </c>
      <c r="D36" s="93">
        <v>19</v>
      </c>
      <c r="E36" s="93">
        <v>20</v>
      </c>
      <c r="F36" s="93">
        <v>21</v>
      </c>
      <c r="G36" s="93">
        <v>22</v>
      </c>
      <c r="H36" s="93">
        <v>23</v>
      </c>
      <c r="I36" s="93">
        <v>24</v>
      </c>
      <c r="J36" s="93">
        <v>25</v>
      </c>
      <c r="K36" s="93">
        <v>26</v>
      </c>
      <c r="L36" s="93">
        <v>27</v>
      </c>
      <c r="M36" s="93">
        <v>28</v>
      </c>
      <c r="N36" s="93">
        <v>29</v>
      </c>
      <c r="O36" s="93">
        <v>30</v>
      </c>
      <c r="P36" s="93">
        <v>31</v>
      </c>
      <c r="Q36" s="93">
        <v>32</v>
      </c>
      <c r="R36" s="93">
        <v>33</v>
      </c>
      <c r="S36" s="93">
        <v>34</v>
      </c>
      <c r="T36" s="225"/>
      <c r="U36" s="225"/>
    </row>
    <row r="37" spans="1:21">
      <c r="A37" s="167">
        <v>2019</v>
      </c>
      <c r="B37" s="30" t="s">
        <v>340</v>
      </c>
      <c r="C37" s="18">
        <v>2.5092019999999997</v>
      </c>
      <c r="D37" s="18">
        <v>27.340181999999999</v>
      </c>
      <c r="E37" s="18">
        <v>36.799073000000007</v>
      </c>
      <c r="F37" s="18">
        <v>14.348986999999997</v>
      </c>
      <c r="G37" s="18">
        <v>79.559807000000006</v>
      </c>
      <c r="H37" s="18">
        <v>14.888421000000001</v>
      </c>
      <c r="I37" s="18">
        <v>50.927071999999995</v>
      </c>
      <c r="J37" s="18">
        <v>27.312196</v>
      </c>
      <c r="K37" s="18">
        <v>34.470916000000003</v>
      </c>
      <c r="L37" s="18">
        <v>292.88832000000002</v>
      </c>
      <c r="M37" s="18">
        <v>7.6451330000000013</v>
      </c>
      <c r="N37" s="18">
        <v>81.383866999999995</v>
      </c>
      <c r="O37" s="18">
        <v>79.773117999999997</v>
      </c>
      <c r="P37" s="18">
        <v>10.187837</v>
      </c>
      <c r="Q37" s="18">
        <v>14.580054000000001</v>
      </c>
      <c r="R37" s="18">
        <v>11.433785999999998</v>
      </c>
      <c r="S37" s="18">
        <v>11.765241</v>
      </c>
      <c r="T37" s="167">
        <v>2019</v>
      </c>
      <c r="U37" s="30" t="s">
        <v>542</v>
      </c>
    </row>
    <row r="38" spans="1:21">
      <c r="B38" s="30" t="s">
        <v>341</v>
      </c>
      <c r="C38" s="18">
        <v>2.1218329999999996</v>
      </c>
      <c r="D38" s="18">
        <v>25.822202999999991</v>
      </c>
      <c r="E38" s="18">
        <v>35.821398000000009</v>
      </c>
      <c r="F38" s="18">
        <v>16.564452999999997</v>
      </c>
      <c r="G38" s="18">
        <v>85.440917999999996</v>
      </c>
      <c r="H38" s="18">
        <v>14.772144000000001</v>
      </c>
      <c r="I38" s="18">
        <v>51.549445999999996</v>
      </c>
      <c r="J38" s="18">
        <v>24.678652000000003</v>
      </c>
      <c r="K38" s="18">
        <v>39.201254000000006</v>
      </c>
      <c r="L38" s="18">
        <v>215.52925900000002</v>
      </c>
      <c r="M38" s="18">
        <v>6.2461809999999991</v>
      </c>
      <c r="N38" s="18">
        <v>86.08856200000001</v>
      </c>
      <c r="O38" s="18">
        <v>80.158705999999995</v>
      </c>
      <c r="P38" s="18">
        <v>9.9681309999999996</v>
      </c>
      <c r="Q38" s="18">
        <v>15.836777999999999</v>
      </c>
      <c r="R38" s="18">
        <v>12.686537999999999</v>
      </c>
      <c r="S38" s="18">
        <v>14.253813999999998</v>
      </c>
      <c r="U38" s="30" t="s">
        <v>543</v>
      </c>
    </row>
    <row r="39" spans="1:21">
      <c r="B39" s="30" t="s">
        <v>342</v>
      </c>
      <c r="C39" s="18">
        <v>2.4463109999999997</v>
      </c>
      <c r="D39" s="18">
        <v>27.280847999999999</v>
      </c>
      <c r="E39" s="18">
        <v>34.761357000000004</v>
      </c>
      <c r="F39" s="18">
        <v>20.690243000000002</v>
      </c>
      <c r="G39" s="18">
        <v>88.148240000000058</v>
      </c>
      <c r="H39" s="18">
        <v>14.293075999999999</v>
      </c>
      <c r="I39" s="18">
        <v>54.412293999999996</v>
      </c>
      <c r="J39" s="18">
        <v>29.387438000000003</v>
      </c>
      <c r="K39" s="18">
        <v>44.784238999999999</v>
      </c>
      <c r="L39" s="18">
        <v>259.19220300000001</v>
      </c>
      <c r="M39" s="18">
        <v>7.1575509999999989</v>
      </c>
      <c r="N39" s="18">
        <v>97.343118000000004</v>
      </c>
      <c r="O39" s="18">
        <v>80.767583000000002</v>
      </c>
      <c r="P39" s="18">
        <v>10.156026000000001</v>
      </c>
      <c r="Q39" s="18">
        <v>16.704906999999999</v>
      </c>
      <c r="R39" s="18">
        <v>14.991130000000005</v>
      </c>
      <c r="S39" s="18">
        <v>13.302225000000002</v>
      </c>
      <c r="U39" s="30" t="s">
        <v>544</v>
      </c>
    </row>
    <row r="40" spans="1:21">
      <c r="B40" s="30" t="s">
        <v>343</v>
      </c>
      <c r="C40" s="18">
        <v>2.2503519999999999</v>
      </c>
      <c r="D40" s="18">
        <v>29.350216</v>
      </c>
      <c r="E40" s="18">
        <v>35.700623000000007</v>
      </c>
      <c r="F40" s="18">
        <v>19.311669999999999</v>
      </c>
      <c r="G40" s="18">
        <v>87.903096999999974</v>
      </c>
      <c r="H40" s="18">
        <v>11.470275000000001</v>
      </c>
      <c r="I40" s="18">
        <v>64.271580999999998</v>
      </c>
      <c r="J40" s="18">
        <v>27.789687999999998</v>
      </c>
      <c r="K40" s="18">
        <v>42.901775999999998</v>
      </c>
      <c r="L40" s="18">
        <v>334.93757699999998</v>
      </c>
      <c r="M40" s="18">
        <v>8.1281490000000005</v>
      </c>
      <c r="N40" s="18">
        <v>92.161427000000003</v>
      </c>
      <c r="O40" s="18">
        <v>75.061109000000002</v>
      </c>
      <c r="P40" s="18">
        <v>5.6646479999999997</v>
      </c>
      <c r="Q40" s="18">
        <v>17.599744000000001</v>
      </c>
      <c r="R40" s="18">
        <v>13.957304000000002</v>
      </c>
      <c r="S40" s="18">
        <v>14.114467999999999</v>
      </c>
      <c r="U40" s="30" t="s">
        <v>545</v>
      </c>
    </row>
    <row r="41" spans="1:21">
      <c r="B41" s="30" t="s">
        <v>344</v>
      </c>
      <c r="C41" s="18">
        <v>2.4296890000000007</v>
      </c>
      <c r="D41" s="18">
        <v>30.618025000000003</v>
      </c>
      <c r="E41" s="18">
        <v>37.858747999999999</v>
      </c>
      <c r="F41" s="18">
        <v>19.342336000000003</v>
      </c>
      <c r="G41" s="18">
        <v>98.954581999999988</v>
      </c>
      <c r="H41" s="18">
        <v>11.667673000000001</v>
      </c>
      <c r="I41" s="18">
        <v>65.723416999999998</v>
      </c>
      <c r="J41" s="18">
        <v>30.71017299999999</v>
      </c>
      <c r="K41" s="18">
        <v>36.899809999999995</v>
      </c>
      <c r="L41" s="18">
        <v>426.58943899999997</v>
      </c>
      <c r="M41" s="18">
        <v>10.552104000000002</v>
      </c>
      <c r="N41" s="18">
        <v>97.848272999999992</v>
      </c>
      <c r="O41" s="18">
        <v>87.460255999999987</v>
      </c>
      <c r="P41" s="18">
        <v>12.567473999999999</v>
      </c>
      <c r="Q41" s="18">
        <v>18.285501</v>
      </c>
      <c r="R41" s="18">
        <v>15.367246000000005</v>
      </c>
      <c r="S41" s="18">
        <v>13.838149000000001</v>
      </c>
      <c r="U41" s="30" t="s">
        <v>546</v>
      </c>
    </row>
    <row r="42" spans="1:21">
      <c r="B42" s="30" t="s">
        <v>345</v>
      </c>
      <c r="C42" s="18">
        <v>1.7893670000000002</v>
      </c>
      <c r="D42" s="18">
        <v>28.616670000000003</v>
      </c>
      <c r="E42" s="18">
        <v>35.341204000000005</v>
      </c>
      <c r="F42" s="18">
        <v>17.783754000000002</v>
      </c>
      <c r="G42" s="18">
        <v>85.731281999999965</v>
      </c>
      <c r="H42" s="18">
        <v>11.101075</v>
      </c>
      <c r="I42" s="18">
        <v>55.831702999999997</v>
      </c>
      <c r="J42" s="18">
        <v>27.313676999999998</v>
      </c>
      <c r="K42" s="18">
        <v>44.179038999999996</v>
      </c>
      <c r="L42" s="18">
        <v>261.96360899999996</v>
      </c>
      <c r="M42" s="18">
        <v>7.1805969999999988</v>
      </c>
      <c r="N42" s="18">
        <v>85.929501000000002</v>
      </c>
      <c r="O42" s="18">
        <v>79.171492999999998</v>
      </c>
      <c r="P42" s="18">
        <v>10.123467999999999</v>
      </c>
      <c r="Q42" s="18">
        <v>14.402388</v>
      </c>
      <c r="R42" s="18">
        <v>14.101282000000007</v>
      </c>
      <c r="S42" s="18">
        <v>13.958292</v>
      </c>
      <c r="U42" s="30" t="s">
        <v>547</v>
      </c>
    </row>
    <row r="43" spans="1:21">
      <c r="B43" s="30" t="s">
        <v>346</v>
      </c>
      <c r="C43" s="18">
        <v>2.1560600000000001</v>
      </c>
      <c r="D43" s="18">
        <v>33.106648</v>
      </c>
      <c r="E43" s="18">
        <v>41.336669000000001</v>
      </c>
      <c r="F43" s="18">
        <v>20.436372999999996</v>
      </c>
      <c r="G43" s="18">
        <v>111.13625500000001</v>
      </c>
      <c r="H43" s="18">
        <v>15.921106</v>
      </c>
      <c r="I43" s="18">
        <v>44.981907999999997</v>
      </c>
      <c r="J43" s="18">
        <v>31.281626000000017</v>
      </c>
      <c r="K43" s="18">
        <v>32.500518</v>
      </c>
      <c r="L43" s="18">
        <v>318.36537599999997</v>
      </c>
      <c r="M43" s="18">
        <v>7.8142700000000005</v>
      </c>
      <c r="N43" s="18">
        <v>98.237707</v>
      </c>
      <c r="O43" s="18">
        <v>102.49012299999998</v>
      </c>
      <c r="P43" s="18">
        <v>9.9349160000000012</v>
      </c>
      <c r="Q43" s="18">
        <v>20.096519999999998</v>
      </c>
      <c r="R43" s="18">
        <v>17.361177000000005</v>
      </c>
      <c r="S43" s="18">
        <v>14.646229000000002</v>
      </c>
      <c r="U43" s="30" t="s">
        <v>548</v>
      </c>
    </row>
    <row r="44" spans="1:21">
      <c r="B44" s="30" t="s">
        <v>347</v>
      </c>
      <c r="C44" s="18">
        <v>2.3606050000000001</v>
      </c>
      <c r="D44" s="18">
        <v>31.529772999999999</v>
      </c>
      <c r="E44" s="18">
        <v>29.941057999999998</v>
      </c>
      <c r="F44" s="18">
        <v>15.313706999999999</v>
      </c>
      <c r="G44" s="18">
        <v>80.355321999999987</v>
      </c>
      <c r="H44" s="18">
        <v>12.210231</v>
      </c>
      <c r="I44" s="18">
        <v>38.952767000000001</v>
      </c>
      <c r="J44" s="18">
        <v>21.971646</v>
      </c>
      <c r="K44" s="18">
        <v>40.367953</v>
      </c>
      <c r="L44" s="18">
        <v>228.09537400000002</v>
      </c>
      <c r="M44" s="18">
        <v>6.5233889999999999</v>
      </c>
      <c r="N44" s="18">
        <v>75.357385999999991</v>
      </c>
      <c r="O44" s="18">
        <v>81.39351099999999</v>
      </c>
      <c r="P44" s="18">
        <v>6.3006960000000003</v>
      </c>
      <c r="Q44" s="18">
        <v>11.924752999999999</v>
      </c>
      <c r="R44" s="18">
        <v>11.467140000000001</v>
      </c>
      <c r="S44" s="18">
        <v>13.217682</v>
      </c>
      <c r="U44" s="30" t="s">
        <v>549</v>
      </c>
    </row>
    <row r="45" spans="1:21">
      <c r="B45" s="30" t="s">
        <v>348</v>
      </c>
      <c r="C45" s="18">
        <v>3.1933860000000003</v>
      </c>
      <c r="D45" s="18">
        <v>36.036755999999997</v>
      </c>
      <c r="E45" s="18">
        <v>31.809855999999996</v>
      </c>
      <c r="F45" s="18">
        <v>16.298126000000003</v>
      </c>
      <c r="G45" s="18">
        <v>106.03140199999999</v>
      </c>
      <c r="H45" s="18">
        <v>12.445654000000001</v>
      </c>
      <c r="I45" s="18">
        <v>38.389759999999995</v>
      </c>
      <c r="J45" s="18">
        <v>25.578460000000003</v>
      </c>
      <c r="K45" s="18">
        <v>41.698610000000002</v>
      </c>
      <c r="L45" s="18">
        <v>236.64003499999998</v>
      </c>
      <c r="M45" s="18">
        <v>6.5069539999999986</v>
      </c>
      <c r="N45" s="18">
        <v>74.841465999999997</v>
      </c>
      <c r="O45" s="18">
        <v>92.224491</v>
      </c>
      <c r="P45" s="18">
        <v>9.311909</v>
      </c>
      <c r="Q45" s="18">
        <v>15.020721999999999</v>
      </c>
      <c r="R45" s="18">
        <v>12.905135999999997</v>
      </c>
      <c r="S45" s="18">
        <v>15.049659</v>
      </c>
      <c r="U45" s="30" t="s">
        <v>550</v>
      </c>
    </row>
    <row r="46" spans="1:21">
      <c r="B46" s="30" t="s">
        <v>349</v>
      </c>
      <c r="C46" s="18">
        <v>4.3431960000000007</v>
      </c>
      <c r="D46" s="18">
        <v>39.540306000000001</v>
      </c>
      <c r="E46" s="18">
        <v>43.042963999999998</v>
      </c>
      <c r="F46" s="18">
        <v>18.580070999999997</v>
      </c>
      <c r="G46" s="18">
        <v>126.14801699999992</v>
      </c>
      <c r="H46" s="18">
        <v>14.562127</v>
      </c>
      <c r="I46" s="18">
        <v>48.161217999999998</v>
      </c>
      <c r="J46" s="18">
        <v>28.625663000000003</v>
      </c>
      <c r="K46" s="18">
        <v>33.384820000000005</v>
      </c>
      <c r="L46" s="18">
        <v>257.49256700000001</v>
      </c>
      <c r="M46" s="18">
        <v>16.472469000000004</v>
      </c>
      <c r="N46" s="18">
        <v>78.770228000000003</v>
      </c>
      <c r="O46" s="18">
        <v>112.37091099999999</v>
      </c>
      <c r="P46" s="18">
        <v>9.446097</v>
      </c>
      <c r="Q46" s="18">
        <v>17.949687999999998</v>
      </c>
      <c r="R46" s="18">
        <v>15.558756000000002</v>
      </c>
      <c r="S46" s="18">
        <v>19.015204000000004</v>
      </c>
      <c r="U46" s="30" t="s">
        <v>551</v>
      </c>
    </row>
    <row r="47" spans="1:21">
      <c r="B47" s="30" t="s">
        <v>350</v>
      </c>
      <c r="C47" s="18">
        <v>3.1861790000000001</v>
      </c>
      <c r="D47" s="18">
        <v>34.484339000000006</v>
      </c>
      <c r="E47" s="18">
        <v>38.673994000000015</v>
      </c>
      <c r="F47" s="18">
        <v>16.053509999999999</v>
      </c>
      <c r="G47" s="18">
        <v>106.95461199999994</v>
      </c>
      <c r="H47" s="18">
        <v>12.755709</v>
      </c>
      <c r="I47" s="18">
        <v>53.005262000000002</v>
      </c>
      <c r="J47" s="18">
        <v>20.086424999999998</v>
      </c>
      <c r="K47" s="18">
        <v>40.553253999999995</v>
      </c>
      <c r="L47" s="18">
        <v>360.62586799999997</v>
      </c>
      <c r="M47" s="18">
        <v>9.4844719999999985</v>
      </c>
      <c r="N47" s="18">
        <v>67.435795999999996</v>
      </c>
      <c r="O47" s="18">
        <v>89.038749999999993</v>
      </c>
      <c r="P47" s="18">
        <v>6.3909829999999994</v>
      </c>
      <c r="Q47" s="18">
        <v>14.708425000000002</v>
      </c>
      <c r="R47" s="18">
        <v>16.521780999999997</v>
      </c>
      <c r="S47" s="18">
        <v>15.755492999999998</v>
      </c>
      <c r="U47" s="30" t="s">
        <v>552</v>
      </c>
    </row>
    <row r="48" spans="1:21">
      <c r="B48" s="30" t="s">
        <v>351</v>
      </c>
      <c r="C48" s="18">
        <v>2.5864550000000004</v>
      </c>
      <c r="D48" s="18">
        <v>32.998726000000012</v>
      </c>
      <c r="E48" s="18">
        <v>32.824804999999984</v>
      </c>
      <c r="F48" s="18">
        <v>14.153466999999997</v>
      </c>
      <c r="G48" s="18">
        <v>86.129560000000012</v>
      </c>
      <c r="H48" s="18">
        <v>11.913815</v>
      </c>
      <c r="I48" s="18">
        <v>42.133926000000002</v>
      </c>
      <c r="J48" s="18">
        <v>19.960019000000003</v>
      </c>
      <c r="K48" s="18">
        <v>48.349679999999999</v>
      </c>
      <c r="L48" s="18">
        <v>449.25135299999999</v>
      </c>
      <c r="M48" s="18">
        <v>7.1784689999999998</v>
      </c>
      <c r="N48" s="18">
        <v>69.863112999999998</v>
      </c>
      <c r="O48" s="18">
        <v>88.181365</v>
      </c>
      <c r="P48" s="18">
        <v>8.6764289999999988</v>
      </c>
      <c r="Q48" s="18">
        <v>10.981933999999999</v>
      </c>
      <c r="R48" s="18">
        <v>15.778362999999995</v>
      </c>
      <c r="S48" s="18">
        <v>11.482694000000002</v>
      </c>
      <c r="U48" s="30" t="s">
        <v>553</v>
      </c>
    </row>
    <row r="49" spans="1:21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31"/>
      <c r="Q49" s="31"/>
      <c r="R49" s="31"/>
      <c r="S49" s="31"/>
    </row>
    <row r="50" spans="1:21">
      <c r="A50" s="167">
        <v>2020</v>
      </c>
      <c r="B50" s="30" t="s">
        <v>340</v>
      </c>
      <c r="C50" s="18">
        <v>3.0029559999999993</v>
      </c>
      <c r="D50" s="18">
        <v>30.835031999999991</v>
      </c>
      <c r="E50" s="18">
        <v>36.322949999999985</v>
      </c>
      <c r="F50" s="18">
        <v>16.631603000000002</v>
      </c>
      <c r="G50" s="18">
        <v>84.777920999999992</v>
      </c>
      <c r="H50" s="18">
        <v>14.372912999999999</v>
      </c>
      <c r="I50" s="18">
        <v>40.199584000000002</v>
      </c>
      <c r="J50" s="18">
        <v>21.098752999999995</v>
      </c>
      <c r="K50" s="18">
        <v>24.323957999999998</v>
      </c>
      <c r="L50" s="18">
        <v>430.2776550000001</v>
      </c>
      <c r="M50" s="18">
        <v>13.096870000000003</v>
      </c>
      <c r="N50" s="18">
        <v>80.097660000000019</v>
      </c>
      <c r="O50" s="18">
        <v>81.888557000000006</v>
      </c>
      <c r="P50" s="18">
        <v>8.4381009999999996</v>
      </c>
      <c r="Q50" s="18">
        <v>17.437784000000001</v>
      </c>
      <c r="R50" s="18">
        <v>11.389685000000002</v>
      </c>
      <c r="S50" s="18">
        <v>13.119408999999997</v>
      </c>
      <c r="T50" s="167">
        <v>2020</v>
      </c>
      <c r="U50" s="30" t="s">
        <v>542</v>
      </c>
    </row>
    <row r="51" spans="1:21">
      <c r="B51" s="30" t="s">
        <v>341</v>
      </c>
      <c r="C51" s="18">
        <v>3.4326569999999998</v>
      </c>
      <c r="D51" s="18">
        <v>27.925278999999996</v>
      </c>
      <c r="E51" s="18">
        <v>35.519631999999994</v>
      </c>
      <c r="F51" s="18">
        <v>17.922800000000002</v>
      </c>
      <c r="G51" s="18">
        <v>75.957548000000017</v>
      </c>
      <c r="H51" s="18">
        <v>17.315934000000002</v>
      </c>
      <c r="I51" s="18">
        <v>51.696362000000001</v>
      </c>
      <c r="J51" s="18">
        <v>21.722807999999993</v>
      </c>
      <c r="K51" s="18">
        <v>29.184108999999999</v>
      </c>
      <c r="L51" s="18">
        <v>299.28308400000003</v>
      </c>
      <c r="M51" s="18">
        <v>6.2753670000000001</v>
      </c>
      <c r="N51" s="18">
        <v>55.609584999999996</v>
      </c>
      <c r="O51" s="18">
        <v>77.486222999999995</v>
      </c>
      <c r="P51" s="18">
        <v>9.5391859999999991</v>
      </c>
      <c r="Q51" s="18">
        <v>16.900092000000001</v>
      </c>
      <c r="R51" s="18">
        <v>11.678187000000001</v>
      </c>
      <c r="S51" s="18">
        <v>12.483319000000003</v>
      </c>
      <c r="U51" s="30" t="s">
        <v>543</v>
      </c>
    </row>
    <row r="52" spans="1:21">
      <c r="B52" s="30" t="s">
        <v>342</v>
      </c>
      <c r="C52" s="18">
        <v>2.7289299999999992</v>
      </c>
      <c r="D52" s="18">
        <v>32.496159999999996</v>
      </c>
      <c r="E52" s="18">
        <v>41.879428999999988</v>
      </c>
      <c r="F52" s="18">
        <v>19.389268999999999</v>
      </c>
      <c r="G52" s="18">
        <v>91.054039000000003</v>
      </c>
      <c r="H52" s="18">
        <v>14.486155</v>
      </c>
      <c r="I52" s="18">
        <v>74.144919999999999</v>
      </c>
      <c r="J52" s="18">
        <v>18.281196999999999</v>
      </c>
      <c r="K52" s="18">
        <v>43.465843</v>
      </c>
      <c r="L52" s="18">
        <v>245.12439599999999</v>
      </c>
      <c r="M52" s="18">
        <v>6.9151999999999996</v>
      </c>
      <c r="N52" s="18">
        <v>86.482220000000012</v>
      </c>
      <c r="O52" s="18">
        <v>133.27695100000003</v>
      </c>
      <c r="P52" s="18">
        <v>11.560028000000001</v>
      </c>
      <c r="Q52" s="18">
        <v>17.776214000000003</v>
      </c>
      <c r="R52" s="18">
        <v>11.857823000000005</v>
      </c>
      <c r="S52" s="18">
        <v>13.684926000000001</v>
      </c>
      <c r="U52" s="30" t="s">
        <v>544</v>
      </c>
    </row>
    <row r="53" spans="1:21">
      <c r="B53" s="30" t="s">
        <v>343</v>
      </c>
      <c r="C53" s="18">
        <v>1.9855139999999996</v>
      </c>
      <c r="D53" s="18">
        <v>27.846065999999997</v>
      </c>
      <c r="E53" s="18">
        <v>43.793370000000003</v>
      </c>
      <c r="F53" s="18">
        <v>18.651797999999999</v>
      </c>
      <c r="G53" s="18">
        <v>82.148543999999987</v>
      </c>
      <c r="H53" s="18">
        <v>13.651857</v>
      </c>
      <c r="I53" s="18">
        <v>67.179895999999999</v>
      </c>
      <c r="J53" s="18">
        <v>19.924960999999993</v>
      </c>
      <c r="K53" s="18">
        <v>36.477465000000002</v>
      </c>
      <c r="L53" s="18">
        <v>150.946957</v>
      </c>
      <c r="M53" s="18">
        <v>5.8350999999999988</v>
      </c>
      <c r="N53" s="18">
        <v>64.23504299999999</v>
      </c>
      <c r="O53" s="18">
        <v>92.125258000000002</v>
      </c>
      <c r="P53" s="18">
        <v>5.5504240000000005</v>
      </c>
      <c r="Q53" s="18">
        <v>16.770099999999996</v>
      </c>
      <c r="R53" s="18">
        <v>11.315293000000002</v>
      </c>
      <c r="S53" s="18">
        <v>15.262830999999998</v>
      </c>
      <c r="U53" s="30" t="s">
        <v>545</v>
      </c>
    </row>
    <row r="54" spans="1:21">
      <c r="B54" s="30" t="s">
        <v>344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U54" s="30" t="s">
        <v>546</v>
      </c>
    </row>
    <row r="55" spans="1:21">
      <c r="B55" s="30" t="s">
        <v>345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U55" s="30" t="s">
        <v>547</v>
      </c>
    </row>
    <row r="56" spans="1:21">
      <c r="B56" s="30" t="s">
        <v>346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U56" s="30" t="s">
        <v>548</v>
      </c>
    </row>
    <row r="57" spans="1:21">
      <c r="B57" s="30" t="s">
        <v>347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U57" s="30" t="s">
        <v>549</v>
      </c>
    </row>
    <row r="58" spans="1:21">
      <c r="B58" s="30" t="s">
        <v>348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U58" s="30" t="s">
        <v>550</v>
      </c>
    </row>
    <row r="59" spans="1:21">
      <c r="B59" s="30" t="s">
        <v>349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U59" s="30" t="s">
        <v>551</v>
      </c>
    </row>
    <row r="60" spans="1:21">
      <c r="B60" s="30" t="s">
        <v>350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U60" s="30" t="s">
        <v>552</v>
      </c>
    </row>
    <row r="61" spans="1:21">
      <c r="B61" s="30" t="s">
        <v>351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U61" s="30" t="s">
        <v>553</v>
      </c>
    </row>
    <row r="62" spans="1:21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21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21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21" s="20" customFormat="1" ht="21" customHeight="1" thickBot="1">
      <c r="A65" s="260" t="s">
        <v>629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</row>
    <row r="66" spans="1:21" s="17" customFormat="1" ht="11.25" customHeight="1" thickBot="1">
      <c r="A66" s="224" t="s">
        <v>162</v>
      </c>
      <c r="B66" s="224" t="s">
        <v>163</v>
      </c>
      <c r="C66" s="257" t="s">
        <v>581</v>
      </c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9"/>
      <c r="T66" s="224" t="s">
        <v>539</v>
      </c>
      <c r="U66" s="224" t="s">
        <v>526</v>
      </c>
    </row>
    <row r="67" spans="1:21" ht="20.25" customHeight="1" thickBot="1">
      <c r="A67" s="225"/>
      <c r="B67" s="225"/>
      <c r="C67" s="93">
        <v>35</v>
      </c>
      <c r="D67" s="93">
        <v>36</v>
      </c>
      <c r="E67" s="93">
        <v>37</v>
      </c>
      <c r="F67" s="93">
        <v>38</v>
      </c>
      <c r="G67" s="93">
        <v>39</v>
      </c>
      <c r="H67" s="93">
        <v>40</v>
      </c>
      <c r="I67" s="93">
        <v>41</v>
      </c>
      <c r="J67" s="93">
        <v>42</v>
      </c>
      <c r="K67" s="93">
        <v>43</v>
      </c>
      <c r="L67" s="93">
        <v>44</v>
      </c>
      <c r="M67" s="93">
        <v>45</v>
      </c>
      <c r="N67" s="93">
        <v>46</v>
      </c>
      <c r="O67" s="93">
        <v>47</v>
      </c>
      <c r="P67" s="93">
        <v>48</v>
      </c>
      <c r="Q67" s="93">
        <v>49</v>
      </c>
      <c r="R67" s="93">
        <v>50</v>
      </c>
      <c r="S67" s="93">
        <v>51</v>
      </c>
      <c r="T67" s="225"/>
      <c r="U67" s="225"/>
    </row>
    <row r="68" spans="1:21">
      <c r="A68" s="167">
        <v>2019</v>
      </c>
      <c r="B68" s="30" t="s">
        <v>340</v>
      </c>
      <c r="C68" s="18">
        <v>7.9434560000000012</v>
      </c>
      <c r="D68" s="18">
        <v>0.52359500000000003</v>
      </c>
      <c r="E68" s="18">
        <v>0.89925699999999997</v>
      </c>
      <c r="F68" s="18">
        <v>29.963552999999997</v>
      </c>
      <c r="G68" s="18">
        <v>247.09840800000001</v>
      </c>
      <c r="H68" s="18">
        <v>95.928867000000011</v>
      </c>
      <c r="I68" s="18">
        <v>8.1090419999999988</v>
      </c>
      <c r="J68" s="18">
        <v>14.113236999999998</v>
      </c>
      <c r="K68" s="18">
        <v>0.75149899999999992</v>
      </c>
      <c r="L68" s="18">
        <v>54.341626999999995</v>
      </c>
      <c r="M68" s="18">
        <v>87.641393000000022</v>
      </c>
      <c r="N68" s="18">
        <v>1.9429999999999999E-2</v>
      </c>
      <c r="O68" s="18">
        <v>66.785745999999989</v>
      </c>
      <c r="P68" s="18">
        <v>172.93217200000009</v>
      </c>
      <c r="Q68" s="18">
        <v>4.0165380000000015</v>
      </c>
      <c r="R68" s="18">
        <v>2.6159999999999998E-3</v>
      </c>
      <c r="S68" s="18">
        <v>4.9616679999999995</v>
      </c>
      <c r="T68" s="167">
        <v>2019</v>
      </c>
      <c r="U68" s="30" t="s">
        <v>542</v>
      </c>
    </row>
    <row r="69" spans="1:21">
      <c r="B69" s="30" t="s">
        <v>341</v>
      </c>
      <c r="C69" s="18">
        <v>7.6491699999999998</v>
      </c>
      <c r="D69" s="18">
        <v>0.42956500000000003</v>
      </c>
      <c r="E69" s="18">
        <v>0.62529400000000002</v>
      </c>
      <c r="F69" s="18">
        <v>30.999272000000005</v>
      </c>
      <c r="G69" s="18">
        <v>244.58044900000002</v>
      </c>
      <c r="H69" s="18">
        <v>100.10669000000001</v>
      </c>
      <c r="I69" s="18">
        <v>7.8637200000000007</v>
      </c>
      <c r="J69" s="18">
        <v>13.846727000000001</v>
      </c>
      <c r="K69" s="18">
        <v>0.89224700000000001</v>
      </c>
      <c r="L69" s="18">
        <v>55.755589999999998</v>
      </c>
      <c r="M69" s="18">
        <v>90.151589999999999</v>
      </c>
      <c r="N69" s="18">
        <v>2.4722000000000001E-2</v>
      </c>
      <c r="O69" s="18">
        <v>48.165178999999995</v>
      </c>
      <c r="P69" s="18">
        <v>156.38065000000003</v>
      </c>
      <c r="Q69" s="18">
        <v>6.0777390000000011</v>
      </c>
      <c r="R69" s="18">
        <v>3.5937999999999998E-2</v>
      </c>
      <c r="S69" s="18">
        <v>4.9938840000000004</v>
      </c>
      <c r="U69" s="30" t="s">
        <v>543</v>
      </c>
    </row>
    <row r="70" spans="1:21">
      <c r="B70" s="30" t="s">
        <v>342</v>
      </c>
      <c r="C70" s="18">
        <v>8.0648739999999997</v>
      </c>
      <c r="D70" s="18">
        <v>0.47974899999999998</v>
      </c>
      <c r="E70" s="18">
        <v>1.2265249999999999</v>
      </c>
      <c r="F70" s="18">
        <v>36.605329000000005</v>
      </c>
      <c r="G70" s="18">
        <v>267.44656600000002</v>
      </c>
      <c r="H70" s="18">
        <v>107.81903199999998</v>
      </c>
      <c r="I70" s="18">
        <v>9.2762589999999996</v>
      </c>
      <c r="J70" s="18">
        <v>15.099183</v>
      </c>
      <c r="K70" s="18">
        <v>1.1317229999999998</v>
      </c>
      <c r="L70" s="18">
        <v>62.345110999999989</v>
      </c>
      <c r="M70" s="18">
        <v>96.00957600000001</v>
      </c>
      <c r="N70" s="18">
        <v>2.3687E-2</v>
      </c>
      <c r="O70" s="18">
        <v>58.200389999999999</v>
      </c>
      <c r="P70" s="18">
        <v>177.12809699999994</v>
      </c>
      <c r="Q70" s="18">
        <v>2.967015</v>
      </c>
      <c r="R70" s="18">
        <v>4.1240000000000001E-3</v>
      </c>
      <c r="S70" s="18">
        <v>5.3751499999999997</v>
      </c>
      <c r="U70" s="30" t="s">
        <v>544</v>
      </c>
    </row>
    <row r="71" spans="1:21">
      <c r="B71" s="30" t="s">
        <v>343</v>
      </c>
      <c r="C71" s="18">
        <v>7.3735520000000001</v>
      </c>
      <c r="D71" s="18">
        <v>0.47421500000000005</v>
      </c>
      <c r="E71" s="18">
        <v>0.79401799999999989</v>
      </c>
      <c r="F71" s="18">
        <v>35.466630000000002</v>
      </c>
      <c r="G71" s="18">
        <v>255.18881699999997</v>
      </c>
      <c r="H71" s="18">
        <v>99.545563999999985</v>
      </c>
      <c r="I71" s="18">
        <v>9.7375329999999991</v>
      </c>
      <c r="J71" s="18">
        <v>14.708030000000001</v>
      </c>
      <c r="K71" s="18">
        <v>1.3144169999999999</v>
      </c>
      <c r="L71" s="18">
        <v>62.762002999999993</v>
      </c>
      <c r="M71" s="18">
        <v>92.236756</v>
      </c>
      <c r="N71" s="18">
        <v>2.7241000000000001E-2</v>
      </c>
      <c r="O71" s="18">
        <v>54.827852</v>
      </c>
      <c r="P71" s="18">
        <v>159.74115500000005</v>
      </c>
      <c r="Q71" s="18">
        <v>3.5765630000000006</v>
      </c>
      <c r="R71" s="18">
        <v>2.9243000000000002E-2</v>
      </c>
      <c r="S71" s="18">
        <v>6.5750170000000008</v>
      </c>
      <c r="U71" s="30" t="s">
        <v>545</v>
      </c>
    </row>
    <row r="72" spans="1:21">
      <c r="B72" s="30" t="s">
        <v>344</v>
      </c>
      <c r="C72" s="18">
        <v>8.0012439999999998</v>
      </c>
      <c r="D72" s="18">
        <v>0.61309999999999998</v>
      </c>
      <c r="E72" s="18">
        <v>0.71196799999999993</v>
      </c>
      <c r="F72" s="18">
        <v>34.238286000000002</v>
      </c>
      <c r="G72" s="18">
        <v>277.26514100000009</v>
      </c>
      <c r="H72" s="18">
        <v>119.87577900000001</v>
      </c>
      <c r="I72" s="18">
        <v>11.484915999999998</v>
      </c>
      <c r="J72" s="18">
        <v>17.896343000000002</v>
      </c>
      <c r="K72" s="18">
        <v>1.4079109999999999</v>
      </c>
      <c r="L72" s="18">
        <v>70.150213999999991</v>
      </c>
      <c r="M72" s="18">
        <v>102.00166700000001</v>
      </c>
      <c r="N72" s="18">
        <v>4.3028999999999998E-2</v>
      </c>
      <c r="O72" s="18">
        <v>55.666036999999996</v>
      </c>
      <c r="P72" s="18">
        <v>178.03147800000002</v>
      </c>
      <c r="Q72" s="18">
        <v>3.5480969999999998</v>
      </c>
      <c r="R72" s="18">
        <v>5.3154E-2</v>
      </c>
      <c r="S72" s="18">
        <v>6.4756219999999995</v>
      </c>
      <c r="U72" s="30" t="s">
        <v>546</v>
      </c>
    </row>
    <row r="73" spans="1:21">
      <c r="B73" s="30" t="s">
        <v>345</v>
      </c>
      <c r="C73" s="18">
        <v>6.8033109999999999</v>
      </c>
      <c r="D73" s="18">
        <v>0.417632</v>
      </c>
      <c r="E73" s="18">
        <v>0.58439799999999997</v>
      </c>
      <c r="F73" s="18">
        <v>33.061759000000002</v>
      </c>
      <c r="G73" s="18">
        <v>253.391527</v>
      </c>
      <c r="H73" s="18">
        <v>94.864654999999999</v>
      </c>
      <c r="I73" s="18">
        <v>8.9853950000000005</v>
      </c>
      <c r="J73" s="18">
        <v>14.069545999999999</v>
      </c>
      <c r="K73" s="18">
        <v>1.1772</v>
      </c>
      <c r="L73" s="18">
        <v>59.408853999999998</v>
      </c>
      <c r="M73" s="18">
        <v>87.735081999999977</v>
      </c>
      <c r="N73" s="18">
        <v>3.0220999999999998E-2</v>
      </c>
      <c r="O73" s="18">
        <v>46.134579000000002</v>
      </c>
      <c r="P73" s="18">
        <v>158.45355000000001</v>
      </c>
      <c r="Q73" s="18">
        <v>4.0402329999999997</v>
      </c>
      <c r="R73" s="18">
        <v>5.7850000000000002E-3</v>
      </c>
      <c r="S73" s="18">
        <v>5.5736020000000002</v>
      </c>
      <c r="U73" s="30" t="s">
        <v>547</v>
      </c>
    </row>
    <row r="74" spans="1:21">
      <c r="B74" s="30" t="s">
        <v>346</v>
      </c>
      <c r="C74" s="18">
        <v>7.9414889999999998</v>
      </c>
      <c r="D74" s="18">
        <v>0.49918299999999999</v>
      </c>
      <c r="E74" s="18">
        <v>0.88662099999999988</v>
      </c>
      <c r="F74" s="18">
        <v>32.742724000000003</v>
      </c>
      <c r="G74" s="18">
        <v>280.09036900000001</v>
      </c>
      <c r="H74" s="18">
        <v>113.44027599999998</v>
      </c>
      <c r="I74" s="18">
        <v>10.592511999999999</v>
      </c>
      <c r="J74" s="18">
        <v>17.550208000000001</v>
      </c>
      <c r="K74" s="18">
        <v>0.91729100000000008</v>
      </c>
      <c r="L74" s="18">
        <v>67.467633000000006</v>
      </c>
      <c r="M74" s="18">
        <v>111.13119200000001</v>
      </c>
      <c r="N74" s="18">
        <v>6.6726999999999995E-2</v>
      </c>
      <c r="O74" s="18">
        <v>53.098420000000004</v>
      </c>
      <c r="P74" s="18">
        <v>183.11858200000006</v>
      </c>
      <c r="Q74" s="18">
        <v>3.6484589999999999</v>
      </c>
      <c r="R74" s="18">
        <v>9.5150000000000009E-3</v>
      </c>
      <c r="S74" s="18">
        <v>4.9877099999999999</v>
      </c>
      <c r="U74" s="30" t="s">
        <v>548</v>
      </c>
    </row>
    <row r="75" spans="1:21">
      <c r="B75" s="30" t="s">
        <v>347</v>
      </c>
      <c r="C75" s="18">
        <v>6.5459009999999997</v>
      </c>
      <c r="D75" s="18">
        <v>0.34539599999999998</v>
      </c>
      <c r="E75" s="18">
        <v>0.59612700000000007</v>
      </c>
      <c r="F75" s="18">
        <v>25.748033000000003</v>
      </c>
      <c r="G75" s="18">
        <v>187.083303</v>
      </c>
      <c r="H75" s="18">
        <v>88.338346999999985</v>
      </c>
      <c r="I75" s="18">
        <v>4.2027790000000005</v>
      </c>
      <c r="J75" s="18">
        <v>15.981032000000003</v>
      </c>
      <c r="K75" s="18">
        <v>0.51822800000000002</v>
      </c>
      <c r="L75" s="18">
        <v>42.734127999999998</v>
      </c>
      <c r="M75" s="18">
        <v>55.287076999999996</v>
      </c>
      <c r="N75" s="18">
        <v>3.0084E-2</v>
      </c>
      <c r="O75" s="18">
        <v>55.895497000000006</v>
      </c>
      <c r="P75" s="18">
        <v>161.20966899999996</v>
      </c>
      <c r="Q75" s="18">
        <v>4.4350950000000005</v>
      </c>
      <c r="R75" s="18">
        <v>1.3739000000000001E-2</v>
      </c>
      <c r="S75" s="18">
        <v>2.6978470000000003</v>
      </c>
      <c r="U75" s="30" t="s">
        <v>549</v>
      </c>
    </row>
    <row r="76" spans="1:21">
      <c r="B76" s="30" t="s">
        <v>348</v>
      </c>
      <c r="C76" s="18">
        <v>7.208596</v>
      </c>
      <c r="D76" s="18">
        <v>0.34063700000000002</v>
      </c>
      <c r="E76" s="18">
        <v>0.66166599999999987</v>
      </c>
      <c r="F76" s="18">
        <v>33.187633999999996</v>
      </c>
      <c r="G76" s="18">
        <v>242.95830699999993</v>
      </c>
      <c r="H76" s="18">
        <v>116.22454599999998</v>
      </c>
      <c r="I76" s="18">
        <v>8.1048980000000004</v>
      </c>
      <c r="J76" s="18">
        <v>18.027983999999996</v>
      </c>
      <c r="K76" s="18">
        <v>0.409472</v>
      </c>
      <c r="L76" s="18">
        <v>52.319673999999992</v>
      </c>
      <c r="M76" s="18">
        <v>83.359308000000013</v>
      </c>
      <c r="N76" s="18">
        <v>3.2445000000000002E-2</v>
      </c>
      <c r="O76" s="18">
        <v>43.162157000000001</v>
      </c>
      <c r="P76" s="18">
        <v>156.50758800000003</v>
      </c>
      <c r="Q76" s="18">
        <v>10.139308000000003</v>
      </c>
      <c r="R76" s="18">
        <v>6.5170000000000002E-3</v>
      </c>
      <c r="S76" s="18">
        <v>4.5151570000000003</v>
      </c>
      <c r="U76" s="30" t="s">
        <v>550</v>
      </c>
    </row>
    <row r="77" spans="1:21">
      <c r="B77" s="30" t="s">
        <v>349</v>
      </c>
      <c r="C77" s="18">
        <v>9.4265450000000008</v>
      </c>
      <c r="D77" s="18">
        <v>0.58882800000000002</v>
      </c>
      <c r="E77" s="18">
        <v>0.76548300000000002</v>
      </c>
      <c r="F77" s="18">
        <v>35.679791000000002</v>
      </c>
      <c r="G77" s="18">
        <v>272.31091599999991</v>
      </c>
      <c r="H77" s="18">
        <v>119.58482499999997</v>
      </c>
      <c r="I77" s="18">
        <v>10.251549000000001</v>
      </c>
      <c r="J77" s="18">
        <v>19.868853000000001</v>
      </c>
      <c r="K77" s="18">
        <v>0.35180899999999998</v>
      </c>
      <c r="L77" s="18">
        <v>72.048574000000002</v>
      </c>
      <c r="M77" s="18">
        <v>104.24220799999998</v>
      </c>
      <c r="N77" s="18">
        <v>9.9558000000000008E-2</v>
      </c>
      <c r="O77" s="18">
        <v>51.648282999999999</v>
      </c>
      <c r="P77" s="18">
        <v>168.87830700000001</v>
      </c>
      <c r="Q77" s="18">
        <v>7.1222799999999973</v>
      </c>
      <c r="R77" s="18">
        <v>1.2248999999999999E-2</v>
      </c>
      <c r="S77" s="18">
        <v>5.7431689999999982</v>
      </c>
      <c r="U77" s="30" t="s">
        <v>551</v>
      </c>
    </row>
    <row r="78" spans="1:21">
      <c r="B78" s="30" t="s">
        <v>350</v>
      </c>
      <c r="C78" s="18">
        <v>7.8405989999999992</v>
      </c>
      <c r="D78" s="18">
        <v>0.53411799999999998</v>
      </c>
      <c r="E78" s="18">
        <v>0.66321199999999991</v>
      </c>
      <c r="F78" s="18">
        <v>29.266710000000003</v>
      </c>
      <c r="G78" s="18">
        <v>233.65265400000004</v>
      </c>
      <c r="H78" s="18">
        <v>107.10529099999998</v>
      </c>
      <c r="I78" s="18">
        <v>9.6039020000000015</v>
      </c>
      <c r="J78" s="18">
        <v>18.830521000000001</v>
      </c>
      <c r="K78" s="18">
        <v>0.24144199999999999</v>
      </c>
      <c r="L78" s="18">
        <v>56.502052999999997</v>
      </c>
      <c r="M78" s="18">
        <v>80.494279999999989</v>
      </c>
      <c r="N78" s="18">
        <v>5.4093000000000002E-2</v>
      </c>
      <c r="O78" s="18">
        <v>43.118045999999993</v>
      </c>
      <c r="P78" s="18">
        <v>143.11742399999994</v>
      </c>
      <c r="Q78" s="18">
        <v>6.7419069999999994</v>
      </c>
      <c r="R78" s="18">
        <v>2.4546999999999999E-2</v>
      </c>
      <c r="S78" s="18">
        <v>3.9359440000000001</v>
      </c>
      <c r="U78" s="30" t="s">
        <v>552</v>
      </c>
    </row>
    <row r="79" spans="1:21">
      <c r="B79" s="30" t="s">
        <v>351</v>
      </c>
      <c r="C79" s="18">
        <v>6.2864510000000005</v>
      </c>
      <c r="D79" s="18">
        <v>0.490068</v>
      </c>
      <c r="E79" s="18">
        <v>0.62515999999999994</v>
      </c>
      <c r="F79" s="18">
        <v>29.216382999999997</v>
      </c>
      <c r="G79" s="18">
        <v>183.99382000000003</v>
      </c>
      <c r="H79" s="18">
        <v>66.600045999999992</v>
      </c>
      <c r="I79" s="18">
        <v>9.4011319999999969</v>
      </c>
      <c r="J79" s="18">
        <v>19.031181</v>
      </c>
      <c r="K79" s="18">
        <v>0.52875499999999998</v>
      </c>
      <c r="L79" s="18">
        <v>49.042444999999987</v>
      </c>
      <c r="M79" s="18">
        <v>72.906536000000017</v>
      </c>
      <c r="N79" s="18">
        <v>2.9457999999999998E-2</v>
      </c>
      <c r="O79" s="18">
        <v>49.883961999999997</v>
      </c>
      <c r="P79" s="18">
        <v>161.83194600000004</v>
      </c>
      <c r="Q79" s="18">
        <v>3.9774229999999995</v>
      </c>
      <c r="R79" s="18">
        <v>1.3063E-2</v>
      </c>
      <c r="S79" s="18">
        <v>3.1367699999999998</v>
      </c>
      <c r="U79" s="30" t="s">
        <v>553</v>
      </c>
    </row>
    <row r="80" spans="1:21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31"/>
      <c r="Q80" s="31"/>
      <c r="R80" s="31"/>
      <c r="S80" s="31"/>
    </row>
    <row r="81" spans="1:21">
      <c r="A81" s="167">
        <v>2020</v>
      </c>
      <c r="B81" s="30" t="s">
        <v>340</v>
      </c>
      <c r="C81" s="18">
        <v>8.8222680000000011</v>
      </c>
      <c r="D81" s="18">
        <v>0.34106300000000001</v>
      </c>
      <c r="E81" s="18">
        <v>0.47319299999999997</v>
      </c>
      <c r="F81" s="18">
        <v>26.568934000000006</v>
      </c>
      <c r="G81" s="18">
        <v>242.45694299999997</v>
      </c>
      <c r="H81" s="18">
        <v>106.91110800000001</v>
      </c>
      <c r="I81" s="18">
        <v>8.6466659999999997</v>
      </c>
      <c r="J81" s="18">
        <v>17.564588000000001</v>
      </c>
      <c r="K81" s="18">
        <v>0.417771</v>
      </c>
      <c r="L81" s="18">
        <v>59.225092999999994</v>
      </c>
      <c r="M81" s="18">
        <v>80.10957700000003</v>
      </c>
      <c r="N81" s="18">
        <v>3.0376999999999998E-2</v>
      </c>
      <c r="O81" s="18">
        <v>47.771802000000001</v>
      </c>
      <c r="P81" s="18">
        <v>166.97504599999999</v>
      </c>
      <c r="Q81" s="18">
        <v>4.560651</v>
      </c>
      <c r="R81" s="18">
        <v>5.0290000000000005E-3</v>
      </c>
      <c r="S81" s="18">
        <v>5.1210120000000003</v>
      </c>
      <c r="T81" s="167">
        <v>2020</v>
      </c>
      <c r="U81" s="30" t="s">
        <v>542</v>
      </c>
    </row>
    <row r="82" spans="1:21">
      <c r="B82" s="30" t="s">
        <v>341</v>
      </c>
      <c r="C82" s="18">
        <v>8.3324850000000001</v>
      </c>
      <c r="D82" s="18">
        <v>0.47249300000000005</v>
      </c>
      <c r="E82" s="18">
        <v>0.52587499999999998</v>
      </c>
      <c r="F82" s="18">
        <v>25.729391</v>
      </c>
      <c r="G82" s="18">
        <v>239.08643199999997</v>
      </c>
      <c r="H82" s="18">
        <v>105.817747</v>
      </c>
      <c r="I82" s="18">
        <v>7.8273539999999997</v>
      </c>
      <c r="J82" s="18">
        <v>15.918761</v>
      </c>
      <c r="K82" s="18">
        <v>0.79679200000000006</v>
      </c>
      <c r="L82" s="18">
        <v>57.493535000000008</v>
      </c>
      <c r="M82" s="18">
        <v>86.815138999999988</v>
      </c>
      <c r="N82" s="18">
        <v>3.9802999999999998E-2</v>
      </c>
      <c r="O82" s="18">
        <v>42.329334000000003</v>
      </c>
      <c r="P82" s="18">
        <v>152.94780800000004</v>
      </c>
      <c r="Q82" s="18">
        <v>4.9933429999999976</v>
      </c>
      <c r="R82" s="18">
        <v>3.4529999999999999E-3</v>
      </c>
      <c r="S82" s="18">
        <v>5.1862110000000001</v>
      </c>
      <c r="U82" s="30" t="s">
        <v>543</v>
      </c>
    </row>
    <row r="83" spans="1:21">
      <c r="B83" s="30" t="s">
        <v>342</v>
      </c>
      <c r="C83" s="18">
        <v>9.6302959999999995</v>
      </c>
      <c r="D83" s="18">
        <v>0.49781200000000003</v>
      </c>
      <c r="E83" s="18">
        <v>0.44907800000000003</v>
      </c>
      <c r="F83" s="18">
        <v>42.281763999999995</v>
      </c>
      <c r="G83" s="18">
        <v>250.29979199999997</v>
      </c>
      <c r="H83" s="18">
        <v>82.687336999999985</v>
      </c>
      <c r="I83" s="18">
        <v>7.5332829999999991</v>
      </c>
      <c r="J83" s="18">
        <v>12.202448000000002</v>
      </c>
      <c r="K83" s="18">
        <v>0.60892400000000002</v>
      </c>
      <c r="L83" s="18">
        <v>60.068808999999995</v>
      </c>
      <c r="M83" s="18">
        <v>106.31768400000001</v>
      </c>
      <c r="N83" s="18">
        <v>4.6029E-2</v>
      </c>
      <c r="O83" s="18">
        <v>56.834417999999999</v>
      </c>
      <c r="P83" s="18">
        <v>171.97157899999999</v>
      </c>
      <c r="Q83" s="18">
        <v>3.0683089999999993</v>
      </c>
      <c r="R83" s="18">
        <v>3.552E-3</v>
      </c>
      <c r="S83" s="18">
        <v>3.7824590000000002</v>
      </c>
      <c r="U83" s="30" t="s">
        <v>544</v>
      </c>
    </row>
    <row r="84" spans="1:21">
      <c r="B84" s="30" t="s">
        <v>343</v>
      </c>
      <c r="C84" s="18">
        <v>7.989242</v>
      </c>
      <c r="D84" s="18">
        <v>0.33521600000000001</v>
      </c>
      <c r="E84" s="18">
        <v>0.44175500000000001</v>
      </c>
      <c r="F84" s="18">
        <v>35.909846000000002</v>
      </c>
      <c r="G84" s="18">
        <v>182.45111399999999</v>
      </c>
      <c r="H84" s="18">
        <v>36.119658000000001</v>
      </c>
      <c r="I84" s="18">
        <v>4.6099129999999997</v>
      </c>
      <c r="J84" s="18">
        <v>4.4018429999999995</v>
      </c>
      <c r="K84" s="18">
        <v>0.72922799999999999</v>
      </c>
      <c r="L84" s="18">
        <v>43.252861000000003</v>
      </c>
      <c r="M84" s="18">
        <v>99.074941999999993</v>
      </c>
      <c r="N84" s="18">
        <v>1.1977E-2</v>
      </c>
      <c r="O84" s="18">
        <v>56.250181000000012</v>
      </c>
      <c r="P84" s="18">
        <v>147.60286500000004</v>
      </c>
      <c r="Q84" s="18">
        <v>2.2395829999999997</v>
      </c>
      <c r="R84" s="18">
        <v>2.085E-3</v>
      </c>
      <c r="S84" s="18">
        <v>3.460105</v>
      </c>
      <c r="U84" s="30" t="s">
        <v>545</v>
      </c>
    </row>
    <row r="85" spans="1:21">
      <c r="B85" s="30" t="s">
        <v>344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U85" s="30" t="s">
        <v>546</v>
      </c>
    </row>
    <row r="86" spans="1:21">
      <c r="B86" s="30" t="s">
        <v>345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U86" s="30" t="s">
        <v>547</v>
      </c>
    </row>
    <row r="87" spans="1:21">
      <c r="B87" s="30" t="s">
        <v>346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U87" s="30" t="s">
        <v>548</v>
      </c>
    </row>
    <row r="88" spans="1:21">
      <c r="B88" s="30" t="s">
        <v>347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U88" s="30" t="s">
        <v>549</v>
      </c>
    </row>
    <row r="89" spans="1:21">
      <c r="B89" s="30" t="s">
        <v>348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U89" s="30" t="s">
        <v>550</v>
      </c>
    </row>
    <row r="90" spans="1:21">
      <c r="B90" s="30" t="s">
        <v>349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U90" s="30" t="s">
        <v>551</v>
      </c>
    </row>
    <row r="91" spans="1:21">
      <c r="B91" s="30" t="s">
        <v>350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U91" s="30" t="s">
        <v>552</v>
      </c>
    </row>
    <row r="92" spans="1:21">
      <c r="B92" s="30" t="s">
        <v>351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U92" s="30" t="s">
        <v>553</v>
      </c>
    </row>
    <row r="93" spans="1:21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21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21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21" s="20" customFormat="1" ht="21" customHeight="1" thickBot="1">
      <c r="A96" s="260" t="s">
        <v>629</v>
      </c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</row>
    <row r="97" spans="1:21" s="17" customFormat="1" ht="11.25" customHeight="1" thickBot="1">
      <c r="A97" s="224" t="s">
        <v>162</v>
      </c>
      <c r="B97" s="224" t="s">
        <v>163</v>
      </c>
      <c r="C97" s="257" t="s">
        <v>581</v>
      </c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9"/>
      <c r="T97" s="224" t="s">
        <v>539</v>
      </c>
      <c r="U97" s="224" t="s">
        <v>526</v>
      </c>
    </row>
    <row r="98" spans="1:21" ht="20.25" customHeight="1" thickBot="1">
      <c r="A98" s="225"/>
      <c r="B98" s="225"/>
      <c r="C98" s="93">
        <v>52</v>
      </c>
      <c r="D98" s="93">
        <v>53</v>
      </c>
      <c r="E98" s="93">
        <v>54</v>
      </c>
      <c r="F98" s="93">
        <v>55</v>
      </c>
      <c r="G98" s="93">
        <v>56</v>
      </c>
      <c r="H98" s="93">
        <v>57</v>
      </c>
      <c r="I98" s="93">
        <v>58</v>
      </c>
      <c r="J98" s="93">
        <v>59</v>
      </c>
      <c r="K98" s="93">
        <v>60</v>
      </c>
      <c r="L98" s="93">
        <v>61</v>
      </c>
      <c r="M98" s="93">
        <v>62</v>
      </c>
      <c r="N98" s="93">
        <v>63</v>
      </c>
      <c r="O98" s="93">
        <v>64</v>
      </c>
      <c r="P98" s="93">
        <v>65</v>
      </c>
      <c r="Q98" s="93">
        <v>66</v>
      </c>
      <c r="R98" s="93">
        <v>67</v>
      </c>
      <c r="S98" s="93">
        <v>68</v>
      </c>
      <c r="T98" s="225"/>
      <c r="U98" s="225"/>
    </row>
    <row r="99" spans="1:21">
      <c r="A99" s="167">
        <v>2019</v>
      </c>
      <c r="B99" s="30" t="s">
        <v>340</v>
      </c>
      <c r="C99" s="18">
        <v>13.519020999999999</v>
      </c>
      <c r="D99" s="18">
        <v>0.75565799999999994</v>
      </c>
      <c r="E99" s="18">
        <v>6.5826310000000001</v>
      </c>
      <c r="F99" s="18">
        <v>21.976421999999999</v>
      </c>
      <c r="G99" s="18">
        <v>19.960078999999997</v>
      </c>
      <c r="H99" s="18">
        <v>6.4323780000000008</v>
      </c>
      <c r="I99" s="18">
        <v>9.5727229999999999</v>
      </c>
      <c r="J99" s="18">
        <v>27.338057000000003</v>
      </c>
      <c r="K99" s="18">
        <v>10.498512000000002</v>
      </c>
      <c r="L99" s="18">
        <v>188.32011599999998</v>
      </c>
      <c r="M99" s="18">
        <v>82.907433000000012</v>
      </c>
      <c r="N99" s="18">
        <v>51.44464</v>
      </c>
      <c r="O99" s="18">
        <v>168.95974200000003</v>
      </c>
      <c r="P99" s="18">
        <v>5.1199460000000006</v>
      </c>
      <c r="Q99" s="18">
        <v>0.76618399999999998</v>
      </c>
      <c r="R99" s="18">
        <v>0.28920099999999999</v>
      </c>
      <c r="S99" s="18">
        <v>41.560164999999998</v>
      </c>
      <c r="T99" s="167">
        <v>2019</v>
      </c>
      <c r="U99" s="30" t="s">
        <v>542</v>
      </c>
    </row>
    <row r="100" spans="1:21">
      <c r="B100" s="30" t="s">
        <v>341</v>
      </c>
      <c r="C100" s="18">
        <v>12.649916999999999</v>
      </c>
      <c r="D100" s="18">
        <v>0.59034000000000009</v>
      </c>
      <c r="E100" s="18">
        <v>6.634923999999998</v>
      </c>
      <c r="F100" s="18">
        <v>23.597113999999998</v>
      </c>
      <c r="G100" s="18">
        <v>26.669169999999994</v>
      </c>
      <c r="H100" s="18">
        <v>5.8570039999999999</v>
      </c>
      <c r="I100" s="18">
        <v>9.669611999999999</v>
      </c>
      <c r="J100" s="18">
        <v>24.245168</v>
      </c>
      <c r="K100" s="18">
        <v>13.276592999999998</v>
      </c>
      <c r="L100" s="18">
        <v>176.0077</v>
      </c>
      <c r="M100" s="18">
        <v>89.34875000000001</v>
      </c>
      <c r="N100" s="18">
        <v>51.262789999999995</v>
      </c>
      <c r="O100" s="18">
        <v>166.35433800000001</v>
      </c>
      <c r="P100" s="18">
        <v>5.0714150000000009</v>
      </c>
      <c r="Q100" s="18">
        <v>0.77724300000000002</v>
      </c>
      <c r="R100" s="18">
        <v>0.37921300000000002</v>
      </c>
      <c r="S100" s="18">
        <v>41.79390200000001</v>
      </c>
      <c r="U100" s="30" t="s">
        <v>543</v>
      </c>
    </row>
    <row r="101" spans="1:21">
      <c r="B101" s="30" t="s">
        <v>342</v>
      </c>
      <c r="C101" s="18">
        <v>13.986179999999997</v>
      </c>
      <c r="D101" s="18">
        <v>1.163287</v>
      </c>
      <c r="E101" s="18">
        <v>7.1401059999999994</v>
      </c>
      <c r="F101" s="18">
        <v>26.571196999999998</v>
      </c>
      <c r="G101" s="18">
        <v>28.121922999999999</v>
      </c>
      <c r="H101" s="18">
        <v>7.0762159999999996</v>
      </c>
      <c r="I101" s="18">
        <v>10.800733000000001</v>
      </c>
      <c r="J101" s="18">
        <v>25.709188000000005</v>
      </c>
      <c r="K101" s="18">
        <v>16.136635999999999</v>
      </c>
      <c r="L101" s="18">
        <v>192.34201799999997</v>
      </c>
      <c r="M101" s="18">
        <v>88.963971999999998</v>
      </c>
      <c r="N101" s="18">
        <v>52.095192999999995</v>
      </c>
      <c r="O101" s="18">
        <v>141.33885100000001</v>
      </c>
      <c r="P101" s="18">
        <v>4.8683480000000001</v>
      </c>
      <c r="Q101" s="18">
        <v>0.80355300000000007</v>
      </c>
      <c r="R101" s="18">
        <v>0.37523600000000001</v>
      </c>
      <c r="S101" s="18">
        <v>44.484804000000004</v>
      </c>
      <c r="U101" s="30" t="s">
        <v>544</v>
      </c>
    </row>
    <row r="102" spans="1:21">
      <c r="B102" s="30" t="s">
        <v>343</v>
      </c>
      <c r="C102" s="18">
        <v>12.526805</v>
      </c>
      <c r="D102" s="18">
        <v>0.70782800000000001</v>
      </c>
      <c r="E102" s="18">
        <v>6.6381889999999988</v>
      </c>
      <c r="F102" s="18">
        <v>28.106842000000007</v>
      </c>
      <c r="G102" s="18">
        <v>28.847312000000006</v>
      </c>
      <c r="H102" s="18">
        <v>6.1171760000000006</v>
      </c>
      <c r="I102" s="18">
        <v>9.8469589999999982</v>
      </c>
      <c r="J102" s="18">
        <v>23.903493000000001</v>
      </c>
      <c r="K102" s="18">
        <v>14.662609</v>
      </c>
      <c r="L102" s="18">
        <v>172.73189299999999</v>
      </c>
      <c r="M102" s="18">
        <v>76.341243999999989</v>
      </c>
      <c r="N102" s="18">
        <v>43.708102000000011</v>
      </c>
      <c r="O102" s="18">
        <v>102.97779200000002</v>
      </c>
      <c r="P102" s="18">
        <v>4.0521380000000002</v>
      </c>
      <c r="Q102" s="18">
        <v>1.032489</v>
      </c>
      <c r="R102" s="18">
        <v>0.35538999999999998</v>
      </c>
      <c r="S102" s="18">
        <v>43.97917799999999</v>
      </c>
      <c r="U102" s="30" t="s">
        <v>545</v>
      </c>
    </row>
    <row r="103" spans="1:21">
      <c r="B103" s="30" t="s">
        <v>344</v>
      </c>
      <c r="C103" s="18">
        <v>15.001577999999999</v>
      </c>
      <c r="D103" s="18">
        <v>0.61497999999999997</v>
      </c>
      <c r="E103" s="18">
        <v>7.0575429999999981</v>
      </c>
      <c r="F103" s="18">
        <v>26.092166999999996</v>
      </c>
      <c r="G103" s="18">
        <v>28.804286999999995</v>
      </c>
      <c r="H103" s="18">
        <v>7.7635430000000003</v>
      </c>
      <c r="I103" s="18">
        <v>11.332554999999999</v>
      </c>
      <c r="J103" s="18">
        <v>26.345122000000003</v>
      </c>
      <c r="K103" s="18">
        <v>12.840331000000001</v>
      </c>
      <c r="L103" s="18">
        <v>185.85486399999999</v>
      </c>
      <c r="M103" s="18">
        <v>85.206876999999992</v>
      </c>
      <c r="N103" s="18">
        <v>51.090215000000008</v>
      </c>
      <c r="O103" s="18">
        <v>142.98821000000001</v>
      </c>
      <c r="P103" s="18">
        <v>4.9381110000000001</v>
      </c>
      <c r="Q103" s="18">
        <v>0.96729699999999985</v>
      </c>
      <c r="R103" s="18">
        <v>0.53059400000000001</v>
      </c>
      <c r="S103" s="18">
        <v>48.447203000000002</v>
      </c>
      <c r="U103" s="30" t="s">
        <v>546</v>
      </c>
    </row>
    <row r="104" spans="1:21">
      <c r="B104" s="30" t="s">
        <v>345</v>
      </c>
      <c r="C104" s="18">
        <v>12.018396000000003</v>
      </c>
      <c r="D104" s="18">
        <v>0.29193800000000003</v>
      </c>
      <c r="E104" s="18">
        <v>6.3212679999999999</v>
      </c>
      <c r="F104" s="18">
        <v>22.094331999999998</v>
      </c>
      <c r="G104" s="18">
        <v>22.447778</v>
      </c>
      <c r="H104" s="18">
        <v>6.4560809999999993</v>
      </c>
      <c r="I104" s="18">
        <v>9.1535969999999995</v>
      </c>
      <c r="J104" s="18">
        <v>23.223962</v>
      </c>
      <c r="K104" s="18">
        <v>9.5680960000000006</v>
      </c>
      <c r="L104" s="18">
        <v>172.39554000000001</v>
      </c>
      <c r="M104" s="18">
        <v>74.739731000000006</v>
      </c>
      <c r="N104" s="18">
        <v>49.738758999999988</v>
      </c>
      <c r="O104" s="18">
        <v>159.37901100000002</v>
      </c>
      <c r="P104" s="18">
        <v>4.3001079999999998</v>
      </c>
      <c r="Q104" s="18">
        <v>0.76279799999999998</v>
      </c>
      <c r="R104" s="18">
        <v>0.26935100000000001</v>
      </c>
      <c r="S104" s="18">
        <v>43.144432999999992</v>
      </c>
      <c r="U104" s="30" t="s">
        <v>547</v>
      </c>
    </row>
    <row r="105" spans="1:21">
      <c r="B105" s="30" t="s">
        <v>346</v>
      </c>
      <c r="C105" s="18">
        <v>13.913842000000002</v>
      </c>
      <c r="D105" s="18">
        <v>0.31673600000000002</v>
      </c>
      <c r="E105" s="18">
        <v>7.627114999999999</v>
      </c>
      <c r="F105" s="18">
        <v>25.203377999999997</v>
      </c>
      <c r="G105" s="18">
        <v>25.898503999999996</v>
      </c>
      <c r="H105" s="18">
        <v>7.9467789999999994</v>
      </c>
      <c r="I105" s="18">
        <v>10.183819</v>
      </c>
      <c r="J105" s="18">
        <v>27.087043999999999</v>
      </c>
      <c r="K105" s="18">
        <v>13.507287000000002</v>
      </c>
      <c r="L105" s="18">
        <v>225.78613699999997</v>
      </c>
      <c r="M105" s="18">
        <v>102.910732</v>
      </c>
      <c r="N105" s="18">
        <v>69.591011999999992</v>
      </c>
      <c r="O105" s="18">
        <v>240.76716000000002</v>
      </c>
      <c r="P105" s="18">
        <v>5.3195870000000003</v>
      </c>
      <c r="Q105" s="18">
        <v>1.043428</v>
      </c>
      <c r="R105" s="18">
        <v>0.69486300000000001</v>
      </c>
      <c r="S105" s="18">
        <v>51.431331999999983</v>
      </c>
      <c r="U105" s="30" t="s">
        <v>548</v>
      </c>
    </row>
    <row r="106" spans="1:21">
      <c r="B106" s="30" t="s">
        <v>347</v>
      </c>
      <c r="C106" s="18">
        <v>6.5523579999999999</v>
      </c>
      <c r="D106" s="18">
        <v>0.24088600000000002</v>
      </c>
      <c r="E106" s="18">
        <v>4.4872490000000003</v>
      </c>
      <c r="F106" s="18">
        <v>16.028268999999998</v>
      </c>
      <c r="G106" s="18">
        <v>13.736329999999995</v>
      </c>
      <c r="H106" s="18">
        <v>5.0697779999999995</v>
      </c>
      <c r="I106" s="18">
        <v>6.061401</v>
      </c>
      <c r="J106" s="18">
        <v>17.436484</v>
      </c>
      <c r="K106" s="18">
        <v>6.821098000000001</v>
      </c>
      <c r="L106" s="18">
        <v>157.62741399999999</v>
      </c>
      <c r="M106" s="18">
        <v>72.745582999999996</v>
      </c>
      <c r="N106" s="18">
        <v>46.946860999999991</v>
      </c>
      <c r="O106" s="18">
        <v>167.76517999999999</v>
      </c>
      <c r="P106" s="18">
        <v>3.7838550000000009</v>
      </c>
      <c r="Q106" s="18">
        <v>0.36326000000000003</v>
      </c>
      <c r="R106" s="18">
        <v>0.57808100000000007</v>
      </c>
      <c r="S106" s="18">
        <v>33.197356000000006</v>
      </c>
      <c r="U106" s="30" t="s">
        <v>549</v>
      </c>
    </row>
    <row r="107" spans="1:21">
      <c r="B107" s="30" t="s">
        <v>348</v>
      </c>
      <c r="C107" s="18">
        <v>13.232944999999997</v>
      </c>
      <c r="D107" s="18">
        <v>0.608186</v>
      </c>
      <c r="E107" s="18">
        <v>5.9351279999999997</v>
      </c>
      <c r="F107" s="18">
        <v>21.491274000000001</v>
      </c>
      <c r="G107" s="18">
        <v>14.699001999999998</v>
      </c>
      <c r="H107" s="18">
        <v>6.7297899999999995</v>
      </c>
      <c r="I107" s="18">
        <v>8.9761499999999987</v>
      </c>
      <c r="J107" s="18">
        <v>25.076842000000003</v>
      </c>
      <c r="K107" s="18">
        <v>8.1501149999999996</v>
      </c>
      <c r="L107" s="18">
        <v>144.96258200000003</v>
      </c>
      <c r="M107" s="18">
        <v>75.567974000000007</v>
      </c>
      <c r="N107" s="18">
        <v>55.492861000000005</v>
      </c>
      <c r="O107" s="18">
        <v>146.88822500000001</v>
      </c>
      <c r="P107" s="18">
        <v>3.4515739999999999</v>
      </c>
      <c r="Q107" s="18">
        <v>0.54728700000000008</v>
      </c>
      <c r="R107" s="18">
        <v>0.75603100000000001</v>
      </c>
      <c r="S107" s="18">
        <v>40.362318999999999</v>
      </c>
      <c r="U107" s="30" t="s">
        <v>550</v>
      </c>
    </row>
    <row r="108" spans="1:21">
      <c r="B108" s="30" t="s">
        <v>349</v>
      </c>
      <c r="C108" s="18">
        <v>17.500844999999998</v>
      </c>
      <c r="D108" s="18">
        <v>0.89479700000000006</v>
      </c>
      <c r="E108" s="18">
        <v>7.6808259999999997</v>
      </c>
      <c r="F108" s="18">
        <v>24.580556000000001</v>
      </c>
      <c r="G108" s="18">
        <v>17.420971999999999</v>
      </c>
      <c r="H108" s="18">
        <v>7.9486970000000001</v>
      </c>
      <c r="I108" s="18">
        <v>10.644824</v>
      </c>
      <c r="J108" s="18">
        <v>27.337721000000002</v>
      </c>
      <c r="K108" s="18">
        <v>10.559165</v>
      </c>
      <c r="L108" s="18">
        <v>205.39628200000001</v>
      </c>
      <c r="M108" s="18">
        <v>91.370233999999996</v>
      </c>
      <c r="N108" s="18">
        <v>64.71678</v>
      </c>
      <c r="O108" s="18">
        <v>150.32801800000001</v>
      </c>
      <c r="P108" s="18">
        <v>5.3416849999999991</v>
      </c>
      <c r="Q108" s="18">
        <v>0.62724999999999997</v>
      </c>
      <c r="R108" s="18">
        <v>0.38603799999999999</v>
      </c>
      <c r="S108" s="18">
        <v>50.234407000000004</v>
      </c>
      <c r="U108" s="30" t="s">
        <v>551</v>
      </c>
    </row>
    <row r="109" spans="1:21">
      <c r="B109" s="30" t="s">
        <v>350</v>
      </c>
      <c r="C109" s="18">
        <v>13.836275000000001</v>
      </c>
      <c r="D109" s="18">
        <v>0.93722299999999992</v>
      </c>
      <c r="E109" s="18">
        <v>5.9308620000000012</v>
      </c>
      <c r="F109" s="18">
        <v>23.737606</v>
      </c>
      <c r="G109" s="18">
        <v>16.393029000000002</v>
      </c>
      <c r="H109" s="18">
        <v>7.0659349999999996</v>
      </c>
      <c r="I109" s="18">
        <v>8.5798839999999998</v>
      </c>
      <c r="J109" s="18">
        <v>22.755749000000002</v>
      </c>
      <c r="K109" s="18">
        <v>10.589397</v>
      </c>
      <c r="L109" s="18">
        <v>178.710904</v>
      </c>
      <c r="M109" s="18">
        <v>81.935462999999999</v>
      </c>
      <c r="N109" s="18">
        <v>61.157762999999981</v>
      </c>
      <c r="O109" s="18">
        <v>133.414995</v>
      </c>
      <c r="P109" s="18">
        <v>5.1328250000000004</v>
      </c>
      <c r="Q109" s="18">
        <v>0.52427299999999999</v>
      </c>
      <c r="R109" s="18">
        <v>0.298651</v>
      </c>
      <c r="S109" s="18">
        <v>43.118318999999993</v>
      </c>
      <c r="U109" s="30" t="s">
        <v>552</v>
      </c>
    </row>
    <row r="110" spans="1:21">
      <c r="B110" s="30" t="s">
        <v>351</v>
      </c>
      <c r="C110" s="18">
        <v>9.8496090000000009</v>
      </c>
      <c r="D110" s="18">
        <v>0.67977399999999999</v>
      </c>
      <c r="E110" s="18">
        <v>5.3193659999999978</v>
      </c>
      <c r="F110" s="18">
        <v>17.058341000000002</v>
      </c>
      <c r="G110" s="18">
        <v>16.685935999999995</v>
      </c>
      <c r="H110" s="18">
        <v>6.0259940000000007</v>
      </c>
      <c r="I110" s="18">
        <v>6.3103129999999998</v>
      </c>
      <c r="J110" s="18">
        <v>17.076688000000004</v>
      </c>
      <c r="K110" s="18">
        <v>7.4089619999999998</v>
      </c>
      <c r="L110" s="18">
        <v>162.688894</v>
      </c>
      <c r="M110" s="18">
        <v>70.086246000000017</v>
      </c>
      <c r="N110" s="18">
        <v>50.423413999999994</v>
      </c>
      <c r="O110" s="18">
        <v>122.92113599999998</v>
      </c>
      <c r="P110" s="18">
        <v>4.5551289999999991</v>
      </c>
      <c r="Q110" s="18">
        <v>0.47137399999999996</v>
      </c>
      <c r="R110" s="18">
        <v>0.172068</v>
      </c>
      <c r="S110" s="18">
        <v>34.209219000000004</v>
      </c>
      <c r="U110" s="30" t="s">
        <v>553</v>
      </c>
    </row>
    <row r="111" spans="1:21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31"/>
      <c r="Q111" s="31"/>
      <c r="R111" s="31"/>
      <c r="S111" s="31"/>
    </row>
    <row r="112" spans="1:21">
      <c r="A112" s="167">
        <v>2020</v>
      </c>
      <c r="B112" s="30" t="s">
        <v>340</v>
      </c>
      <c r="C112" s="18">
        <v>14.171400999999999</v>
      </c>
      <c r="D112" s="18">
        <v>0.80396199999999995</v>
      </c>
      <c r="E112" s="18">
        <v>6.9732069999999995</v>
      </c>
      <c r="F112" s="18">
        <v>19.653928999999998</v>
      </c>
      <c r="G112" s="18">
        <v>22.462316999999999</v>
      </c>
      <c r="H112" s="18">
        <v>6.3064729999999996</v>
      </c>
      <c r="I112" s="18">
        <v>8.5634650000000008</v>
      </c>
      <c r="J112" s="18">
        <v>25.992087999999999</v>
      </c>
      <c r="K112" s="18">
        <v>11.306841000000002</v>
      </c>
      <c r="L112" s="18">
        <v>192.54694299999997</v>
      </c>
      <c r="M112" s="18">
        <v>88.393000999999998</v>
      </c>
      <c r="N112" s="18">
        <v>54.139335999999986</v>
      </c>
      <c r="O112" s="18">
        <v>171.83525800000001</v>
      </c>
      <c r="P112" s="18">
        <v>4.8472899999999992</v>
      </c>
      <c r="Q112" s="18">
        <v>0.56627899999999998</v>
      </c>
      <c r="R112" s="18">
        <v>0.26378000000000001</v>
      </c>
      <c r="S112" s="18">
        <v>36.494523999999998</v>
      </c>
      <c r="T112" s="167">
        <v>2020</v>
      </c>
      <c r="U112" s="30" t="s">
        <v>542</v>
      </c>
    </row>
    <row r="113" spans="1:21">
      <c r="B113" s="30" t="s">
        <v>341</v>
      </c>
      <c r="C113" s="18">
        <v>14.013831</v>
      </c>
      <c r="D113" s="18">
        <v>1.264284</v>
      </c>
      <c r="E113" s="18">
        <v>7.0502060000000011</v>
      </c>
      <c r="F113" s="18">
        <v>22.184736999999998</v>
      </c>
      <c r="G113" s="18">
        <v>23.34422</v>
      </c>
      <c r="H113" s="18">
        <v>5.6182710000000009</v>
      </c>
      <c r="I113" s="18">
        <v>8.8681840000000012</v>
      </c>
      <c r="J113" s="18">
        <v>25.130101</v>
      </c>
      <c r="K113" s="18">
        <v>11.604637</v>
      </c>
      <c r="L113" s="18">
        <v>172.44200999999998</v>
      </c>
      <c r="M113" s="18">
        <v>84.326304000000007</v>
      </c>
      <c r="N113" s="18">
        <v>55.562277999999992</v>
      </c>
      <c r="O113" s="18">
        <v>155.58594199999999</v>
      </c>
      <c r="P113" s="18">
        <v>4.2615079999999992</v>
      </c>
      <c r="Q113" s="18">
        <v>0.73987999999999998</v>
      </c>
      <c r="R113" s="18">
        <v>0.26625399999999999</v>
      </c>
      <c r="S113" s="18">
        <v>41.067032000000012</v>
      </c>
      <c r="U113" s="30" t="s">
        <v>543</v>
      </c>
    </row>
    <row r="114" spans="1:21">
      <c r="B114" s="30" t="s">
        <v>342</v>
      </c>
      <c r="C114" s="18">
        <v>14.651885999999999</v>
      </c>
      <c r="D114" s="18">
        <v>0.7432129999999999</v>
      </c>
      <c r="E114" s="18">
        <v>5.8104200000000006</v>
      </c>
      <c r="F114" s="18">
        <v>22.460708</v>
      </c>
      <c r="G114" s="18">
        <v>34.896258000000003</v>
      </c>
      <c r="H114" s="18">
        <v>5.2781289999999998</v>
      </c>
      <c r="I114" s="18">
        <v>7.8075919999999996</v>
      </c>
      <c r="J114" s="18">
        <v>20.678083999999998</v>
      </c>
      <c r="K114" s="18">
        <v>13.560308000000003</v>
      </c>
      <c r="L114" s="18">
        <v>155.74572700000002</v>
      </c>
      <c r="M114" s="18">
        <v>61.313697999999995</v>
      </c>
      <c r="N114" s="18">
        <v>40.159938000000004</v>
      </c>
      <c r="O114" s="18">
        <v>114.676957</v>
      </c>
      <c r="P114" s="18">
        <v>4.0410499999999994</v>
      </c>
      <c r="Q114" s="18">
        <v>0.52990099999999996</v>
      </c>
      <c r="R114" s="18">
        <v>0.286327</v>
      </c>
      <c r="S114" s="18">
        <v>40.574684000000005</v>
      </c>
      <c r="U114" s="30" t="s">
        <v>544</v>
      </c>
    </row>
    <row r="115" spans="1:21">
      <c r="B115" s="30" t="s">
        <v>343</v>
      </c>
      <c r="C115" s="18">
        <v>9.5791929999999983</v>
      </c>
      <c r="D115" s="18">
        <v>0.18604100000000001</v>
      </c>
      <c r="E115" s="18">
        <v>3.0221269999999998</v>
      </c>
      <c r="F115" s="18">
        <v>15.333065</v>
      </c>
      <c r="G115" s="18">
        <v>30.893813999999999</v>
      </c>
      <c r="H115" s="18">
        <v>1.4642390000000001</v>
      </c>
      <c r="I115" s="18">
        <v>4.2723899999999997</v>
      </c>
      <c r="J115" s="18">
        <v>11.319751</v>
      </c>
      <c r="K115" s="18">
        <v>8.3797669999999993</v>
      </c>
      <c r="L115" s="18">
        <v>97.068933999999985</v>
      </c>
      <c r="M115" s="18">
        <v>33.457821000000003</v>
      </c>
      <c r="N115" s="18">
        <v>28.973109999999998</v>
      </c>
      <c r="O115" s="18">
        <v>51.016714999999998</v>
      </c>
      <c r="P115" s="18">
        <v>1.2244010000000001</v>
      </c>
      <c r="Q115" s="18">
        <v>0.15348200000000001</v>
      </c>
      <c r="R115" s="18">
        <v>7.6812999999999992E-2</v>
      </c>
      <c r="S115" s="18">
        <v>29.616239999999998</v>
      </c>
      <c r="U115" s="30" t="s">
        <v>545</v>
      </c>
    </row>
    <row r="116" spans="1:21">
      <c r="B116" s="30" t="s">
        <v>344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U116" s="30" t="s">
        <v>546</v>
      </c>
    </row>
    <row r="117" spans="1:21">
      <c r="B117" s="30" t="s">
        <v>345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U117" s="30" t="s">
        <v>547</v>
      </c>
    </row>
    <row r="118" spans="1:21">
      <c r="B118" s="30" t="s">
        <v>346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U118" s="30" t="s">
        <v>548</v>
      </c>
    </row>
    <row r="119" spans="1:21">
      <c r="B119" s="30" t="s">
        <v>347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U119" s="30" t="s">
        <v>549</v>
      </c>
    </row>
    <row r="120" spans="1:21">
      <c r="B120" s="30" t="s">
        <v>348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U120" s="30" t="s">
        <v>550</v>
      </c>
    </row>
    <row r="121" spans="1:21">
      <c r="B121" s="30" t="s">
        <v>349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U121" s="30" t="s">
        <v>551</v>
      </c>
    </row>
    <row r="122" spans="1:21">
      <c r="B122" s="30" t="s">
        <v>350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U122" s="30" t="s">
        <v>552</v>
      </c>
    </row>
    <row r="123" spans="1:21">
      <c r="B123" s="30" t="s">
        <v>351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U123" s="30" t="s">
        <v>553</v>
      </c>
    </row>
    <row r="124" spans="1:21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21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21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21" s="20" customFormat="1" ht="21" customHeight="1" thickBot="1">
      <c r="A127" s="260" t="s">
        <v>629</v>
      </c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</row>
    <row r="128" spans="1:21" s="17" customFormat="1" ht="11.25" customHeight="1" thickBot="1">
      <c r="A128" s="224" t="s">
        <v>162</v>
      </c>
      <c r="B128" s="224" t="s">
        <v>163</v>
      </c>
      <c r="C128" s="257" t="s">
        <v>581</v>
      </c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9"/>
      <c r="T128" s="224" t="s">
        <v>539</v>
      </c>
      <c r="U128" s="224" t="s">
        <v>526</v>
      </c>
    </row>
    <row r="129" spans="1:21" ht="20.25" customHeight="1" thickBot="1">
      <c r="A129" s="225"/>
      <c r="B129" s="225"/>
      <c r="C129" s="93">
        <v>69</v>
      </c>
      <c r="D129" s="93">
        <v>70</v>
      </c>
      <c r="E129" s="93">
        <v>71</v>
      </c>
      <c r="F129" s="93">
        <v>72</v>
      </c>
      <c r="G129" s="93">
        <v>73</v>
      </c>
      <c r="H129" s="93">
        <v>74</v>
      </c>
      <c r="I129" s="93">
        <v>75</v>
      </c>
      <c r="J129" s="93">
        <v>76</v>
      </c>
      <c r="K129" s="93">
        <v>78</v>
      </c>
      <c r="L129" s="93">
        <v>79</v>
      </c>
      <c r="M129" s="93">
        <v>80</v>
      </c>
      <c r="N129" s="93">
        <v>81</v>
      </c>
      <c r="O129" s="93">
        <v>82</v>
      </c>
      <c r="P129" s="93">
        <v>83</v>
      </c>
      <c r="Q129" s="93">
        <v>84</v>
      </c>
      <c r="R129" s="93">
        <v>85</v>
      </c>
      <c r="S129" s="93">
        <v>86</v>
      </c>
      <c r="T129" s="225"/>
      <c r="U129" s="225"/>
    </row>
    <row r="130" spans="1:21">
      <c r="A130" s="167">
        <v>2019</v>
      </c>
      <c r="B130" s="30" t="s">
        <v>340</v>
      </c>
      <c r="C130" s="18">
        <v>61.847724999999997</v>
      </c>
      <c r="D130" s="18">
        <v>48.510874999999999</v>
      </c>
      <c r="E130" s="18">
        <v>21.326269</v>
      </c>
      <c r="F130" s="18">
        <v>130.62116599999999</v>
      </c>
      <c r="G130" s="18">
        <v>135.38743800000003</v>
      </c>
      <c r="H130" s="18">
        <v>18.569348000000002</v>
      </c>
      <c r="I130" s="18">
        <v>0.27279899999999996</v>
      </c>
      <c r="J130" s="18">
        <v>57.170435999999995</v>
      </c>
      <c r="K130" s="18">
        <v>1.6188289999999999</v>
      </c>
      <c r="L130" s="18">
        <v>0.73603300000000005</v>
      </c>
      <c r="M130" s="18">
        <v>1.1748589999999999</v>
      </c>
      <c r="N130" s="18">
        <v>0.108726</v>
      </c>
      <c r="O130" s="18">
        <v>15.755341</v>
      </c>
      <c r="P130" s="18">
        <v>31.093747</v>
      </c>
      <c r="Q130" s="18">
        <v>272.02482199999986</v>
      </c>
      <c r="R130" s="18">
        <v>394.00546799999995</v>
      </c>
      <c r="S130" s="18">
        <v>0.186529</v>
      </c>
      <c r="T130" s="167">
        <v>2019</v>
      </c>
      <c r="U130" s="30" t="s">
        <v>542</v>
      </c>
    </row>
    <row r="131" spans="1:21">
      <c r="B131" s="30" t="s">
        <v>341</v>
      </c>
      <c r="C131" s="18">
        <v>60.481220000000008</v>
      </c>
      <c r="D131" s="18">
        <v>44.808627999999999</v>
      </c>
      <c r="E131" s="18">
        <v>23.560881000000002</v>
      </c>
      <c r="F131" s="18">
        <v>122.22629799999999</v>
      </c>
      <c r="G131" s="18">
        <v>137.08033899999998</v>
      </c>
      <c r="H131" s="18">
        <v>21.834481</v>
      </c>
      <c r="I131" s="18">
        <v>0.22603200000000001</v>
      </c>
      <c r="J131" s="18">
        <v>58.885635999999998</v>
      </c>
      <c r="K131" s="18">
        <v>1.9165140000000001</v>
      </c>
      <c r="L131" s="18">
        <v>0.82952800000000004</v>
      </c>
      <c r="M131" s="18">
        <v>0.84645599999999999</v>
      </c>
      <c r="N131" s="18">
        <v>8.5765999999999995E-2</v>
      </c>
      <c r="O131" s="18">
        <v>16.999571</v>
      </c>
      <c r="P131" s="18">
        <v>25.806346000000005</v>
      </c>
      <c r="Q131" s="18">
        <v>291.378602</v>
      </c>
      <c r="R131" s="18">
        <v>394.10558300000008</v>
      </c>
      <c r="S131" s="18">
        <v>0.417464</v>
      </c>
      <c r="U131" s="30" t="s">
        <v>543</v>
      </c>
    </row>
    <row r="132" spans="1:21">
      <c r="B132" s="30" t="s">
        <v>342</v>
      </c>
      <c r="C132" s="18">
        <v>63.172699000000009</v>
      </c>
      <c r="D132" s="18">
        <v>50.781855999999998</v>
      </c>
      <c r="E132" s="18">
        <v>21.382004000000002</v>
      </c>
      <c r="F132" s="18">
        <v>127.27936800000001</v>
      </c>
      <c r="G132" s="18">
        <v>132.97647499999999</v>
      </c>
      <c r="H132" s="18">
        <v>18.896502999999999</v>
      </c>
      <c r="I132" s="18">
        <v>0.28360800000000003</v>
      </c>
      <c r="J132" s="18">
        <v>62.587980999999999</v>
      </c>
      <c r="K132" s="18">
        <v>1.803088</v>
      </c>
      <c r="L132" s="18">
        <v>0.81784199999999996</v>
      </c>
      <c r="M132" s="18">
        <v>1.6037670000000002</v>
      </c>
      <c r="N132" s="18">
        <v>0.11681900000000001</v>
      </c>
      <c r="O132" s="18">
        <v>18.523645999999999</v>
      </c>
      <c r="P132" s="18">
        <v>35.063540000000003</v>
      </c>
      <c r="Q132" s="18">
        <v>303.22714500000012</v>
      </c>
      <c r="R132" s="18">
        <v>417.55971100000011</v>
      </c>
      <c r="S132" s="18">
        <v>0.43791000000000002</v>
      </c>
      <c r="U132" s="30" t="s">
        <v>544</v>
      </c>
    </row>
    <row r="133" spans="1:21">
      <c r="B133" s="30" t="s">
        <v>343</v>
      </c>
      <c r="C133" s="18">
        <v>59.351314000000009</v>
      </c>
      <c r="D133" s="18">
        <v>50.417866000000004</v>
      </c>
      <c r="E133" s="18">
        <v>20.552576000000002</v>
      </c>
      <c r="F133" s="18">
        <v>126.01593600000001</v>
      </c>
      <c r="G133" s="18">
        <v>143.87767600000001</v>
      </c>
      <c r="H133" s="18">
        <v>16.859895999999999</v>
      </c>
      <c r="I133" s="18">
        <v>0.18264900000000001</v>
      </c>
      <c r="J133" s="18">
        <v>58.937921000000003</v>
      </c>
      <c r="K133" s="18">
        <v>1.9016499999999998</v>
      </c>
      <c r="L133" s="18">
        <v>0.98956700000000009</v>
      </c>
      <c r="M133" s="18">
        <v>1.077216</v>
      </c>
      <c r="N133" s="18">
        <v>5.1854999999999998E-2</v>
      </c>
      <c r="O133" s="18">
        <v>17.005143</v>
      </c>
      <c r="P133" s="18">
        <v>28.138357999999997</v>
      </c>
      <c r="Q133" s="18">
        <v>281.17644000000007</v>
      </c>
      <c r="R133" s="18">
        <v>376.09541799999982</v>
      </c>
      <c r="S133" s="18">
        <v>0.288881</v>
      </c>
      <c r="U133" s="30" t="s">
        <v>545</v>
      </c>
    </row>
    <row r="134" spans="1:21">
      <c r="B134" s="30" t="s">
        <v>344</v>
      </c>
      <c r="C134" s="18">
        <v>64.248878999999988</v>
      </c>
      <c r="D134" s="18">
        <v>53.713017999999991</v>
      </c>
      <c r="E134" s="18">
        <v>24.252379000000001</v>
      </c>
      <c r="F134" s="18">
        <v>145.74062300000003</v>
      </c>
      <c r="G134" s="18">
        <v>149.49299699999995</v>
      </c>
      <c r="H134" s="18">
        <v>14.988979</v>
      </c>
      <c r="I134" s="18">
        <v>8.9605999999999991E-2</v>
      </c>
      <c r="J134" s="18">
        <v>68.320642000000007</v>
      </c>
      <c r="K134" s="18">
        <v>1.7906819999999999</v>
      </c>
      <c r="L134" s="18">
        <v>0.96760899999999994</v>
      </c>
      <c r="M134" s="18">
        <v>1.868806</v>
      </c>
      <c r="N134" s="18">
        <v>0.32066699999999998</v>
      </c>
      <c r="O134" s="18">
        <v>17.796953999999992</v>
      </c>
      <c r="P134" s="18">
        <v>34.703471999999998</v>
      </c>
      <c r="Q134" s="18">
        <v>318.12892600000026</v>
      </c>
      <c r="R134" s="18">
        <v>444.7617590000001</v>
      </c>
      <c r="S134" s="18">
        <v>1.0834070000000002</v>
      </c>
      <c r="U134" s="30" t="s">
        <v>546</v>
      </c>
    </row>
    <row r="135" spans="1:21">
      <c r="B135" s="30" t="s">
        <v>345</v>
      </c>
      <c r="C135" s="18">
        <v>55.140613999999992</v>
      </c>
      <c r="D135" s="18">
        <v>47.200136999999998</v>
      </c>
      <c r="E135" s="18">
        <v>23.280473000000001</v>
      </c>
      <c r="F135" s="18">
        <v>107.300253</v>
      </c>
      <c r="G135" s="18">
        <v>129.667204</v>
      </c>
      <c r="H135" s="18">
        <v>12.273693999999999</v>
      </c>
      <c r="I135" s="18">
        <v>0.22185300000000002</v>
      </c>
      <c r="J135" s="18">
        <v>59.682864000000002</v>
      </c>
      <c r="K135" s="18">
        <v>1.6472790000000002</v>
      </c>
      <c r="L135" s="18">
        <v>0.983433</v>
      </c>
      <c r="M135" s="18">
        <v>1.0736679999999998</v>
      </c>
      <c r="N135" s="18">
        <v>8.6650999999999992E-2</v>
      </c>
      <c r="O135" s="18">
        <v>16.193653999999999</v>
      </c>
      <c r="P135" s="18">
        <v>31.131195000000005</v>
      </c>
      <c r="Q135" s="18">
        <v>302.1299469999999</v>
      </c>
      <c r="R135" s="18">
        <v>358.15748299999996</v>
      </c>
      <c r="S135" s="18">
        <v>0.48019500000000004</v>
      </c>
      <c r="U135" s="30" t="s">
        <v>547</v>
      </c>
    </row>
    <row r="136" spans="1:21">
      <c r="B136" s="30" t="s">
        <v>346</v>
      </c>
      <c r="C136" s="18">
        <v>69.437034000000011</v>
      </c>
      <c r="D136" s="18">
        <v>50.562714999999997</v>
      </c>
      <c r="E136" s="18">
        <v>27.392778999999997</v>
      </c>
      <c r="F136" s="18">
        <v>110.950473</v>
      </c>
      <c r="G136" s="18">
        <v>152.59531699999997</v>
      </c>
      <c r="H136" s="18">
        <v>16.566869999999998</v>
      </c>
      <c r="I136" s="18">
        <v>4.9114999999999999E-2</v>
      </c>
      <c r="J136" s="18">
        <v>68.219885999999988</v>
      </c>
      <c r="K136" s="18">
        <v>2.0044719999999998</v>
      </c>
      <c r="L136" s="18">
        <v>1.0360420000000001</v>
      </c>
      <c r="M136" s="18">
        <v>1.5023490000000002</v>
      </c>
      <c r="N136" s="18">
        <v>0.17638400000000001</v>
      </c>
      <c r="O136" s="18">
        <v>20.318693999999994</v>
      </c>
      <c r="P136" s="18">
        <v>35.97285500000001</v>
      </c>
      <c r="Q136" s="18">
        <v>325.19641200000024</v>
      </c>
      <c r="R136" s="18">
        <v>398.38026900000006</v>
      </c>
      <c r="S136" s="18">
        <v>0.41873400000000005</v>
      </c>
      <c r="U136" s="30" t="s">
        <v>548</v>
      </c>
    </row>
    <row r="137" spans="1:21">
      <c r="B137" s="30" t="s">
        <v>347</v>
      </c>
      <c r="C137" s="18">
        <v>41.789687000000022</v>
      </c>
      <c r="D137" s="18">
        <v>42.019023999999995</v>
      </c>
      <c r="E137" s="18">
        <v>24.170393999999998</v>
      </c>
      <c r="F137" s="18">
        <v>83.848742999999999</v>
      </c>
      <c r="G137" s="18">
        <v>97.727757000000025</v>
      </c>
      <c r="H137" s="18">
        <v>8.1203150000000015</v>
      </c>
      <c r="I137" s="18">
        <v>7.9797000000000007E-2</v>
      </c>
      <c r="J137" s="18">
        <v>35.838155</v>
      </c>
      <c r="K137" s="18">
        <v>1.294027</v>
      </c>
      <c r="L137" s="18">
        <v>0.61535399999999996</v>
      </c>
      <c r="M137" s="18">
        <v>0.324679</v>
      </c>
      <c r="N137" s="18">
        <v>7.4429999999999996E-2</v>
      </c>
      <c r="O137" s="18">
        <v>12.133490999999999</v>
      </c>
      <c r="P137" s="18">
        <v>20.482398000000003</v>
      </c>
      <c r="Q137" s="18">
        <v>220.66094000000007</v>
      </c>
      <c r="R137" s="18">
        <v>333.23170099999993</v>
      </c>
      <c r="S137" s="18">
        <v>0.24644300000000002</v>
      </c>
      <c r="U137" s="30" t="s">
        <v>549</v>
      </c>
    </row>
    <row r="138" spans="1:21">
      <c r="B138" s="30" t="s">
        <v>348</v>
      </c>
      <c r="C138" s="18">
        <v>57.342124999999996</v>
      </c>
      <c r="D138" s="18">
        <v>44.458352999999995</v>
      </c>
      <c r="E138" s="18">
        <v>28.569489000000001</v>
      </c>
      <c r="F138" s="18">
        <v>92.321072000000001</v>
      </c>
      <c r="G138" s="18">
        <v>131.95834800000003</v>
      </c>
      <c r="H138" s="18">
        <v>17.189414999999997</v>
      </c>
      <c r="I138" s="18">
        <v>0.17852000000000001</v>
      </c>
      <c r="J138" s="18">
        <v>57.889456999999993</v>
      </c>
      <c r="K138" s="18">
        <v>2.1310210000000001</v>
      </c>
      <c r="L138" s="18">
        <v>0.68042400000000003</v>
      </c>
      <c r="M138" s="18">
        <v>1.4722139999999999</v>
      </c>
      <c r="N138" s="18">
        <v>0.12570900000000002</v>
      </c>
      <c r="O138" s="18">
        <v>15.981769000000002</v>
      </c>
      <c r="P138" s="18">
        <v>33.723799</v>
      </c>
      <c r="Q138" s="18">
        <v>287.99607600000007</v>
      </c>
      <c r="R138" s="18">
        <v>399.90696200000025</v>
      </c>
      <c r="S138" s="18">
        <v>0.45208599999999999</v>
      </c>
      <c r="U138" s="30" t="s">
        <v>550</v>
      </c>
    </row>
    <row r="139" spans="1:21">
      <c r="B139" s="30" t="s">
        <v>349</v>
      </c>
      <c r="C139" s="18">
        <v>69.023739999999989</v>
      </c>
      <c r="D139" s="18">
        <v>45.669578999999999</v>
      </c>
      <c r="E139" s="18">
        <v>32.632699000000002</v>
      </c>
      <c r="F139" s="18">
        <v>120.004009</v>
      </c>
      <c r="G139" s="18">
        <v>151.39354300000002</v>
      </c>
      <c r="H139" s="18">
        <v>16.096087000000001</v>
      </c>
      <c r="I139" s="18">
        <v>4.8066999999999999E-2</v>
      </c>
      <c r="J139" s="18">
        <v>68.246771999999993</v>
      </c>
      <c r="K139" s="18">
        <v>2.7166800000000002</v>
      </c>
      <c r="L139" s="18">
        <v>0.91361200000000009</v>
      </c>
      <c r="M139" s="18">
        <v>2.0133220000000001</v>
      </c>
      <c r="N139" s="18">
        <v>0.232658</v>
      </c>
      <c r="O139" s="18">
        <v>18.760110000000001</v>
      </c>
      <c r="P139" s="18">
        <v>35.691691999999996</v>
      </c>
      <c r="Q139" s="18">
        <v>363.10724600000003</v>
      </c>
      <c r="R139" s="18">
        <v>460.42996000000005</v>
      </c>
      <c r="S139" s="18">
        <v>0.48601099999999997</v>
      </c>
      <c r="U139" s="30" t="s">
        <v>551</v>
      </c>
    </row>
    <row r="140" spans="1:21">
      <c r="B140" s="30" t="s">
        <v>350</v>
      </c>
      <c r="C140" s="18">
        <v>59.394799999999996</v>
      </c>
      <c r="D140" s="18">
        <v>44.362225000000002</v>
      </c>
      <c r="E140" s="18">
        <v>28.352746999999994</v>
      </c>
      <c r="F140" s="18">
        <v>85.301858999999979</v>
      </c>
      <c r="G140" s="18">
        <v>137.52305300000003</v>
      </c>
      <c r="H140" s="18">
        <v>19.403229999999997</v>
      </c>
      <c r="I140" s="18">
        <v>8.8405000000000011E-2</v>
      </c>
      <c r="J140" s="18">
        <v>56.681339999999999</v>
      </c>
      <c r="K140" s="18">
        <v>2.2642610000000003</v>
      </c>
      <c r="L140" s="18">
        <v>0.86409999999999998</v>
      </c>
      <c r="M140" s="18">
        <v>1.0874630000000001</v>
      </c>
      <c r="N140" s="18">
        <v>0.231157</v>
      </c>
      <c r="O140" s="18">
        <v>17.073353999999998</v>
      </c>
      <c r="P140" s="18">
        <v>34.875743</v>
      </c>
      <c r="Q140" s="18">
        <v>344.77552500000002</v>
      </c>
      <c r="R140" s="18">
        <v>430.10251400000004</v>
      </c>
      <c r="S140" s="18">
        <v>0.39160899999999998</v>
      </c>
      <c r="U140" s="30" t="s">
        <v>552</v>
      </c>
    </row>
    <row r="141" spans="1:21">
      <c r="B141" s="30" t="s">
        <v>351</v>
      </c>
      <c r="C141" s="18">
        <v>48.965181999999999</v>
      </c>
      <c r="D141" s="18">
        <v>37.396169999999998</v>
      </c>
      <c r="E141" s="18">
        <v>25.028413</v>
      </c>
      <c r="F141" s="18">
        <v>92.560654999999997</v>
      </c>
      <c r="G141" s="18">
        <v>111.02770099999996</v>
      </c>
      <c r="H141" s="18">
        <v>13.520586</v>
      </c>
      <c r="I141" s="18">
        <v>6.2271999999999994E-2</v>
      </c>
      <c r="J141" s="18">
        <v>42.007995000000008</v>
      </c>
      <c r="K141" s="18">
        <v>0.87665599999999999</v>
      </c>
      <c r="L141" s="18">
        <v>0.73044299999999995</v>
      </c>
      <c r="M141" s="18">
        <v>0.75766100000000003</v>
      </c>
      <c r="N141" s="18">
        <v>0.30100400000000005</v>
      </c>
      <c r="O141" s="18">
        <v>16.212623999999995</v>
      </c>
      <c r="P141" s="18">
        <v>23.915644</v>
      </c>
      <c r="Q141" s="18">
        <v>306.56716900000004</v>
      </c>
      <c r="R141" s="18">
        <v>345.13256800000005</v>
      </c>
      <c r="S141" s="18">
        <v>0.50834200000000007</v>
      </c>
      <c r="U141" s="30" t="s">
        <v>553</v>
      </c>
    </row>
    <row r="142" spans="1:21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31"/>
      <c r="Q142" s="31"/>
      <c r="R142" s="31"/>
      <c r="S142" s="31"/>
    </row>
    <row r="143" spans="1:21">
      <c r="A143" s="167">
        <v>2020</v>
      </c>
      <c r="B143" s="30" t="s">
        <v>340</v>
      </c>
      <c r="C143" s="18">
        <v>62.189388999999998</v>
      </c>
      <c r="D143" s="18">
        <v>46.726399000000001</v>
      </c>
      <c r="E143" s="18">
        <v>37.703098000000004</v>
      </c>
      <c r="F143" s="18">
        <v>111.087531</v>
      </c>
      <c r="G143" s="18">
        <v>127.00703300000004</v>
      </c>
      <c r="H143" s="18">
        <v>20.110780999999999</v>
      </c>
      <c r="I143" s="18">
        <v>4.0236999999999995E-2</v>
      </c>
      <c r="J143" s="18">
        <v>57.923561000000007</v>
      </c>
      <c r="K143" s="18">
        <v>1.6333659999999999</v>
      </c>
      <c r="L143" s="18">
        <v>0.788103</v>
      </c>
      <c r="M143" s="18">
        <v>1.016319</v>
      </c>
      <c r="N143" s="18">
        <v>0.211032</v>
      </c>
      <c r="O143" s="18">
        <v>18.658746999999998</v>
      </c>
      <c r="P143" s="18">
        <v>31.886562000000001</v>
      </c>
      <c r="Q143" s="18">
        <v>309.09948200000002</v>
      </c>
      <c r="R143" s="18">
        <v>424.63320499999998</v>
      </c>
      <c r="S143" s="18">
        <v>0.38042500000000001</v>
      </c>
      <c r="T143" s="167">
        <v>2020</v>
      </c>
      <c r="U143" s="30" t="s">
        <v>542</v>
      </c>
    </row>
    <row r="144" spans="1:21">
      <c r="B144" s="30" t="s">
        <v>341</v>
      </c>
      <c r="C144" s="18">
        <v>60.647802000000006</v>
      </c>
      <c r="D144" s="18">
        <v>42.858981</v>
      </c>
      <c r="E144" s="18">
        <v>26.831204</v>
      </c>
      <c r="F144" s="18">
        <v>96.890045000000001</v>
      </c>
      <c r="G144" s="18">
        <v>117.702759</v>
      </c>
      <c r="H144" s="18">
        <v>17.391589</v>
      </c>
      <c r="I144" s="18">
        <v>7.0230000000000001E-2</v>
      </c>
      <c r="J144" s="18">
        <v>62.898622999999994</v>
      </c>
      <c r="K144" s="18">
        <v>1.5858509999999999</v>
      </c>
      <c r="L144" s="18">
        <v>0.8999379999999999</v>
      </c>
      <c r="M144" s="18">
        <v>0.53340699999999996</v>
      </c>
      <c r="N144" s="18">
        <v>0.120944</v>
      </c>
      <c r="O144" s="18">
        <v>16.119703999999999</v>
      </c>
      <c r="P144" s="18">
        <v>30.874354</v>
      </c>
      <c r="Q144" s="18">
        <v>305.933269</v>
      </c>
      <c r="R144" s="18">
        <v>398.63087600000006</v>
      </c>
      <c r="S144" s="18">
        <v>0.54495000000000005</v>
      </c>
      <c r="U144" s="30" t="s">
        <v>543</v>
      </c>
    </row>
    <row r="145" spans="1:21">
      <c r="B145" s="30" t="s">
        <v>342</v>
      </c>
      <c r="C145" s="18">
        <v>55.80954100000001</v>
      </c>
      <c r="D145" s="18">
        <v>43.337954000000011</v>
      </c>
      <c r="E145" s="18">
        <v>20.582566000000007</v>
      </c>
      <c r="F145" s="18">
        <v>97.211202</v>
      </c>
      <c r="G145" s="18">
        <v>130.41973200000001</v>
      </c>
      <c r="H145" s="18">
        <v>14.439394</v>
      </c>
      <c r="I145" s="18">
        <v>2.6773000000000002E-2</v>
      </c>
      <c r="J145" s="18">
        <v>54.119194999999998</v>
      </c>
      <c r="K145" s="18">
        <v>1.6792499999999999</v>
      </c>
      <c r="L145" s="18">
        <v>0.55395599999999989</v>
      </c>
      <c r="M145" s="18">
        <v>1.457487</v>
      </c>
      <c r="N145" s="18">
        <v>0.117715</v>
      </c>
      <c r="O145" s="18">
        <v>14.852381000000001</v>
      </c>
      <c r="P145" s="18">
        <v>26.687093000000004</v>
      </c>
      <c r="Q145" s="18">
        <v>294.21177500000005</v>
      </c>
      <c r="R145" s="18">
        <v>343.43799800000005</v>
      </c>
      <c r="S145" s="18">
        <v>0.35556100000000002</v>
      </c>
      <c r="U145" s="30" t="s">
        <v>544</v>
      </c>
    </row>
    <row r="146" spans="1:21">
      <c r="B146" s="30" t="s">
        <v>343</v>
      </c>
      <c r="C146" s="18">
        <v>31.894058999999999</v>
      </c>
      <c r="D146" s="18">
        <v>35.048432999999996</v>
      </c>
      <c r="E146" s="18">
        <v>14.323694</v>
      </c>
      <c r="F146" s="18">
        <v>83.148468000000008</v>
      </c>
      <c r="G146" s="18">
        <v>97.916961000000043</v>
      </c>
      <c r="H146" s="18">
        <v>9.2243680000000019</v>
      </c>
      <c r="I146" s="18">
        <v>1.8598E-2</v>
      </c>
      <c r="J146" s="18">
        <v>33.300283999999998</v>
      </c>
      <c r="K146" s="18">
        <v>0.18431800000000001</v>
      </c>
      <c r="L146" s="18">
        <v>0.79043400000000008</v>
      </c>
      <c r="M146" s="18">
        <v>1.033256</v>
      </c>
      <c r="N146" s="18">
        <v>0.11552899999999999</v>
      </c>
      <c r="O146" s="18">
        <v>11.806438</v>
      </c>
      <c r="P146" s="18">
        <v>16.187804000000003</v>
      </c>
      <c r="Q146" s="18">
        <v>176.95429799999997</v>
      </c>
      <c r="R146" s="18">
        <v>221.97557500000002</v>
      </c>
      <c r="S146" s="18">
        <v>0.482325</v>
      </c>
      <c r="U146" s="30" t="s">
        <v>545</v>
      </c>
    </row>
    <row r="147" spans="1:21">
      <c r="B147" s="30" t="s">
        <v>344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U147" s="30" t="s">
        <v>546</v>
      </c>
    </row>
    <row r="148" spans="1:21">
      <c r="B148" s="30" t="s">
        <v>345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U148" s="30" t="s">
        <v>547</v>
      </c>
    </row>
    <row r="149" spans="1:21">
      <c r="B149" s="30" t="s">
        <v>346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U149" s="30" t="s">
        <v>548</v>
      </c>
    </row>
    <row r="150" spans="1:21">
      <c r="B150" s="30" t="s">
        <v>347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U150" s="30" t="s">
        <v>549</v>
      </c>
    </row>
    <row r="151" spans="1:21">
      <c r="B151" s="30" t="s">
        <v>348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U151" s="30" t="s">
        <v>550</v>
      </c>
    </row>
    <row r="152" spans="1:21">
      <c r="B152" s="30" t="s">
        <v>349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U152" s="30" t="s">
        <v>551</v>
      </c>
    </row>
    <row r="153" spans="1:21">
      <c r="B153" s="30" t="s">
        <v>350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U153" s="30" t="s">
        <v>552</v>
      </c>
    </row>
    <row r="154" spans="1:21">
      <c r="B154" s="30" t="s">
        <v>351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U154" s="30" t="s">
        <v>553</v>
      </c>
    </row>
    <row r="155" spans="1:21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31"/>
      <c r="Q155" s="31"/>
      <c r="R155" s="31"/>
      <c r="S155" s="31"/>
    </row>
    <row r="156" spans="1:21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21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21" s="20" customFormat="1" ht="21" customHeight="1" thickBot="1">
      <c r="A158" s="260" t="s">
        <v>629</v>
      </c>
      <c r="B158" s="260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174"/>
      <c r="S158" s="174"/>
      <c r="T158" s="174"/>
      <c r="U158" s="174"/>
    </row>
    <row r="159" spans="1:21" s="17" customFormat="1" ht="11.25" customHeight="1" thickBot="1">
      <c r="A159" s="224" t="s">
        <v>162</v>
      </c>
      <c r="B159" s="224" t="s">
        <v>163</v>
      </c>
      <c r="C159" s="257" t="s">
        <v>581</v>
      </c>
      <c r="D159" s="258"/>
      <c r="E159" s="258"/>
      <c r="F159" s="258"/>
      <c r="G159" s="258"/>
      <c r="H159" s="258"/>
      <c r="I159" s="258"/>
      <c r="J159" s="258"/>
      <c r="K159" s="258"/>
      <c r="L159" s="258"/>
      <c r="M159" s="258"/>
      <c r="N159" s="258"/>
      <c r="O159" s="259"/>
      <c r="P159" s="224" t="s">
        <v>539</v>
      </c>
      <c r="Q159" s="224" t="s">
        <v>526</v>
      </c>
    </row>
    <row r="160" spans="1:21" ht="20.25" customHeight="1" thickBot="1">
      <c r="A160" s="225"/>
      <c r="B160" s="225"/>
      <c r="C160" s="93">
        <v>87</v>
      </c>
      <c r="D160" s="93">
        <v>88</v>
      </c>
      <c r="E160" s="93">
        <v>89</v>
      </c>
      <c r="F160" s="93">
        <v>90</v>
      </c>
      <c r="G160" s="93">
        <v>91</v>
      </c>
      <c r="H160" s="93">
        <v>92</v>
      </c>
      <c r="I160" s="93">
        <v>93</v>
      </c>
      <c r="J160" s="93">
        <v>94</v>
      </c>
      <c r="K160" s="93">
        <v>95</v>
      </c>
      <c r="L160" s="93">
        <v>96</v>
      </c>
      <c r="M160" s="93">
        <v>97</v>
      </c>
      <c r="N160" s="93">
        <v>98</v>
      </c>
      <c r="O160" s="93">
        <v>99</v>
      </c>
      <c r="P160" s="225"/>
      <c r="Q160" s="225"/>
      <c r="T160" s="30"/>
    </row>
    <row r="161" spans="1:17">
      <c r="A161" s="167">
        <v>2019</v>
      </c>
      <c r="B161" s="30" t="s">
        <v>340</v>
      </c>
      <c r="C161" s="18">
        <v>837.43369900000005</v>
      </c>
      <c r="D161" s="18">
        <v>16.354061000000002</v>
      </c>
      <c r="E161" s="18">
        <v>4.9496339999999996</v>
      </c>
      <c r="F161" s="18">
        <v>127.36943899999999</v>
      </c>
      <c r="G161" s="18">
        <v>10.538792999999998</v>
      </c>
      <c r="H161" s="18">
        <v>0.57802200000000004</v>
      </c>
      <c r="I161" s="18">
        <v>3.3341220000000003</v>
      </c>
      <c r="J161" s="18">
        <v>160.17368999999999</v>
      </c>
      <c r="K161" s="18">
        <v>3.3649100000000001</v>
      </c>
      <c r="L161" s="18">
        <v>9.8712159999999987</v>
      </c>
      <c r="M161" s="18">
        <v>0.20824299999999996</v>
      </c>
      <c r="N161" s="18">
        <v>0</v>
      </c>
      <c r="O161" s="18">
        <v>6.0649639999999998</v>
      </c>
      <c r="P161" s="167">
        <v>2019</v>
      </c>
      <c r="Q161" s="30" t="s">
        <v>542</v>
      </c>
    </row>
    <row r="162" spans="1:17">
      <c r="B162" s="30" t="s">
        <v>341</v>
      </c>
      <c r="C162" s="18">
        <v>804.56197699999996</v>
      </c>
      <c r="D162" s="18">
        <v>24.666848000000002</v>
      </c>
      <c r="E162" s="18">
        <v>4.1283760000000003</v>
      </c>
      <c r="F162" s="18">
        <v>130.36448300000001</v>
      </c>
      <c r="G162" s="18">
        <v>11.096654000000003</v>
      </c>
      <c r="H162" s="18">
        <v>0.70292900000000003</v>
      </c>
      <c r="I162" s="18">
        <v>1.946348</v>
      </c>
      <c r="J162" s="18">
        <v>168.94949199999996</v>
      </c>
      <c r="K162" s="18">
        <v>4.929913</v>
      </c>
      <c r="L162" s="18">
        <v>9.8169779999999989</v>
      </c>
      <c r="M162" s="18">
        <v>0.66404499999999989</v>
      </c>
      <c r="N162" s="18">
        <v>0</v>
      </c>
      <c r="O162" s="18">
        <v>5.1949640000000006</v>
      </c>
      <c r="P162" s="28"/>
      <c r="Q162" s="30" t="s">
        <v>543</v>
      </c>
    </row>
    <row r="163" spans="1:17">
      <c r="B163" s="30" t="s">
        <v>342</v>
      </c>
      <c r="C163" s="18">
        <v>824.828259</v>
      </c>
      <c r="D163" s="18">
        <v>17.792745</v>
      </c>
      <c r="E163" s="18">
        <v>38.212572000000002</v>
      </c>
      <c r="F163" s="18">
        <v>133.550152</v>
      </c>
      <c r="G163" s="18">
        <v>11.053632999999998</v>
      </c>
      <c r="H163" s="18">
        <v>0.80189900000000003</v>
      </c>
      <c r="I163" s="18">
        <v>6.4689530000000008</v>
      </c>
      <c r="J163" s="18">
        <v>175.80665299999998</v>
      </c>
      <c r="K163" s="18">
        <v>4.9347510000000003</v>
      </c>
      <c r="L163" s="18">
        <v>9.8228369999999998</v>
      </c>
      <c r="M163" s="18">
        <v>0.76247600000000004</v>
      </c>
      <c r="N163" s="18">
        <v>0</v>
      </c>
      <c r="O163" s="18">
        <v>7.0116019999999999</v>
      </c>
      <c r="P163" s="28"/>
      <c r="Q163" s="30" t="s">
        <v>544</v>
      </c>
    </row>
    <row r="164" spans="1:17">
      <c r="B164" s="30" t="s">
        <v>343</v>
      </c>
      <c r="C164" s="18">
        <v>755.14017000000001</v>
      </c>
      <c r="D164" s="18">
        <v>114.70049099999999</v>
      </c>
      <c r="E164" s="18">
        <v>5.3483009999999993</v>
      </c>
      <c r="F164" s="18">
        <v>115.34397</v>
      </c>
      <c r="G164" s="18">
        <v>11.511831000000001</v>
      </c>
      <c r="H164" s="18">
        <v>0.58465699999999998</v>
      </c>
      <c r="I164" s="18">
        <v>2.8022309999999999</v>
      </c>
      <c r="J164" s="18">
        <v>167.64392900000001</v>
      </c>
      <c r="K164" s="18">
        <v>6.1558660000000005</v>
      </c>
      <c r="L164" s="18">
        <v>10.137540999999999</v>
      </c>
      <c r="M164" s="18">
        <v>0.98284499999999997</v>
      </c>
      <c r="N164" s="18">
        <v>0</v>
      </c>
      <c r="O164" s="18">
        <v>7.5203490000000004</v>
      </c>
      <c r="P164" s="28"/>
      <c r="Q164" s="30" t="s">
        <v>545</v>
      </c>
    </row>
    <row r="165" spans="1:17">
      <c r="B165" s="30" t="s">
        <v>344</v>
      </c>
      <c r="C165" s="18">
        <v>848.99336100000005</v>
      </c>
      <c r="D165" s="18">
        <v>93.838363000000001</v>
      </c>
      <c r="E165" s="18">
        <v>5.4025850000000002</v>
      </c>
      <c r="F165" s="18">
        <v>139.53067899999999</v>
      </c>
      <c r="G165" s="18">
        <v>14.394755999999997</v>
      </c>
      <c r="H165" s="18">
        <v>0.85014600000000007</v>
      </c>
      <c r="I165" s="18">
        <v>6.587529</v>
      </c>
      <c r="J165" s="18">
        <v>189.42029200000002</v>
      </c>
      <c r="K165" s="18">
        <v>5.9920939999999998</v>
      </c>
      <c r="L165" s="18">
        <v>9.9571780000000008</v>
      </c>
      <c r="M165" s="18">
        <v>0.8244459999999999</v>
      </c>
      <c r="N165" s="18">
        <v>0</v>
      </c>
      <c r="O165" s="18">
        <v>9.4322669999999995</v>
      </c>
      <c r="P165" s="28"/>
      <c r="Q165" s="30" t="s">
        <v>546</v>
      </c>
    </row>
    <row r="166" spans="1:17">
      <c r="B166" s="30" t="s">
        <v>345</v>
      </c>
      <c r="C166" s="18">
        <v>735.83868600000005</v>
      </c>
      <c r="D166" s="18">
        <v>16.523592999999995</v>
      </c>
      <c r="E166" s="18">
        <v>8.5668020000000009</v>
      </c>
      <c r="F166" s="18">
        <v>120.343006</v>
      </c>
      <c r="G166" s="18">
        <v>10.553381999999997</v>
      </c>
      <c r="H166" s="18">
        <v>0.53426799999999997</v>
      </c>
      <c r="I166" s="18">
        <v>3.9285039999999998</v>
      </c>
      <c r="J166" s="18">
        <v>158.03588299999998</v>
      </c>
      <c r="K166" s="18">
        <v>6.8700979999999996</v>
      </c>
      <c r="L166" s="18">
        <v>8.7139679999999995</v>
      </c>
      <c r="M166" s="18">
        <v>1.0570919999999999</v>
      </c>
      <c r="N166" s="18">
        <v>0</v>
      </c>
      <c r="O166" s="18">
        <v>7.5521010000000004</v>
      </c>
      <c r="P166" s="28"/>
      <c r="Q166" s="30" t="s">
        <v>547</v>
      </c>
    </row>
    <row r="167" spans="1:17">
      <c r="B167" s="30" t="s">
        <v>346</v>
      </c>
      <c r="C167" s="18">
        <v>717.48283600000002</v>
      </c>
      <c r="D167" s="18">
        <v>34.968671000000001</v>
      </c>
      <c r="E167" s="18">
        <v>11.524131000000001</v>
      </c>
      <c r="F167" s="18">
        <v>122.57455800000002</v>
      </c>
      <c r="G167" s="18">
        <v>14.432110000000003</v>
      </c>
      <c r="H167" s="18">
        <v>0.51130200000000003</v>
      </c>
      <c r="I167" s="18">
        <v>3.7947250000000001</v>
      </c>
      <c r="J167" s="18">
        <v>181.25118399999997</v>
      </c>
      <c r="K167" s="18">
        <v>6.6890059999999991</v>
      </c>
      <c r="L167" s="18">
        <v>10.938103999999999</v>
      </c>
      <c r="M167" s="18">
        <v>0.61578199999999994</v>
      </c>
      <c r="N167" s="18">
        <v>0</v>
      </c>
      <c r="O167" s="18">
        <v>9.8598859999999995</v>
      </c>
      <c r="P167" s="28"/>
      <c r="Q167" s="30" t="s">
        <v>548</v>
      </c>
    </row>
    <row r="168" spans="1:17">
      <c r="B168" s="30" t="s">
        <v>347</v>
      </c>
      <c r="C168" s="18">
        <v>401.85690199999999</v>
      </c>
      <c r="D168" s="18">
        <v>20.947397999999996</v>
      </c>
      <c r="E168" s="18">
        <v>2.190391</v>
      </c>
      <c r="F168" s="18">
        <v>113.10110900000001</v>
      </c>
      <c r="G168" s="18">
        <v>9.8631030000000042</v>
      </c>
      <c r="H168" s="18">
        <v>0.94963700000000006</v>
      </c>
      <c r="I168" s="18">
        <v>4.2093299999999996</v>
      </c>
      <c r="J168" s="18">
        <v>116.81723000000001</v>
      </c>
      <c r="K168" s="18">
        <v>4.2639510000000005</v>
      </c>
      <c r="L168" s="18">
        <v>8.9773619999999994</v>
      </c>
      <c r="M168" s="18">
        <v>0.57878999999999992</v>
      </c>
      <c r="N168" s="18">
        <v>0</v>
      </c>
      <c r="O168" s="18">
        <v>8.1383299999999998</v>
      </c>
      <c r="P168" s="28"/>
      <c r="Q168" s="30" t="s">
        <v>549</v>
      </c>
    </row>
    <row r="169" spans="1:17">
      <c r="B169" s="30" t="s">
        <v>348</v>
      </c>
      <c r="C169" s="18">
        <v>807.68494100000009</v>
      </c>
      <c r="D169" s="18">
        <v>96.68214500000002</v>
      </c>
      <c r="E169" s="18">
        <v>3.033668</v>
      </c>
      <c r="F169" s="18">
        <v>137.93307000000001</v>
      </c>
      <c r="G169" s="18">
        <v>13.612815000000001</v>
      </c>
      <c r="H169" s="18">
        <v>0.77904300000000004</v>
      </c>
      <c r="I169" s="18">
        <v>2.5273189999999999</v>
      </c>
      <c r="J169" s="18">
        <v>164.38189999999997</v>
      </c>
      <c r="K169" s="18">
        <v>6.5817640000000015</v>
      </c>
      <c r="L169" s="18">
        <v>10.84197</v>
      </c>
      <c r="M169" s="18">
        <v>1.1192169999999999</v>
      </c>
      <c r="N169" s="18">
        <v>0</v>
      </c>
      <c r="O169" s="18">
        <v>8.1718430000000009</v>
      </c>
      <c r="P169" s="28"/>
      <c r="Q169" s="30" t="s">
        <v>550</v>
      </c>
    </row>
    <row r="170" spans="1:17">
      <c r="B170" s="30" t="s">
        <v>349</v>
      </c>
      <c r="C170" s="18">
        <v>790.60204899999997</v>
      </c>
      <c r="D170" s="18">
        <v>103.79958700000002</v>
      </c>
      <c r="E170" s="18">
        <v>3.1802109999999999</v>
      </c>
      <c r="F170" s="18">
        <v>159.314829</v>
      </c>
      <c r="G170" s="18">
        <v>15.308731000000003</v>
      </c>
      <c r="H170" s="18">
        <v>0.835762</v>
      </c>
      <c r="I170" s="18">
        <v>6.2831630000000009</v>
      </c>
      <c r="J170" s="18">
        <v>195.23310999999998</v>
      </c>
      <c r="K170" s="18">
        <v>8.0045889999999993</v>
      </c>
      <c r="L170" s="18">
        <v>12.524857999999995</v>
      </c>
      <c r="M170" s="18">
        <v>0.25297500000000001</v>
      </c>
      <c r="N170" s="18">
        <v>0</v>
      </c>
      <c r="O170" s="18">
        <v>9.1998380000000015</v>
      </c>
      <c r="P170" s="28"/>
      <c r="Q170" s="30" t="s">
        <v>551</v>
      </c>
    </row>
    <row r="171" spans="1:17">
      <c r="B171" s="30" t="s">
        <v>350</v>
      </c>
      <c r="C171" s="18">
        <v>861.25293700000009</v>
      </c>
      <c r="D171" s="18">
        <v>18.999396999999998</v>
      </c>
      <c r="E171" s="18">
        <v>3.7313349999999996</v>
      </c>
      <c r="F171" s="18">
        <v>161.93364699999995</v>
      </c>
      <c r="G171" s="18">
        <v>11.369132</v>
      </c>
      <c r="H171" s="18">
        <v>1.1702379999999999</v>
      </c>
      <c r="I171" s="18">
        <v>4.6778949999999995</v>
      </c>
      <c r="J171" s="18">
        <v>179.24948899999998</v>
      </c>
      <c r="K171" s="18">
        <v>8.3392459999999993</v>
      </c>
      <c r="L171" s="18">
        <v>9.8727720000000012</v>
      </c>
      <c r="M171" s="18">
        <v>0.55224700000000004</v>
      </c>
      <c r="N171" s="18">
        <v>0</v>
      </c>
      <c r="O171" s="18">
        <v>7.2653260000000008</v>
      </c>
      <c r="P171" s="28"/>
      <c r="Q171" s="30" t="s">
        <v>552</v>
      </c>
    </row>
    <row r="172" spans="1:17">
      <c r="B172" s="30" t="s">
        <v>351</v>
      </c>
      <c r="C172" s="18">
        <v>621.26135500000009</v>
      </c>
      <c r="D172" s="18">
        <v>67.668463000000003</v>
      </c>
      <c r="E172" s="18">
        <v>9.5991220000000013</v>
      </c>
      <c r="F172" s="18">
        <v>125.47062599999998</v>
      </c>
      <c r="G172" s="18">
        <v>17.445277999999995</v>
      </c>
      <c r="H172" s="18">
        <v>0.64807199999999998</v>
      </c>
      <c r="I172" s="18">
        <v>5.6651240000000005</v>
      </c>
      <c r="J172" s="18">
        <v>144.69932399999999</v>
      </c>
      <c r="K172" s="18">
        <v>7.2783199999999999</v>
      </c>
      <c r="L172" s="18">
        <v>8.475045999999999</v>
      </c>
      <c r="M172" s="18">
        <v>1.042233</v>
      </c>
      <c r="N172" s="18">
        <v>0</v>
      </c>
      <c r="O172" s="18">
        <v>7.065029</v>
      </c>
      <c r="P172" s="28"/>
      <c r="Q172" s="30" t="s">
        <v>553</v>
      </c>
    </row>
    <row r="173" spans="1:17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28"/>
    </row>
    <row r="174" spans="1:17">
      <c r="A174" s="167">
        <v>2020</v>
      </c>
      <c r="B174" s="30" t="s">
        <v>340</v>
      </c>
      <c r="C174" s="18">
        <v>790.25244200000009</v>
      </c>
      <c r="D174" s="18">
        <v>24.651160000000012</v>
      </c>
      <c r="E174" s="18">
        <v>4.0234420000000002</v>
      </c>
      <c r="F174" s="18">
        <v>137.03261599999999</v>
      </c>
      <c r="G174" s="18">
        <v>10.811460999999994</v>
      </c>
      <c r="H174" s="18">
        <v>0.72829200000000005</v>
      </c>
      <c r="I174" s="18">
        <v>4.726254</v>
      </c>
      <c r="J174" s="18">
        <v>166.29300600000002</v>
      </c>
      <c r="K174" s="18">
        <v>5.1654780000000002</v>
      </c>
      <c r="L174" s="18">
        <v>10.873817000000001</v>
      </c>
      <c r="M174" s="18">
        <v>1.4241080000000002</v>
      </c>
      <c r="N174" s="18">
        <v>0</v>
      </c>
      <c r="O174" s="18">
        <v>6.8431300000000004</v>
      </c>
      <c r="P174" s="167">
        <v>2020</v>
      </c>
      <c r="Q174" s="30" t="s">
        <v>542</v>
      </c>
    </row>
    <row r="175" spans="1:17">
      <c r="B175" s="30" t="s">
        <v>341</v>
      </c>
      <c r="C175" s="18">
        <v>814.93275199999994</v>
      </c>
      <c r="D175" s="18">
        <v>18.364830999999999</v>
      </c>
      <c r="E175" s="18">
        <v>4.9021030000000003</v>
      </c>
      <c r="F175" s="18">
        <v>146.449715</v>
      </c>
      <c r="G175" s="18">
        <v>14.479180999999997</v>
      </c>
      <c r="H175" s="18">
        <v>0.86370000000000002</v>
      </c>
      <c r="I175" s="18">
        <v>2.95479</v>
      </c>
      <c r="J175" s="18">
        <v>171.80297500000003</v>
      </c>
      <c r="K175" s="18">
        <v>4.9300389999999989</v>
      </c>
      <c r="L175" s="18">
        <v>10.957222999999999</v>
      </c>
      <c r="M175" s="18">
        <v>1.4031639999999994</v>
      </c>
      <c r="N175" s="18">
        <v>0</v>
      </c>
      <c r="O175" s="18">
        <v>7.0081009999999999</v>
      </c>
      <c r="P175" s="28"/>
      <c r="Q175" s="30" t="s">
        <v>543</v>
      </c>
    </row>
    <row r="176" spans="1:17">
      <c r="B176" s="30" t="s">
        <v>342</v>
      </c>
      <c r="C176" s="18">
        <v>516.58787499999994</v>
      </c>
      <c r="D176" s="18">
        <v>22.388480999999999</v>
      </c>
      <c r="E176" s="18">
        <v>5.116949</v>
      </c>
      <c r="F176" s="18">
        <v>114.39649899999998</v>
      </c>
      <c r="G176" s="18">
        <v>9.4508240000000008</v>
      </c>
      <c r="H176" s="18">
        <v>0.93006</v>
      </c>
      <c r="I176" s="18">
        <v>4.4203869999999998</v>
      </c>
      <c r="J176" s="18">
        <v>122.35798899999999</v>
      </c>
      <c r="K176" s="18">
        <v>4.978567</v>
      </c>
      <c r="L176" s="18">
        <v>8.9699429999999989</v>
      </c>
      <c r="M176" s="18">
        <v>1.587872</v>
      </c>
      <c r="N176" s="18">
        <v>0</v>
      </c>
      <c r="O176" s="18">
        <v>9.0386239999999987</v>
      </c>
      <c r="P176" s="28"/>
      <c r="Q176" s="30" t="s">
        <v>544</v>
      </c>
    </row>
    <row r="177" spans="2:19">
      <c r="B177" s="30" t="s">
        <v>343</v>
      </c>
      <c r="C177" s="18">
        <v>137.157679</v>
      </c>
      <c r="D177" s="18">
        <v>36.530853</v>
      </c>
      <c r="E177" s="18">
        <v>2.9939590000000003</v>
      </c>
      <c r="F177" s="18">
        <v>56.645725000000013</v>
      </c>
      <c r="G177" s="18">
        <v>3.2605910000000002</v>
      </c>
      <c r="H177" s="18">
        <v>0.89408900000000002</v>
      </c>
      <c r="I177" s="18">
        <v>8.0954999999999999E-2</v>
      </c>
      <c r="J177" s="18">
        <v>50.900514000000001</v>
      </c>
      <c r="K177" s="18">
        <v>5.8808279999999993</v>
      </c>
      <c r="L177" s="18">
        <v>6.0165710000000008</v>
      </c>
      <c r="M177" s="18">
        <v>0.11841500000000001</v>
      </c>
      <c r="N177" s="18">
        <v>0</v>
      </c>
      <c r="O177" s="18">
        <v>5.2300340000000007</v>
      </c>
      <c r="P177" s="28"/>
      <c r="Q177" s="30" t="s">
        <v>545</v>
      </c>
    </row>
    <row r="178" spans="2:19">
      <c r="B178" s="30" t="s">
        <v>344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28"/>
      <c r="Q178" s="30" t="s">
        <v>546</v>
      </c>
    </row>
    <row r="179" spans="2:19">
      <c r="B179" s="30" t="s">
        <v>345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28"/>
      <c r="Q179" s="30" t="s">
        <v>547</v>
      </c>
      <c r="R179" s="31"/>
      <c r="S179" s="31"/>
    </row>
    <row r="180" spans="2:19">
      <c r="B180" s="30" t="s">
        <v>346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8"/>
      <c r="Q180" s="30" t="s">
        <v>548</v>
      </c>
      <c r="R180" s="31"/>
      <c r="S180" s="31"/>
    </row>
    <row r="181" spans="2:19">
      <c r="B181" s="30" t="s">
        <v>347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28"/>
      <c r="Q181" s="30" t="s">
        <v>549</v>
      </c>
      <c r="R181" s="31"/>
      <c r="S181" s="31"/>
    </row>
    <row r="182" spans="2:19">
      <c r="B182" s="30" t="s">
        <v>348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28"/>
      <c r="Q182" s="30" t="s">
        <v>550</v>
      </c>
      <c r="R182" s="31"/>
      <c r="S182" s="31"/>
    </row>
    <row r="183" spans="2:19">
      <c r="B183" s="30" t="s">
        <v>349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28"/>
      <c r="Q183" s="30" t="s">
        <v>551</v>
      </c>
      <c r="R183" s="31"/>
      <c r="S183" s="31"/>
    </row>
    <row r="184" spans="2:19">
      <c r="B184" s="30" t="s">
        <v>350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28"/>
      <c r="Q184" s="30" t="s">
        <v>552</v>
      </c>
      <c r="R184" s="31"/>
      <c r="S184" s="31"/>
    </row>
    <row r="185" spans="2:19">
      <c r="B185" s="30" t="s">
        <v>351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8"/>
      <c r="Q185" s="30" t="s">
        <v>553</v>
      </c>
      <c r="R185" s="31"/>
      <c r="S185" s="31"/>
    </row>
    <row r="186" spans="2:19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2:19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2:19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</sheetData>
  <mergeCells count="37">
    <mergeCell ref="A2:U2"/>
    <mergeCell ref="A3:U3"/>
    <mergeCell ref="A4:A5"/>
    <mergeCell ref="B4:B5"/>
    <mergeCell ref="C4:S4"/>
    <mergeCell ref="T4:T5"/>
    <mergeCell ref="U4:U5"/>
    <mergeCell ref="A34:U34"/>
    <mergeCell ref="A35:A36"/>
    <mergeCell ref="B35:B36"/>
    <mergeCell ref="C35:S35"/>
    <mergeCell ref="T35:T36"/>
    <mergeCell ref="U35:U36"/>
    <mergeCell ref="A65:U65"/>
    <mergeCell ref="A66:A67"/>
    <mergeCell ref="B66:B67"/>
    <mergeCell ref="C66:S66"/>
    <mergeCell ref="T66:T67"/>
    <mergeCell ref="U66:U67"/>
    <mergeCell ref="A96:U96"/>
    <mergeCell ref="A97:A98"/>
    <mergeCell ref="B97:B98"/>
    <mergeCell ref="C97:S97"/>
    <mergeCell ref="T97:T98"/>
    <mergeCell ref="U97:U98"/>
    <mergeCell ref="A127:U127"/>
    <mergeCell ref="A128:A129"/>
    <mergeCell ref="B128:B129"/>
    <mergeCell ref="C128:S128"/>
    <mergeCell ref="T128:T129"/>
    <mergeCell ref="U128:U129"/>
    <mergeCell ref="A158:Q158"/>
    <mergeCell ref="A159:A160"/>
    <mergeCell ref="B159:B160"/>
    <mergeCell ref="C159:O159"/>
    <mergeCell ref="P159:P160"/>
    <mergeCell ref="Q159:Q160"/>
  </mergeCells>
  <phoneticPr fontId="1" type="noConversion"/>
  <pageMargins left="0.75" right="0.75" top="1" bottom="1" header="0.5" footer="0.5"/>
  <headerFooter alignWithMargins="0"/>
  <ignoredErrors>
    <ignoredError sqref="C5:K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M34"/>
  <sheetViews>
    <sheetView showGridLines="0" topLeftCell="A2" zoomScale="90" zoomScaleNormal="90" workbookViewId="0">
      <selection activeCell="A2" sqref="A2:M2"/>
    </sheetView>
  </sheetViews>
  <sheetFormatPr defaultRowHeight="12.75"/>
  <cols>
    <col min="1" max="1" width="42.5703125" style="10" customWidth="1"/>
    <col min="2" max="2" width="12.28515625" style="10" customWidth="1"/>
    <col min="3" max="3" width="9.28515625" style="10" customWidth="1"/>
    <col min="4" max="4" width="12.28515625" style="10" customWidth="1"/>
    <col min="5" max="5" width="9.28515625" style="10" customWidth="1"/>
    <col min="6" max="6" width="11.7109375" style="10" customWidth="1"/>
    <col min="7" max="7" width="12.28515625" style="10" customWidth="1"/>
    <col min="8" max="8" width="9.28515625" style="10" customWidth="1"/>
    <col min="9" max="9" width="12.28515625" style="10" customWidth="1"/>
    <col min="10" max="10" width="9.28515625" style="10" customWidth="1"/>
    <col min="11" max="11" width="11.7109375" style="10" customWidth="1"/>
    <col min="12" max="12" width="2" style="10" customWidth="1"/>
    <col min="13" max="13" width="40.42578125" style="10" customWidth="1"/>
    <col min="14" max="16384" width="9.140625" style="10"/>
  </cols>
  <sheetData>
    <row r="1" spans="1:13" hidden="1">
      <c r="A1" s="32"/>
    </row>
    <row r="2" spans="1:13" ht="25.5" customHeight="1">
      <c r="A2" s="264" t="s">
        <v>652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>
      <c r="A3" s="206" t="s">
        <v>707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1" t="s">
        <v>904</v>
      </c>
    </row>
    <row r="4" spans="1:13" ht="26.25" customHeight="1">
      <c r="A4" s="266" t="s">
        <v>309</v>
      </c>
      <c r="B4" s="269" t="s">
        <v>625</v>
      </c>
      <c r="C4" s="270"/>
      <c r="D4" s="270"/>
      <c r="E4" s="270"/>
      <c r="F4" s="271"/>
      <c r="G4" s="269" t="s">
        <v>626</v>
      </c>
      <c r="H4" s="270"/>
      <c r="I4" s="270"/>
      <c r="J4" s="270"/>
      <c r="K4" s="271"/>
      <c r="L4" s="183"/>
      <c r="M4" s="261" t="s">
        <v>607</v>
      </c>
    </row>
    <row r="5" spans="1:13" ht="56.25" customHeight="1">
      <c r="A5" s="267"/>
      <c r="B5" s="272">
        <v>2019</v>
      </c>
      <c r="C5" s="273"/>
      <c r="D5" s="272">
        <v>2020</v>
      </c>
      <c r="E5" s="273"/>
      <c r="F5" s="159" t="s">
        <v>651</v>
      </c>
      <c r="G5" s="272">
        <v>2019</v>
      </c>
      <c r="H5" s="273"/>
      <c r="I5" s="272">
        <v>2020</v>
      </c>
      <c r="J5" s="273"/>
      <c r="K5" s="159" t="s">
        <v>651</v>
      </c>
      <c r="L5" s="184"/>
      <c r="M5" s="262"/>
    </row>
    <row r="6" spans="1:13" ht="24" customHeight="1">
      <c r="A6" s="268"/>
      <c r="B6" s="150" t="s">
        <v>627</v>
      </c>
      <c r="C6" s="95" t="s">
        <v>297</v>
      </c>
      <c r="D6" s="150" t="s">
        <v>627</v>
      </c>
      <c r="E6" s="96" t="s">
        <v>297</v>
      </c>
      <c r="F6" s="94"/>
      <c r="G6" s="150" t="s">
        <v>627</v>
      </c>
      <c r="H6" s="95" t="s">
        <v>297</v>
      </c>
      <c r="I6" s="150" t="s">
        <v>627</v>
      </c>
      <c r="J6" s="274" t="s">
        <v>297</v>
      </c>
      <c r="K6" s="275"/>
      <c r="L6" s="185"/>
      <c r="M6" s="263"/>
    </row>
    <row r="7" spans="1:13">
      <c r="A7" s="34" t="s">
        <v>298</v>
      </c>
      <c r="B7" s="35">
        <f>SUM(B9:B25)</f>
        <v>26803.486805999994</v>
      </c>
      <c r="C7" s="35">
        <f>SUM(C9:C25)</f>
        <v>100.00000000000001</v>
      </c>
      <c r="D7" s="35">
        <f>SUM(D9:D25)</f>
        <v>23332.432231000003</v>
      </c>
      <c r="E7" s="35">
        <f>SUM(E9:E25)</f>
        <v>100</v>
      </c>
      <c r="F7" s="35">
        <f>D7/B7*100-100</f>
        <v>-12.950011318016251</v>
      </c>
      <c r="G7" s="35">
        <f>SUM(G9:G25)</f>
        <v>20008.215674999999</v>
      </c>
      <c r="H7" s="35">
        <f>SUM(H9:H25)</f>
        <v>99.999999999999986</v>
      </c>
      <c r="I7" s="35">
        <f>SUM(I9:I25)</f>
        <v>17565.274769</v>
      </c>
      <c r="J7" s="35">
        <f>SUM(J9:J25)</f>
        <v>100</v>
      </c>
      <c r="K7" s="35">
        <f>I7/G7*100-100</f>
        <v>-12.209688988171109</v>
      </c>
      <c r="L7" s="35"/>
      <c r="M7" s="34" t="s">
        <v>298</v>
      </c>
    </row>
    <row r="8" spans="1:13">
      <c r="M8" s="175"/>
    </row>
    <row r="9" spans="1:13">
      <c r="A9" s="36" t="s">
        <v>299</v>
      </c>
      <c r="B9" s="37">
        <v>2538.1859169999998</v>
      </c>
      <c r="C9" s="37">
        <f t="shared" ref="C9:C25" si="0">B9/$B$7*100</f>
        <v>9.4696109329769129</v>
      </c>
      <c r="D9" s="37">
        <v>2470.3113170000001</v>
      </c>
      <c r="E9" s="37">
        <f>D9/$D$7*100</f>
        <v>10.587457374966199</v>
      </c>
      <c r="F9" s="37">
        <f>D9/B9*100-100</f>
        <v>-2.6741382317739664</v>
      </c>
      <c r="G9" s="37">
        <v>1273.1353979999999</v>
      </c>
      <c r="H9" s="37">
        <f>G9/$G$7*100</f>
        <v>6.3630631470589645</v>
      </c>
      <c r="I9" s="37">
        <v>1291.3600630000001</v>
      </c>
      <c r="J9" s="37">
        <f>I9/$I$7*100</f>
        <v>7.3517783238953447</v>
      </c>
      <c r="K9" s="37">
        <f>I9/G9*100-100</f>
        <v>1.4314789321410615</v>
      </c>
      <c r="L9" s="37"/>
      <c r="M9" s="36" t="s">
        <v>608</v>
      </c>
    </row>
    <row r="10" spans="1:13">
      <c r="A10" s="36" t="s">
        <v>300</v>
      </c>
      <c r="B10" s="37">
        <v>964.55573100000004</v>
      </c>
      <c r="C10" s="37">
        <f t="shared" si="0"/>
        <v>3.5986203510809016</v>
      </c>
      <c r="D10" s="37">
        <v>1002.542268</v>
      </c>
      <c r="E10" s="37">
        <f t="shared" ref="E10:E25" si="1">D10/$D$7*100</f>
        <v>4.2967756557672523</v>
      </c>
      <c r="F10" s="37">
        <f t="shared" ref="F10:F25" si="2">D10/B10*100-100</f>
        <v>3.9382418018104204</v>
      </c>
      <c r="G10" s="37">
        <v>857.32013199999994</v>
      </c>
      <c r="H10" s="37">
        <f t="shared" ref="H10:H25" si="3">G10/$G$7*100</f>
        <v>4.2848405171442154</v>
      </c>
      <c r="I10" s="37">
        <v>907.96742800000004</v>
      </c>
      <c r="J10" s="37">
        <f t="shared" ref="J10:J25" si="4">I10/$I$7*100</f>
        <v>5.1691046108907024</v>
      </c>
      <c r="K10" s="37">
        <f t="shared" ref="K10:K25" si="5">I10/G10*100-100</f>
        <v>5.9076293801531961</v>
      </c>
      <c r="L10" s="37"/>
      <c r="M10" s="36" t="s">
        <v>609</v>
      </c>
    </row>
    <row r="11" spans="1:13">
      <c r="A11" s="36" t="s">
        <v>301</v>
      </c>
      <c r="B11" s="37">
        <v>3015.075863</v>
      </c>
      <c r="C11" s="37">
        <f t="shared" si="0"/>
        <v>11.248819546586274</v>
      </c>
      <c r="D11" s="37">
        <v>2711.0763579999998</v>
      </c>
      <c r="E11" s="37">
        <f t="shared" si="1"/>
        <v>11.619347400902345</v>
      </c>
      <c r="F11" s="37">
        <f t="shared" si="2"/>
        <v>-10.082648623558043</v>
      </c>
      <c r="G11" s="37">
        <v>1102.5473589999999</v>
      </c>
      <c r="H11" s="37">
        <f t="shared" si="3"/>
        <v>5.5104731821619568</v>
      </c>
      <c r="I11" s="37">
        <v>1125.6320920000001</v>
      </c>
      <c r="J11" s="37">
        <f t="shared" si="4"/>
        <v>6.408280580879766</v>
      </c>
      <c r="K11" s="37">
        <f t="shared" si="5"/>
        <v>2.0937633936140259</v>
      </c>
      <c r="L11" s="37"/>
      <c r="M11" s="36" t="s">
        <v>610</v>
      </c>
    </row>
    <row r="12" spans="1:13">
      <c r="A12" s="36" t="s">
        <v>302</v>
      </c>
      <c r="B12" s="37">
        <v>2818.7067390000002</v>
      </c>
      <c r="C12" s="37">
        <f t="shared" si="0"/>
        <v>10.516194252641149</v>
      </c>
      <c r="D12" s="37">
        <v>2891.2300890000001</v>
      </c>
      <c r="E12" s="37">
        <f t="shared" si="1"/>
        <v>12.391464637615645</v>
      </c>
      <c r="F12" s="37">
        <f t="shared" si="2"/>
        <v>2.5729299538883339</v>
      </c>
      <c r="G12" s="37">
        <v>1078.6351890000001</v>
      </c>
      <c r="H12" s="37">
        <f t="shared" si="3"/>
        <v>5.3909614256494667</v>
      </c>
      <c r="I12" s="37">
        <v>1076.8881469999999</v>
      </c>
      <c r="J12" s="37">
        <f t="shared" si="4"/>
        <v>6.1307788301754398</v>
      </c>
      <c r="K12" s="37">
        <f t="shared" si="5"/>
        <v>-0.16196782914340702</v>
      </c>
      <c r="L12" s="37"/>
      <c r="M12" s="36" t="s">
        <v>611</v>
      </c>
    </row>
    <row r="13" spans="1:13">
      <c r="A13" s="36" t="s">
        <v>359</v>
      </c>
      <c r="B13" s="37">
        <v>1595.7869209999999</v>
      </c>
      <c r="C13" s="37">
        <f t="shared" si="0"/>
        <v>5.9536542112975432</v>
      </c>
      <c r="D13" s="37">
        <v>1363.7177630000001</v>
      </c>
      <c r="E13" s="37">
        <f t="shared" si="1"/>
        <v>5.8447304142948866</v>
      </c>
      <c r="F13" s="37">
        <f t="shared" si="2"/>
        <v>-14.542615617790233</v>
      </c>
      <c r="G13" s="37">
        <v>1417.714393</v>
      </c>
      <c r="H13" s="37">
        <f t="shared" si="3"/>
        <v>7.0856612904838645</v>
      </c>
      <c r="I13" s="37">
        <v>1245.8301309999999</v>
      </c>
      <c r="J13" s="37">
        <f t="shared" si="4"/>
        <v>7.0925741121835335</v>
      </c>
      <c r="K13" s="37">
        <f t="shared" si="5"/>
        <v>-12.124040134506842</v>
      </c>
      <c r="L13" s="37"/>
      <c r="M13" s="36" t="s">
        <v>612</v>
      </c>
    </row>
    <row r="14" spans="1:13">
      <c r="A14" s="36" t="s">
        <v>360</v>
      </c>
      <c r="B14" s="37">
        <v>257.56241799999998</v>
      </c>
      <c r="C14" s="37">
        <f t="shared" si="0"/>
        <v>0.96092877715575531</v>
      </c>
      <c r="D14" s="37">
        <v>211.909651</v>
      </c>
      <c r="E14" s="37">
        <f t="shared" si="1"/>
        <v>0.90821929279388192</v>
      </c>
      <c r="F14" s="37">
        <f t="shared" si="2"/>
        <v>-17.72493337906154</v>
      </c>
      <c r="G14" s="37">
        <v>96.843616999999995</v>
      </c>
      <c r="H14" s="37">
        <f t="shared" si="3"/>
        <v>0.48401925775422744</v>
      </c>
      <c r="I14" s="37">
        <v>81.257570999999999</v>
      </c>
      <c r="J14" s="37">
        <f t="shared" si="4"/>
        <v>0.46260347229755311</v>
      </c>
      <c r="K14" s="37">
        <f t="shared" si="5"/>
        <v>-16.094035397294164</v>
      </c>
      <c r="L14" s="37"/>
      <c r="M14" s="36" t="s">
        <v>613</v>
      </c>
    </row>
    <row r="15" spans="1:13">
      <c r="A15" s="36" t="s">
        <v>361</v>
      </c>
      <c r="B15" s="37">
        <v>336.86173500000001</v>
      </c>
      <c r="C15" s="37">
        <f t="shared" si="0"/>
        <v>1.25678325897731</v>
      </c>
      <c r="D15" s="37">
        <v>320.08540499999998</v>
      </c>
      <c r="E15" s="37">
        <f t="shared" si="1"/>
        <v>1.3718475717877676</v>
      </c>
      <c r="F15" s="37">
        <f t="shared" si="2"/>
        <v>-4.9801827447097935</v>
      </c>
      <c r="G15" s="37">
        <v>601.33872599999995</v>
      </c>
      <c r="H15" s="37">
        <f t="shared" si="3"/>
        <v>3.0054590362666107</v>
      </c>
      <c r="I15" s="37">
        <v>592.48582599999997</v>
      </c>
      <c r="J15" s="37">
        <f t="shared" si="4"/>
        <v>3.3730518525428708</v>
      </c>
      <c r="K15" s="37">
        <f t="shared" si="5"/>
        <v>-1.4721985492083434</v>
      </c>
      <c r="L15" s="37"/>
      <c r="M15" s="36" t="s">
        <v>614</v>
      </c>
    </row>
    <row r="16" spans="1:13">
      <c r="A16" s="36" t="s">
        <v>362</v>
      </c>
      <c r="B16" s="37">
        <v>453.710915</v>
      </c>
      <c r="C16" s="37">
        <f t="shared" si="0"/>
        <v>1.6927309431190731</v>
      </c>
      <c r="D16" s="37">
        <v>433.653684</v>
      </c>
      <c r="E16" s="37">
        <f t="shared" si="1"/>
        <v>1.8585875647539127</v>
      </c>
      <c r="F16" s="37">
        <f t="shared" si="2"/>
        <v>-4.4207071809149596</v>
      </c>
      <c r="G16" s="37">
        <v>910.79909599999996</v>
      </c>
      <c r="H16" s="37">
        <f t="shared" si="3"/>
        <v>4.5521255407998789</v>
      </c>
      <c r="I16" s="37">
        <v>857.54491900000005</v>
      </c>
      <c r="J16" s="37">
        <f t="shared" si="4"/>
        <v>4.8820467102139196</v>
      </c>
      <c r="K16" s="37">
        <f t="shared" si="5"/>
        <v>-5.8469729750368487</v>
      </c>
      <c r="L16" s="37"/>
      <c r="M16" s="36" t="s">
        <v>615</v>
      </c>
    </row>
    <row r="17" spans="1:13">
      <c r="A17" s="36" t="s">
        <v>303</v>
      </c>
      <c r="B17" s="37">
        <v>726.08838500000002</v>
      </c>
      <c r="C17" s="37">
        <f t="shared" si="0"/>
        <v>2.7089325737928402</v>
      </c>
      <c r="D17" s="37">
        <v>687.82254399999999</v>
      </c>
      <c r="E17" s="37">
        <f t="shared" si="1"/>
        <v>2.9479247477943735</v>
      </c>
      <c r="F17" s="37">
        <f t="shared" si="2"/>
        <v>-5.2701353981857153</v>
      </c>
      <c r="G17" s="37">
        <v>728.37636699999996</v>
      </c>
      <c r="H17" s="37">
        <f t="shared" si="3"/>
        <v>3.6403864234135406</v>
      </c>
      <c r="I17" s="37">
        <v>642.04770699999995</v>
      </c>
      <c r="J17" s="37">
        <f t="shared" si="4"/>
        <v>3.6552101543729627</v>
      </c>
      <c r="K17" s="37">
        <f t="shared" si="5"/>
        <v>-11.852204974135304</v>
      </c>
      <c r="L17" s="37"/>
      <c r="M17" s="36" t="s">
        <v>616</v>
      </c>
    </row>
    <row r="18" spans="1:13">
      <c r="A18" s="36" t="s">
        <v>304</v>
      </c>
      <c r="B18" s="37">
        <v>738.77437599999996</v>
      </c>
      <c r="C18" s="37">
        <f t="shared" si="0"/>
        <v>2.7562622032989545</v>
      </c>
      <c r="D18" s="37">
        <v>550.19055600000002</v>
      </c>
      <c r="E18" s="37">
        <f t="shared" si="1"/>
        <v>2.3580505904952518</v>
      </c>
      <c r="F18" s="37">
        <f t="shared" si="2"/>
        <v>-25.526578360914883</v>
      </c>
      <c r="G18" s="37">
        <v>1066.9631260000001</v>
      </c>
      <c r="H18" s="37">
        <f t="shared" si="3"/>
        <v>5.3326250742746462</v>
      </c>
      <c r="I18" s="37">
        <v>885.29443800000001</v>
      </c>
      <c r="J18" s="37">
        <f t="shared" si="4"/>
        <v>5.0400261290669253</v>
      </c>
      <c r="K18" s="37">
        <f t="shared" si="5"/>
        <v>-17.026707256610479</v>
      </c>
      <c r="L18" s="37"/>
      <c r="M18" s="36" t="s">
        <v>617</v>
      </c>
    </row>
    <row r="19" spans="1:13">
      <c r="A19" s="36" t="s">
        <v>305</v>
      </c>
      <c r="B19" s="37">
        <v>295.50544200000002</v>
      </c>
      <c r="C19" s="37">
        <f t="shared" si="0"/>
        <v>1.1024888072914856</v>
      </c>
      <c r="D19" s="37">
        <v>230.25278</v>
      </c>
      <c r="E19" s="37">
        <f t="shared" si="1"/>
        <v>0.98683573885658127</v>
      </c>
      <c r="F19" s="37">
        <f t="shared" si="2"/>
        <v>-22.081712457938423</v>
      </c>
      <c r="G19" s="37">
        <v>579.63072299999999</v>
      </c>
      <c r="H19" s="37">
        <f t="shared" si="3"/>
        <v>2.8969635894331192</v>
      </c>
      <c r="I19" s="37">
        <v>493.11487199999999</v>
      </c>
      <c r="J19" s="37">
        <f t="shared" si="4"/>
        <v>2.8073279722915108</v>
      </c>
      <c r="K19" s="37">
        <f t="shared" si="5"/>
        <v>-14.92602920566722</v>
      </c>
      <c r="L19" s="37"/>
      <c r="M19" s="36" t="s">
        <v>618</v>
      </c>
    </row>
    <row r="20" spans="1:13">
      <c r="A20" s="36" t="s">
        <v>363</v>
      </c>
      <c r="B20" s="37">
        <v>378.488857</v>
      </c>
      <c r="C20" s="37">
        <f t="shared" si="0"/>
        <v>1.4120881351723045</v>
      </c>
      <c r="D20" s="37">
        <v>348.60537599999998</v>
      </c>
      <c r="E20" s="37">
        <f t="shared" si="1"/>
        <v>1.4940807394131628</v>
      </c>
      <c r="F20" s="37">
        <f t="shared" si="2"/>
        <v>-7.8954718077737311</v>
      </c>
      <c r="G20" s="37">
        <v>881.71639100000004</v>
      </c>
      <c r="H20" s="37">
        <f t="shared" si="3"/>
        <v>4.4067717247854992</v>
      </c>
      <c r="I20" s="37">
        <v>740.74413200000004</v>
      </c>
      <c r="J20" s="37">
        <f t="shared" si="4"/>
        <v>4.2170939068217654</v>
      </c>
      <c r="K20" s="37">
        <f t="shared" si="5"/>
        <v>-15.988390421109912</v>
      </c>
      <c r="L20" s="37"/>
      <c r="M20" s="36" t="s">
        <v>619</v>
      </c>
    </row>
    <row r="21" spans="1:13">
      <c r="A21" s="36" t="s">
        <v>306</v>
      </c>
      <c r="B21" s="37">
        <v>2117.0786979999998</v>
      </c>
      <c r="C21" s="37">
        <f t="shared" si="0"/>
        <v>7.8985197460432239</v>
      </c>
      <c r="D21" s="37">
        <v>1789.8916569999999</v>
      </c>
      <c r="E21" s="37">
        <f t="shared" si="1"/>
        <v>7.671260498174334</v>
      </c>
      <c r="F21" s="37">
        <f t="shared" si="2"/>
        <v>-15.454647071414627</v>
      </c>
      <c r="G21" s="37">
        <v>1574.236193</v>
      </c>
      <c r="H21" s="37">
        <f t="shared" si="3"/>
        <v>7.8679489394298532</v>
      </c>
      <c r="I21" s="37">
        <v>1310.741352</v>
      </c>
      <c r="J21" s="37">
        <f t="shared" si="4"/>
        <v>7.4621169850030258</v>
      </c>
      <c r="K21" s="37">
        <f t="shared" si="5"/>
        <v>-16.737948356901995</v>
      </c>
      <c r="L21" s="37"/>
      <c r="M21" s="36" t="s">
        <v>620</v>
      </c>
    </row>
    <row r="22" spans="1:13">
      <c r="A22" s="36" t="s">
        <v>364</v>
      </c>
      <c r="B22" s="37">
        <v>4804.1574129999999</v>
      </c>
      <c r="C22" s="37">
        <f t="shared" si="0"/>
        <v>17.923628547926771</v>
      </c>
      <c r="D22" s="37">
        <v>4013.872687</v>
      </c>
      <c r="E22" s="37">
        <f t="shared" si="1"/>
        <v>17.202975871787071</v>
      </c>
      <c r="F22" s="37">
        <f t="shared" si="2"/>
        <v>-16.450017309205933</v>
      </c>
      <c r="G22" s="37">
        <v>2729.5731890000002</v>
      </c>
      <c r="H22" s="37">
        <f t="shared" si="3"/>
        <v>13.642261925487768</v>
      </c>
      <c r="I22" s="37">
        <v>2474.8764780000001</v>
      </c>
      <c r="J22" s="37">
        <f t="shared" si="4"/>
        <v>14.089597290944605</v>
      </c>
      <c r="K22" s="37">
        <f t="shared" si="5"/>
        <v>-9.3310086729460551</v>
      </c>
      <c r="L22" s="37"/>
      <c r="M22" s="36" t="s">
        <v>621</v>
      </c>
    </row>
    <row r="23" spans="1:13">
      <c r="A23" s="36" t="s">
        <v>365</v>
      </c>
      <c r="B23" s="37">
        <v>4353.170048</v>
      </c>
      <c r="C23" s="37">
        <f t="shared" si="0"/>
        <v>16.241058782790667</v>
      </c>
      <c r="D23" s="37">
        <v>3015.0839930000002</v>
      </c>
      <c r="E23" s="37">
        <f t="shared" si="1"/>
        <v>12.922287583006845</v>
      </c>
      <c r="F23" s="37">
        <f t="shared" si="2"/>
        <v>-30.73819860574396</v>
      </c>
      <c r="G23" s="37">
        <v>3449.447917</v>
      </c>
      <c r="H23" s="37">
        <f t="shared" si="3"/>
        <v>17.240157608407028</v>
      </c>
      <c r="I23" s="37">
        <v>2379.6657869999999</v>
      </c>
      <c r="J23" s="37">
        <f t="shared" si="4"/>
        <v>13.547557998920364</v>
      </c>
      <c r="K23" s="37">
        <f t="shared" si="5"/>
        <v>-31.013140529757422</v>
      </c>
      <c r="L23" s="37"/>
      <c r="M23" s="36" t="s">
        <v>622</v>
      </c>
    </row>
    <row r="24" spans="1:13">
      <c r="A24" s="36" t="s">
        <v>327</v>
      </c>
      <c r="B24" s="37">
        <v>622.86734200000001</v>
      </c>
      <c r="C24" s="37">
        <f t="shared" si="0"/>
        <v>2.3238295319867501</v>
      </c>
      <c r="D24" s="37">
        <v>545.09112300000004</v>
      </c>
      <c r="E24" s="37">
        <f t="shared" si="1"/>
        <v>2.3361950336055388</v>
      </c>
      <c r="F24" s="37">
        <f t="shared" si="2"/>
        <v>-12.486803169076722</v>
      </c>
      <c r="G24" s="37">
        <v>553.49646199999995</v>
      </c>
      <c r="H24" s="37">
        <f t="shared" si="3"/>
        <v>2.7663459400409525</v>
      </c>
      <c r="I24" s="37">
        <v>495.94275299999998</v>
      </c>
      <c r="J24" s="37">
        <f t="shared" si="4"/>
        <v>2.8234272422271607</v>
      </c>
      <c r="K24" s="37">
        <f t="shared" si="5"/>
        <v>-10.398207206607211</v>
      </c>
      <c r="L24" s="37"/>
      <c r="M24" s="36" t="s">
        <v>623</v>
      </c>
    </row>
    <row r="25" spans="1:13">
      <c r="A25" s="36" t="s">
        <v>307</v>
      </c>
      <c r="B25" s="37">
        <v>786.91000599999995</v>
      </c>
      <c r="C25" s="37">
        <f t="shared" si="0"/>
        <v>2.9358493978621065</v>
      </c>
      <c r="D25" s="37">
        <v>747.09497999999996</v>
      </c>
      <c r="E25" s="37">
        <f t="shared" si="1"/>
        <v>3.201959283984944</v>
      </c>
      <c r="F25" s="37">
        <f t="shared" si="2"/>
        <v>-5.0596670135619064</v>
      </c>
      <c r="G25" s="37">
        <v>1106.4413970000001</v>
      </c>
      <c r="H25" s="37">
        <f t="shared" si="3"/>
        <v>5.5299353774084112</v>
      </c>
      <c r="I25" s="37">
        <v>963.88107300000001</v>
      </c>
      <c r="J25" s="37">
        <f t="shared" si="4"/>
        <v>5.4874238272725533</v>
      </c>
      <c r="K25" s="37">
        <f t="shared" si="5"/>
        <v>-12.884579733417183</v>
      </c>
      <c r="L25" s="37"/>
      <c r="M25" s="36" t="s">
        <v>624</v>
      </c>
    </row>
    <row r="27" spans="1:13">
      <c r="A27" s="49"/>
    </row>
    <row r="28" spans="1:13">
      <c r="A28" s="49" t="s">
        <v>366</v>
      </c>
    </row>
    <row r="32" spans="1:13">
      <c r="A32" s="265"/>
      <c r="B32" s="265"/>
    </row>
    <row r="34" spans="1:3">
      <c r="A34" s="220"/>
      <c r="B34" s="220"/>
      <c r="C34" s="154"/>
    </row>
  </sheetData>
  <mergeCells count="12">
    <mergeCell ref="M4:M6"/>
    <mergeCell ref="A2:M2"/>
    <mergeCell ref="A34:B34"/>
    <mergeCell ref="A32:B32"/>
    <mergeCell ref="A4:A6"/>
    <mergeCell ref="B4:F4"/>
    <mergeCell ref="G4:K4"/>
    <mergeCell ref="B5:C5"/>
    <mergeCell ref="D5:E5"/>
    <mergeCell ref="G5:H5"/>
    <mergeCell ref="I5:J5"/>
    <mergeCell ref="J6:K6"/>
  </mergeCells>
  <phoneticPr fontId="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46"/>
  <sheetViews>
    <sheetView showGridLines="0" topLeftCell="A2" zoomScale="90" zoomScaleNormal="90" workbookViewId="0">
      <selection activeCell="A2" sqref="A2:M2"/>
    </sheetView>
  </sheetViews>
  <sheetFormatPr defaultRowHeight="12.75"/>
  <cols>
    <col min="1" max="1" width="37.85546875" style="10" customWidth="1"/>
    <col min="2" max="2" width="12.85546875" style="53" customWidth="1"/>
    <col min="3" max="3" width="6.85546875" style="54" customWidth="1"/>
    <col min="4" max="4" width="12.85546875" style="10" customWidth="1"/>
    <col min="5" max="5" width="6.85546875" style="37" customWidth="1"/>
    <col min="6" max="6" width="12.85546875" style="10" customWidth="1"/>
    <col min="7" max="7" width="6.85546875" style="37" customWidth="1"/>
    <col min="8" max="8" width="12.85546875" style="10" customWidth="1"/>
    <col min="9" max="9" width="6.85546875" style="37" customWidth="1"/>
    <col min="10" max="11" width="10.7109375" style="10" customWidth="1"/>
    <col min="12" max="12" width="2.5703125" style="10" customWidth="1"/>
    <col min="13" max="13" width="37.85546875" style="49" customWidth="1"/>
    <col min="14" max="14" width="3.7109375" style="10" customWidth="1"/>
    <col min="15" max="16384" width="9.140625" style="10"/>
  </cols>
  <sheetData>
    <row r="1" spans="1:15" s="15" customFormat="1" ht="10.5" hidden="1">
      <c r="B1" s="38"/>
      <c r="C1" s="39"/>
      <c r="E1" s="40"/>
      <c r="G1" s="40"/>
      <c r="I1" s="40"/>
    </row>
    <row r="2" spans="1:15" s="15" customFormat="1" ht="30" customHeight="1">
      <c r="A2" s="264" t="s">
        <v>630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5" s="15" customFormat="1" ht="15" customHeight="1">
      <c r="A3" s="206" t="s">
        <v>707</v>
      </c>
      <c r="B3" s="41"/>
      <c r="C3" s="39"/>
      <c r="D3" s="42"/>
      <c r="E3" s="43"/>
      <c r="F3" s="42"/>
      <c r="G3" s="43"/>
      <c r="H3" s="42"/>
      <c r="I3" s="43"/>
      <c r="J3" s="42"/>
      <c r="K3" s="44"/>
      <c r="L3" s="44"/>
      <c r="M3" s="41" t="s">
        <v>904</v>
      </c>
    </row>
    <row r="4" spans="1:15" s="45" customFormat="1" ht="33.75" customHeight="1">
      <c r="A4" s="278" t="s">
        <v>308</v>
      </c>
      <c r="B4" s="269" t="s">
        <v>625</v>
      </c>
      <c r="C4" s="270"/>
      <c r="D4" s="270"/>
      <c r="E4" s="271"/>
      <c r="F4" s="269" t="s">
        <v>631</v>
      </c>
      <c r="G4" s="270"/>
      <c r="H4" s="270"/>
      <c r="I4" s="271"/>
      <c r="J4" s="269" t="s">
        <v>633</v>
      </c>
      <c r="K4" s="271"/>
      <c r="L4" s="187"/>
      <c r="M4" s="277" t="s">
        <v>634</v>
      </c>
    </row>
    <row r="5" spans="1:15" s="45" customFormat="1" ht="10.5">
      <c r="A5" s="278"/>
      <c r="B5" s="274">
        <v>2019</v>
      </c>
      <c r="C5" s="275"/>
      <c r="D5" s="274">
        <v>2020</v>
      </c>
      <c r="E5" s="275"/>
      <c r="F5" s="274">
        <v>2019</v>
      </c>
      <c r="G5" s="275"/>
      <c r="H5" s="274">
        <v>2020</v>
      </c>
      <c r="I5" s="275"/>
      <c r="J5" s="94">
        <v>2019</v>
      </c>
      <c r="K5" s="179">
        <v>2020</v>
      </c>
      <c r="L5" s="186"/>
      <c r="M5" s="277"/>
    </row>
    <row r="6" spans="1:15" s="45" customFormat="1" ht="21" customHeight="1">
      <c r="A6" s="278"/>
      <c r="B6" s="159" t="s">
        <v>632</v>
      </c>
      <c r="C6" s="97" t="s">
        <v>297</v>
      </c>
      <c r="D6" s="159" t="s">
        <v>632</v>
      </c>
      <c r="E6" s="97" t="s">
        <v>297</v>
      </c>
      <c r="F6" s="159" t="s">
        <v>632</v>
      </c>
      <c r="G6" s="97" t="s">
        <v>297</v>
      </c>
      <c r="H6" s="159" t="s">
        <v>632</v>
      </c>
      <c r="I6" s="97" t="s">
        <v>297</v>
      </c>
      <c r="J6" s="276" t="s">
        <v>632</v>
      </c>
      <c r="K6" s="271"/>
      <c r="L6" s="188"/>
      <c r="M6" s="277"/>
      <c r="N6" s="194"/>
    </row>
    <row r="7" spans="1:15" s="45" customFormat="1" ht="12.75" customHeight="1">
      <c r="A7" s="180"/>
      <c r="B7" s="180"/>
      <c r="C7" s="181"/>
      <c r="D7" s="180"/>
      <c r="E7" s="181"/>
      <c r="F7" s="180"/>
      <c r="G7" s="181"/>
      <c r="H7" s="180"/>
      <c r="I7" s="181"/>
      <c r="J7" s="182"/>
      <c r="K7" s="182"/>
      <c r="L7" s="182"/>
      <c r="M7" s="180"/>
      <c r="N7" s="157"/>
    </row>
    <row r="8" spans="1:15" s="45" customFormat="1" ht="12.75" customHeight="1">
      <c r="A8" s="46" t="s">
        <v>677</v>
      </c>
      <c r="B8" s="197">
        <v>20412171.785</v>
      </c>
      <c r="C8" s="198"/>
      <c r="D8" s="197">
        <v>17344725.438999999</v>
      </c>
      <c r="E8" s="198"/>
      <c r="F8" s="197">
        <v>15540750.648</v>
      </c>
      <c r="G8" s="198"/>
      <c r="H8" s="197">
        <v>13395728.831000002</v>
      </c>
      <c r="I8" s="198"/>
      <c r="J8" s="47">
        <f>F8-B8</f>
        <v>-4871421.1370000001</v>
      </c>
      <c r="K8" s="47">
        <f>H8-D8</f>
        <v>-3948996.6079999972</v>
      </c>
      <c r="L8" s="182"/>
      <c r="M8" s="46" t="s">
        <v>681</v>
      </c>
      <c r="N8" s="157"/>
      <c r="O8" s="195" t="str">
        <f>"(1) - UE28/EU28 (inclui GB REINO UNIDO) / (includes GB UNITED KINGDOM)"</f>
        <v>(1) - UE28/EU28 (inclui GB REINO UNIDO) / (includes GB UNITED KINGDOM)</v>
      </c>
    </row>
    <row r="9" spans="1:15" s="45" customFormat="1" ht="12.75" customHeight="1">
      <c r="A9" s="46" t="s">
        <v>678</v>
      </c>
      <c r="B9" s="197">
        <v>19778918.908</v>
      </c>
      <c r="C9" s="198"/>
      <c r="D9" s="197">
        <v>16672966.820999999</v>
      </c>
      <c r="E9" s="198"/>
      <c r="F9" s="197">
        <v>14274941.103</v>
      </c>
      <c r="G9" s="198"/>
      <c r="H9" s="197">
        <v>12382818.405000001</v>
      </c>
      <c r="I9" s="198"/>
      <c r="J9" s="47">
        <f>F9-B9</f>
        <v>-5503977.8049999997</v>
      </c>
      <c r="K9" s="47">
        <f>H9-D9</f>
        <v>-4290148.4159999974</v>
      </c>
      <c r="L9" s="182"/>
      <c r="M9" s="46" t="s">
        <v>682</v>
      </c>
      <c r="N9" s="157"/>
      <c r="O9" s="195" t="str">
        <f>"(2) - UE27/EU27 (exclui GB REINO UNIDO) / (excludes GB UNITED KINGDOM)"</f>
        <v>(2) - UE27/EU27 (exclui GB REINO UNIDO) / (excludes GB UNITED KINGDOM)</v>
      </c>
    </row>
    <row r="10" spans="1:15" s="45" customFormat="1" ht="12.75" customHeight="1">
      <c r="A10" s="180"/>
      <c r="B10" s="197"/>
      <c r="C10" s="198"/>
      <c r="D10" s="200"/>
      <c r="E10" s="198"/>
      <c r="F10" s="197"/>
      <c r="G10" s="198"/>
      <c r="H10" s="200"/>
      <c r="I10" s="198"/>
      <c r="J10" s="199"/>
      <c r="K10" s="199"/>
      <c r="L10" s="182"/>
      <c r="M10" s="180"/>
      <c r="N10" s="157"/>
      <c r="O10" s="195"/>
    </row>
    <row r="11" spans="1:15" s="45" customFormat="1" ht="12.75" customHeight="1">
      <c r="A11" s="46" t="s">
        <v>679</v>
      </c>
      <c r="B11" s="197">
        <v>6391315.0210000016</v>
      </c>
      <c r="C11" s="48"/>
      <c r="D11" s="197">
        <v>5987706.7919999994</v>
      </c>
      <c r="E11" s="198"/>
      <c r="F11" s="197">
        <v>4467465.0269999998</v>
      </c>
      <c r="G11" s="48"/>
      <c r="H11" s="197">
        <v>4169545.9380000001</v>
      </c>
      <c r="I11" s="198"/>
      <c r="J11" s="47">
        <f>F11-B11</f>
        <v>-1923849.9940000018</v>
      </c>
      <c r="K11" s="47">
        <f>H11-D11</f>
        <v>-1818160.8539999994</v>
      </c>
      <c r="L11" s="182"/>
      <c r="M11" s="46" t="s">
        <v>683</v>
      </c>
      <c r="N11" s="157"/>
      <c r="O11" s="195"/>
    </row>
    <row r="12" spans="1:15">
      <c r="A12" s="46" t="s">
        <v>680</v>
      </c>
      <c r="B12" s="197">
        <v>7024567.898000001</v>
      </c>
      <c r="C12" s="48"/>
      <c r="D12" s="197">
        <v>6659465.4099999992</v>
      </c>
      <c r="E12" s="48"/>
      <c r="F12" s="197">
        <v>5733274.5720000006</v>
      </c>
      <c r="G12" s="48"/>
      <c r="H12" s="197">
        <v>5182456.364000001</v>
      </c>
      <c r="I12" s="48"/>
      <c r="J12" s="47">
        <f>F12-B12</f>
        <v>-1291293.3260000004</v>
      </c>
      <c r="K12" s="47">
        <f>H12-D12</f>
        <v>-1477009.0459999982</v>
      </c>
      <c r="L12" s="47"/>
      <c r="M12" s="46" t="s">
        <v>684</v>
      </c>
      <c r="O12" s="16"/>
    </row>
    <row r="13" spans="1:15">
      <c r="A13" s="49" t="s">
        <v>708</v>
      </c>
      <c r="B13" s="50">
        <v>158923.19399999999</v>
      </c>
      <c r="C13" s="51">
        <f>IF(B13=0,0,IF(OR(B13="x",B13="Ə"),"x",B13/$B$12*100))</f>
        <v>2.2623910297065786</v>
      </c>
      <c r="D13" s="50">
        <v>219389.13400000002</v>
      </c>
      <c r="E13" s="51">
        <f>IF(D13=0,0,IF(OR(D13="x",D13="Ə"),"x",D13/$D$12*100))</f>
        <v>3.294395578218043</v>
      </c>
      <c r="F13" s="50">
        <v>305798.86100000003</v>
      </c>
      <c r="G13" s="51">
        <f>IF(F13=0,0,IF(OR(F13="x",F13="Ə"),"x",F13/$F$12*100))</f>
        <v>5.3337557299880878</v>
      </c>
      <c r="H13" s="50">
        <v>258046.67300000001</v>
      </c>
      <c r="I13" s="51">
        <f>IF(H13=0,0,IF(OR(H13="x",H13="Ə"),"x",H13/$H$12*100))</f>
        <v>4.9792348430085109</v>
      </c>
      <c r="J13" s="50">
        <v>146875.66700000004</v>
      </c>
      <c r="K13" s="50">
        <v>38657.53899999999</v>
      </c>
      <c r="L13" s="50"/>
      <c r="M13" s="49" t="s">
        <v>708</v>
      </c>
      <c r="O13" s="195" t="str">
        <f>"(3) - UE28/EU28 (exclui GB REINO UNIDO) / (excludes GB UNITED KINGDOM)"</f>
        <v>(3) - UE28/EU28 (exclui GB REINO UNIDO) / (excludes GB UNITED KINGDOM)</v>
      </c>
    </row>
    <row r="14" spans="1:15">
      <c r="A14" s="49" t="s">
        <v>709</v>
      </c>
      <c r="B14" s="50">
        <v>98080.171000000002</v>
      </c>
      <c r="C14" s="51">
        <f t="shared" ref="C14:C77" si="0">IF(B14=0,0,IF(OR(B14="x",B14="Ə"),"x",B14/$B$12*100))</f>
        <v>1.3962448996745391</v>
      </c>
      <c r="D14" s="50">
        <v>116200.697</v>
      </c>
      <c r="E14" s="51">
        <f t="shared" ref="E14:E77" si="1">IF(D14=0,0,IF(OR(D14="x",D14="Ə"),"x",D14/$D$12*100))</f>
        <v>1.7448952708052283</v>
      </c>
      <c r="F14" s="50">
        <v>226074.84899999999</v>
      </c>
      <c r="G14" s="51">
        <f t="shared" ref="G14:G77" si="2">IF(F14=0,0,IF(OR(F14="x",F14="Ə"),"x",F14/$F$12*100))</f>
        <v>3.9432063851275805</v>
      </c>
      <c r="H14" s="50">
        <v>202595.641</v>
      </c>
      <c r="I14" s="51">
        <f t="shared" ref="I14:I77" si="3">IF(H14=0,0,IF(OR(H14="x",H14="Ə"),"x",H14/$H$12*100))</f>
        <v>3.909258983970096</v>
      </c>
      <c r="J14" s="50">
        <v>127994.67799999999</v>
      </c>
      <c r="K14" s="50">
        <v>86394.944000000003</v>
      </c>
      <c r="L14" s="50"/>
      <c r="M14" s="49" t="s">
        <v>905</v>
      </c>
      <c r="N14" s="177"/>
      <c r="O14" s="195" t="str">
        <f>"(4) - UE27/EU27 (inclui GB REINO UNIDO) / (includes GB UNITED KINGDOM)"</f>
        <v>(4) - UE27/EU27 (inclui GB REINO UNIDO) / (includes GB UNITED KINGDOM)</v>
      </c>
    </row>
    <row r="15" spans="1:15">
      <c r="A15" s="49" t="s">
        <v>710</v>
      </c>
      <c r="B15" s="50">
        <v>8089.5990000000002</v>
      </c>
      <c r="C15" s="51">
        <f t="shared" si="0"/>
        <v>0.11516151765439166</v>
      </c>
      <c r="D15" s="50">
        <v>8348.6049999999996</v>
      </c>
      <c r="E15" s="51">
        <f t="shared" si="1"/>
        <v>0.1253644922828723</v>
      </c>
      <c r="F15" s="50">
        <v>3084.0369999999998</v>
      </c>
      <c r="G15" s="51">
        <f t="shared" si="2"/>
        <v>5.3791894340133824E-2</v>
      </c>
      <c r="H15" s="50">
        <v>3619.136</v>
      </c>
      <c r="I15" s="51">
        <f t="shared" si="3"/>
        <v>6.9834374779117761E-2</v>
      </c>
      <c r="J15" s="50">
        <v>-5005.5619999999999</v>
      </c>
      <c r="K15" s="50">
        <v>-4729.4689999999991</v>
      </c>
      <c r="L15" s="50"/>
      <c r="M15" s="49" t="s">
        <v>906</v>
      </c>
    </row>
    <row r="16" spans="1:15">
      <c r="A16" s="49" t="s">
        <v>711</v>
      </c>
      <c r="B16" s="50">
        <v>15.12</v>
      </c>
      <c r="C16" s="51">
        <f t="shared" si="0"/>
        <v>2.1524455624245424E-4</v>
      </c>
      <c r="D16" s="50">
        <v>43.012999999999998</v>
      </c>
      <c r="E16" s="51">
        <f t="shared" si="1"/>
        <v>6.4589268585149096E-4</v>
      </c>
      <c r="F16" s="50">
        <v>43.762999999999998</v>
      </c>
      <c r="G16" s="51">
        <f t="shared" si="2"/>
        <v>7.6331596281344104E-4</v>
      </c>
      <c r="H16" s="50">
        <v>43.103999999999999</v>
      </c>
      <c r="I16" s="51">
        <f t="shared" si="3"/>
        <v>8.3172914487852684E-4</v>
      </c>
      <c r="J16" s="50">
        <v>28.643000000000001</v>
      </c>
      <c r="K16" s="50" t="s">
        <v>712</v>
      </c>
      <c r="L16" s="50"/>
      <c r="M16" s="49" t="s">
        <v>907</v>
      </c>
    </row>
    <row r="17" spans="1:13">
      <c r="A17" s="49" t="s">
        <v>713</v>
      </c>
      <c r="B17" s="50">
        <v>52738.303999999996</v>
      </c>
      <c r="C17" s="51">
        <f t="shared" si="0"/>
        <v>0.75076936782140546</v>
      </c>
      <c r="D17" s="50">
        <v>94796.819000000003</v>
      </c>
      <c r="E17" s="51">
        <f t="shared" si="1"/>
        <v>1.4234899224440902</v>
      </c>
      <c r="F17" s="50">
        <v>76596.212</v>
      </c>
      <c r="G17" s="51">
        <f t="shared" si="2"/>
        <v>1.335994134557559</v>
      </c>
      <c r="H17" s="50">
        <v>51788.792000000001</v>
      </c>
      <c r="I17" s="51">
        <f t="shared" si="3"/>
        <v>0.99930975511441833</v>
      </c>
      <c r="J17" s="50">
        <v>23857.908000000003</v>
      </c>
      <c r="K17" s="50">
        <v>-43008.027000000002</v>
      </c>
      <c r="L17" s="50"/>
      <c r="M17" s="49" t="s">
        <v>908</v>
      </c>
    </row>
    <row r="18" spans="1:13">
      <c r="A18" s="49" t="s">
        <v>714</v>
      </c>
      <c r="B18" s="50">
        <v>1349418.1340000001</v>
      </c>
      <c r="C18" s="51">
        <f t="shared" si="0"/>
        <v>19.209980650684571</v>
      </c>
      <c r="D18" s="50">
        <v>1314031.6250000002</v>
      </c>
      <c r="E18" s="51">
        <f t="shared" si="1"/>
        <v>19.731788425942142</v>
      </c>
      <c r="F18" s="50">
        <v>610487.93099999998</v>
      </c>
      <c r="G18" s="51">
        <f t="shared" si="2"/>
        <v>10.648154441817303</v>
      </c>
      <c r="H18" s="50">
        <v>513358.11100000009</v>
      </c>
      <c r="I18" s="51">
        <f t="shared" si="3"/>
        <v>9.9056909492967229</v>
      </c>
      <c r="J18" s="50">
        <v>-738930.2030000001</v>
      </c>
      <c r="K18" s="50">
        <v>-800673.5140000002</v>
      </c>
      <c r="L18" s="50"/>
      <c r="M18" s="49" t="s">
        <v>909</v>
      </c>
    </row>
    <row r="19" spans="1:13">
      <c r="A19" s="49" t="s">
        <v>715</v>
      </c>
      <c r="B19" s="50">
        <v>4701.4290000000001</v>
      </c>
      <c r="C19" s="51">
        <f t="shared" si="0"/>
        <v>6.692837293719614E-2</v>
      </c>
      <c r="D19" s="50">
        <v>3842.8969999999999</v>
      </c>
      <c r="E19" s="51">
        <f t="shared" si="1"/>
        <v>5.7705788128720084E-2</v>
      </c>
      <c r="F19" s="50">
        <v>53860.860999999997</v>
      </c>
      <c r="G19" s="51">
        <f t="shared" si="2"/>
        <v>0.93944325051244015</v>
      </c>
      <c r="H19" s="50">
        <v>62443.35</v>
      </c>
      <c r="I19" s="51">
        <f t="shared" si="3"/>
        <v>1.2048987123898143</v>
      </c>
      <c r="J19" s="50">
        <v>49159.432000000001</v>
      </c>
      <c r="K19" s="50">
        <v>58600.453000000001</v>
      </c>
      <c r="L19" s="50"/>
      <c r="M19" s="49" t="s">
        <v>910</v>
      </c>
    </row>
    <row r="20" spans="1:13">
      <c r="A20" s="49" t="s">
        <v>716</v>
      </c>
      <c r="B20" s="50">
        <v>349801.98300000001</v>
      </c>
      <c r="C20" s="51">
        <f t="shared" si="0"/>
        <v>4.9796939552622712</v>
      </c>
      <c r="D20" s="50">
        <v>299778.41399999999</v>
      </c>
      <c r="E20" s="51">
        <f t="shared" si="1"/>
        <v>4.5015387203580355</v>
      </c>
      <c r="F20" s="50">
        <v>388899.34100000001</v>
      </c>
      <c r="G20" s="51">
        <f t="shared" si="2"/>
        <v>6.7831975621627354</v>
      </c>
      <c r="H20" s="50">
        <v>298108.23200000002</v>
      </c>
      <c r="I20" s="51">
        <f t="shared" si="3"/>
        <v>5.752257444381252</v>
      </c>
      <c r="J20" s="50">
        <v>39097.358000000007</v>
      </c>
      <c r="K20" s="50">
        <v>-1670.1819999999716</v>
      </c>
      <c r="L20" s="50"/>
      <c r="M20" s="49" t="s">
        <v>911</v>
      </c>
    </row>
    <row r="21" spans="1:13">
      <c r="A21" s="49" t="s">
        <v>717</v>
      </c>
      <c r="B21" s="50">
        <v>14332.13</v>
      </c>
      <c r="C21" s="51">
        <f t="shared" si="0"/>
        <v>0.20402863504359564</v>
      </c>
      <c r="D21" s="50">
        <v>1200.454</v>
      </c>
      <c r="E21" s="51">
        <f t="shared" si="1"/>
        <v>1.8026281782278979E-2</v>
      </c>
      <c r="F21" s="50">
        <v>3987.2080000000001</v>
      </c>
      <c r="G21" s="51">
        <f t="shared" si="2"/>
        <v>6.9545038353345398E-2</v>
      </c>
      <c r="H21" s="50">
        <v>2501.7109999999998</v>
      </c>
      <c r="I21" s="51">
        <f t="shared" si="3"/>
        <v>4.8272688167297788E-2</v>
      </c>
      <c r="J21" s="50">
        <v>-10344.921999999999</v>
      </c>
      <c r="K21" s="50">
        <v>1301.2569999999998</v>
      </c>
      <c r="L21" s="50"/>
      <c r="M21" s="49" t="s">
        <v>912</v>
      </c>
    </row>
    <row r="22" spans="1:13">
      <c r="A22" s="49" t="s">
        <v>718</v>
      </c>
      <c r="B22" s="50">
        <v>212431.677</v>
      </c>
      <c r="C22" s="51">
        <f t="shared" si="0"/>
        <v>3.0241244740545885</v>
      </c>
      <c r="D22" s="50">
        <v>192327.231</v>
      </c>
      <c r="E22" s="51">
        <f t="shared" si="1"/>
        <v>2.8880280797193905</v>
      </c>
      <c r="F22" s="50">
        <v>74560.778999999995</v>
      </c>
      <c r="G22" s="51">
        <f t="shared" si="2"/>
        <v>1.3004920323219431</v>
      </c>
      <c r="H22" s="50">
        <v>59202.086000000003</v>
      </c>
      <c r="I22" s="51">
        <f t="shared" si="3"/>
        <v>1.1423557062872356</v>
      </c>
      <c r="J22" s="50">
        <v>-137870.89799999999</v>
      </c>
      <c r="K22" s="50">
        <v>-133125.14499999999</v>
      </c>
      <c r="L22" s="50"/>
      <c r="M22" s="49" t="s">
        <v>913</v>
      </c>
    </row>
    <row r="23" spans="1:13">
      <c r="A23" s="49" t="s">
        <v>719</v>
      </c>
      <c r="B23" s="50">
        <v>8227.9760000000006</v>
      </c>
      <c r="C23" s="51">
        <f t="shared" si="0"/>
        <v>0.11713141818079129</v>
      </c>
      <c r="D23" s="50">
        <v>12136.564</v>
      </c>
      <c r="E23" s="51">
        <f t="shared" si="1"/>
        <v>0.18224531929808466</v>
      </c>
      <c r="F23" s="50">
        <v>4587.7250000000004</v>
      </c>
      <c r="G23" s="51">
        <f t="shared" si="2"/>
        <v>8.0019279425503159E-2</v>
      </c>
      <c r="H23" s="50">
        <v>4688.143</v>
      </c>
      <c r="I23" s="51">
        <f t="shared" si="3"/>
        <v>9.0461793997268267E-2</v>
      </c>
      <c r="J23" s="50">
        <v>-3640.2510000000002</v>
      </c>
      <c r="K23" s="50">
        <v>-7448.4210000000003</v>
      </c>
      <c r="L23" s="50"/>
      <c r="M23" s="49" t="s">
        <v>914</v>
      </c>
    </row>
    <row r="24" spans="1:13">
      <c r="A24" s="49" t="s">
        <v>720</v>
      </c>
      <c r="B24" s="50">
        <v>1161.7860000000001</v>
      </c>
      <c r="C24" s="51">
        <f t="shared" si="0"/>
        <v>1.6538896297532805E-2</v>
      </c>
      <c r="D24" s="50">
        <v>829.3</v>
      </c>
      <c r="E24" s="51">
        <f t="shared" si="1"/>
        <v>1.2452951535039206E-2</v>
      </c>
      <c r="F24" s="50">
        <v>3635.8409999999999</v>
      </c>
      <c r="G24" s="51">
        <f t="shared" si="2"/>
        <v>6.3416481355290641E-2</v>
      </c>
      <c r="H24" s="50">
        <v>3030.5590000000002</v>
      </c>
      <c r="I24" s="51">
        <f t="shared" si="3"/>
        <v>5.8477269988259174E-2</v>
      </c>
      <c r="J24" s="50">
        <v>2474.0549999999998</v>
      </c>
      <c r="K24" s="50">
        <v>2201.259</v>
      </c>
      <c r="L24" s="50"/>
      <c r="M24" s="49" t="s">
        <v>915</v>
      </c>
    </row>
    <row r="25" spans="1:13">
      <c r="A25" s="49" t="s">
        <v>721</v>
      </c>
      <c r="B25" s="50">
        <v>117832.603</v>
      </c>
      <c r="C25" s="51">
        <f t="shared" si="0"/>
        <v>1.6774356047373207</v>
      </c>
      <c r="D25" s="50">
        <v>221906.25899999999</v>
      </c>
      <c r="E25" s="51">
        <f t="shared" si="1"/>
        <v>3.3321932818628457</v>
      </c>
      <c r="F25" s="50">
        <v>4779.29</v>
      </c>
      <c r="G25" s="51">
        <f t="shared" si="2"/>
        <v>8.3360563670558482E-2</v>
      </c>
      <c r="H25" s="50">
        <v>2098.1469999999999</v>
      </c>
      <c r="I25" s="51">
        <f t="shared" si="3"/>
        <v>4.0485570019938903E-2</v>
      </c>
      <c r="J25" s="50">
        <v>-113053.31300000001</v>
      </c>
      <c r="K25" s="50">
        <v>-219808.11199999999</v>
      </c>
      <c r="L25" s="50"/>
      <c r="M25" s="49" t="s">
        <v>916</v>
      </c>
    </row>
    <row r="26" spans="1:13">
      <c r="A26" s="49" t="s">
        <v>722</v>
      </c>
      <c r="B26" s="50">
        <v>96903.604000000007</v>
      </c>
      <c r="C26" s="51">
        <f t="shared" si="0"/>
        <v>1.3794955847403783</v>
      </c>
      <c r="D26" s="50">
        <v>1.393</v>
      </c>
      <c r="E26" s="51">
        <f t="shared" si="1"/>
        <v>2.0917594945507796E-5</v>
      </c>
      <c r="F26" s="50">
        <v>9154.4920000000002</v>
      </c>
      <c r="G26" s="51">
        <f t="shared" si="2"/>
        <v>0.15967300859282829</v>
      </c>
      <c r="H26" s="50">
        <v>7839.08</v>
      </c>
      <c r="I26" s="51">
        <f t="shared" si="3"/>
        <v>0.15126186212496201</v>
      </c>
      <c r="J26" s="50">
        <v>-87749.112000000008</v>
      </c>
      <c r="K26" s="50">
        <v>7837.6869999999999</v>
      </c>
      <c r="L26" s="50"/>
      <c r="M26" s="49" t="s">
        <v>917</v>
      </c>
    </row>
    <row r="27" spans="1:13">
      <c r="A27" s="49" t="s">
        <v>723</v>
      </c>
      <c r="B27" s="50">
        <v>222.91200000000001</v>
      </c>
      <c r="C27" s="51">
        <f t="shared" si="0"/>
        <v>3.1733197434601831E-3</v>
      </c>
      <c r="D27" s="50">
        <v>389.67</v>
      </c>
      <c r="E27" s="51">
        <f t="shared" si="1"/>
        <v>5.8513705832132267E-3</v>
      </c>
      <c r="F27" s="50">
        <v>3444.578</v>
      </c>
      <c r="G27" s="51">
        <f t="shared" si="2"/>
        <v>6.0080464606082705E-2</v>
      </c>
      <c r="H27" s="50">
        <v>6071.2759999999998</v>
      </c>
      <c r="I27" s="51">
        <f t="shared" si="3"/>
        <v>0.1171505474155884</v>
      </c>
      <c r="J27" s="50">
        <v>3221.6660000000002</v>
      </c>
      <c r="K27" s="50">
        <v>5681.6059999999998</v>
      </c>
      <c r="L27" s="50"/>
      <c r="M27" s="49" t="s">
        <v>918</v>
      </c>
    </row>
    <row r="28" spans="1:13">
      <c r="A28" s="49" t="s">
        <v>724</v>
      </c>
      <c r="B28" s="50">
        <v>5507.3459999999995</v>
      </c>
      <c r="C28" s="51">
        <f t="shared" si="0"/>
        <v>7.8401206735691509E-2</v>
      </c>
      <c r="D28" s="50">
        <v>967.63599999999997</v>
      </c>
      <c r="E28" s="51">
        <f t="shared" si="1"/>
        <v>1.4530235393173999E-2</v>
      </c>
      <c r="F28" s="50">
        <v>13101.695</v>
      </c>
      <c r="G28" s="51">
        <f t="shared" si="2"/>
        <v>0.2285202781667858</v>
      </c>
      <c r="H28" s="50">
        <v>6909.1170000000002</v>
      </c>
      <c r="I28" s="51">
        <f t="shared" si="3"/>
        <v>0.13331741774024899</v>
      </c>
      <c r="J28" s="50">
        <v>7594.3490000000002</v>
      </c>
      <c r="K28" s="50">
        <v>5941.4809999999998</v>
      </c>
      <c r="L28" s="50"/>
      <c r="M28" s="49" t="s">
        <v>919</v>
      </c>
    </row>
    <row r="29" spans="1:13">
      <c r="A29" s="49" t="s">
        <v>725</v>
      </c>
      <c r="B29" s="50">
        <v>7554.3379999999997</v>
      </c>
      <c r="C29" s="51">
        <f t="shared" si="0"/>
        <v>0.10754167529864479</v>
      </c>
      <c r="D29" s="50" t="s">
        <v>712</v>
      </c>
      <c r="E29" s="51" t="str">
        <f t="shared" si="1"/>
        <v>x</v>
      </c>
      <c r="F29" s="50">
        <v>7456.6890000000003</v>
      </c>
      <c r="G29" s="51">
        <f t="shared" si="2"/>
        <v>0.13005986206236766</v>
      </c>
      <c r="H29" s="50">
        <v>13834.826999999999</v>
      </c>
      <c r="I29" s="51">
        <f t="shared" si="3"/>
        <v>0.26695501183770309</v>
      </c>
      <c r="J29" s="50">
        <v>-97.648999999999432</v>
      </c>
      <c r="K29" s="50">
        <v>13834.382</v>
      </c>
      <c r="L29" s="50"/>
      <c r="M29" s="49" t="s">
        <v>920</v>
      </c>
    </row>
    <row r="30" spans="1:13">
      <c r="A30" s="49" t="s">
        <v>726</v>
      </c>
      <c r="B30" s="50">
        <v>231151.33</v>
      </c>
      <c r="C30" s="51">
        <f t="shared" si="0"/>
        <v>3.2906127943586707</v>
      </c>
      <c r="D30" s="50">
        <v>403880.35499999998</v>
      </c>
      <c r="E30" s="51">
        <f t="shared" si="1"/>
        <v>6.0647564051241165</v>
      </c>
      <c r="F30" s="50">
        <v>6585.0379999999996</v>
      </c>
      <c r="G30" s="51">
        <f t="shared" si="2"/>
        <v>0.11485649112567915</v>
      </c>
      <c r="H30" s="50">
        <v>11386.031999999999</v>
      </c>
      <c r="I30" s="51">
        <f t="shared" si="3"/>
        <v>0.21970338388361965</v>
      </c>
      <c r="J30" s="50">
        <v>-224566.29199999999</v>
      </c>
      <c r="K30" s="50">
        <v>-392494.32299999997</v>
      </c>
      <c r="L30" s="50"/>
      <c r="M30" s="49" t="s">
        <v>921</v>
      </c>
    </row>
    <row r="31" spans="1:13">
      <c r="A31" s="49" t="s">
        <v>727</v>
      </c>
      <c r="B31" s="50">
        <v>299302.54599999997</v>
      </c>
      <c r="C31" s="51">
        <f t="shared" si="0"/>
        <v>4.260796540741187</v>
      </c>
      <c r="D31" s="50">
        <v>170411.28599999999</v>
      </c>
      <c r="E31" s="51">
        <f t="shared" si="1"/>
        <v>2.5589334204530392</v>
      </c>
      <c r="F31" s="50">
        <v>34603.050000000003</v>
      </c>
      <c r="G31" s="51">
        <f t="shared" si="2"/>
        <v>0.60354775557049667</v>
      </c>
      <c r="H31" s="50">
        <v>32886.133000000002</v>
      </c>
      <c r="I31" s="51">
        <f t="shared" si="3"/>
        <v>0.6345665200086188</v>
      </c>
      <c r="J31" s="50">
        <v>-264699.49599999998</v>
      </c>
      <c r="K31" s="50">
        <v>-137525.15299999999</v>
      </c>
      <c r="L31" s="50"/>
      <c r="M31" s="49" t="s">
        <v>922</v>
      </c>
    </row>
    <row r="32" spans="1:13">
      <c r="A32" s="49" t="s">
        <v>728</v>
      </c>
      <c r="B32" s="50">
        <v>286.47399999999999</v>
      </c>
      <c r="C32" s="51">
        <f t="shared" si="0"/>
        <v>4.0781725532407966E-3</v>
      </c>
      <c r="D32" s="50">
        <v>6359.7209999999995</v>
      </c>
      <c r="E32" s="51">
        <f t="shared" si="1"/>
        <v>9.54989718911987E-2</v>
      </c>
      <c r="F32" s="50">
        <v>1831.3440000000001</v>
      </c>
      <c r="G32" s="51">
        <f t="shared" si="2"/>
        <v>3.1942373891246455E-2</v>
      </c>
      <c r="H32" s="50">
        <v>2359.4180000000001</v>
      </c>
      <c r="I32" s="51">
        <f t="shared" si="3"/>
        <v>4.552702105491379E-2</v>
      </c>
      <c r="J32" s="50">
        <v>1544.8700000000001</v>
      </c>
      <c r="K32" s="50">
        <v>-4000.3029999999994</v>
      </c>
      <c r="L32" s="50"/>
      <c r="M32" s="49" t="s">
        <v>923</v>
      </c>
    </row>
    <row r="33" spans="1:13">
      <c r="A33" s="49" t="s">
        <v>729</v>
      </c>
      <c r="B33" s="50">
        <v>366582.53699999995</v>
      </c>
      <c r="C33" s="51">
        <f t="shared" si="0"/>
        <v>5.218577744894052</v>
      </c>
      <c r="D33" s="50">
        <v>317405.533</v>
      </c>
      <c r="E33" s="51">
        <f t="shared" si="1"/>
        <v>4.766231423371865</v>
      </c>
      <c r="F33" s="50">
        <v>576724.46600000013</v>
      </c>
      <c r="G33" s="51">
        <f t="shared" si="2"/>
        <v>10.059250760753553</v>
      </c>
      <c r="H33" s="50">
        <v>510960.02100000001</v>
      </c>
      <c r="I33" s="51">
        <f t="shared" si="3"/>
        <v>9.859417718389107</v>
      </c>
      <c r="J33" s="50">
        <v>210141.92900000018</v>
      </c>
      <c r="K33" s="50">
        <v>193554.48800000001</v>
      </c>
      <c r="L33" s="50"/>
      <c r="M33" s="49" t="s">
        <v>729</v>
      </c>
    </row>
    <row r="34" spans="1:13">
      <c r="A34" s="49" t="s">
        <v>716</v>
      </c>
      <c r="B34" s="50">
        <v>349801.98300000001</v>
      </c>
      <c r="C34" s="51">
        <f t="shared" si="0"/>
        <v>4.9796939552622712</v>
      </c>
      <c r="D34" s="50">
        <v>299778.41399999999</v>
      </c>
      <c r="E34" s="51">
        <f t="shared" si="1"/>
        <v>4.5015387203580355</v>
      </c>
      <c r="F34" s="50">
        <v>388899.34100000001</v>
      </c>
      <c r="G34" s="51">
        <f t="shared" si="2"/>
        <v>6.7831975621627354</v>
      </c>
      <c r="H34" s="50">
        <v>298108.23200000002</v>
      </c>
      <c r="I34" s="51">
        <f t="shared" si="3"/>
        <v>5.752257444381252</v>
      </c>
      <c r="J34" s="50">
        <v>39097.358000000007</v>
      </c>
      <c r="K34" s="50">
        <v>-1670.1819999999716</v>
      </c>
      <c r="L34" s="50"/>
      <c r="M34" s="49" t="s">
        <v>911</v>
      </c>
    </row>
    <row r="35" spans="1:13">
      <c r="A35" s="49" t="s">
        <v>730</v>
      </c>
      <c r="B35" s="50">
        <v>4379.3950000000004</v>
      </c>
      <c r="C35" s="51">
        <f t="shared" si="0"/>
        <v>6.2343977075755494E-2</v>
      </c>
      <c r="D35" s="50">
        <v>2875.6849999999999</v>
      </c>
      <c r="E35" s="51">
        <f t="shared" si="1"/>
        <v>4.3181919612973865E-2</v>
      </c>
      <c r="F35" s="50">
        <v>81667.953999999998</v>
      </c>
      <c r="G35" s="51">
        <f t="shared" si="2"/>
        <v>1.424455657484949</v>
      </c>
      <c r="H35" s="50">
        <v>99939.229000000007</v>
      </c>
      <c r="I35" s="51">
        <f t="shared" si="3"/>
        <v>1.928414288140063</v>
      </c>
      <c r="J35" s="50">
        <v>77288.558999999994</v>
      </c>
      <c r="K35" s="50">
        <v>97063.544000000009</v>
      </c>
      <c r="L35" s="50"/>
      <c r="M35" s="49" t="s">
        <v>924</v>
      </c>
    </row>
    <row r="36" spans="1:13">
      <c r="A36" s="49" t="s">
        <v>731</v>
      </c>
      <c r="B36" s="50">
        <v>369.28500000000003</v>
      </c>
      <c r="C36" s="51">
        <f t="shared" si="0"/>
        <v>5.2570493354493868E-3</v>
      </c>
      <c r="D36" s="50">
        <v>119.126</v>
      </c>
      <c r="E36" s="51">
        <f t="shared" si="1"/>
        <v>1.7888222652394561E-3</v>
      </c>
      <c r="F36" s="50">
        <v>35186.569000000003</v>
      </c>
      <c r="G36" s="51">
        <f t="shared" si="2"/>
        <v>0.61372551685982646</v>
      </c>
      <c r="H36" s="50">
        <v>24283.45</v>
      </c>
      <c r="I36" s="51">
        <f t="shared" si="3"/>
        <v>0.46857027429473969</v>
      </c>
      <c r="J36" s="50">
        <v>34817.284</v>
      </c>
      <c r="K36" s="50">
        <v>24164.324000000001</v>
      </c>
      <c r="L36" s="50"/>
      <c r="M36" s="49" t="s">
        <v>925</v>
      </c>
    </row>
    <row r="37" spans="1:13">
      <c r="A37" s="49" t="s">
        <v>732</v>
      </c>
      <c r="B37" s="50">
        <v>11973.241</v>
      </c>
      <c r="C37" s="51">
        <f t="shared" si="0"/>
        <v>0.17044807842784124</v>
      </c>
      <c r="D37" s="50">
        <v>13742.554</v>
      </c>
      <c r="E37" s="51">
        <f t="shared" si="1"/>
        <v>0.20636121901562668</v>
      </c>
      <c r="F37" s="50">
        <v>55705.66</v>
      </c>
      <c r="G37" s="51">
        <f t="shared" si="2"/>
        <v>0.97162030704152358</v>
      </c>
      <c r="H37" s="50">
        <v>71745.903000000006</v>
      </c>
      <c r="I37" s="51">
        <f t="shared" si="3"/>
        <v>1.3843995580625403</v>
      </c>
      <c r="J37" s="50">
        <v>43732.419000000002</v>
      </c>
      <c r="K37" s="50">
        <v>58003.349000000002</v>
      </c>
      <c r="L37" s="50"/>
      <c r="M37" s="49" t="s">
        <v>926</v>
      </c>
    </row>
    <row r="38" spans="1:13">
      <c r="A38" s="49" t="s">
        <v>733</v>
      </c>
      <c r="B38" s="50">
        <v>58.633000000000003</v>
      </c>
      <c r="C38" s="51">
        <f t="shared" si="0"/>
        <v>8.3468479273570253E-4</v>
      </c>
      <c r="D38" s="50">
        <v>889.75400000000002</v>
      </c>
      <c r="E38" s="51">
        <f t="shared" si="1"/>
        <v>1.336074211998948E-2</v>
      </c>
      <c r="F38" s="50">
        <v>15264.941999999999</v>
      </c>
      <c r="G38" s="51">
        <f t="shared" si="2"/>
        <v>0.26625171720451829</v>
      </c>
      <c r="H38" s="50">
        <v>16883.206999999999</v>
      </c>
      <c r="I38" s="51">
        <f t="shared" si="3"/>
        <v>0.32577615351051309</v>
      </c>
      <c r="J38" s="50">
        <v>15206.308999999999</v>
      </c>
      <c r="K38" s="50">
        <v>15993.452999999998</v>
      </c>
      <c r="L38" s="50"/>
      <c r="M38" s="49" t="s">
        <v>927</v>
      </c>
    </row>
    <row r="39" spans="1:13">
      <c r="A39" s="49" t="s">
        <v>734</v>
      </c>
      <c r="B39" s="50">
        <v>6390983.4679999966</v>
      </c>
      <c r="C39" s="51">
        <f t="shared" si="0"/>
        <v>90.980449770007993</v>
      </c>
      <c r="D39" s="50">
        <v>5983524.6499999976</v>
      </c>
      <c r="E39" s="51">
        <f t="shared" si="1"/>
        <v>89.849924605284471</v>
      </c>
      <c r="F39" s="50">
        <v>4261742.4469999988</v>
      </c>
      <c r="G39" s="51">
        <f t="shared" si="2"/>
        <v>74.333478947848974</v>
      </c>
      <c r="H39" s="50">
        <v>3979806.4790000017</v>
      </c>
      <c r="I39" s="51">
        <f t="shared" si="3"/>
        <v>76.793825156846054</v>
      </c>
      <c r="J39" s="50">
        <v>-2129241.0209999979</v>
      </c>
      <c r="K39" s="50">
        <v>-2003718.1709999959</v>
      </c>
      <c r="L39" s="50"/>
      <c r="M39" s="49" t="s">
        <v>928</v>
      </c>
    </row>
    <row r="40" spans="1:13">
      <c r="A40" s="49" t="s">
        <v>735</v>
      </c>
      <c r="B40" s="50">
        <v>1050197.237</v>
      </c>
      <c r="C40" s="51">
        <f t="shared" si="0"/>
        <v>14.950346444782841</v>
      </c>
      <c r="D40" s="50">
        <v>769303.26399999997</v>
      </c>
      <c r="E40" s="51">
        <f t="shared" si="1"/>
        <v>11.552027327070387</v>
      </c>
      <c r="F40" s="50">
        <v>608954.38</v>
      </c>
      <c r="G40" s="51">
        <f t="shared" si="2"/>
        <v>10.621406185114415</v>
      </c>
      <c r="H40" s="50">
        <v>614922.13900000008</v>
      </c>
      <c r="I40" s="51">
        <f t="shared" si="3"/>
        <v>11.865457146374922</v>
      </c>
      <c r="J40" s="50">
        <v>-441242.85699999996</v>
      </c>
      <c r="K40" s="50">
        <v>-154381.12499999988</v>
      </c>
      <c r="L40" s="50"/>
      <c r="M40" s="49" t="s">
        <v>929</v>
      </c>
    </row>
    <row r="41" spans="1:13">
      <c r="A41" s="49" t="s">
        <v>736</v>
      </c>
      <c r="B41" s="50">
        <v>52.606999999999999</v>
      </c>
      <c r="C41" s="51">
        <f t="shared" si="0"/>
        <v>7.489001567623539E-4</v>
      </c>
      <c r="D41" s="50">
        <v>46.609000000000002</v>
      </c>
      <c r="E41" s="51">
        <f t="shared" si="1"/>
        <v>6.9989101422481903E-4</v>
      </c>
      <c r="F41" s="50">
        <v>1044.758</v>
      </c>
      <c r="G41" s="51">
        <f t="shared" si="2"/>
        <v>1.8222710021640314E-2</v>
      </c>
      <c r="H41" s="50">
        <v>2307.5509999999999</v>
      </c>
      <c r="I41" s="51">
        <f t="shared" si="3"/>
        <v>4.4526202208463005E-2</v>
      </c>
      <c r="J41" s="50">
        <v>992.15100000000007</v>
      </c>
      <c r="K41" s="50">
        <v>2260.942</v>
      </c>
      <c r="L41" s="50"/>
      <c r="M41" s="49" t="s">
        <v>930</v>
      </c>
    </row>
    <row r="42" spans="1:13">
      <c r="A42" s="49" t="s">
        <v>737</v>
      </c>
      <c r="B42" s="50">
        <v>135.262</v>
      </c>
      <c r="C42" s="51">
        <f t="shared" si="0"/>
        <v>1.9255561618033632E-3</v>
      </c>
      <c r="D42" s="50">
        <v>230.64400000000001</v>
      </c>
      <c r="E42" s="51">
        <f t="shared" si="1"/>
        <v>3.4634011260672652E-3</v>
      </c>
      <c r="F42" s="50">
        <v>2959.9940000000001</v>
      </c>
      <c r="G42" s="51">
        <f t="shared" si="2"/>
        <v>5.1628331467952579E-2</v>
      </c>
      <c r="H42" s="50">
        <v>2301.0169999999998</v>
      </c>
      <c r="I42" s="51">
        <f t="shared" si="3"/>
        <v>4.4400122999279715E-2</v>
      </c>
      <c r="J42" s="50">
        <v>2824.732</v>
      </c>
      <c r="K42" s="50">
        <v>2070.3729999999996</v>
      </c>
      <c r="L42" s="50"/>
      <c r="M42" s="49" t="s">
        <v>931</v>
      </c>
    </row>
    <row r="43" spans="1:13">
      <c r="A43" s="49" t="s">
        <v>738</v>
      </c>
      <c r="B43" s="50">
        <v>1153.979</v>
      </c>
      <c r="C43" s="51">
        <f t="shared" si="0"/>
        <v>1.6427757788896241E-2</v>
      </c>
      <c r="D43" s="50">
        <v>1569.3389999999999</v>
      </c>
      <c r="E43" s="51">
        <f t="shared" si="1"/>
        <v>2.3565540225547927E-2</v>
      </c>
      <c r="F43" s="50">
        <v>918.41300000000001</v>
      </c>
      <c r="G43" s="51">
        <f t="shared" si="2"/>
        <v>1.601899557515209E-2</v>
      </c>
      <c r="H43" s="50">
        <v>707.17</v>
      </c>
      <c r="I43" s="51">
        <f t="shared" si="3"/>
        <v>1.3645459803817459E-2</v>
      </c>
      <c r="J43" s="50">
        <v>-235.56600000000003</v>
      </c>
      <c r="K43" s="50">
        <v>-862.16899999999998</v>
      </c>
      <c r="L43" s="50"/>
      <c r="M43" s="49" t="s">
        <v>932</v>
      </c>
    </row>
    <row r="44" spans="1:13">
      <c r="A44" s="49" t="s">
        <v>739</v>
      </c>
      <c r="B44" s="50">
        <v>1064.4169999999999</v>
      </c>
      <c r="C44" s="51">
        <f t="shared" si="0"/>
        <v>1.5152775451185478E-2</v>
      </c>
      <c r="D44" s="50">
        <v>968.31399999999996</v>
      </c>
      <c r="E44" s="51">
        <f t="shared" si="1"/>
        <v>1.4540416390570307E-2</v>
      </c>
      <c r="F44" s="50">
        <v>5161.93</v>
      </c>
      <c r="G44" s="51">
        <f t="shared" si="2"/>
        <v>9.003458556144657E-2</v>
      </c>
      <c r="H44" s="50">
        <v>6153.3980000000001</v>
      </c>
      <c r="I44" s="51">
        <f t="shared" si="3"/>
        <v>0.11873516278390027</v>
      </c>
      <c r="J44" s="50">
        <v>4097.5130000000008</v>
      </c>
      <c r="K44" s="50">
        <v>5185.0839999999998</v>
      </c>
      <c r="L44" s="50"/>
      <c r="M44" s="49" t="s">
        <v>933</v>
      </c>
    </row>
    <row r="45" spans="1:13">
      <c r="A45" s="49" t="s">
        <v>709</v>
      </c>
      <c r="B45" s="50">
        <v>98080.171000000002</v>
      </c>
      <c r="C45" s="51">
        <f t="shared" si="0"/>
        <v>1.3962448996745391</v>
      </c>
      <c r="D45" s="50">
        <v>116200.697</v>
      </c>
      <c r="E45" s="51">
        <f t="shared" si="1"/>
        <v>1.7448952708052283</v>
      </c>
      <c r="F45" s="50">
        <v>226074.84899999999</v>
      </c>
      <c r="G45" s="51">
        <f t="shared" si="2"/>
        <v>3.9432063851275805</v>
      </c>
      <c r="H45" s="50">
        <v>202595.641</v>
      </c>
      <c r="I45" s="51">
        <f t="shared" si="3"/>
        <v>3.909258983970096</v>
      </c>
      <c r="J45" s="50">
        <v>127994.67799999999</v>
      </c>
      <c r="K45" s="50">
        <v>86394.944000000003</v>
      </c>
      <c r="L45" s="50"/>
      <c r="M45" s="49" t="s">
        <v>905</v>
      </c>
    </row>
    <row r="46" spans="1:13">
      <c r="A46" s="49" t="s">
        <v>740</v>
      </c>
      <c r="B46" s="50">
        <v>1205.789</v>
      </c>
      <c r="C46" s="51">
        <f t="shared" si="0"/>
        <v>1.7165312052052427E-2</v>
      </c>
      <c r="D46" s="50">
        <v>204.09299999999999</v>
      </c>
      <c r="E46" s="51">
        <f t="shared" si="1"/>
        <v>3.06470545959334E-3</v>
      </c>
      <c r="F46" s="50">
        <v>460.53899999999999</v>
      </c>
      <c r="G46" s="51">
        <f t="shared" si="2"/>
        <v>8.0327393048497432E-3</v>
      </c>
      <c r="H46" s="50">
        <v>447.05900000000003</v>
      </c>
      <c r="I46" s="51">
        <f t="shared" si="3"/>
        <v>8.6263919770844782E-3</v>
      </c>
      <c r="J46" s="50">
        <v>-745.25</v>
      </c>
      <c r="K46" s="50">
        <v>242.96600000000004</v>
      </c>
      <c r="L46" s="50"/>
      <c r="M46" s="49" t="s">
        <v>934</v>
      </c>
    </row>
    <row r="47" spans="1:13">
      <c r="A47" s="49" t="s">
        <v>741</v>
      </c>
      <c r="B47" s="50">
        <v>36.587000000000003</v>
      </c>
      <c r="C47" s="51">
        <f t="shared" si="0"/>
        <v>5.2084342455308702E-4</v>
      </c>
      <c r="D47" s="50">
        <v>55.993000000000002</v>
      </c>
      <c r="E47" s="51">
        <f t="shared" si="1"/>
        <v>8.4080322597546175E-4</v>
      </c>
      <c r="F47" s="50">
        <v>25143.105</v>
      </c>
      <c r="G47" s="51">
        <f t="shared" si="2"/>
        <v>0.43854702376881033</v>
      </c>
      <c r="H47" s="50">
        <v>57654.237000000001</v>
      </c>
      <c r="I47" s="51">
        <f t="shared" si="3"/>
        <v>1.1124886144820416</v>
      </c>
      <c r="J47" s="50">
        <v>25106.518</v>
      </c>
      <c r="K47" s="50">
        <v>57598.243999999999</v>
      </c>
      <c r="L47" s="50"/>
      <c r="M47" s="49" t="s">
        <v>935</v>
      </c>
    </row>
    <row r="48" spans="1:13">
      <c r="A48" s="49" t="s">
        <v>710</v>
      </c>
      <c r="B48" s="50">
        <v>8089.5990000000002</v>
      </c>
      <c r="C48" s="51">
        <f t="shared" si="0"/>
        <v>0.11516151765439166</v>
      </c>
      <c r="D48" s="50">
        <v>8348.6049999999996</v>
      </c>
      <c r="E48" s="51">
        <f t="shared" si="1"/>
        <v>0.1253644922828723</v>
      </c>
      <c r="F48" s="50">
        <v>3084.0369999999998</v>
      </c>
      <c r="G48" s="51">
        <f t="shared" si="2"/>
        <v>5.3791894340133824E-2</v>
      </c>
      <c r="H48" s="50">
        <v>3619.136</v>
      </c>
      <c r="I48" s="51">
        <f t="shared" si="3"/>
        <v>6.9834374779117761E-2</v>
      </c>
      <c r="J48" s="50">
        <v>-5005.5619999999999</v>
      </c>
      <c r="K48" s="50">
        <v>-4729.4689999999991</v>
      </c>
      <c r="L48" s="50"/>
      <c r="M48" s="49" t="s">
        <v>906</v>
      </c>
    </row>
    <row r="49" spans="1:13">
      <c r="A49" s="49" t="s">
        <v>711</v>
      </c>
      <c r="B49" s="50">
        <v>15.12</v>
      </c>
      <c r="C49" s="51">
        <f t="shared" si="0"/>
        <v>2.1524455624245424E-4</v>
      </c>
      <c r="D49" s="50">
        <v>43.012999999999998</v>
      </c>
      <c r="E49" s="51">
        <f t="shared" si="1"/>
        <v>6.4589268585149096E-4</v>
      </c>
      <c r="F49" s="50">
        <v>43.762999999999998</v>
      </c>
      <c r="G49" s="51">
        <f t="shared" si="2"/>
        <v>7.6331596281344104E-4</v>
      </c>
      <c r="H49" s="50">
        <v>43.103999999999999</v>
      </c>
      <c r="I49" s="51">
        <f t="shared" si="3"/>
        <v>8.3172914487852684E-4</v>
      </c>
      <c r="J49" s="50">
        <v>28.643000000000001</v>
      </c>
      <c r="K49" s="50" t="s">
        <v>712</v>
      </c>
      <c r="L49" s="50"/>
      <c r="M49" s="49" t="s">
        <v>907</v>
      </c>
    </row>
    <row r="50" spans="1:13">
      <c r="A50" s="49" t="s">
        <v>742</v>
      </c>
      <c r="B50" s="50">
        <v>43.743000000000002</v>
      </c>
      <c r="C50" s="51">
        <f t="shared" si="0"/>
        <v>6.2271445924032254E-4</v>
      </c>
      <c r="D50" s="50">
        <v>8609.6470000000008</v>
      </c>
      <c r="E50" s="51">
        <f t="shared" si="1"/>
        <v>0.12928435647509431</v>
      </c>
      <c r="F50" s="50">
        <v>1911.163</v>
      </c>
      <c r="G50" s="51">
        <f t="shared" si="2"/>
        <v>3.3334580020529317E-2</v>
      </c>
      <c r="H50" s="50">
        <v>2700.9459999999999</v>
      </c>
      <c r="I50" s="51">
        <f t="shared" si="3"/>
        <v>5.2117100662190913E-2</v>
      </c>
      <c r="J50" s="50">
        <v>1867.42</v>
      </c>
      <c r="K50" s="50">
        <v>-5908.7010000000009</v>
      </c>
      <c r="L50" s="50"/>
      <c r="M50" s="49" t="s">
        <v>936</v>
      </c>
    </row>
    <row r="51" spans="1:13">
      <c r="A51" s="49" t="s">
        <v>743</v>
      </c>
      <c r="B51" s="50">
        <v>1.4850000000000001</v>
      </c>
      <c r="C51" s="51">
        <f t="shared" si="0"/>
        <v>2.1140090345241045E-5</v>
      </c>
      <c r="D51" s="50" t="s">
        <v>712</v>
      </c>
      <c r="E51" s="51" t="str">
        <f t="shared" si="1"/>
        <v>x</v>
      </c>
      <c r="F51" s="50">
        <v>541.25699999999995</v>
      </c>
      <c r="G51" s="51">
        <f t="shared" si="2"/>
        <v>9.4406258274001929E-3</v>
      </c>
      <c r="H51" s="50">
        <v>667.15599999999995</v>
      </c>
      <c r="I51" s="51">
        <f t="shared" si="3"/>
        <v>1.2873354894686766E-2</v>
      </c>
      <c r="J51" s="50">
        <v>539.77199999999993</v>
      </c>
      <c r="K51" s="50">
        <v>666.83399999999995</v>
      </c>
      <c r="L51" s="50"/>
      <c r="M51" s="49" t="s">
        <v>937</v>
      </c>
    </row>
    <row r="52" spans="1:13">
      <c r="A52" s="49" t="s">
        <v>744</v>
      </c>
      <c r="B52" s="50">
        <v>1532.7639999999999</v>
      </c>
      <c r="C52" s="51">
        <f t="shared" si="0"/>
        <v>2.1820046759550869E-2</v>
      </c>
      <c r="D52" s="50">
        <v>1488.3689999999999</v>
      </c>
      <c r="E52" s="51">
        <f t="shared" si="1"/>
        <v>2.2349676863927134E-2</v>
      </c>
      <c r="F52" s="50">
        <v>6960.4579999999996</v>
      </c>
      <c r="G52" s="51">
        <f t="shared" si="2"/>
        <v>0.12140458149332813</v>
      </c>
      <c r="H52" s="50">
        <v>5551.2269999999999</v>
      </c>
      <c r="I52" s="51">
        <f t="shared" si="3"/>
        <v>0.10711574994748956</v>
      </c>
      <c r="J52" s="50">
        <v>5427.6939999999995</v>
      </c>
      <c r="K52" s="50">
        <v>4062.8580000000002</v>
      </c>
      <c r="L52" s="50"/>
      <c r="M52" s="49" t="s">
        <v>938</v>
      </c>
    </row>
    <row r="53" spans="1:13">
      <c r="A53" s="49" t="s">
        <v>713</v>
      </c>
      <c r="B53" s="50">
        <v>52738.303999999996</v>
      </c>
      <c r="C53" s="51">
        <f t="shared" si="0"/>
        <v>0.75076936782140546</v>
      </c>
      <c r="D53" s="50">
        <v>94796.819000000003</v>
      </c>
      <c r="E53" s="51">
        <f t="shared" si="1"/>
        <v>1.4234899224440902</v>
      </c>
      <c r="F53" s="50">
        <v>76596.212</v>
      </c>
      <c r="G53" s="51">
        <f t="shared" si="2"/>
        <v>1.335994134557559</v>
      </c>
      <c r="H53" s="50">
        <v>51788.792000000001</v>
      </c>
      <c r="I53" s="51">
        <f t="shared" si="3"/>
        <v>0.99930975511441833</v>
      </c>
      <c r="J53" s="50">
        <v>23857.908000000003</v>
      </c>
      <c r="K53" s="50">
        <v>-43008.027000000002</v>
      </c>
      <c r="L53" s="50"/>
      <c r="M53" s="49" t="s">
        <v>908</v>
      </c>
    </row>
    <row r="54" spans="1:13">
      <c r="A54" s="49" t="s">
        <v>745</v>
      </c>
      <c r="B54" s="50">
        <v>420205.196</v>
      </c>
      <c r="C54" s="51">
        <f t="shared" si="0"/>
        <v>5.981936570356714</v>
      </c>
      <c r="D54" s="50">
        <v>160065.00200000001</v>
      </c>
      <c r="E54" s="51">
        <f t="shared" si="1"/>
        <v>2.4035713401205281</v>
      </c>
      <c r="F54" s="50">
        <v>55996.637999999999</v>
      </c>
      <c r="G54" s="51">
        <f t="shared" si="2"/>
        <v>0.97669555673253017</v>
      </c>
      <c r="H54" s="50">
        <v>56063.697</v>
      </c>
      <c r="I54" s="51">
        <f t="shared" si="3"/>
        <v>1.0817977627259379</v>
      </c>
      <c r="J54" s="50">
        <v>-364208.55800000002</v>
      </c>
      <c r="K54" s="50">
        <v>-104001.30500000001</v>
      </c>
      <c r="L54" s="50"/>
      <c r="M54" s="49" t="s">
        <v>939</v>
      </c>
    </row>
    <row r="55" spans="1:13">
      <c r="A55" s="49" t="s">
        <v>746</v>
      </c>
      <c r="B55" s="50">
        <v>207.66399999999999</v>
      </c>
      <c r="C55" s="51">
        <f t="shared" si="0"/>
        <v>2.9562530110802264E-3</v>
      </c>
      <c r="D55" s="50">
        <v>268.745</v>
      </c>
      <c r="E55" s="51">
        <f t="shared" si="1"/>
        <v>4.0355341375667578E-3</v>
      </c>
      <c r="F55" s="50">
        <v>403.14800000000002</v>
      </c>
      <c r="G55" s="51">
        <f t="shared" si="2"/>
        <v>7.0317232314126808E-3</v>
      </c>
      <c r="H55" s="50">
        <v>682.69</v>
      </c>
      <c r="I55" s="51">
        <f t="shared" si="3"/>
        <v>1.3173096926436562E-2</v>
      </c>
      <c r="J55" s="50">
        <v>195.48400000000004</v>
      </c>
      <c r="K55" s="50">
        <v>413.94500000000005</v>
      </c>
      <c r="L55" s="50"/>
      <c r="M55" s="49" t="s">
        <v>940</v>
      </c>
    </row>
    <row r="56" spans="1:13">
      <c r="A56" s="49" t="s">
        <v>747</v>
      </c>
      <c r="B56" s="50">
        <v>323672.41899999999</v>
      </c>
      <c r="C56" s="51">
        <f t="shared" si="0"/>
        <v>4.6077199864799416</v>
      </c>
      <c r="D56" s="50">
        <v>266000.92200000002</v>
      </c>
      <c r="E56" s="51">
        <f t="shared" si="1"/>
        <v>3.9943284576651936</v>
      </c>
      <c r="F56" s="50">
        <v>186045.42499999999</v>
      </c>
      <c r="G56" s="51">
        <f t="shared" si="2"/>
        <v>3.2450116013735544</v>
      </c>
      <c r="H56" s="50">
        <v>206453.16500000001</v>
      </c>
      <c r="I56" s="51">
        <f t="shared" si="3"/>
        <v>3.9836932624098784</v>
      </c>
      <c r="J56" s="50">
        <v>-137626.99400000001</v>
      </c>
      <c r="K56" s="50">
        <v>-59547.757000000012</v>
      </c>
      <c r="L56" s="50"/>
      <c r="M56" s="49" t="s">
        <v>941</v>
      </c>
    </row>
    <row r="57" spans="1:13">
      <c r="A57" s="49" t="s">
        <v>748</v>
      </c>
      <c r="B57" s="50">
        <v>138156.842</v>
      </c>
      <c r="C57" s="51">
        <f t="shared" si="0"/>
        <v>1.9667664119146075</v>
      </c>
      <c r="D57" s="50">
        <v>105393.59</v>
      </c>
      <c r="E57" s="51">
        <f t="shared" si="1"/>
        <v>1.5826133707630445</v>
      </c>
      <c r="F57" s="50">
        <v>8592.0079999999998</v>
      </c>
      <c r="G57" s="51">
        <f t="shared" si="2"/>
        <v>0.14986214059869726</v>
      </c>
      <c r="H57" s="50">
        <v>8398.7929999999997</v>
      </c>
      <c r="I57" s="51">
        <f t="shared" si="3"/>
        <v>0.16206201094798062</v>
      </c>
      <c r="J57" s="50">
        <v>-129564.834</v>
      </c>
      <c r="K57" s="50">
        <v>-96994.796999999991</v>
      </c>
      <c r="L57" s="50"/>
      <c r="M57" s="49" t="s">
        <v>942</v>
      </c>
    </row>
    <row r="58" spans="1:13">
      <c r="A58" s="49" t="s">
        <v>749</v>
      </c>
      <c r="B58" s="50">
        <v>1.61</v>
      </c>
      <c r="C58" s="51">
        <f t="shared" si="0"/>
        <v>2.2919559229520593E-5</v>
      </c>
      <c r="D58" s="50" t="s">
        <v>750</v>
      </c>
      <c r="E58" s="51" t="str">
        <f t="shared" si="1"/>
        <v>x</v>
      </c>
      <c r="F58" s="50">
        <v>0.83599999999999997</v>
      </c>
      <c r="G58" s="51">
        <f t="shared" si="2"/>
        <v>1.4581544796107139E-5</v>
      </c>
      <c r="H58" s="50">
        <v>1.3560000000000001</v>
      </c>
      <c r="I58" s="51">
        <f t="shared" si="3"/>
        <v>2.6165198600020473E-5</v>
      </c>
      <c r="J58" s="50">
        <v>-0.77400000000000013</v>
      </c>
      <c r="K58" s="50">
        <v>1.3560000000000001</v>
      </c>
      <c r="L58" s="50"/>
      <c r="M58" s="49" t="s">
        <v>943</v>
      </c>
    </row>
    <row r="59" spans="1:13">
      <c r="A59" s="49" t="s">
        <v>751</v>
      </c>
      <c r="B59" s="50" t="s">
        <v>750</v>
      </c>
      <c r="C59" s="51" t="str">
        <f t="shared" si="0"/>
        <v>x</v>
      </c>
      <c r="D59" s="50">
        <v>26.434000000000001</v>
      </c>
      <c r="E59" s="51">
        <f t="shared" si="1"/>
        <v>3.9693876869314652E-4</v>
      </c>
      <c r="F59" s="50">
        <v>146.011</v>
      </c>
      <c r="G59" s="51">
        <f t="shared" si="2"/>
        <v>2.5467295899813391E-3</v>
      </c>
      <c r="H59" s="50">
        <v>863.84400000000005</v>
      </c>
      <c r="I59" s="51">
        <f t="shared" si="3"/>
        <v>1.6668620810793573E-2</v>
      </c>
      <c r="J59" s="50">
        <v>146.011</v>
      </c>
      <c r="K59" s="50">
        <v>837.41000000000008</v>
      </c>
      <c r="L59" s="50"/>
      <c r="M59" s="49" t="s">
        <v>944</v>
      </c>
    </row>
    <row r="60" spans="1:13">
      <c r="A60" s="49" t="s">
        <v>752</v>
      </c>
      <c r="B60" s="50">
        <v>3803.6790000000001</v>
      </c>
      <c r="C60" s="51">
        <f t="shared" si="0"/>
        <v>5.4148227410300412E-2</v>
      </c>
      <c r="D60" s="50">
        <v>4986.107</v>
      </c>
      <c r="E60" s="51">
        <f t="shared" si="1"/>
        <v>7.4872481393367593E-2</v>
      </c>
      <c r="F60" s="50">
        <v>6869.8360000000002</v>
      </c>
      <c r="G60" s="51">
        <f t="shared" si="2"/>
        <v>0.11982394901424581</v>
      </c>
      <c r="H60" s="50">
        <v>5922.16</v>
      </c>
      <c r="I60" s="51">
        <f t="shared" si="3"/>
        <v>0.11427322458782981</v>
      </c>
      <c r="J60" s="50">
        <v>3066.1570000000002</v>
      </c>
      <c r="K60" s="50">
        <v>936.05299999999988</v>
      </c>
      <c r="L60" s="50"/>
      <c r="M60" s="49" t="s">
        <v>945</v>
      </c>
    </row>
    <row r="61" spans="1:13">
      <c r="A61" s="49" t="s">
        <v>753</v>
      </c>
      <c r="B61" s="50">
        <v>1237110.1659999995</v>
      </c>
      <c r="C61" s="51">
        <f t="shared" si="0"/>
        <v>17.611192374583258</v>
      </c>
      <c r="D61" s="50">
        <v>1392129.4360000002</v>
      </c>
      <c r="E61" s="51">
        <f t="shared" si="1"/>
        <v>20.904522364656302</v>
      </c>
      <c r="F61" s="50">
        <v>1192122.0320000001</v>
      </c>
      <c r="G61" s="51">
        <f t="shared" si="2"/>
        <v>20.793039248844821</v>
      </c>
      <c r="H61" s="50">
        <v>1044610.251</v>
      </c>
      <c r="I61" s="51">
        <f t="shared" si="3"/>
        <v>20.156662741174213</v>
      </c>
      <c r="J61" s="50">
        <v>-44988.13399999938</v>
      </c>
      <c r="K61" s="50">
        <v>-347519.18500000017</v>
      </c>
      <c r="L61" s="50"/>
      <c r="M61" s="49" t="s">
        <v>753</v>
      </c>
    </row>
    <row r="62" spans="1:13">
      <c r="A62" s="49" t="s">
        <v>716</v>
      </c>
      <c r="B62" s="50">
        <v>349801.98300000001</v>
      </c>
      <c r="C62" s="51">
        <f t="shared" si="0"/>
        <v>4.9796939552622712</v>
      </c>
      <c r="D62" s="50">
        <v>299778.41399999999</v>
      </c>
      <c r="E62" s="51">
        <f t="shared" si="1"/>
        <v>4.5015387203580355</v>
      </c>
      <c r="F62" s="50">
        <v>388899.34100000001</v>
      </c>
      <c r="G62" s="51">
        <f t="shared" si="2"/>
        <v>6.7831975621627354</v>
      </c>
      <c r="H62" s="50">
        <v>298108.23200000002</v>
      </c>
      <c r="I62" s="51">
        <f t="shared" si="3"/>
        <v>5.752257444381252</v>
      </c>
      <c r="J62" s="50">
        <v>39097.358000000007</v>
      </c>
      <c r="K62" s="50">
        <v>-1670.1819999999716</v>
      </c>
      <c r="L62" s="50"/>
      <c r="M62" s="49" t="s">
        <v>911</v>
      </c>
    </row>
    <row r="63" spans="1:13">
      <c r="A63" s="49" t="s">
        <v>754</v>
      </c>
      <c r="B63" s="50">
        <v>314.86799999999999</v>
      </c>
      <c r="C63" s="51">
        <f t="shared" si="0"/>
        <v>4.4823824692426647E-3</v>
      </c>
      <c r="D63" s="50" t="s">
        <v>750</v>
      </c>
      <c r="E63" s="51" t="str">
        <f t="shared" si="1"/>
        <v>x</v>
      </c>
      <c r="F63" s="50">
        <v>4899.1459999999997</v>
      </c>
      <c r="G63" s="51">
        <f t="shared" si="2"/>
        <v>8.5451096724484574E-2</v>
      </c>
      <c r="H63" s="50">
        <v>2338.819</v>
      </c>
      <c r="I63" s="51">
        <f t="shared" si="3"/>
        <v>4.5129545445797399E-2</v>
      </c>
      <c r="J63" s="50">
        <v>4584.2779999999993</v>
      </c>
      <c r="K63" s="50">
        <v>2338.819</v>
      </c>
      <c r="L63" s="50"/>
      <c r="M63" s="49" t="s">
        <v>946</v>
      </c>
    </row>
    <row r="64" spans="1:13">
      <c r="A64" s="49" t="s">
        <v>755</v>
      </c>
      <c r="B64" s="50" t="s">
        <v>750</v>
      </c>
      <c r="C64" s="51" t="str">
        <f t="shared" si="0"/>
        <v>x</v>
      </c>
      <c r="D64" s="50" t="s">
        <v>750</v>
      </c>
      <c r="E64" s="51" t="str">
        <f t="shared" si="1"/>
        <v>x</v>
      </c>
      <c r="F64" s="50" t="s">
        <v>750</v>
      </c>
      <c r="G64" s="51" t="str">
        <f t="shared" si="2"/>
        <v>x</v>
      </c>
      <c r="H64" s="50">
        <v>178.471</v>
      </c>
      <c r="I64" s="51">
        <f t="shared" si="3"/>
        <v>3.4437530673630183E-3</v>
      </c>
      <c r="J64" s="50" t="s">
        <v>750</v>
      </c>
      <c r="K64" s="50">
        <v>178.471</v>
      </c>
      <c r="L64" s="50"/>
      <c r="M64" s="49" t="s">
        <v>947</v>
      </c>
    </row>
    <row r="65" spans="1:13">
      <c r="A65" s="49" t="s">
        <v>756</v>
      </c>
      <c r="B65" s="50">
        <v>538.04600000000005</v>
      </c>
      <c r="C65" s="51">
        <f t="shared" si="0"/>
        <v>7.6594889224885949E-3</v>
      </c>
      <c r="D65" s="50">
        <v>697.52599999999995</v>
      </c>
      <c r="E65" s="51">
        <f t="shared" si="1"/>
        <v>1.0474204114831494E-2</v>
      </c>
      <c r="F65" s="50">
        <v>1703.73</v>
      </c>
      <c r="G65" s="51">
        <f t="shared" si="2"/>
        <v>2.9716525496975621E-2</v>
      </c>
      <c r="H65" s="50">
        <v>1596.78</v>
      </c>
      <c r="I65" s="51">
        <f t="shared" si="3"/>
        <v>3.0811257979749769E-2</v>
      </c>
      <c r="J65" s="50">
        <v>1165.684</v>
      </c>
      <c r="K65" s="50">
        <v>899.25400000000002</v>
      </c>
      <c r="L65" s="50"/>
      <c r="M65" s="49" t="s">
        <v>948</v>
      </c>
    </row>
    <row r="66" spans="1:13">
      <c r="A66" s="49" t="s">
        <v>757</v>
      </c>
      <c r="B66" s="50" t="s">
        <v>750</v>
      </c>
      <c r="C66" s="51" t="str">
        <f t="shared" si="0"/>
        <v>x</v>
      </c>
      <c r="D66" s="50" t="s">
        <v>750</v>
      </c>
      <c r="E66" s="51" t="str">
        <f t="shared" si="1"/>
        <v>x</v>
      </c>
      <c r="F66" s="50">
        <v>622.00599999999997</v>
      </c>
      <c r="G66" s="51">
        <f t="shared" si="2"/>
        <v>1.0849053053166767E-2</v>
      </c>
      <c r="H66" s="50">
        <v>30.884</v>
      </c>
      <c r="I66" s="51">
        <f t="shared" si="3"/>
        <v>5.9593362357155766E-4</v>
      </c>
      <c r="J66" s="50">
        <v>622.00599999999997</v>
      </c>
      <c r="K66" s="50">
        <v>30.884</v>
      </c>
      <c r="L66" s="50"/>
      <c r="M66" s="49" t="s">
        <v>949</v>
      </c>
    </row>
    <row r="67" spans="1:13">
      <c r="A67" s="49" t="s">
        <v>758</v>
      </c>
      <c r="B67" s="50">
        <v>643.20699999999999</v>
      </c>
      <c r="C67" s="51">
        <f t="shared" si="0"/>
        <v>9.156534741206368E-3</v>
      </c>
      <c r="D67" s="50">
        <v>62258.413</v>
      </c>
      <c r="E67" s="51">
        <f t="shared" si="1"/>
        <v>0.93488604815803089</v>
      </c>
      <c r="F67" s="50">
        <v>2182.8240000000001</v>
      </c>
      <c r="G67" s="51">
        <f t="shared" si="2"/>
        <v>3.8072901839734177E-2</v>
      </c>
      <c r="H67" s="50">
        <v>1427.779</v>
      </c>
      <c r="I67" s="51">
        <f t="shared" si="3"/>
        <v>2.7550236793465063E-2</v>
      </c>
      <c r="J67" s="50">
        <v>1539.6170000000002</v>
      </c>
      <c r="K67" s="50">
        <v>-60830.633999999998</v>
      </c>
      <c r="L67" s="50"/>
      <c r="M67" s="49" t="s">
        <v>950</v>
      </c>
    </row>
    <row r="68" spans="1:13">
      <c r="A68" s="49" t="s">
        <v>759</v>
      </c>
      <c r="B68" s="50">
        <v>538.93100000000004</v>
      </c>
      <c r="C68" s="51">
        <f t="shared" si="0"/>
        <v>7.6720875621892944E-3</v>
      </c>
      <c r="D68" s="50">
        <v>168.87700000000001</v>
      </c>
      <c r="E68" s="51">
        <f t="shared" si="1"/>
        <v>2.5358942437993686E-3</v>
      </c>
      <c r="F68" s="50">
        <v>38.700000000000003</v>
      </c>
      <c r="G68" s="51">
        <f t="shared" si="2"/>
        <v>6.75006918192998E-4</v>
      </c>
      <c r="H68" s="50">
        <v>16.928000000000001</v>
      </c>
      <c r="I68" s="51">
        <f t="shared" si="3"/>
        <v>3.2664047337842663E-4</v>
      </c>
      <c r="J68" s="50">
        <v>-500.23100000000005</v>
      </c>
      <c r="K68" s="50">
        <v>-151.94900000000001</v>
      </c>
      <c r="L68" s="50"/>
      <c r="M68" s="49" t="s">
        <v>951</v>
      </c>
    </row>
    <row r="69" spans="1:13">
      <c r="A69" s="49" t="s">
        <v>717</v>
      </c>
      <c r="B69" s="50">
        <v>14332.13</v>
      </c>
      <c r="C69" s="51">
        <f t="shared" si="0"/>
        <v>0.20402863504359564</v>
      </c>
      <c r="D69" s="50">
        <v>1200.454</v>
      </c>
      <c r="E69" s="51">
        <f t="shared" si="1"/>
        <v>1.8026281782278979E-2</v>
      </c>
      <c r="F69" s="50">
        <v>3987.2080000000001</v>
      </c>
      <c r="G69" s="51">
        <f t="shared" si="2"/>
        <v>6.9545038353345398E-2</v>
      </c>
      <c r="H69" s="50">
        <v>2501.7109999999998</v>
      </c>
      <c r="I69" s="51">
        <f t="shared" si="3"/>
        <v>4.8272688167297788E-2</v>
      </c>
      <c r="J69" s="50">
        <v>-10344.921999999999</v>
      </c>
      <c r="K69" s="50">
        <v>1301.2569999999998</v>
      </c>
      <c r="L69" s="50"/>
      <c r="M69" s="49" t="s">
        <v>912</v>
      </c>
    </row>
    <row r="70" spans="1:13">
      <c r="A70" s="49" t="s">
        <v>760</v>
      </c>
      <c r="B70" s="50">
        <v>11622.07</v>
      </c>
      <c r="C70" s="51">
        <f t="shared" si="0"/>
        <v>0.16544889548735056</v>
      </c>
      <c r="D70" s="50">
        <v>8759.1029999999992</v>
      </c>
      <c r="E70" s="51">
        <f t="shared" si="1"/>
        <v>0.13152862070350479</v>
      </c>
      <c r="F70" s="50">
        <v>12731.181</v>
      </c>
      <c r="G70" s="51">
        <f t="shared" si="2"/>
        <v>0.22205775844359824</v>
      </c>
      <c r="H70" s="50">
        <v>15850.352000000001</v>
      </c>
      <c r="I70" s="51">
        <f t="shared" si="3"/>
        <v>0.30584631855474309</v>
      </c>
      <c r="J70" s="50">
        <v>1109.1110000000008</v>
      </c>
      <c r="K70" s="50">
        <v>7091.2490000000016</v>
      </c>
      <c r="L70" s="50"/>
      <c r="M70" s="49" t="s">
        <v>952</v>
      </c>
    </row>
    <row r="71" spans="1:13">
      <c r="A71" s="49" t="s">
        <v>761</v>
      </c>
      <c r="B71" s="50">
        <v>64342.743999999999</v>
      </c>
      <c r="C71" s="51">
        <f t="shared" si="0"/>
        <v>0.91596728701731722</v>
      </c>
      <c r="D71" s="50">
        <v>3949.087</v>
      </c>
      <c r="E71" s="51">
        <f t="shared" si="1"/>
        <v>5.9300360567530908E-2</v>
      </c>
      <c r="F71" s="50">
        <v>11665.031000000001</v>
      </c>
      <c r="G71" s="51">
        <f t="shared" si="2"/>
        <v>0.20346192831875418</v>
      </c>
      <c r="H71" s="50">
        <v>10835.458000000001</v>
      </c>
      <c r="I71" s="51">
        <f t="shared" si="3"/>
        <v>0.20907958000898277</v>
      </c>
      <c r="J71" s="50">
        <v>-52677.712999999996</v>
      </c>
      <c r="K71" s="50">
        <v>6886.371000000001</v>
      </c>
      <c r="L71" s="50"/>
      <c r="M71" s="49" t="s">
        <v>953</v>
      </c>
    </row>
    <row r="72" spans="1:13">
      <c r="A72" s="49" t="s">
        <v>730</v>
      </c>
      <c r="B72" s="50">
        <v>4379.3950000000004</v>
      </c>
      <c r="C72" s="51">
        <f t="shared" si="0"/>
        <v>6.2343977075755494E-2</v>
      </c>
      <c r="D72" s="50">
        <v>2875.6849999999999</v>
      </c>
      <c r="E72" s="51">
        <f t="shared" si="1"/>
        <v>4.3181919612973865E-2</v>
      </c>
      <c r="F72" s="50">
        <v>81667.953999999998</v>
      </c>
      <c r="G72" s="51">
        <f t="shared" si="2"/>
        <v>1.424455657484949</v>
      </c>
      <c r="H72" s="50">
        <v>99939.229000000007</v>
      </c>
      <c r="I72" s="51">
        <f t="shared" si="3"/>
        <v>1.928414288140063</v>
      </c>
      <c r="J72" s="50">
        <v>77288.558999999994</v>
      </c>
      <c r="K72" s="50">
        <v>97063.544000000009</v>
      </c>
      <c r="L72" s="50"/>
      <c r="M72" s="49" t="s">
        <v>924</v>
      </c>
    </row>
    <row r="73" spans="1:13">
      <c r="A73" s="49" t="s">
        <v>762</v>
      </c>
      <c r="B73" s="50" t="s">
        <v>750</v>
      </c>
      <c r="C73" s="51" t="str">
        <f t="shared" si="0"/>
        <v>x</v>
      </c>
      <c r="D73" s="50">
        <v>17.21</v>
      </c>
      <c r="E73" s="51">
        <f t="shared" si="1"/>
        <v>2.5842915219826936E-4</v>
      </c>
      <c r="F73" s="50">
        <v>116.748</v>
      </c>
      <c r="G73" s="51">
        <f t="shared" si="2"/>
        <v>2.0363231959998999E-3</v>
      </c>
      <c r="H73" s="50">
        <v>61.536999999999999</v>
      </c>
      <c r="I73" s="51">
        <f t="shared" si="3"/>
        <v>1.1874099013639084E-3</v>
      </c>
      <c r="J73" s="50">
        <v>116.748</v>
      </c>
      <c r="K73" s="50">
        <v>44.326999999999998</v>
      </c>
      <c r="L73" s="50"/>
      <c r="M73" s="49" t="s">
        <v>954</v>
      </c>
    </row>
    <row r="74" spans="1:13">
      <c r="A74" s="49" t="s">
        <v>718</v>
      </c>
      <c r="B74" s="50">
        <v>212431.677</v>
      </c>
      <c r="C74" s="51">
        <f t="shared" si="0"/>
        <v>3.0241244740545885</v>
      </c>
      <c r="D74" s="50">
        <v>192327.231</v>
      </c>
      <c r="E74" s="51">
        <f t="shared" si="1"/>
        <v>2.8880280797193905</v>
      </c>
      <c r="F74" s="50">
        <v>74560.778999999995</v>
      </c>
      <c r="G74" s="51">
        <f t="shared" si="2"/>
        <v>1.3004920323219431</v>
      </c>
      <c r="H74" s="50">
        <v>59202.086000000003</v>
      </c>
      <c r="I74" s="51">
        <f t="shared" si="3"/>
        <v>1.1423557062872356</v>
      </c>
      <c r="J74" s="50">
        <v>-137870.89799999999</v>
      </c>
      <c r="K74" s="50">
        <v>-133125.14499999999</v>
      </c>
      <c r="L74" s="50"/>
      <c r="M74" s="49" t="s">
        <v>913</v>
      </c>
    </row>
    <row r="75" spans="1:13">
      <c r="A75" s="49" t="s">
        <v>763</v>
      </c>
      <c r="B75" s="50">
        <v>29164.999</v>
      </c>
      <c r="C75" s="51">
        <f t="shared" si="0"/>
        <v>0.4151856658443534</v>
      </c>
      <c r="D75" s="50">
        <v>20690.717000000001</v>
      </c>
      <c r="E75" s="51">
        <f t="shared" si="1"/>
        <v>0.31069636564115743</v>
      </c>
      <c r="F75" s="50">
        <v>88398.365000000005</v>
      </c>
      <c r="G75" s="51">
        <f t="shared" si="2"/>
        <v>1.5418477501795809</v>
      </c>
      <c r="H75" s="50">
        <v>63905.944000000003</v>
      </c>
      <c r="I75" s="51">
        <f t="shared" si="3"/>
        <v>1.2331207348685742</v>
      </c>
      <c r="J75" s="50">
        <v>59233.366000000009</v>
      </c>
      <c r="K75" s="50">
        <v>43215.226999999999</v>
      </c>
      <c r="L75" s="50"/>
      <c r="M75" s="49" t="s">
        <v>955</v>
      </c>
    </row>
    <row r="76" spans="1:13">
      <c r="A76" s="49" t="s">
        <v>764</v>
      </c>
      <c r="B76" s="50" t="s">
        <v>750</v>
      </c>
      <c r="C76" s="51" t="str">
        <f t="shared" si="0"/>
        <v>x</v>
      </c>
      <c r="D76" s="50" t="s">
        <v>750</v>
      </c>
      <c r="E76" s="51" t="str">
        <f t="shared" si="1"/>
        <v>x</v>
      </c>
      <c r="F76" s="50" t="s">
        <v>712</v>
      </c>
      <c r="G76" s="51" t="str">
        <f t="shared" si="2"/>
        <v>x</v>
      </c>
      <c r="H76" s="50">
        <v>117.955</v>
      </c>
      <c r="I76" s="51">
        <f t="shared" si="3"/>
        <v>2.2760442484258217E-3</v>
      </c>
      <c r="J76" s="50" t="s">
        <v>712</v>
      </c>
      <c r="K76" s="50">
        <v>117.955</v>
      </c>
      <c r="L76" s="50"/>
      <c r="M76" s="49" t="s">
        <v>956</v>
      </c>
    </row>
    <row r="77" spans="1:13">
      <c r="A77" s="49" t="s">
        <v>765</v>
      </c>
      <c r="B77" s="50">
        <v>2609.1550000000002</v>
      </c>
      <c r="C77" s="51">
        <f t="shared" si="0"/>
        <v>3.7143281094099263E-2</v>
      </c>
      <c r="D77" s="50">
        <v>1413.463</v>
      </c>
      <c r="E77" s="51">
        <f t="shared" si="1"/>
        <v>2.1224871862499849E-2</v>
      </c>
      <c r="F77" s="50">
        <v>4838.7309999999998</v>
      </c>
      <c r="G77" s="51">
        <f t="shared" si="2"/>
        <v>8.439733592441663E-2</v>
      </c>
      <c r="H77" s="50">
        <v>3375.0259999999998</v>
      </c>
      <c r="I77" s="51">
        <f t="shared" si="3"/>
        <v>6.5124060155038854E-2</v>
      </c>
      <c r="J77" s="50">
        <v>2229.5759999999996</v>
      </c>
      <c r="K77" s="50">
        <v>1961.5629999999999</v>
      </c>
      <c r="L77" s="50"/>
      <c r="M77" s="49" t="s">
        <v>957</v>
      </c>
    </row>
    <row r="78" spans="1:13">
      <c r="A78" s="49" t="s">
        <v>720</v>
      </c>
      <c r="B78" s="50">
        <v>1161.7860000000001</v>
      </c>
      <c r="C78" s="51">
        <f t="shared" ref="C78:C141" si="4">IF(B78=0,0,IF(OR(B78="x",B78="Ə"),"x",B78/$B$12*100))</f>
        <v>1.6538896297532805E-2</v>
      </c>
      <c r="D78" s="50">
        <v>829.3</v>
      </c>
      <c r="E78" s="51">
        <f t="shared" ref="E78:E141" si="5">IF(D78=0,0,IF(OR(D78="x",D78="Ə"),"x",D78/$D$12*100))</f>
        <v>1.2452951535039206E-2</v>
      </c>
      <c r="F78" s="50">
        <v>3635.8409999999999</v>
      </c>
      <c r="G78" s="51">
        <f t="shared" ref="G78:G141" si="6">IF(F78=0,0,IF(OR(F78="x",F78="Ə"),"x",F78/$F$12*100))</f>
        <v>6.3416481355290641E-2</v>
      </c>
      <c r="H78" s="50">
        <v>3030.5590000000002</v>
      </c>
      <c r="I78" s="51">
        <f t="shared" ref="I78:I141" si="7">IF(H78=0,0,IF(OR(H78="x",H78="Ə"),"x",H78/$H$12*100))</f>
        <v>5.8477269988259174E-2</v>
      </c>
      <c r="J78" s="50">
        <v>2474.0549999999998</v>
      </c>
      <c r="K78" s="50">
        <v>2201.259</v>
      </c>
      <c r="L78" s="50"/>
      <c r="M78" s="49" t="s">
        <v>915</v>
      </c>
    </row>
    <row r="79" spans="1:13">
      <c r="A79" s="49" t="s">
        <v>766</v>
      </c>
      <c r="B79" s="50">
        <v>2938.2159999999999</v>
      </c>
      <c r="C79" s="51">
        <f t="shared" si="4"/>
        <v>4.1827711578338561E-2</v>
      </c>
      <c r="D79" s="50">
        <v>2198.5439999999999</v>
      </c>
      <c r="E79" s="51">
        <f t="shared" si="5"/>
        <v>3.3013821149947234E-2</v>
      </c>
      <c r="F79" s="50">
        <v>4812.3220000000001</v>
      </c>
      <c r="G79" s="51">
        <f t="shared" si="6"/>
        <v>8.3936709110397023E-2</v>
      </c>
      <c r="H79" s="50">
        <v>5257.7610000000004</v>
      </c>
      <c r="I79" s="51">
        <f t="shared" si="7"/>
        <v>0.10145306840445593</v>
      </c>
      <c r="J79" s="50">
        <v>1874.1060000000002</v>
      </c>
      <c r="K79" s="50">
        <v>3059.2170000000006</v>
      </c>
      <c r="L79" s="50"/>
      <c r="M79" s="49" t="s">
        <v>958</v>
      </c>
    </row>
    <row r="80" spans="1:13">
      <c r="A80" s="49" t="s">
        <v>767</v>
      </c>
      <c r="B80" s="50">
        <v>482.952</v>
      </c>
      <c r="C80" s="51">
        <f t="shared" si="4"/>
        <v>6.8751844528046144E-3</v>
      </c>
      <c r="D80" s="50">
        <v>256.18</v>
      </c>
      <c r="E80" s="51">
        <f t="shared" si="5"/>
        <v>3.8468553288874283E-3</v>
      </c>
      <c r="F80" s="50">
        <v>436.839</v>
      </c>
      <c r="G80" s="51">
        <f t="shared" si="6"/>
        <v>7.6193629751036438E-3</v>
      </c>
      <c r="H80" s="50">
        <v>217.20099999999999</v>
      </c>
      <c r="I80" s="51">
        <f t="shared" si="7"/>
        <v>4.1910820804742224E-3</v>
      </c>
      <c r="J80" s="50">
        <v>-46.113</v>
      </c>
      <c r="K80" s="50">
        <v>-38.979000000000013</v>
      </c>
      <c r="L80" s="50"/>
      <c r="M80" s="49" t="s">
        <v>959</v>
      </c>
    </row>
    <row r="81" spans="1:13">
      <c r="A81" s="49" t="s">
        <v>768</v>
      </c>
      <c r="B81" s="50">
        <v>4.4470000000000001</v>
      </c>
      <c r="C81" s="51">
        <f t="shared" si="4"/>
        <v>6.3306385027129245E-5</v>
      </c>
      <c r="D81" s="50">
        <v>337.375</v>
      </c>
      <c r="E81" s="51">
        <f t="shared" si="5"/>
        <v>5.0660973400866432E-3</v>
      </c>
      <c r="F81" s="50">
        <v>3934.8420000000001</v>
      </c>
      <c r="G81" s="51">
        <f t="shared" si="6"/>
        <v>6.8631668527038059E-2</v>
      </c>
      <c r="H81" s="50">
        <v>4113.848</v>
      </c>
      <c r="I81" s="51">
        <f t="shared" si="7"/>
        <v>7.938027280995355E-2</v>
      </c>
      <c r="J81" s="50">
        <v>3930.395</v>
      </c>
      <c r="K81" s="50">
        <v>3776.473</v>
      </c>
      <c r="L81" s="50"/>
      <c r="M81" s="49" t="s">
        <v>960</v>
      </c>
    </row>
    <row r="82" spans="1:13">
      <c r="A82" s="49" t="s">
        <v>721</v>
      </c>
      <c r="B82" s="50">
        <v>117832.603</v>
      </c>
      <c r="C82" s="51">
        <f t="shared" si="4"/>
        <v>1.6774356047373207</v>
      </c>
      <c r="D82" s="50">
        <v>221906.25899999999</v>
      </c>
      <c r="E82" s="51">
        <f t="shared" si="5"/>
        <v>3.3321932818628457</v>
      </c>
      <c r="F82" s="50">
        <v>4779.29</v>
      </c>
      <c r="G82" s="51">
        <f t="shared" si="6"/>
        <v>8.3360563670558482E-2</v>
      </c>
      <c r="H82" s="50">
        <v>2098.1469999999999</v>
      </c>
      <c r="I82" s="51">
        <f t="shared" si="7"/>
        <v>4.0485570019938903E-2</v>
      </c>
      <c r="J82" s="50">
        <v>-113053.31300000001</v>
      </c>
      <c r="K82" s="50">
        <v>-219808.11199999999</v>
      </c>
      <c r="L82" s="50"/>
      <c r="M82" s="49" t="s">
        <v>916</v>
      </c>
    </row>
    <row r="83" spans="1:13">
      <c r="A83" s="49" t="s">
        <v>731</v>
      </c>
      <c r="B83" s="50">
        <v>369.28500000000003</v>
      </c>
      <c r="C83" s="51">
        <f t="shared" si="4"/>
        <v>5.2570493354493868E-3</v>
      </c>
      <c r="D83" s="50">
        <v>119.126</v>
      </c>
      <c r="E83" s="51">
        <f t="shared" si="5"/>
        <v>1.7888222652394561E-3</v>
      </c>
      <c r="F83" s="50">
        <v>35186.569000000003</v>
      </c>
      <c r="G83" s="51">
        <f t="shared" si="6"/>
        <v>0.61372551685982646</v>
      </c>
      <c r="H83" s="50">
        <v>24283.45</v>
      </c>
      <c r="I83" s="51">
        <f t="shared" si="7"/>
        <v>0.46857027429473969</v>
      </c>
      <c r="J83" s="50">
        <v>34817.284</v>
      </c>
      <c r="K83" s="50">
        <v>24164.324000000001</v>
      </c>
      <c r="L83" s="50"/>
      <c r="M83" s="49" t="s">
        <v>925</v>
      </c>
    </row>
    <row r="84" spans="1:13">
      <c r="A84" s="49" t="s">
        <v>769</v>
      </c>
      <c r="B84" s="50">
        <v>2918.6709999999998</v>
      </c>
      <c r="C84" s="51">
        <f t="shared" si="4"/>
        <v>4.1549473823592607E-2</v>
      </c>
      <c r="D84" s="50">
        <v>1505.925</v>
      </c>
      <c r="E84" s="51">
        <f t="shared" si="5"/>
        <v>2.2613301628365994E-2</v>
      </c>
      <c r="F84" s="50">
        <v>3549.7640000000001</v>
      </c>
      <c r="G84" s="51">
        <f t="shared" si="6"/>
        <v>6.1915122944507739E-2</v>
      </c>
      <c r="H84" s="50">
        <v>5451.424</v>
      </c>
      <c r="I84" s="51">
        <f t="shared" si="7"/>
        <v>0.1051899643163112</v>
      </c>
      <c r="J84" s="50">
        <v>631.0930000000003</v>
      </c>
      <c r="K84" s="50">
        <v>3945.4989999999998</v>
      </c>
      <c r="L84" s="50"/>
      <c r="M84" s="49" t="s">
        <v>961</v>
      </c>
    </row>
    <row r="85" spans="1:13">
      <c r="A85" s="49" t="s">
        <v>770</v>
      </c>
      <c r="B85" s="50" t="s">
        <v>750</v>
      </c>
      <c r="C85" s="51" t="str">
        <f t="shared" si="4"/>
        <v>x</v>
      </c>
      <c r="D85" s="50" t="s">
        <v>750</v>
      </c>
      <c r="E85" s="51" t="str">
        <f t="shared" si="5"/>
        <v>x</v>
      </c>
      <c r="F85" s="50">
        <v>130.64599999999999</v>
      </c>
      <c r="G85" s="51">
        <f t="shared" si="6"/>
        <v>2.2787326572155661E-3</v>
      </c>
      <c r="H85" s="50">
        <v>247.00299999999999</v>
      </c>
      <c r="I85" s="51">
        <f t="shared" si="7"/>
        <v>4.7661375735994511E-3</v>
      </c>
      <c r="J85" s="50">
        <v>130.64599999999999</v>
      </c>
      <c r="K85" s="50">
        <v>247.00299999999999</v>
      </c>
      <c r="L85" s="50"/>
      <c r="M85" s="49" t="s">
        <v>962</v>
      </c>
    </row>
    <row r="86" spans="1:13">
      <c r="A86" s="49" t="s">
        <v>771</v>
      </c>
      <c r="B86" s="50">
        <v>45.326000000000001</v>
      </c>
      <c r="C86" s="51">
        <f t="shared" si="4"/>
        <v>6.4524965319083874E-4</v>
      </c>
      <c r="D86" s="50">
        <v>148.13499999999999</v>
      </c>
      <c r="E86" s="51">
        <f t="shared" si="5"/>
        <v>2.2244278013300771E-3</v>
      </c>
      <c r="F86" s="50">
        <v>147.916</v>
      </c>
      <c r="G86" s="51">
        <f t="shared" si="6"/>
        <v>2.5799566747140954E-3</v>
      </c>
      <c r="H86" s="50">
        <v>191.12</v>
      </c>
      <c r="I86" s="51">
        <f t="shared" si="7"/>
        <v>3.6878265165456582E-3</v>
      </c>
      <c r="J86" s="50">
        <v>102.59</v>
      </c>
      <c r="K86" s="50">
        <v>42.985000000000014</v>
      </c>
      <c r="L86" s="50"/>
      <c r="M86" s="49" t="s">
        <v>963</v>
      </c>
    </row>
    <row r="87" spans="1:13">
      <c r="A87" s="49" t="s">
        <v>725</v>
      </c>
      <c r="B87" s="50">
        <v>7554.3379999999997</v>
      </c>
      <c r="C87" s="51">
        <f t="shared" si="4"/>
        <v>0.10754167529864479</v>
      </c>
      <c r="D87" s="50" t="s">
        <v>712</v>
      </c>
      <c r="E87" s="51" t="str">
        <f t="shared" si="5"/>
        <v>x</v>
      </c>
      <c r="F87" s="50">
        <v>7456.6890000000003</v>
      </c>
      <c r="G87" s="51">
        <f t="shared" si="6"/>
        <v>0.13005986206236766</v>
      </c>
      <c r="H87" s="50">
        <v>13834.826999999999</v>
      </c>
      <c r="I87" s="51">
        <f t="shared" si="7"/>
        <v>0.26695501183770309</v>
      </c>
      <c r="J87" s="50">
        <v>-97.648999999999432</v>
      </c>
      <c r="K87" s="50">
        <v>13834.382</v>
      </c>
      <c r="L87" s="50"/>
      <c r="M87" s="49" t="s">
        <v>920</v>
      </c>
    </row>
    <row r="88" spans="1:13">
      <c r="A88" s="49" t="s">
        <v>772</v>
      </c>
      <c r="B88" s="50">
        <v>59879.093000000001</v>
      </c>
      <c r="C88" s="51">
        <f t="shared" si="4"/>
        <v>0.85242386249905089</v>
      </c>
      <c r="D88" s="50">
        <v>67589.312000000005</v>
      </c>
      <c r="E88" s="51">
        <f t="shared" si="5"/>
        <v>1.0149360021978102</v>
      </c>
      <c r="F88" s="50">
        <v>232340.351</v>
      </c>
      <c r="G88" s="51">
        <f t="shared" si="6"/>
        <v>4.0524895168059283</v>
      </c>
      <c r="H88" s="50">
        <v>183504.25399999999</v>
      </c>
      <c r="I88" s="51">
        <f t="shared" si="7"/>
        <v>3.5408740780668144</v>
      </c>
      <c r="J88" s="50">
        <v>172461.258</v>
      </c>
      <c r="K88" s="50">
        <v>115914.94199999998</v>
      </c>
      <c r="L88" s="50"/>
      <c r="M88" s="49" t="s">
        <v>964</v>
      </c>
    </row>
    <row r="89" spans="1:13">
      <c r="A89" s="49" t="s">
        <v>773</v>
      </c>
      <c r="B89" s="50">
        <v>2500.4639999999999</v>
      </c>
      <c r="C89" s="51">
        <f t="shared" si="4"/>
        <v>3.5595983074089427E-2</v>
      </c>
      <c r="D89" s="50">
        <v>2460.3290000000002</v>
      </c>
      <c r="E89" s="51">
        <f t="shared" si="5"/>
        <v>3.6944842393888198E-2</v>
      </c>
      <c r="F89" s="50">
        <v>2059.6819999999998</v>
      </c>
      <c r="G89" s="51">
        <f t="shared" si="6"/>
        <v>3.5925054244898974E-2</v>
      </c>
      <c r="H89" s="50">
        <v>1533.876</v>
      </c>
      <c r="I89" s="51">
        <f t="shared" si="7"/>
        <v>2.9597470625224925E-2</v>
      </c>
      <c r="J89" s="50">
        <v>-440.78200000000015</v>
      </c>
      <c r="K89" s="50">
        <v>-926.4530000000002</v>
      </c>
      <c r="L89" s="50"/>
      <c r="M89" s="49" t="s">
        <v>965</v>
      </c>
    </row>
    <row r="90" spans="1:13">
      <c r="A90" s="49" t="s">
        <v>774</v>
      </c>
      <c r="B90" s="50">
        <v>1124.3720000000001</v>
      </c>
      <c r="C90" s="51">
        <f t="shared" si="4"/>
        <v>1.6006279906841323E-2</v>
      </c>
      <c r="D90" s="50">
        <v>782.75800000000004</v>
      </c>
      <c r="E90" s="51">
        <f t="shared" si="5"/>
        <v>1.175406660757774E-2</v>
      </c>
      <c r="F90" s="50">
        <v>2422.8679999999999</v>
      </c>
      <c r="G90" s="51">
        <f t="shared" si="6"/>
        <v>4.2259758704610663E-2</v>
      </c>
      <c r="H90" s="50">
        <v>1457.76</v>
      </c>
      <c r="I90" s="51">
        <f t="shared" si="7"/>
        <v>2.8128746247172445E-2</v>
      </c>
      <c r="J90" s="50">
        <v>1298.4959999999999</v>
      </c>
      <c r="K90" s="50">
        <v>675.00199999999995</v>
      </c>
      <c r="L90" s="50"/>
      <c r="M90" s="49" t="s">
        <v>966</v>
      </c>
    </row>
    <row r="91" spans="1:13">
      <c r="A91" s="49" t="s">
        <v>775</v>
      </c>
      <c r="B91" s="50">
        <v>4743.3549999999996</v>
      </c>
      <c r="C91" s="51">
        <f t="shared" si="4"/>
        <v>6.7525221036734556E-2</v>
      </c>
      <c r="D91" s="50">
        <v>3261.741</v>
      </c>
      <c r="E91" s="51">
        <f t="shared" si="5"/>
        <v>4.8979021575847492E-2</v>
      </c>
      <c r="F91" s="50">
        <v>6294.8440000000001</v>
      </c>
      <c r="G91" s="51">
        <f t="shared" si="6"/>
        <v>0.10979491599342854</v>
      </c>
      <c r="H91" s="50">
        <v>6659.0240000000003</v>
      </c>
      <c r="I91" s="51">
        <f t="shared" si="7"/>
        <v>0.12849165593090173</v>
      </c>
      <c r="J91" s="50">
        <v>1551.4890000000005</v>
      </c>
      <c r="K91" s="50">
        <v>3397.2830000000004</v>
      </c>
      <c r="L91" s="50"/>
      <c r="M91" s="49" t="s">
        <v>967</v>
      </c>
    </row>
    <row r="92" spans="1:13">
      <c r="A92" s="49" t="s">
        <v>776</v>
      </c>
      <c r="B92" s="50">
        <v>3580.5529999999999</v>
      </c>
      <c r="C92" s="51">
        <f t="shared" si="4"/>
        <v>5.0971861216110345E-2</v>
      </c>
      <c r="D92" s="50">
        <v>3261.6790000000001</v>
      </c>
      <c r="E92" s="51">
        <f t="shared" si="5"/>
        <v>4.897809057018588E-2</v>
      </c>
      <c r="F92" s="50">
        <v>2058.1280000000002</v>
      </c>
      <c r="G92" s="51">
        <f t="shared" si="6"/>
        <v>3.589794931593588E-2</v>
      </c>
      <c r="H92" s="50">
        <v>3351.7910000000002</v>
      </c>
      <c r="I92" s="51">
        <f t="shared" si="7"/>
        <v>6.4675720634779651E-2</v>
      </c>
      <c r="J92" s="50">
        <v>-1522.4249999999997</v>
      </c>
      <c r="K92" s="50">
        <v>90.11200000000008</v>
      </c>
      <c r="L92" s="50"/>
      <c r="M92" s="49" t="s">
        <v>968</v>
      </c>
    </row>
    <row r="93" spans="1:13">
      <c r="A93" s="49" t="s">
        <v>777</v>
      </c>
      <c r="B93" s="50">
        <v>1942.777</v>
      </c>
      <c r="C93" s="51">
        <f t="shared" si="4"/>
        <v>2.7656889764751762E-2</v>
      </c>
      <c r="D93" s="50">
        <v>510.99700000000001</v>
      </c>
      <c r="E93" s="51">
        <f t="shared" si="5"/>
        <v>7.673243549439805E-3</v>
      </c>
      <c r="F93" s="50">
        <v>1790.43</v>
      </c>
      <c r="G93" s="51">
        <f t="shared" si="6"/>
        <v>3.1228750298198691E-2</v>
      </c>
      <c r="H93" s="50">
        <v>507.15699999999998</v>
      </c>
      <c r="I93" s="51">
        <f t="shared" si="7"/>
        <v>9.7860351227069178E-3</v>
      </c>
      <c r="J93" s="50">
        <v>-152.34699999999998</v>
      </c>
      <c r="K93" s="50">
        <v>-3.8400000000000318</v>
      </c>
      <c r="L93" s="50"/>
      <c r="M93" s="49" t="s">
        <v>969</v>
      </c>
    </row>
    <row r="94" spans="1:13">
      <c r="A94" s="49" t="s">
        <v>732</v>
      </c>
      <c r="B94" s="50">
        <v>11973.241</v>
      </c>
      <c r="C94" s="51">
        <f t="shared" si="4"/>
        <v>0.17044807842784124</v>
      </c>
      <c r="D94" s="50">
        <v>13742.554</v>
      </c>
      <c r="E94" s="51">
        <f t="shared" si="5"/>
        <v>0.20636121901562668</v>
      </c>
      <c r="F94" s="50">
        <v>55705.66</v>
      </c>
      <c r="G94" s="51">
        <f t="shared" si="6"/>
        <v>0.97162030704152358</v>
      </c>
      <c r="H94" s="50">
        <v>71745.903000000006</v>
      </c>
      <c r="I94" s="51">
        <f t="shared" si="7"/>
        <v>1.3843995580625403</v>
      </c>
      <c r="J94" s="50">
        <v>43732.419000000002</v>
      </c>
      <c r="K94" s="50">
        <v>58003.349000000002</v>
      </c>
      <c r="L94" s="50"/>
      <c r="M94" s="49" t="s">
        <v>926</v>
      </c>
    </row>
    <row r="95" spans="1:13">
      <c r="A95" s="49" t="s">
        <v>778</v>
      </c>
      <c r="B95" s="50">
        <v>8494.15</v>
      </c>
      <c r="C95" s="51">
        <f t="shared" si="4"/>
        <v>0.12092060498722507</v>
      </c>
      <c r="D95" s="50">
        <v>4339.7700000000004</v>
      </c>
      <c r="E95" s="51">
        <f t="shared" si="5"/>
        <v>6.5166942581957196E-2</v>
      </c>
      <c r="F95" s="50">
        <v>1080.1030000000001</v>
      </c>
      <c r="G95" s="51">
        <f t="shared" si="6"/>
        <v>1.8839198898217356E-2</v>
      </c>
      <c r="H95" s="50">
        <v>398.12400000000002</v>
      </c>
      <c r="I95" s="51">
        <f t="shared" si="7"/>
        <v>7.682148619052029E-3</v>
      </c>
      <c r="J95" s="50">
        <v>-7414.0469999999996</v>
      </c>
      <c r="K95" s="50">
        <v>-3941.6460000000006</v>
      </c>
      <c r="L95" s="50"/>
      <c r="M95" s="49" t="s">
        <v>970</v>
      </c>
    </row>
    <row r="96" spans="1:13">
      <c r="A96" s="49" t="s">
        <v>779</v>
      </c>
      <c r="B96" s="50">
        <v>1.5109999999999999</v>
      </c>
      <c r="C96" s="51">
        <f t="shared" si="4"/>
        <v>2.1510219873171189E-5</v>
      </c>
      <c r="D96" s="50" t="s">
        <v>750</v>
      </c>
      <c r="E96" s="51" t="str">
        <f t="shared" si="5"/>
        <v>x</v>
      </c>
      <c r="F96" s="50">
        <v>7134.0690000000004</v>
      </c>
      <c r="G96" s="51">
        <f t="shared" si="6"/>
        <v>0.12443271136605176</v>
      </c>
      <c r="H96" s="50">
        <v>684.33799999999997</v>
      </c>
      <c r="I96" s="51">
        <f t="shared" si="7"/>
        <v>1.3204896518835402E-2</v>
      </c>
      <c r="J96" s="50">
        <v>7132.558</v>
      </c>
      <c r="K96" s="50">
        <v>684.33799999999997</v>
      </c>
      <c r="L96" s="50"/>
      <c r="M96" s="49" t="s">
        <v>971</v>
      </c>
    </row>
    <row r="97" spans="1:14">
      <c r="A97" s="49" t="s">
        <v>726</v>
      </c>
      <c r="B97" s="50">
        <v>231151.33</v>
      </c>
      <c r="C97" s="51">
        <f t="shared" si="4"/>
        <v>3.2906127943586707</v>
      </c>
      <c r="D97" s="50">
        <v>403880.35499999998</v>
      </c>
      <c r="E97" s="51">
        <f t="shared" si="5"/>
        <v>6.0647564051241165</v>
      </c>
      <c r="F97" s="50">
        <v>6585.0379999999996</v>
      </c>
      <c r="G97" s="51">
        <f t="shared" si="6"/>
        <v>0.11485649112567915</v>
      </c>
      <c r="H97" s="50">
        <v>11386.031999999999</v>
      </c>
      <c r="I97" s="51">
        <f t="shared" si="7"/>
        <v>0.21970338388361965</v>
      </c>
      <c r="J97" s="50">
        <v>-224566.29199999999</v>
      </c>
      <c r="K97" s="50">
        <v>-392494.32299999997</v>
      </c>
      <c r="L97" s="50"/>
      <c r="M97" s="49" t="s">
        <v>921</v>
      </c>
    </row>
    <row r="98" spans="1:14">
      <c r="A98" s="49" t="s">
        <v>780</v>
      </c>
      <c r="B98" s="50" t="s">
        <v>750</v>
      </c>
      <c r="C98" s="51" t="str">
        <f t="shared" si="4"/>
        <v>x</v>
      </c>
      <c r="D98" s="50">
        <v>14.346</v>
      </c>
      <c r="E98" s="51">
        <f t="shared" si="5"/>
        <v>2.154226971200681E-4</v>
      </c>
      <c r="F98" s="50">
        <v>3080.7849999999999</v>
      </c>
      <c r="G98" s="51">
        <f t="shared" si="6"/>
        <v>5.3735172828558532E-2</v>
      </c>
      <c r="H98" s="50">
        <v>782.01300000000003</v>
      </c>
      <c r="I98" s="51">
        <f t="shared" si="7"/>
        <v>1.5089620540411365E-2</v>
      </c>
      <c r="J98" s="50">
        <v>3080.7849999999999</v>
      </c>
      <c r="K98" s="50">
        <v>767.66700000000003</v>
      </c>
      <c r="L98" s="50"/>
      <c r="M98" s="49" t="s">
        <v>972</v>
      </c>
    </row>
    <row r="99" spans="1:14">
      <c r="A99" s="49" t="s">
        <v>781</v>
      </c>
      <c r="B99" s="50">
        <v>78.037000000000006</v>
      </c>
      <c r="C99" s="51">
        <f t="shared" si="4"/>
        <v>1.1109153065801856E-3</v>
      </c>
      <c r="D99" s="50">
        <v>276.28699999999998</v>
      </c>
      <c r="E99" s="51">
        <f t="shared" si="5"/>
        <v>4.1487864714354009E-3</v>
      </c>
      <c r="F99" s="50">
        <v>1451.1010000000001</v>
      </c>
      <c r="G99" s="51">
        <f t="shared" si="6"/>
        <v>2.5310160568392189E-2</v>
      </c>
      <c r="H99" s="50">
        <v>1482.587</v>
      </c>
      <c r="I99" s="51">
        <f t="shared" si="7"/>
        <v>2.8607804791156745E-2</v>
      </c>
      <c r="J99" s="50">
        <v>1373.0640000000001</v>
      </c>
      <c r="K99" s="50">
        <v>1206.3</v>
      </c>
      <c r="L99" s="50"/>
      <c r="M99" s="49" t="s">
        <v>973</v>
      </c>
    </row>
    <row r="100" spans="1:14">
      <c r="A100" s="49" t="s">
        <v>782</v>
      </c>
      <c r="B100" s="50" t="s">
        <v>750</v>
      </c>
      <c r="C100" s="51" t="str">
        <f t="shared" si="4"/>
        <v>x</v>
      </c>
      <c r="D100" s="50">
        <v>10.762</v>
      </c>
      <c r="E100" s="51">
        <f t="shared" si="5"/>
        <v>1.6160456339092241E-4</v>
      </c>
      <c r="F100" s="50">
        <v>3579.03</v>
      </c>
      <c r="G100" s="51">
        <f t="shared" si="6"/>
        <v>6.242558166460687E-2</v>
      </c>
      <c r="H100" s="50">
        <v>2077.2860000000001</v>
      </c>
      <c r="I100" s="51">
        <f t="shared" si="7"/>
        <v>4.0083038893098909E-2</v>
      </c>
      <c r="J100" s="50">
        <v>3579.03</v>
      </c>
      <c r="K100" s="50">
        <v>2066.5239999999999</v>
      </c>
      <c r="L100" s="50"/>
      <c r="M100" s="49" t="s">
        <v>974</v>
      </c>
    </row>
    <row r="101" spans="1:14">
      <c r="A101" s="49" t="s">
        <v>783</v>
      </c>
      <c r="B101" s="50">
        <v>32.795000000000002</v>
      </c>
      <c r="C101" s="51">
        <f t="shared" si="4"/>
        <v>4.668614564795826E-4</v>
      </c>
      <c r="D101" s="50">
        <v>94.317999999999998</v>
      </c>
      <c r="E101" s="51">
        <f t="shared" si="5"/>
        <v>1.4162998708330255E-3</v>
      </c>
      <c r="F101" s="50">
        <v>831.88300000000004</v>
      </c>
      <c r="G101" s="51">
        <f t="shared" si="6"/>
        <v>1.4509735920598081E-2</v>
      </c>
      <c r="H101" s="50">
        <v>383.26600000000002</v>
      </c>
      <c r="I101" s="51">
        <f t="shared" si="7"/>
        <v>7.3954505948638991E-3</v>
      </c>
      <c r="J101" s="50">
        <v>799.08800000000008</v>
      </c>
      <c r="K101" s="50">
        <v>288.94800000000004</v>
      </c>
      <c r="L101" s="50"/>
      <c r="M101" s="49" t="s">
        <v>975</v>
      </c>
    </row>
    <row r="102" spans="1:14">
      <c r="A102" s="49" t="s">
        <v>784</v>
      </c>
      <c r="B102" s="50">
        <v>9071.94</v>
      </c>
      <c r="C102" s="51">
        <f t="shared" si="4"/>
        <v>0.1291458796004081</v>
      </c>
      <c r="D102" s="50">
        <v>3838.2739999999999</v>
      </c>
      <c r="E102" s="51">
        <f t="shared" si="5"/>
        <v>5.7636368142048817E-2</v>
      </c>
      <c r="F102" s="50">
        <v>10042.861000000001</v>
      </c>
      <c r="G102" s="51">
        <f t="shared" si="6"/>
        <v>0.17516797554136049</v>
      </c>
      <c r="H102" s="50">
        <v>18576.552</v>
      </c>
      <c r="I102" s="51">
        <f t="shared" si="7"/>
        <v>0.35845071709705567</v>
      </c>
      <c r="J102" s="50">
        <v>970.92100000000028</v>
      </c>
      <c r="K102" s="50">
        <v>14738.278</v>
      </c>
      <c r="L102" s="50"/>
      <c r="M102" s="49" t="s">
        <v>976</v>
      </c>
    </row>
    <row r="103" spans="1:14">
      <c r="A103" s="49" t="s">
        <v>785</v>
      </c>
      <c r="B103" s="50" t="s">
        <v>750</v>
      </c>
      <c r="C103" s="51" t="str">
        <f t="shared" si="4"/>
        <v>x</v>
      </c>
      <c r="D103" s="50" t="s">
        <v>750</v>
      </c>
      <c r="E103" s="51" t="str">
        <f t="shared" si="5"/>
        <v>x</v>
      </c>
      <c r="F103" s="50">
        <v>182.334</v>
      </c>
      <c r="G103" s="51">
        <f t="shared" si="6"/>
        <v>3.180276780925119E-3</v>
      </c>
      <c r="H103" s="50">
        <v>36.624000000000002</v>
      </c>
      <c r="I103" s="51">
        <f t="shared" si="7"/>
        <v>7.0669191263064148E-4</v>
      </c>
      <c r="J103" s="50">
        <v>182.334</v>
      </c>
      <c r="K103" s="50">
        <v>36.624000000000002</v>
      </c>
      <c r="L103" s="50"/>
      <c r="M103" s="49" t="s">
        <v>977</v>
      </c>
      <c r="N103" s="52"/>
    </row>
    <row r="104" spans="1:14">
      <c r="A104" s="49" t="s">
        <v>733</v>
      </c>
      <c r="B104" s="50">
        <v>58.633000000000003</v>
      </c>
      <c r="C104" s="51">
        <f t="shared" si="4"/>
        <v>8.3468479273570253E-4</v>
      </c>
      <c r="D104" s="50">
        <v>889.75400000000002</v>
      </c>
      <c r="E104" s="51">
        <f t="shared" si="5"/>
        <v>1.336074211998948E-2</v>
      </c>
      <c r="F104" s="50">
        <v>15264.941999999999</v>
      </c>
      <c r="G104" s="51">
        <f t="shared" si="6"/>
        <v>0.26625171720451829</v>
      </c>
      <c r="H104" s="50">
        <v>16883.206999999999</v>
      </c>
      <c r="I104" s="51">
        <f t="shared" si="7"/>
        <v>0.32577615351051309</v>
      </c>
      <c r="J104" s="50">
        <v>15206.308999999999</v>
      </c>
      <c r="K104" s="50">
        <v>15993.452999999998</v>
      </c>
      <c r="L104" s="50"/>
      <c r="M104" s="49" t="s">
        <v>927</v>
      </c>
    </row>
    <row r="105" spans="1:14">
      <c r="A105" s="49" t="s">
        <v>786</v>
      </c>
      <c r="B105" s="50">
        <v>8254.3019999999997</v>
      </c>
      <c r="C105" s="51">
        <f t="shared" si="4"/>
        <v>0.1175061885635716</v>
      </c>
      <c r="D105" s="50">
        <v>1362.9929999999999</v>
      </c>
      <c r="E105" s="51">
        <f t="shared" si="5"/>
        <v>2.046700322150934E-2</v>
      </c>
      <c r="F105" s="50">
        <v>647.13499999999999</v>
      </c>
      <c r="G105" s="51">
        <f t="shared" si="6"/>
        <v>1.1287354056972241E-2</v>
      </c>
      <c r="H105" s="50">
        <v>867.86699999999996</v>
      </c>
      <c r="I105" s="51">
        <f t="shared" si="7"/>
        <v>1.6746248092480799E-2</v>
      </c>
      <c r="J105" s="50">
        <v>-7607.1669999999995</v>
      </c>
      <c r="K105" s="50">
        <v>-495.12599999999998</v>
      </c>
      <c r="L105" s="50"/>
      <c r="M105" s="49" t="s">
        <v>978</v>
      </c>
    </row>
    <row r="106" spans="1:14">
      <c r="A106" s="49" t="s">
        <v>787</v>
      </c>
      <c r="B106" s="50">
        <v>377.488</v>
      </c>
      <c r="C106" s="51">
        <f t="shared" si="4"/>
        <v>5.3738252015113471E-3</v>
      </c>
      <c r="D106" s="50" t="s">
        <v>750</v>
      </c>
      <c r="E106" s="51" t="str">
        <f t="shared" si="5"/>
        <v>x</v>
      </c>
      <c r="F106" s="50">
        <v>23.943000000000001</v>
      </c>
      <c r="G106" s="51">
        <f t="shared" si="6"/>
        <v>4.1761474527893933E-4</v>
      </c>
      <c r="H106" s="50">
        <v>45.152000000000001</v>
      </c>
      <c r="I106" s="51">
        <f t="shared" si="7"/>
        <v>8.7124708494699433E-4</v>
      </c>
      <c r="J106" s="50">
        <v>-353.54500000000002</v>
      </c>
      <c r="K106" s="50">
        <v>45.152000000000001</v>
      </c>
      <c r="L106" s="50"/>
      <c r="M106" s="49" t="s">
        <v>979</v>
      </c>
    </row>
    <row r="107" spans="1:14">
      <c r="A107" s="49" t="s">
        <v>788</v>
      </c>
      <c r="B107" s="50">
        <v>671.67899999999997</v>
      </c>
      <c r="C107" s="51">
        <f t="shared" si="4"/>
        <v>9.5618550457920257E-3</v>
      </c>
      <c r="D107" s="50">
        <v>24.486000000000001</v>
      </c>
      <c r="E107" s="51">
        <f t="shared" si="5"/>
        <v>3.676871714542024E-4</v>
      </c>
      <c r="F107" s="50">
        <v>2845.578</v>
      </c>
      <c r="G107" s="51">
        <f t="shared" si="6"/>
        <v>4.9632683107436563E-2</v>
      </c>
      <c r="H107" s="50">
        <v>5502.8950000000004</v>
      </c>
      <c r="I107" s="51">
        <f t="shared" si="7"/>
        <v>0.10618314199856906</v>
      </c>
      <c r="J107" s="50">
        <v>2173.8989999999999</v>
      </c>
      <c r="K107" s="50">
        <v>5478.4090000000006</v>
      </c>
      <c r="L107" s="50"/>
      <c r="M107" s="49" t="s">
        <v>980</v>
      </c>
    </row>
    <row r="108" spans="1:14">
      <c r="A108" s="49" t="s">
        <v>789</v>
      </c>
      <c r="B108" s="50">
        <v>11960.011</v>
      </c>
      <c r="C108" s="51">
        <f t="shared" si="4"/>
        <v>0.1702597394411291</v>
      </c>
      <c r="D108" s="50">
        <v>9269.018</v>
      </c>
      <c r="E108" s="51">
        <f t="shared" si="5"/>
        <v>0.13918561670252749</v>
      </c>
      <c r="F108" s="50">
        <v>29890.874</v>
      </c>
      <c r="G108" s="51">
        <f t="shared" si="6"/>
        <v>0.52135779692080653</v>
      </c>
      <c r="H108" s="50">
        <v>26603.764999999999</v>
      </c>
      <c r="I108" s="51">
        <f t="shared" si="7"/>
        <v>0.51334276897734032</v>
      </c>
      <c r="J108" s="50">
        <v>17930.862999999998</v>
      </c>
      <c r="K108" s="50">
        <v>17334.746999999999</v>
      </c>
      <c r="L108" s="50"/>
      <c r="M108" s="49" t="s">
        <v>981</v>
      </c>
    </row>
    <row r="109" spans="1:14">
      <c r="A109" s="49" t="s">
        <v>790</v>
      </c>
      <c r="B109" s="50">
        <v>6224.6130000000003</v>
      </c>
      <c r="C109" s="51">
        <f t="shared" si="4"/>
        <v>8.8612041201455827E-2</v>
      </c>
      <c r="D109" s="50">
        <v>5816.8239999999996</v>
      </c>
      <c r="E109" s="51">
        <f t="shared" si="5"/>
        <v>8.7346710912640665E-2</v>
      </c>
      <c r="F109" s="50">
        <v>668.50099999999998</v>
      </c>
      <c r="G109" s="51">
        <f t="shared" si="6"/>
        <v>1.1660020667156004E-2</v>
      </c>
      <c r="H109" s="50">
        <v>549.64200000000005</v>
      </c>
      <c r="I109" s="51">
        <f t="shared" si="7"/>
        <v>1.0605820124566706E-2</v>
      </c>
      <c r="J109" s="50">
        <v>-5556.1120000000001</v>
      </c>
      <c r="K109" s="50">
        <v>-5267.1819999999998</v>
      </c>
      <c r="L109" s="50"/>
      <c r="M109" s="49" t="s">
        <v>982</v>
      </c>
    </row>
    <row r="110" spans="1:14">
      <c r="A110" s="49" t="s">
        <v>791</v>
      </c>
      <c r="B110" s="50">
        <v>7324.027</v>
      </c>
      <c r="C110" s="51">
        <f t="shared" si="4"/>
        <v>0.10426302523298635</v>
      </c>
      <c r="D110" s="50">
        <v>8661.8649999999998</v>
      </c>
      <c r="E110" s="51">
        <f t="shared" si="5"/>
        <v>0.13006847346925407</v>
      </c>
      <c r="F110" s="50">
        <v>3556.41</v>
      </c>
      <c r="G110" s="51">
        <f t="shared" si="6"/>
        <v>6.2031042737228939E-2</v>
      </c>
      <c r="H110" s="50">
        <v>3097.0630000000001</v>
      </c>
      <c r="I110" s="51">
        <f t="shared" si="7"/>
        <v>5.9760522471810615E-2</v>
      </c>
      <c r="J110" s="50">
        <v>-3767.6170000000002</v>
      </c>
      <c r="K110" s="50">
        <v>-5564.8019999999997</v>
      </c>
      <c r="L110" s="50"/>
      <c r="M110" s="49" t="s">
        <v>983</v>
      </c>
    </row>
    <row r="111" spans="1:14">
      <c r="A111" s="49" t="s">
        <v>792</v>
      </c>
      <c r="B111" s="50" t="s">
        <v>750</v>
      </c>
      <c r="C111" s="51" t="str">
        <f t="shared" si="4"/>
        <v>x</v>
      </c>
      <c r="D111" s="50" t="s">
        <v>750</v>
      </c>
      <c r="E111" s="51" t="str">
        <f t="shared" si="5"/>
        <v>x</v>
      </c>
      <c r="F111" s="50">
        <v>677.28099999999995</v>
      </c>
      <c r="G111" s="51">
        <f t="shared" si="6"/>
        <v>1.1813161771593588E-2</v>
      </c>
      <c r="H111" s="50">
        <v>23598.556</v>
      </c>
      <c r="I111" s="51">
        <f t="shared" si="7"/>
        <v>0.45535464927264357</v>
      </c>
      <c r="J111" s="50">
        <v>677.28099999999995</v>
      </c>
      <c r="K111" s="50">
        <v>23598.556</v>
      </c>
      <c r="L111" s="50"/>
      <c r="M111" s="49" t="s">
        <v>984</v>
      </c>
    </row>
    <row r="112" spans="1:14">
      <c r="A112" s="49" t="s">
        <v>793</v>
      </c>
      <c r="B112" s="50" t="s">
        <v>750</v>
      </c>
      <c r="C112" s="51" t="str">
        <f t="shared" si="4"/>
        <v>x</v>
      </c>
      <c r="D112" s="50" t="s">
        <v>750</v>
      </c>
      <c r="E112" s="51" t="str">
        <f t="shared" si="5"/>
        <v>x</v>
      </c>
      <c r="F112" s="50">
        <v>318.57100000000003</v>
      </c>
      <c r="G112" s="51">
        <f t="shared" si="6"/>
        <v>5.5565278794744597E-3</v>
      </c>
      <c r="H112" s="50">
        <v>16.853999999999999</v>
      </c>
      <c r="I112" s="51">
        <f t="shared" si="7"/>
        <v>3.2521257905954648E-4</v>
      </c>
      <c r="J112" s="50">
        <v>318.57100000000003</v>
      </c>
      <c r="K112" s="50">
        <v>16.853999999999999</v>
      </c>
      <c r="L112" s="50"/>
      <c r="M112" s="49" t="s">
        <v>985</v>
      </c>
    </row>
    <row r="113" spans="1:13">
      <c r="A113" s="49" t="s">
        <v>794</v>
      </c>
      <c r="B113" s="50">
        <v>43512.27</v>
      </c>
      <c r="C113" s="51">
        <f t="shared" si="4"/>
        <v>0.61942984439496396</v>
      </c>
      <c r="D113" s="50">
        <v>40287.993999999999</v>
      </c>
      <c r="E113" s="51">
        <f t="shared" si="5"/>
        <v>0.60497339530441385</v>
      </c>
      <c r="F113" s="50">
        <v>60698.54</v>
      </c>
      <c r="G113" s="51">
        <f t="shared" si="6"/>
        <v>1.0587063158711736</v>
      </c>
      <c r="H113" s="50">
        <v>44080.733999999997</v>
      </c>
      <c r="I113" s="51">
        <f t="shared" si="7"/>
        <v>0.85057607636037957</v>
      </c>
      <c r="J113" s="50">
        <v>17186.270000000004</v>
      </c>
      <c r="K113" s="50">
        <v>3792.739999999998</v>
      </c>
      <c r="L113" s="50"/>
      <c r="M113" s="49" t="s">
        <v>986</v>
      </c>
    </row>
    <row r="114" spans="1:13">
      <c r="A114" s="49" t="s">
        <v>795</v>
      </c>
      <c r="B114" s="50">
        <v>4.5599999999999996</v>
      </c>
      <c r="C114" s="51">
        <f t="shared" si="4"/>
        <v>6.4915024898517951E-5</v>
      </c>
      <c r="D114" s="50">
        <v>102.37</v>
      </c>
      <c r="E114" s="51">
        <f t="shared" si="5"/>
        <v>1.5372104770794211E-3</v>
      </c>
      <c r="F114" s="50">
        <v>479.74200000000002</v>
      </c>
      <c r="G114" s="51">
        <f t="shared" si="6"/>
        <v>8.3676787841794643E-3</v>
      </c>
      <c r="H114" s="50">
        <v>456.11200000000002</v>
      </c>
      <c r="I114" s="51">
        <f t="shared" si="7"/>
        <v>8.80107748071721E-3</v>
      </c>
      <c r="J114" s="50">
        <v>475.18200000000002</v>
      </c>
      <c r="K114" s="50">
        <v>353.74200000000002</v>
      </c>
      <c r="L114" s="50"/>
      <c r="M114" s="49" t="s">
        <v>987</v>
      </c>
    </row>
    <row r="115" spans="1:13">
      <c r="A115" s="49" t="s">
        <v>796</v>
      </c>
      <c r="B115" s="50">
        <v>122.136</v>
      </c>
      <c r="C115" s="51">
        <f t="shared" si="4"/>
        <v>1.7386976932029362E-3</v>
      </c>
      <c r="D115" s="50">
        <v>213.18100000000001</v>
      </c>
      <c r="E115" s="51">
        <f t="shared" si="5"/>
        <v>3.2011728701208169E-3</v>
      </c>
      <c r="F115" s="50">
        <v>28.731999999999999</v>
      </c>
      <c r="G115" s="51">
        <f t="shared" si="6"/>
        <v>5.0114467115041912E-4</v>
      </c>
      <c r="H115" s="50">
        <v>129.286</v>
      </c>
      <c r="I115" s="51">
        <f t="shared" si="7"/>
        <v>2.494685742037055E-3</v>
      </c>
      <c r="J115" s="50">
        <v>-93.403999999999996</v>
      </c>
      <c r="K115" s="50">
        <v>-83.89500000000001</v>
      </c>
      <c r="L115" s="50"/>
      <c r="M115" s="49" t="s">
        <v>988</v>
      </c>
    </row>
    <row r="116" spans="1:13">
      <c r="A116" s="49" t="s">
        <v>797</v>
      </c>
      <c r="B116" s="50">
        <v>1166471.0929999999</v>
      </c>
      <c r="C116" s="51">
        <f t="shared" si="4"/>
        <v>16.605592115240448</v>
      </c>
      <c r="D116" s="50">
        <v>1467144.1830000002</v>
      </c>
      <c r="E116" s="51">
        <f t="shared" si="5"/>
        <v>22.030960334997825</v>
      </c>
      <c r="F116" s="50">
        <v>1636873.1010000005</v>
      </c>
      <c r="G116" s="51">
        <f t="shared" si="6"/>
        <v>28.550404841835302</v>
      </c>
      <c r="H116" s="50">
        <v>1527081.4039999999</v>
      </c>
      <c r="I116" s="51">
        <f t="shared" si="7"/>
        <v>29.466362989718352</v>
      </c>
      <c r="J116" s="50">
        <v>470402.00800000061</v>
      </c>
      <c r="K116" s="50">
        <v>59937.22099999967</v>
      </c>
      <c r="L116" s="50"/>
      <c r="M116" s="49" t="s">
        <v>797</v>
      </c>
    </row>
    <row r="117" spans="1:13">
      <c r="A117" s="49" t="s">
        <v>798</v>
      </c>
      <c r="B117" s="50">
        <v>13.195</v>
      </c>
      <c r="C117" s="51">
        <f t="shared" si="4"/>
        <v>1.8784073542454924E-4</v>
      </c>
      <c r="D117" s="50">
        <v>6.0170000000000003</v>
      </c>
      <c r="E117" s="51">
        <f t="shared" si="5"/>
        <v>9.0352597837128806E-5</v>
      </c>
      <c r="F117" s="50">
        <v>76.673000000000002</v>
      </c>
      <c r="G117" s="51">
        <f t="shared" si="6"/>
        <v>1.3373334738659363E-3</v>
      </c>
      <c r="H117" s="50">
        <v>34.384</v>
      </c>
      <c r="I117" s="51">
        <f t="shared" si="7"/>
        <v>6.6346916568075511E-4</v>
      </c>
      <c r="J117" s="50">
        <v>63.478000000000002</v>
      </c>
      <c r="K117" s="50">
        <v>28.367000000000001</v>
      </c>
      <c r="L117" s="50"/>
      <c r="M117" s="49" t="s">
        <v>989</v>
      </c>
    </row>
    <row r="118" spans="1:13">
      <c r="A118" s="49" t="s">
        <v>799</v>
      </c>
      <c r="B118" s="50" t="s">
        <v>750</v>
      </c>
      <c r="C118" s="51" t="str">
        <f t="shared" si="4"/>
        <v>x</v>
      </c>
      <c r="D118" s="50" t="s">
        <v>750</v>
      </c>
      <c r="E118" s="51" t="str">
        <f t="shared" si="5"/>
        <v>x</v>
      </c>
      <c r="F118" s="50">
        <v>30.132000000000001</v>
      </c>
      <c r="G118" s="51">
        <f t="shared" si="6"/>
        <v>5.255635260721297E-4</v>
      </c>
      <c r="H118" s="50" t="s">
        <v>750</v>
      </c>
      <c r="I118" s="51" t="str">
        <f t="shared" si="7"/>
        <v>x</v>
      </c>
      <c r="J118" s="50">
        <v>30.132000000000001</v>
      </c>
      <c r="K118" s="50" t="s">
        <v>750</v>
      </c>
      <c r="L118" s="50"/>
      <c r="M118" s="49" t="s">
        <v>990</v>
      </c>
    </row>
    <row r="119" spans="1:13">
      <c r="A119" s="49" t="s">
        <v>800</v>
      </c>
      <c r="B119" s="50">
        <v>23735.724999999999</v>
      </c>
      <c r="C119" s="51">
        <f t="shared" si="4"/>
        <v>0.3378958726665296</v>
      </c>
      <c r="D119" s="50">
        <v>21943.907999999999</v>
      </c>
      <c r="E119" s="51">
        <f t="shared" si="5"/>
        <v>0.32951455783595701</v>
      </c>
      <c r="F119" s="50">
        <v>12736.261</v>
      </c>
      <c r="G119" s="51">
        <f t="shared" si="6"/>
        <v>0.22214636400288557</v>
      </c>
      <c r="H119" s="50">
        <v>21078.643</v>
      </c>
      <c r="I119" s="51">
        <f t="shared" si="7"/>
        <v>0.40673073769463958</v>
      </c>
      <c r="J119" s="50">
        <v>-10999.463999999998</v>
      </c>
      <c r="K119" s="50">
        <v>-865.26499999999942</v>
      </c>
      <c r="L119" s="50"/>
      <c r="M119" s="49" t="s">
        <v>991</v>
      </c>
    </row>
    <row r="120" spans="1:13">
      <c r="A120" s="49" t="s">
        <v>801</v>
      </c>
      <c r="B120" s="50" t="s">
        <v>750</v>
      </c>
      <c r="C120" s="51" t="str">
        <f t="shared" si="4"/>
        <v>x</v>
      </c>
      <c r="D120" s="50">
        <v>5.63</v>
      </c>
      <c r="E120" s="51">
        <f t="shared" si="5"/>
        <v>8.4541320562246157E-5</v>
      </c>
      <c r="F120" s="50">
        <v>352.68299999999999</v>
      </c>
      <c r="G120" s="51">
        <f t="shared" si="6"/>
        <v>6.1515107216811651E-3</v>
      </c>
      <c r="H120" s="50">
        <v>431.94499999999999</v>
      </c>
      <c r="I120" s="51">
        <f t="shared" si="7"/>
        <v>8.3347542103877886E-3</v>
      </c>
      <c r="J120" s="50">
        <v>352.68299999999999</v>
      </c>
      <c r="K120" s="50">
        <v>426.315</v>
      </c>
      <c r="L120" s="50"/>
      <c r="M120" s="49" t="s">
        <v>992</v>
      </c>
    </row>
    <row r="121" spans="1:13">
      <c r="A121" s="49" t="s">
        <v>802</v>
      </c>
      <c r="B121" s="50" t="s">
        <v>712</v>
      </c>
      <c r="C121" s="51" t="str">
        <f t="shared" si="4"/>
        <v>x</v>
      </c>
      <c r="D121" s="50">
        <v>35</v>
      </c>
      <c r="E121" s="51">
        <f t="shared" si="5"/>
        <v>5.2556771219868838E-4</v>
      </c>
      <c r="F121" s="50">
        <v>260.09500000000003</v>
      </c>
      <c r="G121" s="51">
        <f t="shared" si="6"/>
        <v>4.5365871934730708E-3</v>
      </c>
      <c r="H121" s="50">
        <v>388.46600000000001</v>
      </c>
      <c r="I121" s="51">
        <f t="shared" si="7"/>
        <v>7.4957891145689907E-3</v>
      </c>
      <c r="J121" s="50">
        <v>260.08200000000005</v>
      </c>
      <c r="K121" s="50">
        <v>353.46600000000001</v>
      </c>
      <c r="L121" s="50"/>
      <c r="M121" s="49" t="s">
        <v>993</v>
      </c>
    </row>
    <row r="122" spans="1:13">
      <c r="A122" s="49" t="s">
        <v>803</v>
      </c>
      <c r="B122" s="50" t="s">
        <v>750</v>
      </c>
      <c r="C122" s="51" t="str">
        <f t="shared" si="4"/>
        <v>x</v>
      </c>
      <c r="D122" s="50" t="s">
        <v>712</v>
      </c>
      <c r="E122" s="51" t="str">
        <f t="shared" si="5"/>
        <v>x</v>
      </c>
      <c r="F122" s="50">
        <v>1901.75</v>
      </c>
      <c r="G122" s="51">
        <f t="shared" si="6"/>
        <v>3.3170398105259277E-2</v>
      </c>
      <c r="H122" s="50">
        <v>2528.2710000000002</v>
      </c>
      <c r="I122" s="51">
        <f t="shared" si="7"/>
        <v>4.878518645256074E-2</v>
      </c>
      <c r="J122" s="50">
        <v>1901.75</v>
      </c>
      <c r="K122" s="50">
        <v>2528.2330000000002</v>
      </c>
      <c r="L122" s="50"/>
      <c r="M122" s="49" t="s">
        <v>994</v>
      </c>
    </row>
    <row r="123" spans="1:13">
      <c r="A123" s="49" t="s">
        <v>804</v>
      </c>
      <c r="B123" s="50">
        <v>1.0720000000000001</v>
      </c>
      <c r="C123" s="51">
        <f t="shared" si="4"/>
        <v>1.5260725151581414E-5</v>
      </c>
      <c r="D123" s="50">
        <v>1.34</v>
      </c>
      <c r="E123" s="51">
        <f t="shared" si="5"/>
        <v>2.0121735267035502E-5</v>
      </c>
      <c r="F123" s="50">
        <v>1606.415</v>
      </c>
      <c r="G123" s="51">
        <f t="shared" si="6"/>
        <v>2.8019153449328291E-2</v>
      </c>
      <c r="H123" s="50">
        <v>325.84699999999998</v>
      </c>
      <c r="I123" s="51">
        <f t="shared" si="7"/>
        <v>6.2875010827587539E-3</v>
      </c>
      <c r="J123" s="50">
        <v>1605.3430000000001</v>
      </c>
      <c r="K123" s="50">
        <v>324.50700000000001</v>
      </c>
      <c r="L123" s="50"/>
      <c r="M123" s="49" t="s">
        <v>995</v>
      </c>
    </row>
    <row r="124" spans="1:13">
      <c r="A124" s="49" t="s">
        <v>805</v>
      </c>
      <c r="B124" s="50">
        <v>173.70699999999999</v>
      </c>
      <c r="C124" s="51">
        <f t="shared" si="4"/>
        <v>2.4728496118523809E-3</v>
      </c>
      <c r="D124" s="50">
        <v>240.779</v>
      </c>
      <c r="E124" s="51">
        <f t="shared" si="5"/>
        <v>3.6155905192996568E-3</v>
      </c>
      <c r="F124" s="50">
        <v>3491.875</v>
      </c>
      <c r="G124" s="51">
        <f t="shared" si="6"/>
        <v>6.0905420735534233E-2</v>
      </c>
      <c r="H124" s="50">
        <v>1859.0940000000001</v>
      </c>
      <c r="I124" s="51">
        <f t="shared" si="7"/>
        <v>3.5872834606273198E-2</v>
      </c>
      <c r="J124" s="50">
        <v>3318.1680000000001</v>
      </c>
      <c r="K124" s="50">
        <v>1618.3150000000001</v>
      </c>
      <c r="L124" s="50"/>
      <c r="M124" s="49" t="s">
        <v>996</v>
      </c>
    </row>
    <row r="125" spans="1:13">
      <c r="A125" s="49" t="s">
        <v>806</v>
      </c>
      <c r="B125" s="50" t="s">
        <v>750</v>
      </c>
      <c r="C125" s="51" t="str">
        <f t="shared" si="4"/>
        <v>x</v>
      </c>
      <c r="D125" s="50" t="s">
        <v>750</v>
      </c>
      <c r="E125" s="51" t="str">
        <f t="shared" si="5"/>
        <v>x</v>
      </c>
      <c r="F125" s="50">
        <v>247.56800000000001</v>
      </c>
      <c r="G125" s="51">
        <f t="shared" si="6"/>
        <v>4.31809076804145E-3</v>
      </c>
      <c r="H125" s="50">
        <v>345.56</v>
      </c>
      <c r="I125" s="51">
        <f t="shared" si="7"/>
        <v>6.6678805517869271E-3</v>
      </c>
      <c r="J125" s="50">
        <v>247.56800000000001</v>
      </c>
      <c r="K125" s="50">
        <v>345.56</v>
      </c>
      <c r="L125" s="50"/>
      <c r="M125" s="49" t="s">
        <v>997</v>
      </c>
    </row>
    <row r="126" spans="1:13">
      <c r="A126" s="49" t="s">
        <v>807</v>
      </c>
      <c r="B126" s="50">
        <v>245362.95199999999</v>
      </c>
      <c r="C126" s="51">
        <f t="shared" si="4"/>
        <v>3.4929259075118124</v>
      </c>
      <c r="D126" s="50">
        <v>725178.48699999996</v>
      </c>
      <c r="E126" s="51">
        <f t="shared" si="5"/>
        <v>10.889439952808464</v>
      </c>
      <c r="F126" s="50">
        <v>246873.44899999999</v>
      </c>
      <c r="G126" s="51">
        <f t="shared" si="6"/>
        <v>4.305976382252358</v>
      </c>
      <c r="H126" s="50">
        <v>260670.50399999999</v>
      </c>
      <c r="I126" s="51">
        <f t="shared" si="7"/>
        <v>5.0298639427193432</v>
      </c>
      <c r="J126" s="50">
        <v>1510.497000000003</v>
      </c>
      <c r="K126" s="50">
        <v>-464507.98300000001</v>
      </c>
      <c r="L126" s="50"/>
      <c r="M126" s="49" t="s">
        <v>998</v>
      </c>
    </row>
    <row r="127" spans="1:13">
      <c r="A127" s="49" t="s">
        <v>808</v>
      </c>
      <c r="B127" s="50">
        <v>13.871</v>
      </c>
      <c r="C127" s="51">
        <f t="shared" si="4"/>
        <v>1.9746410315073302E-4</v>
      </c>
      <c r="D127" s="50">
        <v>9.24</v>
      </c>
      <c r="E127" s="51">
        <f t="shared" si="5"/>
        <v>1.3874987602045374E-4</v>
      </c>
      <c r="F127" s="50">
        <v>1166.28</v>
      </c>
      <c r="G127" s="51">
        <f t="shared" si="6"/>
        <v>2.0342301512923246E-2</v>
      </c>
      <c r="H127" s="50">
        <v>435.887</v>
      </c>
      <c r="I127" s="51">
        <f t="shared" si="7"/>
        <v>8.4108185266719183E-3</v>
      </c>
      <c r="J127" s="50">
        <v>1152.4089999999999</v>
      </c>
      <c r="K127" s="50">
        <v>426.64699999999999</v>
      </c>
      <c r="L127" s="50"/>
      <c r="M127" s="49" t="s">
        <v>999</v>
      </c>
    </row>
    <row r="128" spans="1:13">
      <c r="A128" s="49" t="s">
        <v>809</v>
      </c>
      <c r="B128" s="50">
        <v>908.93700000000001</v>
      </c>
      <c r="C128" s="51">
        <f t="shared" si="4"/>
        <v>1.2939400874163206E-2</v>
      </c>
      <c r="D128" s="50">
        <v>946.40800000000002</v>
      </c>
      <c r="E128" s="51">
        <f t="shared" si="5"/>
        <v>1.4211471067615323E-2</v>
      </c>
      <c r="F128" s="50">
        <v>5.1669999999999998</v>
      </c>
      <c r="G128" s="51">
        <f t="shared" si="6"/>
        <v>9.0123016700341621E-5</v>
      </c>
      <c r="H128" s="50">
        <v>3.39</v>
      </c>
      <c r="I128" s="51">
        <f t="shared" si="7"/>
        <v>6.541299650005118E-5</v>
      </c>
      <c r="J128" s="50">
        <v>-903.77</v>
      </c>
      <c r="K128" s="50">
        <v>-943.01800000000003</v>
      </c>
      <c r="L128" s="50"/>
      <c r="M128" s="49" t="s">
        <v>1000</v>
      </c>
    </row>
    <row r="129" spans="1:13">
      <c r="A129" s="49" t="s">
        <v>810</v>
      </c>
      <c r="B129" s="50">
        <v>29453.73</v>
      </c>
      <c r="C129" s="51">
        <f t="shared" si="4"/>
        <v>0.41929596848776873</v>
      </c>
      <c r="D129" s="50">
        <v>48101.468999999997</v>
      </c>
      <c r="E129" s="51">
        <f t="shared" si="5"/>
        <v>0.72230225759217515</v>
      </c>
      <c r="F129" s="50">
        <v>179529.90900000001</v>
      </c>
      <c r="G129" s="51">
        <f t="shared" si="6"/>
        <v>3.1313677156992092</v>
      </c>
      <c r="H129" s="50">
        <v>99083.691999999995</v>
      </c>
      <c r="I129" s="51">
        <f t="shared" si="7"/>
        <v>1.9119059581144979</v>
      </c>
      <c r="J129" s="50">
        <v>150076.179</v>
      </c>
      <c r="K129" s="50">
        <v>50982.222999999998</v>
      </c>
      <c r="L129" s="50"/>
      <c r="M129" s="49" t="s">
        <v>1001</v>
      </c>
    </row>
    <row r="130" spans="1:13">
      <c r="A130" s="49" t="s">
        <v>811</v>
      </c>
      <c r="B130" s="50">
        <v>10139.138999999999</v>
      </c>
      <c r="C130" s="51">
        <f t="shared" si="4"/>
        <v>0.14433825891108212</v>
      </c>
      <c r="D130" s="50">
        <v>14170.017</v>
      </c>
      <c r="E130" s="51">
        <f t="shared" si="5"/>
        <v>0.21278009761447206</v>
      </c>
      <c r="F130" s="50">
        <v>35543.669000000002</v>
      </c>
      <c r="G130" s="51">
        <f t="shared" si="6"/>
        <v>0.61995406906878547</v>
      </c>
      <c r="H130" s="50">
        <v>30312.947</v>
      </c>
      <c r="I130" s="51">
        <f t="shared" si="7"/>
        <v>0.5849146595921052</v>
      </c>
      <c r="J130" s="50">
        <v>25404.530000000002</v>
      </c>
      <c r="K130" s="50">
        <v>16142.93</v>
      </c>
      <c r="L130" s="50"/>
      <c r="M130" s="49" t="s">
        <v>1002</v>
      </c>
    </row>
    <row r="131" spans="1:13">
      <c r="A131" s="49" t="s">
        <v>812</v>
      </c>
      <c r="B131" s="50">
        <v>101308.147</v>
      </c>
      <c r="C131" s="51">
        <f t="shared" si="4"/>
        <v>1.4421975624841483</v>
      </c>
      <c r="D131" s="50">
        <v>16310.016</v>
      </c>
      <c r="E131" s="51">
        <f t="shared" si="5"/>
        <v>0.24491479414411438</v>
      </c>
      <c r="F131" s="50">
        <v>19782.976999999999</v>
      </c>
      <c r="G131" s="51">
        <f t="shared" si="6"/>
        <v>0.34505546091609712</v>
      </c>
      <c r="H131" s="50">
        <v>13592.635</v>
      </c>
      <c r="I131" s="51">
        <f t="shared" si="7"/>
        <v>0.26228170669070006</v>
      </c>
      <c r="J131" s="50">
        <v>-81525.17</v>
      </c>
      <c r="K131" s="50">
        <v>-2717.3809999999994</v>
      </c>
      <c r="L131" s="50"/>
      <c r="M131" s="49" t="s">
        <v>1003</v>
      </c>
    </row>
    <row r="132" spans="1:13">
      <c r="A132" s="49" t="s">
        <v>813</v>
      </c>
      <c r="B132" s="50">
        <v>23320.666000000001</v>
      </c>
      <c r="C132" s="51">
        <f t="shared" si="4"/>
        <v>0.33198719606140814</v>
      </c>
      <c r="D132" s="50">
        <v>28234.513999999999</v>
      </c>
      <c r="E132" s="51">
        <f t="shared" si="5"/>
        <v>0.42397568365776683</v>
      </c>
      <c r="F132" s="50">
        <v>2445.62</v>
      </c>
      <c r="G132" s="51">
        <f t="shared" si="6"/>
        <v>4.2656599981166915E-2</v>
      </c>
      <c r="H132" s="50">
        <v>2190.7049999999999</v>
      </c>
      <c r="I132" s="51">
        <f t="shared" si="7"/>
        <v>4.2271557078951208E-2</v>
      </c>
      <c r="J132" s="50">
        <v>-20875.046000000002</v>
      </c>
      <c r="K132" s="50">
        <v>-26043.809000000001</v>
      </c>
      <c r="L132" s="50"/>
      <c r="M132" s="49" t="s">
        <v>1004</v>
      </c>
    </row>
    <row r="133" spans="1:13">
      <c r="A133" s="49" t="s">
        <v>814</v>
      </c>
      <c r="B133" s="50">
        <v>13496.004000000001</v>
      </c>
      <c r="C133" s="51">
        <f t="shared" si="4"/>
        <v>0.19212575344089866</v>
      </c>
      <c r="D133" s="50">
        <v>14508.976000000001</v>
      </c>
      <c r="E133" s="51">
        <f t="shared" si="5"/>
        <v>0.21786998064759078</v>
      </c>
      <c r="F133" s="50">
        <v>12597.981</v>
      </c>
      <c r="G133" s="51">
        <f t="shared" si="6"/>
        <v>0.21973447881818972</v>
      </c>
      <c r="H133" s="50">
        <v>10311.521000000001</v>
      </c>
      <c r="I133" s="51">
        <f t="shared" si="7"/>
        <v>0.19896976020153515</v>
      </c>
      <c r="J133" s="50">
        <v>-898.02300000000105</v>
      </c>
      <c r="K133" s="50">
        <v>-4197.4549999999999</v>
      </c>
      <c r="L133" s="50"/>
      <c r="M133" s="49" t="s">
        <v>1005</v>
      </c>
    </row>
    <row r="134" spans="1:13">
      <c r="A134" s="49" t="s">
        <v>815</v>
      </c>
      <c r="B134" s="50" t="s">
        <v>750</v>
      </c>
      <c r="C134" s="51" t="str">
        <f t="shared" si="4"/>
        <v>x</v>
      </c>
      <c r="D134" s="50" t="s">
        <v>712</v>
      </c>
      <c r="E134" s="51" t="str">
        <f t="shared" si="5"/>
        <v>x</v>
      </c>
      <c r="F134" s="50">
        <v>310.10199999999998</v>
      </c>
      <c r="G134" s="51">
        <f t="shared" si="6"/>
        <v>5.4088112492373394E-3</v>
      </c>
      <c r="H134" s="50">
        <v>622.89300000000003</v>
      </c>
      <c r="I134" s="51">
        <f t="shared" si="7"/>
        <v>1.201926183743551E-2</v>
      </c>
      <c r="J134" s="50">
        <v>310.10199999999998</v>
      </c>
      <c r="K134" s="50">
        <v>622.75300000000004</v>
      </c>
      <c r="L134" s="50"/>
      <c r="M134" s="49" t="s">
        <v>1006</v>
      </c>
    </row>
    <row r="135" spans="1:13">
      <c r="A135" s="49" t="s">
        <v>816</v>
      </c>
      <c r="B135" s="50" t="s">
        <v>750</v>
      </c>
      <c r="C135" s="51" t="str">
        <f t="shared" si="4"/>
        <v>x</v>
      </c>
      <c r="D135" s="50" t="s">
        <v>750</v>
      </c>
      <c r="E135" s="51" t="str">
        <f t="shared" si="5"/>
        <v>x</v>
      </c>
      <c r="F135" s="50">
        <v>66.353999999999999</v>
      </c>
      <c r="G135" s="51">
        <f t="shared" si="6"/>
        <v>1.1573490710536998E-3</v>
      </c>
      <c r="H135" s="50" t="s">
        <v>750</v>
      </c>
      <c r="I135" s="51" t="str">
        <f t="shared" si="7"/>
        <v>x</v>
      </c>
      <c r="J135" s="50">
        <v>66.353999999999999</v>
      </c>
      <c r="K135" s="50" t="s">
        <v>750</v>
      </c>
      <c r="L135" s="50"/>
      <c r="M135" s="49" t="s">
        <v>1007</v>
      </c>
    </row>
    <row r="136" spans="1:13">
      <c r="A136" s="49" t="s">
        <v>817</v>
      </c>
      <c r="B136" s="50">
        <v>778.87099999999998</v>
      </c>
      <c r="C136" s="51">
        <f t="shared" si="4"/>
        <v>1.1087813674941573E-2</v>
      </c>
      <c r="D136" s="50">
        <v>809.88900000000001</v>
      </c>
      <c r="E136" s="51">
        <f t="shared" si="5"/>
        <v>1.2161471681853815E-2</v>
      </c>
      <c r="F136" s="50">
        <v>7566.9790000000003</v>
      </c>
      <c r="G136" s="51">
        <f t="shared" si="6"/>
        <v>0.13198354456902156</v>
      </c>
      <c r="H136" s="50">
        <v>9307.8989999999994</v>
      </c>
      <c r="I136" s="51">
        <f t="shared" si="7"/>
        <v>0.17960400138933033</v>
      </c>
      <c r="J136" s="50">
        <v>6788.1080000000002</v>
      </c>
      <c r="K136" s="50">
        <v>8498.01</v>
      </c>
      <c r="L136" s="50"/>
      <c r="M136" s="49" t="s">
        <v>1008</v>
      </c>
    </row>
    <row r="137" spans="1:13">
      <c r="A137" s="49" t="s">
        <v>719</v>
      </c>
      <c r="B137" s="50">
        <v>8227.9760000000006</v>
      </c>
      <c r="C137" s="51">
        <f t="shared" si="4"/>
        <v>0.11713141818079129</v>
      </c>
      <c r="D137" s="50">
        <v>12136.564</v>
      </c>
      <c r="E137" s="51">
        <f t="shared" si="5"/>
        <v>0.18224531929808466</v>
      </c>
      <c r="F137" s="50">
        <v>4587.7250000000004</v>
      </c>
      <c r="G137" s="51">
        <f t="shared" si="6"/>
        <v>8.0019279425503159E-2</v>
      </c>
      <c r="H137" s="50">
        <v>4688.143</v>
      </c>
      <c r="I137" s="51">
        <f t="shared" si="7"/>
        <v>9.0461793997268267E-2</v>
      </c>
      <c r="J137" s="50">
        <v>-3640.2510000000002</v>
      </c>
      <c r="K137" s="50">
        <v>-7448.4210000000003</v>
      </c>
      <c r="L137" s="50"/>
      <c r="M137" s="49" t="s">
        <v>914</v>
      </c>
    </row>
    <row r="138" spans="1:13">
      <c r="A138" s="49" t="s">
        <v>818</v>
      </c>
      <c r="B138" s="50" t="s">
        <v>750</v>
      </c>
      <c r="C138" s="51" t="str">
        <f t="shared" si="4"/>
        <v>x</v>
      </c>
      <c r="D138" s="50" t="s">
        <v>712</v>
      </c>
      <c r="E138" s="51" t="str">
        <f t="shared" si="5"/>
        <v>x</v>
      </c>
      <c r="F138" s="50" t="s">
        <v>750</v>
      </c>
      <c r="G138" s="51" t="str">
        <f t="shared" si="6"/>
        <v>x</v>
      </c>
      <c r="H138" s="50" t="s">
        <v>712</v>
      </c>
      <c r="I138" s="51" t="str">
        <f t="shared" si="7"/>
        <v>x</v>
      </c>
      <c r="J138" s="50" t="s">
        <v>750</v>
      </c>
      <c r="K138" s="50" t="s">
        <v>712</v>
      </c>
      <c r="L138" s="50"/>
      <c r="M138" s="49" t="s">
        <v>1009</v>
      </c>
    </row>
    <row r="139" spans="1:13">
      <c r="A139" s="49" t="s">
        <v>819</v>
      </c>
      <c r="B139" s="50" t="s">
        <v>750</v>
      </c>
      <c r="C139" s="51" t="str">
        <f t="shared" si="4"/>
        <v>x</v>
      </c>
      <c r="D139" s="50" t="s">
        <v>750</v>
      </c>
      <c r="E139" s="51" t="str">
        <f t="shared" si="5"/>
        <v>x</v>
      </c>
      <c r="F139" s="50" t="s">
        <v>712</v>
      </c>
      <c r="G139" s="51" t="str">
        <f t="shared" si="6"/>
        <v>x</v>
      </c>
      <c r="H139" s="50" t="s">
        <v>750</v>
      </c>
      <c r="I139" s="51" t="str">
        <f t="shared" si="7"/>
        <v>x</v>
      </c>
      <c r="J139" s="50" t="s">
        <v>712</v>
      </c>
      <c r="K139" s="50" t="s">
        <v>750</v>
      </c>
      <c r="L139" s="50"/>
      <c r="M139" s="49" t="s">
        <v>1010</v>
      </c>
    </row>
    <row r="140" spans="1:13">
      <c r="A140" s="49" t="s">
        <v>820</v>
      </c>
      <c r="B140" s="50" t="s">
        <v>712</v>
      </c>
      <c r="C140" s="51" t="str">
        <f t="shared" si="4"/>
        <v>x</v>
      </c>
      <c r="D140" s="50" t="s">
        <v>750</v>
      </c>
      <c r="E140" s="51" t="str">
        <f t="shared" si="5"/>
        <v>x</v>
      </c>
      <c r="F140" s="50">
        <v>157.06399999999999</v>
      </c>
      <c r="G140" s="51">
        <f t="shared" si="6"/>
        <v>2.7395164495882438E-3</v>
      </c>
      <c r="H140" s="50">
        <v>199.83199999999999</v>
      </c>
      <c r="I140" s="51">
        <f t="shared" si="7"/>
        <v>3.8559321287900371E-3</v>
      </c>
      <c r="J140" s="50">
        <v>156.749</v>
      </c>
      <c r="K140" s="50">
        <v>199.83199999999999</v>
      </c>
      <c r="L140" s="50"/>
      <c r="M140" s="49" t="s">
        <v>1011</v>
      </c>
    </row>
    <row r="141" spans="1:13">
      <c r="A141" s="49" t="s">
        <v>821</v>
      </c>
      <c r="B141" s="50">
        <v>754.35299999999995</v>
      </c>
      <c r="C141" s="51">
        <f t="shared" si="4"/>
        <v>1.0738781530103445E-2</v>
      </c>
      <c r="D141" s="50">
        <v>7141.3029999999999</v>
      </c>
      <c r="E141" s="51">
        <f t="shared" si="5"/>
        <v>0.10723537942364657</v>
      </c>
      <c r="F141" s="50">
        <v>4516.2759999999998</v>
      </c>
      <c r="G141" s="51">
        <f t="shared" si="6"/>
        <v>7.8773063164573637E-2</v>
      </c>
      <c r="H141" s="50">
        <v>4881.6260000000002</v>
      </c>
      <c r="I141" s="51">
        <f t="shared" si="7"/>
        <v>9.419521665267222E-2</v>
      </c>
      <c r="J141" s="50">
        <v>3761.9229999999998</v>
      </c>
      <c r="K141" s="50">
        <v>-2259.6769999999997</v>
      </c>
      <c r="L141" s="50"/>
      <c r="M141" s="49" t="s">
        <v>1012</v>
      </c>
    </row>
    <row r="142" spans="1:13">
      <c r="A142" s="49" t="s">
        <v>822</v>
      </c>
      <c r="B142" s="50">
        <v>10956.226000000001</v>
      </c>
      <c r="C142" s="51">
        <f t="shared" ref="C142:C205" si="8">IF(B142=0,0,IF(OR(B142="x",B142="Ə"),"x",B142/$B$12*100))</f>
        <v>0.15597010604907671</v>
      </c>
      <c r="D142" s="50">
        <v>8505.9490000000005</v>
      </c>
      <c r="E142" s="51">
        <f t="shared" ref="E142:E205" si="9">IF(D142=0,0,IF(OR(D142="x",D142="Ə"),"x",D142/$D$12*100))</f>
        <v>0.12772720445739205</v>
      </c>
      <c r="F142" s="50">
        <v>312.80500000000001</v>
      </c>
      <c r="G142" s="51">
        <f t="shared" ref="G142:G205" si="10">IF(F142=0,0,IF(OR(F142="x",F142="Ə"),"x",F142/$F$12*100))</f>
        <v>5.4559570812754716E-3</v>
      </c>
      <c r="H142" s="50">
        <v>9.1379999999999999</v>
      </c>
      <c r="I142" s="51">
        <f t="shared" ref="I142:I205" si="11">IF(H142=0,0,IF(OR(H142="x",H142="Ə"),"x",H142/$H$12*100))</f>
        <v>1.7632565251252732E-4</v>
      </c>
      <c r="J142" s="50">
        <v>-10643.421</v>
      </c>
      <c r="K142" s="50">
        <v>-8496.8109999999997</v>
      </c>
      <c r="L142" s="50"/>
      <c r="M142" s="49" t="s">
        <v>1013</v>
      </c>
    </row>
    <row r="143" spans="1:13">
      <c r="A143" s="49" t="s">
        <v>823</v>
      </c>
      <c r="B143" s="50">
        <v>2298.3470000000002</v>
      </c>
      <c r="C143" s="51">
        <f t="shared" si="8"/>
        <v>3.2718695774218001E-2</v>
      </c>
      <c r="D143" s="50">
        <v>1722.3140000000001</v>
      </c>
      <c r="E143" s="51">
        <f t="shared" si="9"/>
        <v>2.5862646533364907E-2</v>
      </c>
      <c r="F143" s="50">
        <v>1697.86</v>
      </c>
      <c r="G143" s="51">
        <f t="shared" si="10"/>
        <v>2.9614140726696731E-2</v>
      </c>
      <c r="H143" s="50">
        <v>1658.425</v>
      </c>
      <c r="I143" s="51">
        <f t="shared" si="11"/>
        <v>3.2000751834984471E-2</v>
      </c>
      <c r="J143" s="50">
        <v>-600.48700000000031</v>
      </c>
      <c r="K143" s="50">
        <v>-63.889000000000124</v>
      </c>
      <c r="L143" s="50"/>
      <c r="M143" s="49" t="s">
        <v>1014</v>
      </c>
    </row>
    <row r="144" spans="1:13">
      <c r="A144" s="49" t="s">
        <v>824</v>
      </c>
      <c r="B144" s="50">
        <v>6.9009999999999998</v>
      </c>
      <c r="C144" s="51">
        <f t="shared" si="8"/>
        <v>9.8240918163305349E-5</v>
      </c>
      <c r="D144" s="50">
        <v>3.0259999999999998</v>
      </c>
      <c r="E144" s="51">
        <f t="shared" si="9"/>
        <v>4.5439082774663741E-5</v>
      </c>
      <c r="F144" s="50">
        <v>1015.279</v>
      </c>
      <c r="G144" s="51">
        <f t="shared" si="10"/>
        <v>1.770853614718524E-2</v>
      </c>
      <c r="H144" s="50">
        <v>933.03</v>
      </c>
      <c r="I144" s="51">
        <f t="shared" si="11"/>
        <v>1.8003624815469833E-2</v>
      </c>
      <c r="J144" s="50">
        <v>1008.378</v>
      </c>
      <c r="K144" s="50">
        <v>930.00400000000002</v>
      </c>
      <c r="L144" s="50"/>
      <c r="M144" s="49" t="s">
        <v>1015</v>
      </c>
    </row>
    <row r="145" spans="1:13">
      <c r="A145" s="49" t="s">
        <v>825</v>
      </c>
      <c r="B145" s="50">
        <v>12.586</v>
      </c>
      <c r="C145" s="51">
        <f t="shared" si="8"/>
        <v>1.7917116302033925E-4</v>
      </c>
      <c r="D145" s="50" t="s">
        <v>712</v>
      </c>
      <c r="E145" s="51" t="str">
        <f t="shared" si="9"/>
        <v>x</v>
      </c>
      <c r="F145" s="50">
        <v>1076.8989999999999</v>
      </c>
      <c r="G145" s="51">
        <f t="shared" si="10"/>
        <v>1.8783314604525096E-2</v>
      </c>
      <c r="H145" s="50">
        <v>482.245</v>
      </c>
      <c r="I145" s="51">
        <f t="shared" si="11"/>
        <v>9.3053364298428254E-3</v>
      </c>
      <c r="J145" s="50">
        <v>1064.3129999999999</v>
      </c>
      <c r="K145" s="50">
        <v>481.90800000000002</v>
      </c>
      <c r="L145" s="50"/>
      <c r="M145" s="49" t="s">
        <v>1016</v>
      </c>
    </row>
    <row r="146" spans="1:13">
      <c r="A146" s="49" t="s">
        <v>826</v>
      </c>
      <c r="B146" s="50" t="s">
        <v>750</v>
      </c>
      <c r="C146" s="51" t="str">
        <f t="shared" si="8"/>
        <v>x</v>
      </c>
      <c r="D146" s="50" t="s">
        <v>750</v>
      </c>
      <c r="E146" s="51" t="str">
        <f t="shared" si="9"/>
        <v>x</v>
      </c>
      <c r="F146" s="50" t="s">
        <v>750</v>
      </c>
      <c r="G146" s="51" t="str">
        <f t="shared" si="10"/>
        <v>x</v>
      </c>
      <c r="H146" s="50">
        <v>1.9359999999999999</v>
      </c>
      <c r="I146" s="51">
        <f t="shared" si="11"/>
        <v>3.7356802720973181E-5</v>
      </c>
      <c r="J146" s="50" t="s">
        <v>750</v>
      </c>
      <c r="K146" s="50">
        <v>1.9359999999999999</v>
      </c>
      <c r="L146" s="50"/>
      <c r="M146" s="49" t="s">
        <v>1017</v>
      </c>
    </row>
    <row r="147" spans="1:13">
      <c r="A147" s="49" t="s">
        <v>827</v>
      </c>
      <c r="B147" s="50" t="s">
        <v>750</v>
      </c>
      <c r="C147" s="51" t="str">
        <f t="shared" si="8"/>
        <v>x</v>
      </c>
      <c r="D147" s="50">
        <v>1.079</v>
      </c>
      <c r="E147" s="51">
        <f t="shared" si="9"/>
        <v>1.6202501756068136E-5</v>
      </c>
      <c r="F147" s="50">
        <v>59.421999999999997</v>
      </c>
      <c r="G147" s="51">
        <f t="shared" si="10"/>
        <v>1.0364408551127731E-3</v>
      </c>
      <c r="H147" s="50">
        <v>35.398000000000003</v>
      </c>
      <c r="I147" s="51">
        <f t="shared" si="11"/>
        <v>6.830351770232483E-4</v>
      </c>
      <c r="J147" s="50">
        <v>59.421999999999997</v>
      </c>
      <c r="K147" s="50">
        <v>34.319000000000003</v>
      </c>
      <c r="L147" s="50"/>
      <c r="M147" s="49" t="s">
        <v>1018</v>
      </c>
    </row>
    <row r="148" spans="1:13">
      <c r="A148" s="49" t="s">
        <v>828</v>
      </c>
      <c r="B148" s="50" t="s">
        <v>750</v>
      </c>
      <c r="C148" s="51" t="str">
        <f t="shared" si="8"/>
        <v>x</v>
      </c>
      <c r="D148" s="50" t="s">
        <v>750</v>
      </c>
      <c r="E148" s="51" t="str">
        <f t="shared" si="9"/>
        <v>x</v>
      </c>
      <c r="F148" s="50">
        <v>92.861999999999995</v>
      </c>
      <c r="G148" s="51">
        <f t="shared" si="10"/>
        <v>1.6197026469570589E-3</v>
      </c>
      <c r="H148" s="50">
        <v>48.503999999999998</v>
      </c>
      <c r="I148" s="51">
        <f t="shared" si="11"/>
        <v>9.3592683841843137E-4</v>
      </c>
      <c r="J148" s="50">
        <v>92.861999999999995</v>
      </c>
      <c r="K148" s="50">
        <v>48.503999999999998</v>
      </c>
      <c r="L148" s="50"/>
      <c r="M148" s="49" t="s">
        <v>1019</v>
      </c>
    </row>
    <row r="149" spans="1:13">
      <c r="A149" s="49" t="s">
        <v>829</v>
      </c>
      <c r="B149" s="50">
        <v>33911.430999999997</v>
      </c>
      <c r="C149" s="51">
        <f t="shared" si="8"/>
        <v>0.48275469028714335</v>
      </c>
      <c r="D149" s="50">
        <v>24555.384999999998</v>
      </c>
      <c r="E149" s="51">
        <f t="shared" si="9"/>
        <v>0.3687290719030854</v>
      </c>
      <c r="F149" s="50">
        <v>99674.710999999996</v>
      </c>
      <c r="G149" s="51">
        <f t="shared" si="10"/>
        <v>1.7385302194803027</v>
      </c>
      <c r="H149" s="50">
        <v>80829.676999999996</v>
      </c>
      <c r="I149" s="51">
        <f t="shared" si="11"/>
        <v>1.5596788727732351</v>
      </c>
      <c r="J149" s="50">
        <v>65763.28</v>
      </c>
      <c r="K149" s="50">
        <v>56274.292000000001</v>
      </c>
      <c r="L149" s="50"/>
      <c r="M149" s="49" t="s">
        <v>1020</v>
      </c>
    </row>
    <row r="150" spans="1:13">
      <c r="A150" s="49" t="s">
        <v>830</v>
      </c>
      <c r="B150" s="50">
        <v>556.24800000000005</v>
      </c>
      <c r="C150" s="51">
        <f t="shared" si="8"/>
        <v>7.918608063541846E-3</v>
      </c>
      <c r="D150" s="50">
        <v>365.95699999999999</v>
      </c>
      <c r="E150" s="51">
        <f t="shared" si="9"/>
        <v>5.4952909500884401E-3</v>
      </c>
      <c r="F150" s="50">
        <v>1817.57</v>
      </c>
      <c r="G150" s="51">
        <f t="shared" si="10"/>
        <v>3.1702127242895277E-2</v>
      </c>
      <c r="H150" s="50">
        <v>3281.2220000000002</v>
      </c>
      <c r="I150" s="51">
        <f t="shared" si="11"/>
        <v>6.3314030443035671E-2</v>
      </c>
      <c r="J150" s="50">
        <v>1261.3219999999999</v>
      </c>
      <c r="K150" s="50">
        <v>2915.2650000000003</v>
      </c>
      <c r="L150" s="50"/>
      <c r="M150" s="49" t="s">
        <v>1021</v>
      </c>
    </row>
    <row r="151" spans="1:13">
      <c r="A151" s="49" t="s">
        <v>831</v>
      </c>
      <c r="B151" s="50">
        <v>2644.9520000000002</v>
      </c>
      <c r="C151" s="51">
        <f t="shared" si="8"/>
        <v>3.7652878275303704E-2</v>
      </c>
      <c r="D151" s="50">
        <v>2876.7890000000002</v>
      </c>
      <c r="E151" s="51">
        <f t="shared" si="9"/>
        <v>4.3198497520238653E-2</v>
      </c>
      <c r="F151" s="50">
        <v>5159.1819999999998</v>
      </c>
      <c r="G151" s="51">
        <f t="shared" si="10"/>
        <v>8.9986654837643093E-2</v>
      </c>
      <c r="H151" s="50">
        <v>4319.6099999999997</v>
      </c>
      <c r="I151" s="51">
        <f t="shared" si="11"/>
        <v>8.3350629442945731E-2</v>
      </c>
      <c r="J151" s="50">
        <v>2514.2299999999996</v>
      </c>
      <c r="K151" s="50">
        <v>1442.8209999999995</v>
      </c>
      <c r="L151" s="50"/>
      <c r="M151" s="49" t="s">
        <v>1022</v>
      </c>
    </row>
    <row r="152" spans="1:13">
      <c r="A152" s="49" t="s">
        <v>832</v>
      </c>
      <c r="B152" s="50">
        <v>13147.86</v>
      </c>
      <c r="C152" s="51">
        <f t="shared" si="8"/>
        <v>0.18716966211890973</v>
      </c>
      <c r="D152" s="50">
        <v>11078.447</v>
      </c>
      <c r="E152" s="51">
        <f t="shared" si="9"/>
        <v>0.16635640127155496</v>
      </c>
      <c r="F152" s="50">
        <v>10279.022999999999</v>
      </c>
      <c r="G152" s="51">
        <f t="shared" si="10"/>
        <v>0.17928712240994688</v>
      </c>
      <c r="H152" s="50">
        <v>8727.7819999999992</v>
      </c>
      <c r="I152" s="51">
        <f t="shared" si="11"/>
        <v>0.16841013965168425</v>
      </c>
      <c r="J152" s="50">
        <v>-2868.8370000000014</v>
      </c>
      <c r="K152" s="50">
        <v>-2350.6650000000009</v>
      </c>
      <c r="L152" s="50"/>
      <c r="M152" s="49" t="s">
        <v>1023</v>
      </c>
    </row>
    <row r="153" spans="1:13">
      <c r="A153" s="49" t="s">
        <v>833</v>
      </c>
      <c r="B153" s="50" t="s">
        <v>750</v>
      </c>
      <c r="C153" s="51" t="str">
        <f t="shared" si="8"/>
        <v>x</v>
      </c>
      <c r="D153" s="50" t="s">
        <v>750</v>
      </c>
      <c r="E153" s="51" t="str">
        <f t="shared" si="9"/>
        <v>x</v>
      </c>
      <c r="F153" s="50">
        <v>0.67</v>
      </c>
      <c r="G153" s="51">
        <f t="shared" si="10"/>
        <v>1.1686166283961464E-5</v>
      </c>
      <c r="H153" s="50">
        <v>1.33</v>
      </c>
      <c r="I153" s="51">
        <f t="shared" si="11"/>
        <v>2.5663506001495005E-5</v>
      </c>
      <c r="J153" s="50">
        <v>0.67</v>
      </c>
      <c r="K153" s="50">
        <v>1.33</v>
      </c>
      <c r="L153" s="50"/>
      <c r="M153" s="49" t="s">
        <v>1024</v>
      </c>
    </row>
    <row r="154" spans="1:13">
      <c r="A154" s="49" t="s">
        <v>834</v>
      </c>
      <c r="B154" s="50">
        <v>1078.6369999999999</v>
      </c>
      <c r="C154" s="51">
        <f t="shared" si="8"/>
        <v>1.535520783146112E-2</v>
      </c>
      <c r="D154" s="50">
        <v>1671.8530000000001</v>
      </c>
      <c r="E154" s="51">
        <f t="shared" si="9"/>
        <v>2.5104913038357539E-2</v>
      </c>
      <c r="F154" s="50">
        <v>2047.5940000000001</v>
      </c>
      <c r="G154" s="51">
        <f t="shared" si="10"/>
        <v>3.5714214874689239E-2</v>
      </c>
      <c r="H154" s="50">
        <v>2318.0529999999999</v>
      </c>
      <c r="I154" s="51">
        <f t="shared" si="11"/>
        <v>4.4728847426528939E-2</v>
      </c>
      <c r="J154" s="50">
        <v>968.95700000000011</v>
      </c>
      <c r="K154" s="50">
        <v>646.19999999999982</v>
      </c>
      <c r="L154" s="50"/>
      <c r="M154" s="49" t="s">
        <v>1025</v>
      </c>
    </row>
    <row r="155" spans="1:13">
      <c r="A155" s="49" t="s">
        <v>835</v>
      </c>
      <c r="B155" s="50">
        <v>836.18</v>
      </c>
      <c r="C155" s="51">
        <f t="shared" si="8"/>
        <v>1.1903650333254986E-2</v>
      </c>
      <c r="D155" s="50">
        <v>2201.11</v>
      </c>
      <c r="E155" s="51">
        <f t="shared" si="9"/>
        <v>3.3052352771361572E-2</v>
      </c>
      <c r="F155" s="50">
        <v>178.84899999999999</v>
      </c>
      <c r="G155" s="51">
        <f t="shared" si="10"/>
        <v>3.1194912742092892E-3</v>
      </c>
      <c r="H155" s="50">
        <v>227.37100000000001</v>
      </c>
      <c r="I155" s="51">
        <f t="shared" si="11"/>
        <v>4.3873210699743766E-3</v>
      </c>
      <c r="J155" s="50">
        <v>-657.3309999999999</v>
      </c>
      <c r="K155" s="50">
        <v>-1973.739</v>
      </c>
      <c r="L155" s="50"/>
      <c r="M155" s="49" t="s">
        <v>1026</v>
      </c>
    </row>
    <row r="156" spans="1:13">
      <c r="A156" s="49" t="s">
        <v>836</v>
      </c>
      <c r="B156" s="50">
        <v>752.98800000000006</v>
      </c>
      <c r="C156" s="51">
        <f t="shared" si="8"/>
        <v>1.0719349729887114E-2</v>
      </c>
      <c r="D156" s="50">
        <v>200.971</v>
      </c>
      <c r="E156" s="51">
        <f t="shared" si="9"/>
        <v>3.0178248196652173E-3</v>
      </c>
      <c r="F156" s="50">
        <v>3351.2919999999999</v>
      </c>
      <c r="G156" s="51">
        <f t="shared" si="10"/>
        <v>5.8453366534492207E-2</v>
      </c>
      <c r="H156" s="50">
        <v>2097.0120000000002</v>
      </c>
      <c r="I156" s="51">
        <f t="shared" si="11"/>
        <v>4.0463669208426346E-2</v>
      </c>
      <c r="J156" s="50">
        <v>2598.3040000000001</v>
      </c>
      <c r="K156" s="50">
        <v>1896.0410000000002</v>
      </c>
      <c r="L156" s="50"/>
      <c r="M156" s="49" t="s">
        <v>1027</v>
      </c>
    </row>
    <row r="157" spans="1:13">
      <c r="A157" s="49" t="s">
        <v>837</v>
      </c>
      <c r="B157" s="50">
        <v>10.452</v>
      </c>
      <c r="C157" s="51">
        <f t="shared" si="8"/>
        <v>1.487920702279188E-4</v>
      </c>
      <c r="D157" s="50" t="s">
        <v>750</v>
      </c>
      <c r="E157" s="51" t="str">
        <f t="shared" si="9"/>
        <v>x</v>
      </c>
      <c r="F157" s="50">
        <v>637.51199999999994</v>
      </c>
      <c r="G157" s="51">
        <f t="shared" si="10"/>
        <v>1.111950931346394E-2</v>
      </c>
      <c r="H157" s="50">
        <v>625.86900000000003</v>
      </c>
      <c r="I157" s="51">
        <f t="shared" si="11"/>
        <v>1.2076686344097502E-2</v>
      </c>
      <c r="J157" s="50">
        <v>627.05999999999995</v>
      </c>
      <c r="K157" s="50">
        <v>625.86900000000003</v>
      </c>
      <c r="L157" s="50"/>
      <c r="M157" s="49" t="s">
        <v>1028</v>
      </c>
    </row>
    <row r="158" spans="1:13">
      <c r="A158" s="49" t="s">
        <v>838</v>
      </c>
      <c r="B158" s="50" t="s">
        <v>750</v>
      </c>
      <c r="C158" s="51" t="str">
        <f t="shared" si="8"/>
        <v>x</v>
      </c>
      <c r="D158" s="50" t="s">
        <v>750</v>
      </c>
      <c r="E158" s="51" t="str">
        <f t="shared" si="9"/>
        <v>x</v>
      </c>
      <c r="F158" s="50">
        <v>465.21</v>
      </c>
      <c r="G158" s="51">
        <f t="shared" si="10"/>
        <v>8.1142110700921071E-3</v>
      </c>
      <c r="H158" s="50">
        <v>6.7320000000000002</v>
      </c>
      <c r="I158" s="51">
        <f t="shared" si="11"/>
        <v>1.2989979127974764E-4</v>
      </c>
      <c r="J158" s="50">
        <v>465.21</v>
      </c>
      <c r="K158" s="50">
        <v>6.7320000000000002</v>
      </c>
      <c r="L158" s="50"/>
      <c r="M158" s="49" t="s">
        <v>1029</v>
      </c>
    </row>
    <row r="159" spans="1:13">
      <c r="A159" s="49" t="s">
        <v>839</v>
      </c>
      <c r="B159" s="50">
        <v>8928.8670000000002</v>
      </c>
      <c r="C159" s="51">
        <f t="shared" si="8"/>
        <v>0.12710912798696389</v>
      </c>
      <c r="D159" s="50">
        <v>7968.7629999999999</v>
      </c>
      <c r="E159" s="51">
        <f t="shared" si="9"/>
        <v>0.11966070111324448</v>
      </c>
      <c r="F159" s="50">
        <v>4424.0429999999997</v>
      </c>
      <c r="G159" s="51">
        <f t="shared" si="10"/>
        <v>7.7164331560292121E-2</v>
      </c>
      <c r="H159" s="50">
        <v>5417.9930000000004</v>
      </c>
      <c r="I159" s="51">
        <f t="shared" si="11"/>
        <v>0.10454488411395332</v>
      </c>
      <c r="J159" s="50">
        <v>-4504.8240000000005</v>
      </c>
      <c r="K159" s="50">
        <v>-2550.7699999999995</v>
      </c>
      <c r="L159" s="50"/>
      <c r="M159" s="49" t="s">
        <v>1030</v>
      </c>
    </row>
    <row r="160" spans="1:13">
      <c r="A160" s="49" t="s">
        <v>840</v>
      </c>
      <c r="B160" s="50">
        <v>593273.83600000001</v>
      </c>
      <c r="C160" s="51">
        <f t="shared" si="8"/>
        <v>8.4456986481533463</v>
      </c>
      <c r="D160" s="50">
        <v>485892.549</v>
      </c>
      <c r="E160" s="51">
        <f t="shared" si="9"/>
        <v>7.2962695814948315</v>
      </c>
      <c r="F160" s="50">
        <v>963414.74300000002</v>
      </c>
      <c r="G160" s="51">
        <f t="shared" si="10"/>
        <v>16.803917741967162</v>
      </c>
      <c r="H160" s="50">
        <v>947201.27</v>
      </c>
      <c r="I160" s="51">
        <f t="shared" si="11"/>
        <v>18.27707178742007</v>
      </c>
      <c r="J160" s="50">
        <v>370140.90700000001</v>
      </c>
      <c r="K160" s="50">
        <v>461308.72100000002</v>
      </c>
      <c r="L160" s="50"/>
      <c r="M160" s="49" t="s">
        <v>1031</v>
      </c>
    </row>
    <row r="161" spans="1:13">
      <c r="A161" s="49" t="s">
        <v>841</v>
      </c>
      <c r="B161" s="50">
        <v>40080.434999999998</v>
      </c>
      <c r="C161" s="51">
        <f t="shared" si="8"/>
        <v>0.57057509560711184</v>
      </c>
      <c r="D161" s="50">
        <v>23958.994999999999</v>
      </c>
      <c r="E161" s="51">
        <f t="shared" si="9"/>
        <v>0.35977354824942326</v>
      </c>
      <c r="F161" s="50">
        <v>3468.3809999999999</v>
      </c>
      <c r="G161" s="51">
        <f t="shared" si="10"/>
        <v>6.0495637465869473E-2</v>
      </c>
      <c r="H161" s="50">
        <v>3198.4749999999999</v>
      </c>
      <c r="I161" s="51">
        <f t="shared" si="11"/>
        <v>6.1717355156490024E-2</v>
      </c>
      <c r="J161" s="50">
        <v>-36612.053999999996</v>
      </c>
      <c r="K161" s="50">
        <v>-20760.52</v>
      </c>
      <c r="L161" s="50"/>
      <c r="M161" s="49" t="s">
        <v>1032</v>
      </c>
    </row>
    <row r="162" spans="1:13">
      <c r="A162" s="49" t="s">
        <v>842</v>
      </c>
      <c r="B162" s="50" t="s">
        <v>750</v>
      </c>
      <c r="C162" s="51" t="str">
        <f t="shared" si="8"/>
        <v>x</v>
      </c>
      <c r="D162" s="50" t="s">
        <v>750</v>
      </c>
      <c r="E162" s="51" t="str">
        <f t="shared" si="9"/>
        <v>x</v>
      </c>
      <c r="F162" s="50">
        <v>10.51</v>
      </c>
      <c r="G162" s="51">
        <f t="shared" si="10"/>
        <v>1.8331583230512684E-4</v>
      </c>
      <c r="H162" s="50">
        <v>5.28</v>
      </c>
      <c r="I162" s="51">
        <f t="shared" si="11"/>
        <v>1.0188218923901775E-4</v>
      </c>
      <c r="J162" s="50">
        <v>10.51</v>
      </c>
      <c r="K162" s="50">
        <v>5.28</v>
      </c>
      <c r="L162" s="50"/>
      <c r="M162" s="49" t="s">
        <v>1033</v>
      </c>
    </row>
    <row r="163" spans="1:13">
      <c r="A163" s="49" t="s">
        <v>728</v>
      </c>
      <c r="B163" s="50">
        <v>286.47399999999999</v>
      </c>
      <c r="C163" s="51">
        <f t="shared" si="8"/>
        <v>4.0781725532407966E-3</v>
      </c>
      <c r="D163" s="50">
        <v>6359.7209999999995</v>
      </c>
      <c r="E163" s="51">
        <f t="shared" si="9"/>
        <v>9.54989718911987E-2</v>
      </c>
      <c r="F163" s="50">
        <v>1831.3440000000001</v>
      </c>
      <c r="G163" s="51">
        <f t="shared" si="10"/>
        <v>3.1942373891246455E-2</v>
      </c>
      <c r="H163" s="50">
        <v>2359.4180000000001</v>
      </c>
      <c r="I163" s="51">
        <f t="shared" si="11"/>
        <v>4.552702105491379E-2</v>
      </c>
      <c r="J163" s="50">
        <v>1544.8700000000001</v>
      </c>
      <c r="K163" s="50">
        <v>-4000.3029999999994</v>
      </c>
      <c r="L163" s="50"/>
      <c r="M163" s="49" t="s">
        <v>923</v>
      </c>
    </row>
    <row r="164" spans="1:13">
      <c r="A164" s="49" t="s">
        <v>843</v>
      </c>
      <c r="B164" s="50" t="s">
        <v>750</v>
      </c>
      <c r="C164" s="51" t="str">
        <f t="shared" si="8"/>
        <v>x</v>
      </c>
      <c r="D164" s="50" t="s">
        <v>750</v>
      </c>
      <c r="E164" s="51" t="str">
        <f t="shared" si="9"/>
        <v>x</v>
      </c>
      <c r="F164" s="50">
        <v>3.222</v>
      </c>
      <c r="G164" s="51">
        <f t="shared" si="10"/>
        <v>5.6198250398393785E-5</v>
      </c>
      <c r="H164" s="50" t="s">
        <v>712</v>
      </c>
      <c r="I164" s="51" t="str">
        <f t="shared" si="11"/>
        <v>x</v>
      </c>
      <c r="J164" s="50">
        <v>3.222</v>
      </c>
      <c r="K164" s="50" t="s">
        <v>712</v>
      </c>
      <c r="L164" s="50"/>
      <c r="M164" s="49" t="s">
        <v>1034</v>
      </c>
    </row>
    <row r="165" spans="1:13">
      <c r="A165" s="49" t="s">
        <v>844</v>
      </c>
      <c r="B165" s="50" t="s">
        <v>750</v>
      </c>
      <c r="C165" s="51" t="str">
        <f t="shared" si="8"/>
        <v>x</v>
      </c>
      <c r="D165" s="50">
        <v>0.76700000000000002</v>
      </c>
      <c r="E165" s="51">
        <f t="shared" si="9"/>
        <v>1.1517441007325544E-5</v>
      </c>
      <c r="F165" s="50">
        <v>0.89800000000000002</v>
      </c>
      <c r="G165" s="51">
        <f t="shared" si="10"/>
        <v>1.5662951228354321E-5</v>
      </c>
      <c r="H165" s="50">
        <v>1.2050000000000001</v>
      </c>
      <c r="I165" s="51">
        <f t="shared" si="11"/>
        <v>2.3251522354737957E-5</v>
      </c>
      <c r="J165" s="50">
        <v>0.89800000000000002</v>
      </c>
      <c r="K165" s="50" t="s">
        <v>712</v>
      </c>
      <c r="L165" s="50"/>
      <c r="M165" s="49" t="s">
        <v>1035</v>
      </c>
    </row>
    <row r="166" spans="1:13">
      <c r="A166" s="49" t="s">
        <v>845</v>
      </c>
      <c r="B166" s="50">
        <v>2923501.3079999997</v>
      </c>
      <c r="C166" s="51">
        <f t="shared" si="8"/>
        <v>41.618236885892493</v>
      </c>
      <c r="D166" s="50">
        <v>2342554.2920000004</v>
      </c>
      <c r="E166" s="51">
        <f t="shared" si="9"/>
        <v>35.176311427075959</v>
      </c>
      <c r="F166" s="50">
        <v>774974.1590000001</v>
      </c>
      <c r="G166" s="51">
        <f t="shared" si="10"/>
        <v>13.517129683354018</v>
      </c>
      <c r="H166" s="50">
        <v>747468.43000000017</v>
      </c>
      <c r="I166" s="51">
        <f t="shared" si="11"/>
        <v>14.423053037017333</v>
      </c>
      <c r="J166" s="50">
        <v>-2148527.1489999997</v>
      </c>
      <c r="K166" s="50">
        <v>-1595085.8620000002</v>
      </c>
      <c r="L166" s="50"/>
      <c r="M166" s="49" t="s">
        <v>845</v>
      </c>
    </row>
    <row r="167" spans="1:13">
      <c r="A167" s="49" t="s">
        <v>715</v>
      </c>
      <c r="B167" s="50">
        <v>4701.4290000000001</v>
      </c>
      <c r="C167" s="51">
        <f t="shared" si="8"/>
        <v>6.692837293719614E-2</v>
      </c>
      <c r="D167" s="50">
        <v>3842.8969999999999</v>
      </c>
      <c r="E167" s="51">
        <f t="shared" si="9"/>
        <v>5.7705788128720084E-2</v>
      </c>
      <c r="F167" s="50">
        <v>53860.860999999997</v>
      </c>
      <c r="G167" s="51">
        <f t="shared" si="10"/>
        <v>0.93944325051244015</v>
      </c>
      <c r="H167" s="50">
        <v>62443.35</v>
      </c>
      <c r="I167" s="51">
        <f t="shared" si="11"/>
        <v>1.2048987123898143</v>
      </c>
      <c r="J167" s="50">
        <v>49159.432000000001</v>
      </c>
      <c r="K167" s="50">
        <v>58600.453000000001</v>
      </c>
      <c r="L167" s="50"/>
      <c r="M167" s="49" t="s">
        <v>910</v>
      </c>
    </row>
    <row r="168" spans="1:13">
      <c r="A168" s="49" t="s">
        <v>846</v>
      </c>
      <c r="B168" s="50">
        <v>13.193</v>
      </c>
      <c r="C168" s="51">
        <f t="shared" si="8"/>
        <v>1.8781226392240074E-4</v>
      </c>
      <c r="D168" s="50">
        <v>0.58799999999999997</v>
      </c>
      <c r="E168" s="51">
        <f t="shared" si="9"/>
        <v>8.8295375649379639E-6</v>
      </c>
      <c r="F168" s="50">
        <v>3.5859999999999999</v>
      </c>
      <c r="G168" s="51">
        <f t="shared" si="10"/>
        <v>6.2547152678038516E-5</v>
      </c>
      <c r="H168" s="50">
        <v>32.695</v>
      </c>
      <c r="I168" s="51">
        <f t="shared" si="11"/>
        <v>6.3087844264577385E-4</v>
      </c>
      <c r="J168" s="50">
        <v>-9.6069999999999993</v>
      </c>
      <c r="K168" s="50">
        <v>32.106999999999999</v>
      </c>
      <c r="L168" s="50"/>
      <c r="M168" s="49" t="s">
        <v>1036</v>
      </c>
    </row>
    <row r="169" spans="1:13">
      <c r="A169" s="49" t="s">
        <v>847</v>
      </c>
      <c r="B169" s="50">
        <v>5.78</v>
      </c>
      <c r="C169" s="51">
        <f t="shared" si="8"/>
        <v>8.2282641209086366E-5</v>
      </c>
      <c r="D169" s="50">
        <v>1.73</v>
      </c>
      <c r="E169" s="51">
        <f t="shared" si="9"/>
        <v>2.5978061202963742E-5</v>
      </c>
      <c r="F169" s="50">
        <v>1137.9280000000001</v>
      </c>
      <c r="G169" s="51">
        <f t="shared" si="10"/>
        <v>1.9847784816680151E-2</v>
      </c>
      <c r="H169" s="50">
        <v>731.61699999999996</v>
      </c>
      <c r="I169" s="51">
        <f t="shared" si="11"/>
        <v>1.4117185917515615E-2</v>
      </c>
      <c r="J169" s="50">
        <v>1132.1480000000001</v>
      </c>
      <c r="K169" s="50">
        <v>729.88699999999994</v>
      </c>
      <c r="L169" s="50"/>
      <c r="M169" s="49" t="s">
        <v>1037</v>
      </c>
    </row>
    <row r="170" spans="1:13">
      <c r="A170" s="49" t="s">
        <v>848</v>
      </c>
      <c r="B170" s="50">
        <v>221306.04699999999</v>
      </c>
      <c r="C170" s="51">
        <f t="shared" si="8"/>
        <v>3.1504577963152598</v>
      </c>
      <c r="D170" s="50">
        <v>67551.847999999998</v>
      </c>
      <c r="E170" s="51">
        <f t="shared" si="9"/>
        <v>1.0143734345186726</v>
      </c>
      <c r="F170" s="50">
        <v>831.10500000000002</v>
      </c>
      <c r="G170" s="51">
        <f t="shared" si="10"/>
        <v>1.4496166014077303E-2</v>
      </c>
      <c r="H170" s="50">
        <v>1138.5640000000001</v>
      </c>
      <c r="I170" s="51">
        <f t="shared" si="11"/>
        <v>2.1969581990290345E-2</v>
      </c>
      <c r="J170" s="50">
        <v>-220474.94199999998</v>
      </c>
      <c r="K170" s="50">
        <v>-66413.284</v>
      </c>
      <c r="L170" s="50"/>
      <c r="M170" s="49" t="s">
        <v>1038</v>
      </c>
    </row>
    <row r="171" spans="1:13">
      <c r="A171" s="49" t="s">
        <v>849</v>
      </c>
      <c r="B171" s="50">
        <v>27455.048999999999</v>
      </c>
      <c r="C171" s="51">
        <f t="shared" si="8"/>
        <v>0.39084324329496284</v>
      </c>
      <c r="D171" s="50">
        <v>32057.11</v>
      </c>
      <c r="E171" s="51">
        <f t="shared" si="9"/>
        <v>0.48137662749719129</v>
      </c>
      <c r="F171" s="50">
        <v>6325.5730000000003</v>
      </c>
      <c r="G171" s="51">
        <f t="shared" si="10"/>
        <v>0.11033089241692084</v>
      </c>
      <c r="H171" s="50">
        <v>5764.7759999999998</v>
      </c>
      <c r="I171" s="51">
        <f t="shared" si="11"/>
        <v>0.11123636351374011</v>
      </c>
      <c r="J171" s="50">
        <v>-21129.475999999999</v>
      </c>
      <c r="K171" s="50">
        <v>-26292.334000000003</v>
      </c>
      <c r="L171" s="50"/>
      <c r="M171" s="49" t="s">
        <v>1039</v>
      </c>
    </row>
    <row r="172" spans="1:13">
      <c r="A172" s="49" t="s">
        <v>850</v>
      </c>
      <c r="B172" s="50">
        <v>56.726999999999997</v>
      </c>
      <c r="C172" s="51">
        <f t="shared" si="8"/>
        <v>8.0755145118820788E-4</v>
      </c>
      <c r="D172" s="50">
        <v>13.962999999999999</v>
      </c>
      <c r="E172" s="51">
        <f t="shared" si="9"/>
        <v>2.096714847265796E-4</v>
      </c>
      <c r="F172" s="50">
        <v>1764.662</v>
      </c>
      <c r="G172" s="51">
        <f t="shared" si="10"/>
        <v>3.0779303831325384E-2</v>
      </c>
      <c r="H172" s="50">
        <v>1987.354</v>
      </c>
      <c r="I172" s="51">
        <f t="shared" si="11"/>
        <v>3.8347722786537669E-2</v>
      </c>
      <c r="J172" s="50">
        <v>1707.9349999999999</v>
      </c>
      <c r="K172" s="50">
        <v>1973.3910000000001</v>
      </c>
      <c r="L172" s="50"/>
      <c r="M172" s="49" t="s">
        <v>1040</v>
      </c>
    </row>
    <row r="173" spans="1:13">
      <c r="A173" s="49" t="s">
        <v>851</v>
      </c>
      <c r="B173" s="50">
        <v>1.33</v>
      </c>
      <c r="C173" s="51">
        <f t="shared" si="8"/>
        <v>1.8933548928734404E-5</v>
      </c>
      <c r="D173" s="50" t="s">
        <v>750</v>
      </c>
      <c r="E173" s="51" t="str">
        <f t="shared" si="9"/>
        <v>x</v>
      </c>
      <c r="F173" s="50">
        <v>103.608</v>
      </c>
      <c r="G173" s="51">
        <f t="shared" si="10"/>
        <v>1.8071348005204168E-3</v>
      </c>
      <c r="H173" s="50">
        <v>7.2050000000000001</v>
      </c>
      <c r="I173" s="51">
        <f t="shared" si="11"/>
        <v>1.3902673739907631E-4</v>
      </c>
      <c r="J173" s="50">
        <v>102.27800000000001</v>
      </c>
      <c r="K173" s="50">
        <v>7.2050000000000001</v>
      </c>
      <c r="L173" s="50"/>
      <c r="M173" s="49" t="s">
        <v>1041</v>
      </c>
    </row>
    <row r="174" spans="1:13">
      <c r="A174" s="49" t="s">
        <v>852</v>
      </c>
      <c r="B174" s="50">
        <v>938034.89500000002</v>
      </c>
      <c r="C174" s="51">
        <f t="shared" si="8"/>
        <v>13.353631264167474</v>
      </c>
      <c r="D174" s="50">
        <v>963919.67799999996</v>
      </c>
      <c r="E174" s="51">
        <f t="shared" si="9"/>
        <v>14.474430283135897</v>
      </c>
      <c r="F174" s="50">
        <v>193330.723</v>
      </c>
      <c r="G174" s="51">
        <f t="shared" si="10"/>
        <v>3.3720820548902881</v>
      </c>
      <c r="H174" s="50">
        <v>147298.73199999999</v>
      </c>
      <c r="I174" s="51">
        <f t="shared" si="11"/>
        <v>2.8422570621763938</v>
      </c>
      <c r="J174" s="50">
        <v>-744704.17200000002</v>
      </c>
      <c r="K174" s="50">
        <v>-816620.946</v>
      </c>
      <c r="L174" s="50"/>
      <c r="M174" s="49" t="s">
        <v>1042</v>
      </c>
    </row>
    <row r="175" spans="1:13">
      <c r="A175" s="49" t="s">
        <v>853</v>
      </c>
      <c r="B175" s="50">
        <v>5.0570000000000004</v>
      </c>
      <c r="C175" s="51">
        <f t="shared" si="8"/>
        <v>7.1990193182413446E-5</v>
      </c>
      <c r="D175" s="50">
        <v>238.84700000000001</v>
      </c>
      <c r="E175" s="51">
        <f t="shared" si="9"/>
        <v>3.5865791815862893E-3</v>
      </c>
      <c r="F175" s="50">
        <v>3456.4789999999998</v>
      </c>
      <c r="G175" s="51">
        <f t="shared" si="10"/>
        <v>6.0288042314956471E-2</v>
      </c>
      <c r="H175" s="50">
        <v>3660.509</v>
      </c>
      <c r="I175" s="51">
        <f t="shared" si="11"/>
        <v>7.0632702774456005E-2</v>
      </c>
      <c r="J175" s="50">
        <v>3451.422</v>
      </c>
      <c r="K175" s="50">
        <v>3421.6619999999998</v>
      </c>
      <c r="L175" s="50"/>
      <c r="M175" s="49" t="s">
        <v>1043</v>
      </c>
    </row>
    <row r="176" spans="1:13">
      <c r="A176" s="49" t="s">
        <v>854</v>
      </c>
      <c r="B176" s="50">
        <v>17812.284</v>
      </c>
      <c r="C176" s="51">
        <f t="shared" si="8"/>
        <v>0.2535712410876037</v>
      </c>
      <c r="D176" s="50">
        <v>26531.884999999998</v>
      </c>
      <c r="E176" s="51">
        <f t="shared" si="9"/>
        <v>0.3984086314219627</v>
      </c>
      <c r="F176" s="50">
        <v>42248.237999999998</v>
      </c>
      <c r="G176" s="51">
        <f t="shared" si="10"/>
        <v>0.73689542458564106</v>
      </c>
      <c r="H176" s="50">
        <v>34641.743000000002</v>
      </c>
      <c r="I176" s="51">
        <f t="shared" si="11"/>
        <v>0.6684425408892839</v>
      </c>
      <c r="J176" s="50">
        <v>24435.953999999998</v>
      </c>
      <c r="K176" s="50">
        <v>8109.8580000000038</v>
      </c>
      <c r="L176" s="50"/>
      <c r="M176" s="49" t="s">
        <v>1044</v>
      </c>
    </row>
    <row r="177" spans="1:13">
      <c r="A177" s="49" t="s">
        <v>855</v>
      </c>
      <c r="B177" s="50">
        <v>52981.453999999998</v>
      </c>
      <c r="C177" s="51">
        <f t="shared" si="8"/>
        <v>0.75423079069510601</v>
      </c>
      <c r="D177" s="50">
        <v>45568.127999999997</v>
      </c>
      <c r="E177" s="51">
        <f t="shared" si="9"/>
        <v>0.68426105091819978</v>
      </c>
      <c r="F177" s="50">
        <v>3906.2370000000001</v>
      </c>
      <c r="G177" s="51">
        <f t="shared" si="10"/>
        <v>6.813273899486981E-2</v>
      </c>
      <c r="H177" s="50">
        <v>6468.134</v>
      </c>
      <c r="I177" s="51">
        <f t="shared" si="11"/>
        <v>0.12480826746426607</v>
      </c>
      <c r="J177" s="50">
        <v>-49075.216999999997</v>
      </c>
      <c r="K177" s="50">
        <v>-39099.993999999999</v>
      </c>
      <c r="L177" s="50"/>
      <c r="M177" s="49" t="s">
        <v>1045</v>
      </c>
    </row>
    <row r="178" spans="1:13">
      <c r="A178" s="49" t="s">
        <v>856</v>
      </c>
      <c r="B178" s="50">
        <v>33048.243999999999</v>
      </c>
      <c r="C178" s="51">
        <f t="shared" si="8"/>
        <v>0.47046657502462647</v>
      </c>
      <c r="D178" s="50">
        <v>26640.073</v>
      </c>
      <c r="E178" s="51">
        <f t="shared" si="9"/>
        <v>0.40003320626902994</v>
      </c>
      <c r="F178" s="50">
        <v>75465.312999999995</v>
      </c>
      <c r="G178" s="51">
        <f t="shared" si="10"/>
        <v>1.3162689498346249</v>
      </c>
      <c r="H178" s="50">
        <v>82137.206000000006</v>
      </c>
      <c r="I178" s="51">
        <f t="shared" si="11"/>
        <v>1.5849087812985201</v>
      </c>
      <c r="J178" s="50">
        <v>42417.068999999996</v>
      </c>
      <c r="K178" s="50">
        <v>55497.133000000002</v>
      </c>
      <c r="L178" s="50"/>
      <c r="M178" s="49" t="s">
        <v>1046</v>
      </c>
    </row>
    <row r="179" spans="1:13">
      <c r="A179" s="49" t="s">
        <v>857</v>
      </c>
      <c r="B179" s="50">
        <v>264105.74800000002</v>
      </c>
      <c r="C179" s="51">
        <f t="shared" si="8"/>
        <v>3.7597436858030067</v>
      </c>
      <c r="D179" s="50">
        <v>249588.97899999999</v>
      </c>
      <c r="E179" s="51">
        <f t="shared" si="9"/>
        <v>3.7478831052296138</v>
      </c>
      <c r="F179" s="50">
        <v>44796.66</v>
      </c>
      <c r="G179" s="51">
        <f t="shared" si="10"/>
        <v>0.78134510108370925</v>
      </c>
      <c r="H179" s="50">
        <v>38628.266000000003</v>
      </c>
      <c r="I179" s="51">
        <f t="shared" si="11"/>
        <v>0.74536596715665082</v>
      </c>
      <c r="J179" s="50">
        <v>-219309.08800000002</v>
      </c>
      <c r="K179" s="50">
        <v>-210960.71299999999</v>
      </c>
      <c r="L179" s="50"/>
      <c r="M179" s="49" t="s">
        <v>1047</v>
      </c>
    </row>
    <row r="180" spans="1:13">
      <c r="A180" s="49" t="s">
        <v>722</v>
      </c>
      <c r="B180" s="50">
        <v>96903.604000000007</v>
      </c>
      <c r="C180" s="51">
        <f t="shared" si="8"/>
        <v>1.3794955847403783</v>
      </c>
      <c r="D180" s="50">
        <v>1.393</v>
      </c>
      <c r="E180" s="51">
        <f t="shared" si="9"/>
        <v>2.0917594945507796E-5</v>
      </c>
      <c r="F180" s="50">
        <v>9154.4920000000002</v>
      </c>
      <c r="G180" s="51">
        <f t="shared" si="10"/>
        <v>0.15967300859282829</v>
      </c>
      <c r="H180" s="50">
        <v>7839.08</v>
      </c>
      <c r="I180" s="51">
        <f t="shared" si="11"/>
        <v>0.15126186212496201</v>
      </c>
      <c r="J180" s="50">
        <v>-87749.112000000008</v>
      </c>
      <c r="K180" s="50">
        <v>7837.6869999999999</v>
      </c>
      <c r="L180" s="50"/>
      <c r="M180" s="49" t="s">
        <v>917</v>
      </c>
    </row>
    <row r="181" spans="1:13">
      <c r="A181" s="49" t="s">
        <v>723</v>
      </c>
      <c r="B181" s="50">
        <v>222.91200000000001</v>
      </c>
      <c r="C181" s="51">
        <f t="shared" si="8"/>
        <v>3.1733197434601831E-3</v>
      </c>
      <c r="D181" s="50">
        <v>389.67</v>
      </c>
      <c r="E181" s="51">
        <f t="shared" si="9"/>
        <v>5.8513705832132267E-3</v>
      </c>
      <c r="F181" s="50">
        <v>3444.578</v>
      </c>
      <c r="G181" s="51">
        <f t="shared" si="10"/>
        <v>6.0080464606082705E-2</v>
      </c>
      <c r="H181" s="50">
        <v>6071.2759999999998</v>
      </c>
      <c r="I181" s="51">
        <f t="shared" si="11"/>
        <v>0.1171505474155884</v>
      </c>
      <c r="J181" s="50">
        <v>3221.6660000000002</v>
      </c>
      <c r="K181" s="50">
        <v>5681.6059999999998</v>
      </c>
      <c r="L181" s="50"/>
      <c r="M181" s="49" t="s">
        <v>918</v>
      </c>
    </row>
    <row r="182" spans="1:13">
      <c r="A182" s="49" t="s">
        <v>858</v>
      </c>
      <c r="B182" s="50">
        <v>2328.7649999999999</v>
      </c>
      <c r="C182" s="51">
        <f t="shared" si="8"/>
        <v>3.3151718850394113E-2</v>
      </c>
      <c r="D182" s="50">
        <v>444.47500000000002</v>
      </c>
      <c r="E182" s="51">
        <f t="shared" si="9"/>
        <v>6.6743345394146298E-3</v>
      </c>
      <c r="F182" s="50">
        <v>10913.319</v>
      </c>
      <c r="G182" s="51">
        <f t="shared" si="10"/>
        <v>0.19035053812524783</v>
      </c>
      <c r="H182" s="50">
        <v>15976.778</v>
      </c>
      <c r="I182" s="51">
        <f t="shared" si="11"/>
        <v>0.30828581811094241</v>
      </c>
      <c r="J182" s="50">
        <v>8584.5540000000001</v>
      </c>
      <c r="K182" s="50">
        <v>15532.303</v>
      </c>
      <c r="L182" s="50"/>
      <c r="M182" s="49" t="s">
        <v>1048</v>
      </c>
    </row>
    <row r="183" spans="1:13">
      <c r="A183" s="49" t="s">
        <v>859</v>
      </c>
      <c r="B183" s="50">
        <v>145226.40700000001</v>
      </c>
      <c r="C183" s="51">
        <f t="shared" si="8"/>
        <v>2.0674069794577417</v>
      </c>
      <c r="D183" s="50">
        <v>112475.67</v>
      </c>
      <c r="E183" s="51">
        <f t="shared" si="9"/>
        <v>1.6889594445689899</v>
      </c>
      <c r="F183" s="50">
        <v>49622.042999999998</v>
      </c>
      <c r="G183" s="51">
        <f t="shared" si="10"/>
        <v>0.86550962066848647</v>
      </c>
      <c r="H183" s="50">
        <v>61075.612000000001</v>
      </c>
      <c r="I183" s="51">
        <f t="shared" si="11"/>
        <v>1.1785070188774287</v>
      </c>
      <c r="J183" s="50">
        <v>-95604.364000000001</v>
      </c>
      <c r="K183" s="50">
        <v>-51400.057999999997</v>
      </c>
      <c r="L183" s="50"/>
      <c r="M183" s="49" t="s">
        <v>1049</v>
      </c>
    </row>
    <row r="184" spans="1:13">
      <c r="A184" s="49" t="s">
        <v>860</v>
      </c>
      <c r="B184" s="50">
        <v>12.643000000000001</v>
      </c>
      <c r="C184" s="51">
        <f t="shared" si="8"/>
        <v>1.7998260083157075E-4</v>
      </c>
      <c r="D184" s="50" t="s">
        <v>750</v>
      </c>
      <c r="E184" s="51" t="str">
        <f t="shared" si="9"/>
        <v>x</v>
      </c>
      <c r="F184" s="50">
        <v>29.04</v>
      </c>
      <c r="G184" s="51">
        <f t="shared" si="10"/>
        <v>5.0651681923319543E-4</v>
      </c>
      <c r="H184" s="50">
        <v>54.798000000000002</v>
      </c>
      <c r="I184" s="51">
        <f t="shared" si="11"/>
        <v>1.0573750389999423E-3</v>
      </c>
      <c r="J184" s="50">
        <v>16.396999999999998</v>
      </c>
      <c r="K184" s="50">
        <v>54.798000000000002</v>
      </c>
      <c r="L184" s="50"/>
      <c r="M184" s="49" t="s">
        <v>1050</v>
      </c>
    </row>
    <row r="185" spans="1:13">
      <c r="A185" s="49" t="s">
        <v>861</v>
      </c>
      <c r="B185" s="50">
        <v>5809.9</v>
      </c>
      <c r="C185" s="51">
        <f t="shared" si="8"/>
        <v>8.2708290166206011E-2</v>
      </c>
      <c r="D185" s="50">
        <v>5891.8739999999998</v>
      </c>
      <c r="E185" s="51">
        <f t="shared" si="9"/>
        <v>8.8473678249798141E-2</v>
      </c>
      <c r="F185" s="50">
        <v>1105.5740000000001</v>
      </c>
      <c r="G185" s="51">
        <f t="shared" si="10"/>
        <v>1.9283465079439423E-2</v>
      </c>
      <c r="H185" s="50">
        <v>1139.768</v>
      </c>
      <c r="I185" s="51">
        <f t="shared" si="11"/>
        <v>2.1992814216775909E-2</v>
      </c>
      <c r="J185" s="50">
        <v>-4704.3259999999991</v>
      </c>
      <c r="K185" s="50">
        <v>-4752.1059999999998</v>
      </c>
      <c r="L185" s="50"/>
      <c r="M185" s="49" t="s">
        <v>1051</v>
      </c>
    </row>
    <row r="186" spans="1:13">
      <c r="A186" s="49" t="s">
        <v>862</v>
      </c>
      <c r="B186" s="50">
        <v>168736.44099999999</v>
      </c>
      <c r="C186" s="51">
        <f t="shared" si="8"/>
        <v>2.4020899712285755</v>
      </c>
      <c r="D186" s="50">
        <v>160070.18</v>
      </c>
      <c r="E186" s="51">
        <f t="shared" si="9"/>
        <v>2.4036490941094928</v>
      </c>
      <c r="F186" s="50">
        <v>34698.112999999998</v>
      </c>
      <c r="G186" s="51">
        <f t="shared" si="10"/>
        <v>0.60520584814579848</v>
      </c>
      <c r="H186" s="50">
        <v>42395.593999999997</v>
      </c>
      <c r="I186" s="51">
        <f t="shared" si="11"/>
        <v>0.81805983538041016</v>
      </c>
      <c r="J186" s="50">
        <v>-134038.32799999998</v>
      </c>
      <c r="K186" s="50">
        <v>-117674.586</v>
      </c>
      <c r="L186" s="50"/>
      <c r="M186" s="49" t="s">
        <v>1052</v>
      </c>
    </row>
    <row r="187" spans="1:13">
      <c r="A187" s="49" t="s">
        <v>724</v>
      </c>
      <c r="B187" s="50">
        <v>5507.3459999999995</v>
      </c>
      <c r="C187" s="51">
        <f t="shared" si="8"/>
        <v>7.8401206735691509E-2</v>
      </c>
      <c r="D187" s="50">
        <v>967.63599999999997</v>
      </c>
      <c r="E187" s="51">
        <f t="shared" si="9"/>
        <v>1.4530235393173999E-2</v>
      </c>
      <c r="F187" s="50">
        <v>13101.695</v>
      </c>
      <c r="G187" s="51">
        <f t="shared" si="10"/>
        <v>0.2285202781667858</v>
      </c>
      <c r="H187" s="50">
        <v>6909.1170000000002</v>
      </c>
      <c r="I187" s="51">
        <f t="shared" si="11"/>
        <v>0.13331741774024899</v>
      </c>
      <c r="J187" s="50">
        <v>7594.3490000000002</v>
      </c>
      <c r="K187" s="50">
        <v>5941.4809999999998</v>
      </c>
      <c r="L187" s="50"/>
      <c r="M187" s="49" t="s">
        <v>919</v>
      </c>
    </row>
    <row r="188" spans="1:13">
      <c r="A188" s="49" t="s">
        <v>863</v>
      </c>
      <c r="B188" s="50">
        <v>145311.24100000001</v>
      </c>
      <c r="C188" s="51">
        <f t="shared" si="8"/>
        <v>2.0686146551643736</v>
      </c>
      <c r="D188" s="50">
        <v>4415.2449999999999</v>
      </c>
      <c r="E188" s="51">
        <f t="shared" si="9"/>
        <v>6.6300291812762799E-2</v>
      </c>
      <c r="F188" s="50">
        <v>1679.607</v>
      </c>
      <c r="G188" s="51">
        <f t="shared" si="10"/>
        <v>2.9295771184635319E-2</v>
      </c>
      <c r="H188" s="50">
        <v>1116.7560000000001</v>
      </c>
      <c r="I188" s="51">
        <f t="shared" si="11"/>
        <v>2.1548777675342523E-2</v>
      </c>
      <c r="J188" s="50">
        <v>-143631.63400000002</v>
      </c>
      <c r="K188" s="50">
        <v>-3298.4889999999996</v>
      </c>
      <c r="L188" s="50"/>
      <c r="M188" s="49" t="s">
        <v>1053</v>
      </c>
    </row>
    <row r="189" spans="1:13">
      <c r="A189" s="49" t="s">
        <v>864</v>
      </c>
      <c r="B189" s="50">
        <v>690.37300000000005</v>
      </c>
      <c r="C189" s="51">
        <f t="shared" si="8"/>
        <v>9.8279781763738021E-3</v>
      </c>
      <c r="D189" s="50">
        <v>831.06899999999996</v>
      </c>
      <c r="E189" s="51">
        <f t="shared" si="9"/>
        <v>1.2479515228835765E-2</v>
      </c>
      <c r="F189" s="50">
        <v>21.802</v>
      </c>
      <c r="G189" s="51">
        <f t="shared" si="10"/>
        <v>3.8027133928795201E-4</v>
      </c>
      <c r="H189" s="50">
        <v>85.619</v>
      </c>
      <c r="I189" s="51">
        <f t="shared" si="11"/>
        <v>1.6520930228135344E-3</v>
      </c>
      <c r="J189" s="50">
        <v>-668.57100000000003</v>
      </c>
      <c r="K189" s="50">
        <v>-745.44999999999993</v>
      </c>
      <c r="L189" s="50"/>
      <c r="M189" s="49" t="s">
        <v>1054</v>
      </c>
    </row>
    <row r="190" spans="1:13">
      <c r="A190" s="49" t="s">
        <v>865</v>
      </c>
      <c r="B190" s="50">
        <v>4680.4849999999997</v>
      </c>
      <c r="C190" s="51">
        <f t="shared" si="8"/>
        <v>6.6630219366697316E-2</v>
      </c>
      <c r="D190" s="50">
        <v>4750.0230000000001</v>
      </c>
      <c r="E190" s="51">
        <f t="shared" si="9"/>
        <v>7.1327392028604289E-2</v>
      </c>
      <c r="F190" s="50">
        <v>11912.471</v>
      </c>
      <c r="G190" s="51">
        <f t="shared" si="10"/>
        <v>0.20777778650577419</v>
      </c>
      <c r="H190" s="50">
        <v>5741.3109999999997</v>
      </c>
      <c r="I190" s="51">
        <f t="shared" si="11"/>
        <v>0.11078358594357088</v>
      </c>
      <c r="J190" s="50">
        <v>7231.9859999999999</v>
      </c>
      <c r="K190" s="50">
        <v>991.28799999999956</v>
      </c>
      <c r="L190" s="50"/>
      <c r="M190" s="49" t="s">
        <v>1055</v>
      </c>
    </row>
    <row r="191" spans="1:13">
      <c r="A191" s="49" t="s">
        <v>866</v>
      </c>
      <c r="B191" s="50">
        <v>4263.3109999999997</v>
      </c>
      <c r="C191" s="51">
        <f t="shared" si="8"/>
        <v>6.0691434148053822E-2</v>
      </c>
      <c r="D191" s="50">
        <v>3783.9989999999998</v>
      </c>
      <c r="E191" s="51">
        <f t="shared" si="9"/>
        <v>5.6821362782632133E-2</v>
      </c>
      <c r="F191" s="50">
        <v>2557.681</v>
      </c>
      <c r="G191" s="51">
        <f t="shared" si="10"/>
        <v>4.4611172339296776E-2</v>
      </c>
      <c r="H191" s="50">
        <v>1812.723</v>
      </c>
      <c r="I191" s="51">
        <f t="shared" si="11"/>
        <v>3.4978065856803027E-2</v>
      </c>
      <c r="J191" s="50">
        <v>-1705.6299999999997</v>
      </c>
      <c r="K191" s="50">
        <v>-1971.2759999999998</v>
      </c>
      <c r="L191" s="50"/>
      <c r="M191" s="49" t="s">
        <v>1056</v>
      </c>
    </row>
    <row r="192" spans="1:13">
      <c r="A192" s="49" t="s">
        <v>867</v>
      </c>
      <c r="B192" s="50">
        <v>2207.7179999999998</v>
      </c>
      <c r="C192" s="51">
        <f t="shared" si="8"/>
        <v>3.1428523890111019E-2</v>
      </c>
      <c r="D192" s="50">
        <v>4156.634</v>
      </c>
      <c r="E192" s="51">
        <f t="shared" si="9"/>
        <v>6.2416932052208079E-2</v>
      </c>
      <c r="F192" s="50">
        <v>719.74400000000003</v>
      </c>
      <c r="G192" s="51">
        <f t="shared" si="10"/>
        <v>1.25538030834083E-2</v>
      </c>
      <c r="H192" s="50">
        <v>257.79899999999998</v>
      </c>
      <c r="I192" s="51">
        <f t="shared" si="11"/>
        <v>4.9744557772025636E-3</v>
      </c>
      <c r="J192" s="50">
        <v>-1487.9739999999997</v>
      </c>
      <c r="K192" s="50">
        <v>-3898.835</v>
      </c>
      <c r="L192" s="50"/>
      <c r="M192" s="49" t="s">
        <v>1057</v>
      </c>
    </row>
    <row r="193" spans="1:13">
      <c r="A193" s="49" t="s">
        <v>868</v>
      </c>
      <c r="B193" s="50" t="s">
        <v>750</v>
      </c>
      <c r="C193" s="51" t="str">
        <f t="shared" si="8"/>
        <v>x</v>
      </c>
      <c r="D193" s="50">
        <v>1.617</v>
      </c>
      <c r="E193" s="51">
        <f t="shared" si="9"/>
        <v>2.4281228303579404E-5</v>
      </c>
      <c r="F193" s="50">
        <v>182.708</v>
      </c>
      <c r="G193" s="51">
        <f t="shared" si="10"/>
        <v>3.1868001035970611E-3</v>
      </c>
      <c r="H193" s="50">
        <v>79.608000000000004</v>
      </c>
      <c r="I193" s="51">
        <f t="shared" si="11"/>
        <v>1.5361055532082816E-3</v>
      </c>
      <c r="J193" s="50">
        <v>182.708</v>
      </c>
      <c r="K193" s="50">
        <v>77.991</v>
      </c>
      <c r="L193" s="50"/>
      <c r="M193" s="49" t="s">
        <v>1058</v>
      </c>
    </row>
    <row r="194" spans="1:13">
      <c r="A194" s="49" t="s">
        <v>869</v>
      </c>
      <c r="B194" s="50">
        <v>833.87599999999998</v>
      </c>
      <c r="C194" s="51">
        <f t="shared" si="8"/>
        <v>1.1870851162779947E-2</v>
      </c>
      <c r="D194" s="50">
        <v>160.69</v>
      </c>
      <c r="E194" s="51">
        <f t="shared" si="9"/>
        <v>2.4129564478059212E-3</v>
      </c>
      <c r="F194" s="50">
        <v>10569.831</v>
      </c>
      <c r="G194" s="51">
        <f t="shared" si="10"/>
        <v>0.18435940695428463</v>
      </c>
      <c r="H194" s="50">
        <v>8389.3279999999995</v>
      </c>
      <c r="I194" s="51">
        <f t="shared" si="11"/>
        <v>0.16187937554624818</v>
      </c>
      <c r="J194" s="50">
        <v>9735.9549999999999</v>
      </c>
      <c r="K194" s="50">
        <v>8228.637999999999</v>
      </c>
      <c r="L194" s="50"/>
      <c r="M194" s="49" t="s">
        <v>1059</v>
      </c>
    </row>
    <row r="195" spans="1:13">
      <c r="A195" s="49" t="s">
        <v>870</v>
      </c>
      <c r="B195" s="50">
        <v>17.378</v>
      </c>
      <c r="C195" s="51">
        <f t="shared" si="8"/>
        <v>2.4738888216808004E-4</v>
      </c>
      <c r="D195" s="50">
        <v>29.916</v>
      </c>
      <c r="E195" s="51">
        <f t="shared" si="9"/>
        <v>4.4922524794674173E-4</v>
      </c>
      <c r="F195" s="50">
        <v>58.048999999999999</v>
      </c>
      <c r="G195" s="51">
        <f t="shared" si="10"/>
        <v>1.0124929352502672E-3</v>
      </c>
      <c r="H195" s="50">
        <v>873.36</v>
      </c>
      <c r="I195" s="51">
        <f t="shared" si="11"/>
        <v>1.6852240301853894E-2</v>
      </c>
      <c r="J195" s="50">
        <v>40.670999999999999</v>
      </c>
      <c r="K195" s="50">
        <v>843.44399999999996</v>
      </c>
      <c r="L195" s="50"/>
      <c r="M195" s="49" t="s">
        <v>1060</v>
      </c>
    </row>
    <row r="196" spans="1:13">
      <c r="A196" s="49" t="s">
        <v>871</v>
      </c>
      <c r="B196" s="50">
        <v>38176.673000000003</v>
      </c>
      <c r="C196" s="51">
        <f t="shared" si="8"/>
        <v>0.5434736136705216</v>
      </c>
      <c r="D196" s="50">
        <v>28149.071</v>
      </c>
      <c r="E196" s="51">
        <f t="shared" si="9"/>
        <v>0.42269265274252699</v>
      </c>
      <c r="F196" s="50">
        <v>9196.4310000000005</v>
      </c>
      <c r="G196" s="51">
        <f t="shared" si="10"/>
        <v>0.1604045102760866</v>
      </c>
      <c r="H196" s="50">
        <v>12550.803</v>
      </c>
      <c r="I196" s="51">
        <f t="shared" si="11"/>
        <v>0.24217865271735453</v>
      </c>
      <c r="J196" s="50">
        <v>-28980.242000000002</v>
      </c>
      <c r="K196" s="50">
        <v>-15598.268</v>
      </c>
      <c r="L196" s="50"/>
      <c r="M196" s="49" t="s">
        <v>1061</v>
      </c>
    </row>
    <row r="197" spans="1:13">
      <c r="A197" s="49" t="s">
        <v>872</v>
      </c>
      <c r="B197" s="50">
        <v>132.97399999999999</v>
      </c>
      <c r="C197" s="51">
        <f t="shared" si="8"/>
        <v>1.8929847633455102E-3</v>
      </c>
      <c r="D197" s="50">
        <v>87.188000000000002</v>
      </c>
      <c r="E197" s="51">
        <f t="shared" si="9"/>
        <v>1.3092342197479783E-3</v>
      </c>
      <c r="F197" s="50">
        <v>42.777000000000001</v>
      </c>
      <c r="G197" s="51">
        <f t="shared" si="10"/>
        <v>7.4611811213286499E-4</v>
      </c>
      <c r="H197" s="50">
        <v>101.04900000000001</v>
      </c>
      <c r="I197" s="51">
        <f t="shared" si="11"/>
        <v>1.9498282841692246E-3</v>
      </c>
      <c r="J197" s="50">
        <v>-90.196999999999989</v>
      </c>
      <c r="K197" s="50">
        <v>13.861000000000004</v>
      </c>
      <c r="L197" s="50"/>
      <c r="M197" s="49" t="s">
        <v>1062</v>
      </c>
    </row>
    <row r="198" spans="1:13">
      <c r="A198" s="49" t="s">
        <v>873</v>
      </c>
      <c r="B198" s="50">
        <v>1894.4090000000001</v>
      </c>
      <c r="C198" s="51">
        <f t="shared" si="8"/>
        <v>2.6968334956793093E-2</v>
      </c>
      <c r="D198" s="50">
        <v>300.78100000000001</v>
      </c>
      <c r="E198" s="51">
        <f t="shared" si="9"/>
        <v>4.516593772652391E-3</v>
      </c>
      <c r="F198" s="50">
        <v>4520.9170000000004</v>
      </c>
      <c r="G198" s="51">
        <f t="shared" si="10"/>
        <v>7.8854011668639118E-2</v>
      </c>
      <c r="H198" s="50">
        <v>1896.751</v>
      </c>
      <c r="I198" s="51">
        <f t="shared" si="11"/>
        <v>3.659945915176064E-2</v>
      </c>
      <c r="J198" s="50">
        <v>2626.5080000000003</v>
      </c>
      <c r="K198" s="50">
        <v>1595.97</v>
      </c>
      <c r="L198" s="50"/>
      <c r="M198" s="49" t="s">
        <v>1063</v>
      </c>
    </row>
    <row r="199" spans="1:13">
      <c r="A199" s="49" t="s">
        <v>874</v>
      </c>
      <c r="B199" s="50">
        <v>9134.8130000000001</v>
      </c>
      <c r="C199" s="51">
        <f t="shared" si="8"/>
        <v>0.13004092397769859</v>
      </c>
      <c r="D199" s="50">
        <v>8762.2160000000003</v>
      </c>
      <c r="E199" s="51">
        <f t="shared" si="9"/>
        <v>0.13157536619744981</v>
      </c>
      <c r="F199" s="50">
        <v>2764.933</v>
      </c>
      <c r="G199" s="51">
        <f t="shared" si="10"/>
        <v>4.822606985374988E-2</v>
      </c>
      <c r="H199" s="50">
        <v>2348.8240000000001</v>
      </c>
      <c r="I199" s="51">
        <f t="shared" si="11"/>
        <v>4.532260061688384E-2</v>
      </c>
      <c r="J199" s="50">
        <v>-6369.88</v>
      </c>
      <c r="K199" s="50">
        <v>-6413.3919999999998</v>
      </c>
      <c r="L199" s="50"/>
      <c r="M199" s="49" t="s">
        <v>1064</v>
      </c>
    </row>
    <row r="200" spans="1:13">
      <c r="A200" s="49" t="s">
        <v>875</v>
      </c>
      <c r="B200" s="50">
        <v>55301.218000000001</v>
      </c>
      <c r="C200" s="51">
        <f t="shared" si="8"/>
        <v>0.7872543735500811</v>
      </c>
      <c r="D200" s="50">
        <v>59771.635999999999</v>
      </c>
      <c r="E200" s="51">
        <f t="shared" si="9"/>
        <v>0.89754405676836457</v>
      </c>
      <c r="F200" s="50">
        <v>7778.3249999999998</v>
      </c>
      <c r="G200" s="51">
        <f t="shared" si="10"/>
        <v>0.13566984979208141</v>
      </c>
      <c r="H200" s="50">
        <v>8958.6720000000005</v>
      </c>
      <c r="I200" s="51">
        <f t="shared" si="11"/>
        <v>0.17286536288528215</v>
      </c>
      <c r="J200" s="50">
        <v>-47522.893000000004</v>
      </c>
      <c r="K200" s="50">
        <v>-50812.964</v>
      </c>
      <c r="L200" s="50"/>
      <c r="M200" s="49" t="s">
        <v>1065</v>
      </c>
    </row>
    <row r="201" spans="1:13">
      <c r="A201" s="49" t="s">
        <v>876</v>
      </c>
      <c r="B201" s="50">
        <v>82.421000000000006</v>
      </c>
      <c r="C201" s="51">
        <f t="shared" si="8"/>
        <v>1.1733248392896379E-3</v>
      </c>
      <c r="D201" s="50" t="s">
        <v>750</v>
      </c>
      <c r="E201" s="51" t="str">
        <f t="shared" si="9"/>
        <v>x</v>
      </c>
      <c r="F201" s="50">
        <v>3842.9140000000002</v>
      </c>
      <c r="G201" s="51">
        <f t="shared" si="10"/>
        <v>6.7028256744721612E-2</v>
      </c>
      <c r="H201" s="50">
        <v>2641.6309999999999</v>
      </c>
      <c r="I201" s="51">
        <f t="shared" si="11"/>
        <v>5.0972566182131765E-2</v>
      </c>
      <c r="J201" s="50">
        <v>3760.4930000000004</v>
      </c>
      <c r="K201" s="50">
        <v>2641.6309999999999</v>
      </c>
      <c r="L201" s="50"/>
      <c r="M201" s="49" t="s">
        <v>1066</v>
      </c>
    </row>
    <row r="202" spans="1:13">
      <c r="A202" s="49" t="s">
        <v>877</v>
      </c>
      <c r="B202" s="50">
        <v>65284.027000000002</v>
      </c>
      <c r="C202" s="51">
        <f t="shared" si="8"/>
        <v>0.92936715749572774</v>
      </c>
      <c r="D202" s="50">
        <v>8891.7029999999995</v>
      </c>
      <c r="E202" s="51">
        <f t="shared" si="9"/>
        <v>0.1335197715217204</v>
      </c>
      <c r="F202" s="50">
        <v>8796.3320000000003</v>
      </c>
      <c r="G202" s="51">
        <f t="shared" si="10"/>
        <v>0.15342596782228554</v>
      </c>
      <c r="H202" s="50">
        <v>10632.165999999999</v>
      </c>
      <c r="I202" s="51">
        <f t="shared" si="11"/>
        <v>0.20515688417285047</v>
      </c>
      <c r="J202" s="50">
        <v>-56487.695</v>
      </c>
      <c r="K202" s="50">
        <v>1740.4629999999997</v>
      </c>
      <c r="L202" s="50"/>
      <c r="M202" s="49" t="s">
        <v>1067</v>
      </c>
    </row>
    <row r="203" spans="1:13">
      <c r="A203" s="49" t="s">
        <v>727</v>
      </c>
      <c r="B203" s="50">
        <v>299302.54599999997</v>
      </c>
      <c r="C203" s="51">
        <f t="shared" si="8"/>
        <v>4.260796540741187</v>
      </c>
      <c r="D203" s="50">
        <v>170411.28599999999</v>
      </c>
      <c r="E203" s="51">
        <f t="shared" si="9"/>
        <v>2.5589334204530392</v>
      </c>
      <c r="F203" s="50">
        <v>34603.050000000003</v>
      </c>
      <c r="G203" s="51">
        <f t="shared" si="10"/>
        <v>0.60354775557049667</v>
      </c>
      <c r="H203" s="50">
        <v>32886.133000000002</v>
      </c>
      <c r="I203" s="51">
        <f t="shared" si="11"/>
        <v>0.6345665200086188</v>
      </c>
      <c r="J203" s="50">
        <v>-264699.49599999998</v>
      </c>
      <c r="K203" s="50">
        <v>-137525.15299999999</v>
      </c>
      <c r="L203" s="50"/>
      <c r="M203" s="49" t="s">
        <v>922</v>
      </c>
    </row>
    <row r="204" spans="1:13">
      <c r="A204" s="49" t="s">
        <v>878</v>
      </c>
      <c r="B204" s="50">
        <v>17122.32</v>
      </c>
      <c r="C204" s="51">
        <f t="shared" si="8"/>
        <v>0.2437490853334193</v>
      </c>
      <c r="D204" s="50">
        <v>19143.893</v>
      </c>
      <c r="E204" s="51">
        <f t="shared" si="9"/>
        <v>0.28746891561675675</v>
      </c>
      <c r="F204" s="50">
        <v>28956.478999999999</v>
      </c>
      <c r="G204" s="51">
        <f t="shared" si="10"/>
        <v>0.50506004267468385</v>
      </c>
      <c r="H204" s="50">
        <v>27800.383999999998</v>
      </c>
      <c r="I204" s="51">
        <f t="shared" si="11"/>
        <v>0.53643257265253053</v>
      </c>
      <c r="J204" s="50">
        <v>11834.159</v>
      </c>
      <c r="K204" s="50">
        <v>8656.4909999999982</v>
      </c>
      <c r="L204" s="50"/>
      <c r="M204" s="49" t="s">
        <v>1068</v>
      </c>
    </row>
    <row r="205" spans="1:13">
      <c r="A205" s="49" t="s">
        <v>879</v>
      </c>
      <c r="B205" s="50">
        <v>114.14</v>
      </c>
      <c r="C205" s="51">
        <f t="shared" si="8"/>
        <v>1.624868627613342E-3</v>
      </c>
      <c r="D205" s="50">
        <v>588.23800000000006</v>
      </c>
      <c r="E205" s="51">
        <f t="shared" si="9"/>
        <v>8.8331114253809156E-3</v>
      </c>
      <c r="F205" s="50">
        <v>10302.415000000001</v>
      </c>
      <c r="G205" s="51">
        <f t="shared" si="10"/>
        <v>0.17969512659161022</v>
      </c>
      <c r="H205" s="50">
        <v>6686.4430000000002</v>
      </c>
      <c r="I205" s="51">
        <f t="shared" si="11"/>
        <v>0.12902072936778516</v>
      </c>
      <c r="J205" s="50">
        <v>10188.275000000001</v>
      </c>
      <c r="K205" s="50">
        <v>6098.2049999999999</v>
      </c>
      <c r="L205" s="50"/>
      <c r="M205" s="49" t="s">
        <v>1069</v>
      </c>
    </row>
    <row r="206" spans="1:13">
      <c r="A206" s="49" t="s">
        <v>880</v>
      </c>
      <c r="B206" s="50">
        <v>59063.449000000001</v>
      </c>
      <c r="C206" s="51">
        <f t="shared" ref="C206:C229" si="12">IF(B206=0,0,IF(OR(B206="x",B206="Ə"),"x",B206/$B$12*100))</f>
        <v>0.8408125575498564</v>
      </c>
      <c r="D206" s="50">
        <v>56934.697999999997</v>
      </c>
      <c r="E206" s="51">
        <f t="shared" ref="E206:E229" si="13">IF(D206=0,0,IF(OR(D206="x",D206="Ə"),"x",D206/$D$12*100))</f>
        <v>0.85494397064523542</v>
      </c>
      <c r="F206" s="50">
        <v>10229.005999999999</v>
      </c>
      <c r="G206" s="51">
        <f t="shared" ref="G206:G229" si="14">IF(F206=0,0,IF(OR(F206="x",F206="Ə"),"x",F206/$F$12*100))</f>
        <v>0.17841472393379032</v>
      </c>
      <c r="H206" s="50">
        <v>8863.4470000000001</v>
      </c>
      <c r="I206" s="51">
        <f t="shared" ref="I206:I229" si="15">IF(H206=0,0,IF(OR(H206="x",H206="Ə"),"x",H206/$H$12*100))</f>
        <v>0.17102791374318263</v>
      </c>
      <c r="J206" s="50">
        <v>-48834.442999999999</v>
      </c>
      <c r="K206" s="50">
        <v>-48071.250999999997</v>
      </c>
      <c r="L206" s="50"/>
      <c r="M206" s="49" t="s">
        <v>1070</v>
      </c>
    </row>
    <row r="207" spans="1:13">
      <c r="A207" s="49" t="s">
        <v>881</v>
      </c>
      <c r="B207" s="50">
        <v>576.11300000000006</v>
      </c>
      <c r="C207" s="51">
        <f t="shared" si="12"/>
        <v>8.2014012586315525E-3</v>
      </c>
      <c r="D207" s="50">
        <v>284.79199999999997</v>
      </c>
      <c r="E207" s="51">
        <f t="shared" si="13"/>
        <v>4.2764994254996811E-3</v>
      </c>
      <c r="F207" s="50">
        <v>1366.4290000000001</v>
      </c>
      <c r="G207" s="51">
        <f t="shared" si="14"/>
        <v>2.3833308222727136E-2</v>
      </c>
      <c r="H207" s="50">
        <v>1122.77</v>
      </c>
      <c r="I207" s="51">
        <f t="shared" si="15"/>
        <v>2.1664823032555295E-2</v>
      </c>
      <c r="J207" s="50">
        <v>790.31600000000003</v>
      </c>
      <c r="K207" s="50">
        <v>837.97800000000007</v>
      </c>
      <c r="L207" s="50"/>
      <c r="M207" s="49" t="s">
        <v>1071</v>
      </c>
    </row>
    <row r="208" spans="1:13">
      <c r="A208" s="49" t="s">
        <v>882</v>
      </c>
      <c r="B208" s="50">
        <v>1188.0440000000001</v>
      </c>
      <c r="C208" s="51">
        <f t="shared" si="12"/>
        <v>1.6912698649240103E-2</v>
      </c>
      <c r="D208" s="50">
        <v>595.54899999999998</v>
      </c>
      <c r="E208" s="51">
        <f t="shared" si="13"/>
        <v>8.9428950123490482E-3</v>
      </c>
      <c r="F208" s="50">
        <v>16.411999999999999</v>
      </c>
      <c r="G208" s="51">
        <f t="shared" si="14"/>
        <v>2.8625874783936645E-4</v>
      </c>
      <c r="H208" s="50">
        <v>2193.8919999999998</v>
      </c>
      <c r="I208" s="51">
        <f t="shared" si="15"/>
        <v>4.2333053014008921E-2</v>
      </c>
      <c r="J208" s="50">
        <v>-1171.6320000000001</v>
      </c>
      <c r="K208" s="50">
        <v>1598.3429999999998</v>
      </c>
      <c r="L208" s="50"/>
      <c r="M208" s="49" t="s">
        <v>1072</v>
      </c>
    </row>
    <row r="209" spans="1:13">
      <c r="A209" s="49" t="s">
        <v>883</v>
      </c>
      <c r="B209" s="50">
        <v>116601.765</v>
      </c>
      <c r="C209" s="51">
        <f t="shared" si="12"/>
        <v>1.6599137013566096</v>
      </c>
      <c r="D209" s="50">
        <v>165425.15700000001</v>
      </c>
      <c r="E209" s="51">
        <f t="shared" si="13"/>
        <v>2.4840606087028245</v>
      </c>
      <c r="F209" s="50">
        <v>57948.69</v>
      </c>
      <c r="G209" s="51">
        <f t="shared" si="14"/>
        <v>1.0107433242951267</v>
      </c>
      <c r="H209" s="50">
        <v>74366.987999999998</v>
      </c>
      <c r="I209" s="51">
        <f t="shared" si="15"/>
        <v>1.4349756713166217</v>
      </c>
      <c r="J209" s="50">
        <v>-58653.074999999997</v>
      </c>
      <c r="K209" s="50">
        <v>-91058.169000000009</v>
      </c>
      <c r="L209" s="50"/>
      <c r="M209" s="49" t="s">
        <v>1073</v>
      </c>
    </row>
    <row r="210" spans="1:13">
      <c r="A210" s="49" t="s">
        <v>884</v>
      </c>
      <c r="B210" s="50">
        <v>140.708</v>
      </c>
      <c r="C210" s="51">
        <f t="shared" si="12"/>
        <v>2.0030840621536546E-3</v>
      </c>
      <c r="D210" s="50">
        <v>1650.84</v>
      </c>
      <c r="E210" s="51">
        <f t="shared" si="13"/>
        <v>2.4789377200173792E-2</v>
      </c>
      <c r="F210" s="50">
        <v>616.31899999999996</v>
      </c>
      <c r="G210" s="51">
        <f t="shared" si="14"/>
        <v>1.0749860176066932E-2</v>
      </c>
      <c r="H210" s="50">
        <v>564.59400000000005</v>
      </c>
      <c r="I210" s="51">
        <f t="shared" si="15"/>
        <v>1.0894331960457197E-2</v>
      </c>
      <c r="J210" s="50">
        <v>475.61099999999999</v>
      </c>
      <c r="K210" s="50">
        <v>-1086.2459999999999</v>
      </c>
      <c r="L210" s="50"/>
      <c r="M210" s="49" t="s">
        <v>1074</v>
      </c>
    </row>
    <row r="211" spans="1:13">
      <c r="A211" s="49" t="s">
        <v>885</v>
      </c>
      <c r="B211" s="50">
        <v>117010.709</v>
      </c>
      <c r="C211" s="51">
        <f t="shared" si="12"/>
        <v>1.6657353263439121</v>
      </c>
      <c r="D211" s="50">
        <v>107012.81200000001</v>
      </c>
      <c r="E211" s="51">
        <f t="shared" si="13"/>
        <v>1.6069279651082384</v>
      </c>
      <c r="F211" s="50">
        <v>15327.027</v>
      </c>
      <c r="G211" s="51">
        <f t="shared" si="14"/>
        <v>0.26733460621010002</v>
      </c>
      <c r="H211" s="50">
        <v>8263.4349999999995</v>
      </c>
      <c r="I211" s="51">
        <f t="shared" si="15"/>
        <v>0.15945016068831869</v>
      </c>
      <c r="J211" s="50">
        <v>-101683.682</v>
      </c>
      <c r="K211" s="50">
        <v>-98749.377000000008</v>
      </c>
      <c r="L211" s="50"/>
      <c r="M211" s="49" t="s">
        <v>1075</v>
      </c>
    </row>
    <row r="212" spans="1:13">
      <c r="A212" s="49" t="s">
        <v>886</v>
      </c>
      <c r="B212" s="50">
        <v>95.341999999999999</v>
      </c>
      <c r="C212" s="51">
        <f t="shared" si="12"/>
        <v>1.3572649789198462E-3</v>
      </c>
      <c r="D212" s="50">
        <v>218.61500000000001</v>
      </c>
      <c r="E212" s="51">
        <f t="shared" si="13"/>
        <v>3.2827710114947508E-3</v>
      </c>
      <c r="F212" s="50">
        <v>1663.9829999999999</v>
      </c>
      <c r="G212" s="51">
        <f t="shared" si="14"/>
        <v>2.9023256763709031E-2</v>
      </c>
      <c r="H212" s="50">
        <v>831.77</v>
      </c>
      <c r="I212" s="51">
        <f t="shared" si="15"/>
        <v>1.6049725102904887E-2</v>
      </c>
      <c r="J212" s="50">
        <v>1568.6409999999998</v>
      </c>
      <c r="K212" s="50">
        <v>613.15499999999997</v>
      </c>
      <c r="L212" s="50"/>
      <c r="M212" s="49" t="s">
        <v>1076</v>
      </c>
    </row>
    <row r="213" spans="1:13">
      <c r="A213" s="49" t="s">
        <v>887</v>
      </c>
      <c r="B213" s="50">
        <v>13703.664000000001</v>
      </c>
      <c r="C213" s="51">
        <f t="shared" si="12"/>
        <v>0.19508194950897459</v>
      </c>
      <c r="D213" s="50">
        <v>12393.474999999999</v>
      </c>
      <c r="E213" s="51">
        <f t="shared" si="13"/>
        <v>0.18610315148404682</v>
      </c>
      <c r="F213" s="50">
        <v>48818.774999999994</v>
      </c>
      <c r="G213" s="51">
        <f t="shared" si="14"/>
        <v>0.85149898870044893</v>
      </c>
      <c r="H213" s="50">
        <v>45724.255000000012</v>
      </c>
      <c r="I213" s="51">
        <f t="shared" si="15"/>
        <v>0.88228924256119423</v>
      </c>
      <c r="J213" s="50">
        <v>35115.11099999999</v>
      </c>
      <c r="K213" s="50">
        <v>33330.780000000013</v>
      </c>
      <c r="L213" s="50"/>
      <c r="M213" s="49" t="s">
        <v>1077</v>
      </c>
    </row>
    <row r="214" spans="1:13">
      <c r="A214" s="49" t="s">
        <v>888</v>
      </c>
      <c r="B214" s="50">
        <v>3998.489</v>
      </c>
      <c r="C214" s="51">
        <f t="shared" si="12"/>
        <v>5.6921494077072407E-2</v>
      </c>
      <c r="D214" s="50">
        <v>5285.2719999999999</v>
      </c>
      <c r="E214" s="51">
        <f t="shared" si="13"/>
        <v>7.9364808953936744E-2</v>
      </c>
      <c r="F214" s="50">
        <v>41332.542999999998</v>
      </c>
      <c r="G214" s="51">
        <f t="shared" si="14"/>
        <v>0.72092383647311542</v>
      </c>
      <c r="H214" s="50">
        <v>37117.711000000003</v>
      </c>
      <c r="I214" s="51">
        <f t="shared" si="15"/>
        <v>0.71621849549643402</v>
      </c>
      <c r="J214" s="50">
        <v>37334.053999999996</v>
      </c>
      <c r="K214" s="50">
        <v>31832.439000000002</v>
      </c>
      <c r="L214" s="50"/>
      <c r="M214" s="49" t="s">
        <v>1078</v>
      </c>
    </row>
    <row r="215" spans="1:13">
      <c r="A215" s="49" t="s">
        <v>889</v>
      </c>
      <c r="B215" s="50">
        <v>6.6360000000000001</v>
      </c>
      <c r="C215" s="51">
        <f t="shared" si="12"/>
        <v>9.4468444128632719E-5</v>
      </c>
      <c r="D215" s="50" t="s">
        <v>750</v>
      </c>
      <c r="E215" s="51" t="str">
        <f t="shared" si="13"/>
        <v>x</v>
      </c>
      <c r="F215" s="50">
        <v>582.73299999999995</v>
      </c>
      <c r="G215" s="51">
        <f t="shared" si="14"/>
        <v>1.0164051846495097E-2</v>
      </c>
      <c r="H215" s="50">
        <v>1103.7639999999999</v>
      </c>
      <c r="I215" s="51">
        <f t="shared" si="15"/>
        <v>2.1298085743033178E-2</v>
      </c>
      <c r="J215" s="50">
        <v>576.09699999999998</v>
      </c>
      <c r="K215" s="50">
        <v>1103.7639999999999</v>
      </c>
      <c r="L215" s="50"/>
      <c r="M215" s="49" t="s">
        <v>1079</v>
      </c>
    </row>
    <row r="216" spans="1:13">
      <c r="A216" s="49" t="s">
        <v>890</v>
      </c>
      <c r="B216" s="50" t="s">
        <v>750</v>
      </c>
      <c r="C216" s="51" t="str">
        <f t="shared" si="12"/>
        <v>x</v>
      </c>
      <c r="D216" s="50" t="s">
        <v>750</v>
      </c>
      <c r="E216" s="51" t="str">
        <f t="shared" si="13"/>
        <v>x</v>
      </c>
      <c r="F216" s="50">
        <v>1.88</v>
      </c>
      <c r="G216" s="51">
        <f t="shared" si="14"/>
        <v>3.2791033752011275E-5</v>
      </c>
      <c r="H216" s="50" t="s">
        <v>712</v>
      </c>
      <c r="I216" s="51" t="str">
        <f t="shared" si="15"/>
        <v>x</v>
      </c>
      <c r="J216" s="50">
        <v>1.88</v>
      </c>
      <c r="K216" s="50" t="s">
        <v>712</v>
      </c>
      <c r="L216" s="50"/>
      <c r="M216" s="49" t="s">
        <v>1080</v>
      </c>
    </row>
    <row r="217" spans="1:13">
      <c r="A217" s="49" t="s">
        <v>891</v>
      </c>
      <c r="B217" s="50" t="s">
        <v>750</v>
      </c>
      <c r="C217" s="51" t="str">
        <f t="shared" si="12"/>
        <v>x</v>
      </c>
      <c r="D217" s="50" t="s">
        <v>750</v>
      </c>
      <c r="E217" s="51" t="str">
        <f t="shared" si="13"/>
        <v>x</v>
      </c>
      <c r="F217" s="50">
        <v>9.375</v>
      </c>
      <c r="G217" s="51">
        <f t="shared" si="14"/>
        <v>1.6351911777931155E-4</v>
      </c>
      <c r="H217" s="50">
        <v>51.526000000000003</v>
      </c>
      <c r="I217" s="51">
        <f t="shared" si="15"/>
        <v>9.9423895506242969E-4</v>
      </c>
      <c r="J217" s="50">
        <v>9.375</v>
      </c>
      <c r="K217" s="50">
        <v>51.526000000000003</v>
      </c>
      <c r="L217" s="50"/>
      <c r="M217" s="49" t="s">
        <v>1081</v>
      </c>
    </row>
    <row r="218" spans="1:13">
      <c r="A218" s="49" t="s">
        <v>892</v>
      </c>
      <c r="B218" s="50" t="s">
        <v>712</v>
      </c>
      <c r="C218" s="51" t="str">
        <f t="shared" si="12"/>
        <v>x</v>
      </c>
      <c r="D218" s="50">
        <v>1.3380000000000001</v>
      </c>
      <c r="E218" s="51">
        <f t="shared" si="13"/>
        <v>2.009170282633843E-5</v>
      </c>
      <c r="F218" s="50">
        <v>121.65900000000001</v>
      </c>
      <c r="G218" s="51">
        <f t="shared" si="14"/>
        <v>2.1219810506574147E-3</v>
      </c>
      <c r="H218" s="50" t="s">
        <v>712</v>
      </c>
      <c r="I218" s="51" t="str">
        <f t="shared" si="15"/>
        <v>x</v>
      </c>
      <c r="J218" s="50">
        <v>121.49600000000001</v>
      </c>
      <c r="K218" s="50">
        <v>-1.3280000000000001</v>
      </c>
      <c r="L218" s="50"/>
      <c r="M218" s="49" t="s">
        <v>1082</v>
      </c>
    </row>
    <row r="219" spans="1:13">
      <c r="A219" s="49" t="s">
        <v>893</v>
      </c>
      <c r="B219" s="50" t="s">
        <v>750</v>
      </c>
      <c r="C219" s="51" t="str">
        <f t="shared" si="12"/>
        <v>x</v>
      </c>
      <c r="D219" s="50" t="s">
        <v>750</v>
      </c>
      <c r="E219" s="51" t="str">
        <f t="shared" si="13"/>
        <v>x</v>
      </c>
      <c r="F219" s="50" t="s">
        <v>712</v>
      </c>
      <c r="G219" s="51" t="str">
        <f t="shared" si="14"/>
        <v>x</v>
      </c>
      <c r="H219" s="50" t="s">
        <v>750</v>
      </c>
      <c r="I219" s="51" t="str">
        <f t="shared" si="15"/>
        <v>x</v>
      </c>
      <c r="J219" s="50" t="s">
        <v>712</v>
      </c>
      <c r="K219" s="50" t="s">
        <v>750</v>
      </c>
      <c r="L219" s="50"/>
      <c r="M219" s="49" t="s">
        <v>1083</v>
      </c>
    </row>
    <row r="220" spans="1:13">
      <c r="A220" s="49" t="s">
        <v>894</v>
      </c>
      <c r="B220" s="50" t="s">
        <v>712</v>
      </c>
      <c r="C220" s="51" t="str">
        <f t="shared" si="12"/>
        <v>x</v>
      </c>
      <c r="D220" s="50" t="s">
        <v>750</v>
      </c>
      <c r="E220" s="51" t="str">
        <f t="shared" si="13"/>
        <v>x</v>
      </c>
      <c r="F220" s="50">
        <v>491.86399999999998</v>
      </c>
      <c r="G220" s="51">
        <f t="shared" si="14"/>
        <v>8.5791111837230163E-3</v>
      </c>
      <c r="H220" s="50">
        <v>430.029</v>
      </c>
      <c r="I220" s="51">
        <f t="shared" si="15"/>
        <v>8.297783325050297E-3</v>
      </c>
      <c r="J220" s="50">
        <v>491.51399999999995</v>
      </c>
      <c r="K220" s="50">
        <v>430.029</v>
      </c>
      <c r="L220" s="50"/>
      <c r="M220" s="49" t="s">
        <v>1084</v>
      </c>
    </row>
    <row r="221" spans="1:13">
      <c r="A221" s="49" t="s">
        <v>895</v>
      </c>
      <c r="B221" s="50">
        <v>7528.7820000000002</v>
      </c>
      <c r="C221" s="51">
        <f t="shared" si="12"/>
        <v>0.10717786644419162</v>
      </c>
      <c r="D221" s="50">
        <v>6304.0140000000001</v>
      </c>
      <c r="E221" s="51">
        <f t="shared" si="13"/>
        <v>9.4662463304242939E-2</v>
      </c>
      <c r="F221" s="50">
        <v>5606.8109999999997</v>
      </c>
      <c r="G221" s="51">
        <f t="shared" si="14"/>
        <v>9.7794217416036194E-2</v>
      </c>
      <c r="H221" s="50">
        <v>6289.76</v>
      </c>
      <c r="I221" s="51">
        <f t="shared" si="15"/>
        <v>0.12136638609621295</v>
      </c>
      <c r="J221" s="50">
        <v>-1921.9710000000005</v>
      </c>
      <c r="K221" s="50">
        <v>-14.253999999999905</v>
      </c>
      <c r="L221" s="50"/>
      <c r="M221" s="49" t="s">
        <v>1085</v>
      </c>
    </row>
    <row r="222" spans="1:13">
      <c r="A222" s="49" t="s">
        <v>896</v>
      </c>
      <c r="B222" s="50" t="s">
        <v>750</v>
      </c>
      <c r="C222" s="51" t="str">
        <f t="shared" si="12"/>
        <v>x</v>
      </c>
      <c r="D222" s="50">
        <v>0.64</v>
      </c>
      <c r="E222" s="51">
        <f t="shared" si="13"/>
        <v>9.6103810230617307E-6</v>
      </c>
      <c r="F222" s="50">
        <v>671.55899999999997</v>
      </c>
      <c r="G222" s="51">
        <f t="shared" si="14"/>
        <v>1.171335842312071E-2</v>
      </c>
      <c r="H222" s="50">
        <v>699.37</v>
      </c>
      <c r="I222" s="51">
        <f t="shared" si="15"/>
        <v>1.3494952024259819E-2</v>
      </c>
      <c r="J222" s="50">
        <v>671.55899999999997</v>
      </c>
      <c r="K222" s="50">
        <v>698.73</v>
      </c>
      <c r="L222" s="50"/>
      <c r="M222" s="49" t="s">
        <v>1086</v>
      </c>
    </row>
    <row r="223" spans="1:13">
      <c r="A223" s="49" t="s">
        <v>897</v>
      </c>
      <c r="B223" s="50">
        <v>2169.2440000000001</v>
      </c>
      <c r="C223" s="51">
        <f t="shared" si="12"/>
        <v>3.0880817603280854E-2</v>
      </c>
      <c r="D223" s="50">
        <v>800.03399999999999</v>
      </c>
      <c r="E223" s="51">
        <f t="shared" si="13"/>
        <v>1.2013486830319014E-2</v>
      </c>
      <c r="F223" s="50" t="s">
        <v>712</v>
      </c>
      <c r="G223" s="51" t="str">
        <f t="shared" si="14"/>
        <v>x</v>
      </c>
      <c r="H223" s="50">
        <v>19.433</v>
      </c>
      <c r="I223" s="51">
        <f t="shared" si="15"/>
        <v>3.749766256594379E-4</v>
      </c>
      <c r="J223" s="50">
        <v>-2169.0950000000003</v>
      </c>
      <c r="K223" s="50">
        <v>-780.601</v>
      </c>
      <c r="L223" s="50"/>
      <c r="M223" s="49" t="s">
        <v>1087</v>
      </c>
    </row>
    <row r="224" spans="1:13">
      <c r="A224" s="49" t="s">
        <v>898</v>
      </c>
      <c r="B224" s="50" t="s">
        <v>750</v>
      </c>
      <c r="C224" s="51" t="str">
        <f t="shared" si="12"/>
        <v>x</v>
      </c>
      <c r="D224" s="50" t="s">
        <v>750</v>
      </c>
      <c r="E224" s="51" t="str">
        <f t="shared" si="13"/>
        <v>x</v>
      </c>
      <c r="F224" s="50" t="s">
        <v>750</v>
      </c>
      <c r="G224" s="51" t="str">
        <f t="shared" si="14"/>
        <v>x</v>
      </c>
      <c r="H224" s="50" t="s">
        <v>712</v>
      </c>
      <c r="I224" s="51" t="str">
        <f t="shared" si="15"/>
        <v>x</v>
      </c>
      <c r="J224" s="50" t="s">
        <v>750</v>
      </c>
      <c r="K224" s="50" t="s">
        <v>712</v>
      </c>
      <c r="L224" s="50"/>
      <c r="M224" s="49" t="s">
        <v>1088</v>
      </c>
    </row>
    <row r="225" spans="1:13">
      <c r="A225" s="49" t="s">
        <v>899</v>
      </c>
      <c r="B225" s="50" t="s">
        <v>750</v>
      </c>
      <c r="C225" s="51" t="str">
        <f t="shared" si="12"/>
        <v>x</v>
      </c>
      <c r="D225" s="50">
        <v>2.177</v>
      </c>
      <c r="E225" s="51">
        <f t="shared" si="13"/>
        <v>3.2690311698758418E-5</v>
      </c>
      <c r="F225" s="50" t="s">
        <v>712</v>
      </c>
      <c r="G225" s="51" t="str">
        <f t="shared" si="14"/>
        <v>x</v>
      </c>
      <c r="H225" s="50" t="s">
        <v>712</v>
      </c>
      <c r="I225" s="51" t="str">
        <f t="shared" si="15"/>
        <v>x</v>
      </c>
      <c r="J225" s="50" t="s">
        <v>712</v>
      </c>
      <c r="K225" s="50">
        <v>-2.069</v>
      </c>
      <c r="L225" s="50"/>
      <c r="M225" s="49" t="s">
        <v>1089</v>
      </c>
    </row>
    <row r="226" spans="1:13">
      <c r="A226" s="49" t="s">
        <v>900</v>
      </c>
      <c r="B226" s="50" t="s">
        <v>750</v>
      </c>
      <c r="C226" s="51" t="str">
        <f t="shared" si="12"/>
        <v>x</v>
      </c>
      <c r="D226" s="50" t="s">
        <v>750</v>
      </c>
      <c r="E226" s="51" t="str">
        <f t="shared" si="13"/>
        <v>x</v>
      </c>
      <c r="F226" s="50" t="s">
        <v>750</v>
      </c>
      <c r="G226" s="51" t="str">
        <f t="shared" si="14"/>
        <v>x</v>
      </c>
      <c r="H226" s="50">
        <v>12.122</v>
      </c>
      <c r="I226" s="51">
        <f t="shared" si="15"/>
        <v>2.3390452612791161E-4</v>
      </c>
      <c r="J226" s="50" t="s">
        <v>750</v>
      </c>
      <c r="K226" s="50">
        <v>12.122</v>
      </c>
      <c r="L226" s="50"/>
      <c r="M226" s="49" t="s">
        <v>1090</v>
      </c>
    </row>
    <row r="227" spans="1:13">
      <c r="A227" s="49" t="s">
        <v>901</v>
      </c>
      <c r="B227" s="50">
        <v>331.553</v>
      </c>
      <c r="C227" s="51">
        <f t="shared" si="12"/>
        <v>4.7199059759162991E-3</v>
      </c>
      <c r="D227" s="50">
        <v>4182.1419999999998</v>
      </c>
      <c r="E227" s="51">
        <f t="shared" si="13"/>
        <v>6.279996580085849E-2</v>
      </c>
      <c r="F227" s="50">
        <v>205722.58</v>
      </c>
      <c r="G227" s="51">
        <f t="shared" si="14"/>
        <v>3.588221310814276</v>
      </c>
      <c r="H227" s="50">
        <v>189739.459</v>
      </c>
      <c r="I227" s="51">
        <f t="shared" si="15"/>
        <v>3.6611877780202371</v>
      </c>
      <c r="J227" s="50">
        <v>205391.02699999997</v>
      </c>
      <c r="K227" s="50">
        <v>185557.31700000001</v>
      </c>
      <c r="L227" s="50"/>
      <c r="M227" s="49" t="s">
        <v>1091</v>
      </c>
    </row>
    <row r="228" spans="1:13">
      <c r="A228" s="49" t="s">
        <v>902</v>
      </c>
      <c r="B228" s="50" t="s">
        <v>750</v>
      </c>
      <c r="C228" s="51" t="str">
        <f t="shared" si="12"/>
        <v>x</v>
      </c>
      <c r="D228" s="50" t="s">
        <v>750</v>
      </c>
      <c r="E228" s="51" t="str">
        <f t="shared" si="13"/>
        <v>x</v>
      </c>
      <c r="F228" s="50">
        <v>199885.27299999999</v>
      </c>
      <c r="G228" s="51">
        <f t="shared" si="14"/>
        <v>3.486406773123929</v>
      </c>
      <c r="H228" s="50">
        <v>183671.432</v>
      </c>
      <c r="I228" s="51">
        <f t="shared" si="15"/>
        <v>3.544099922883595</v>
      </c>
      <c r="J228" s="50">
        <v>199885.27299999999</v>
      </c>
      <c r="K228" s="50">
        <v>183671.432</v>
      </c>
      <c r="L228" s="50"/>
      <c r="M228" s="49" t="s">
        <v>1092</v>
      </c>
    </row>
    <row r="229" spans="1:13">
      <c r="A229" s="49" t="s">
        <v>903</v>
      </c>
      <c r="B229" s="50">
        <v>331.553</v>
      </c>
      <c r="C229" s="51">
        <f t="shared" si="12"/>
        <v>4.7199059759162991E-3</v>
      </c>
      <c r="D229" s="50">
        <v>4182.1419999999998</v>
      </c>
      <c r="E229" s="51">
        <f t="shared" si="13"/>
        <v>6.279996580085849E-2</v>
      </c>
      <c r="F229" s="50">
        <v>5837.3069999999998</v>
      </c>
      <c r="G229" s="51">
        <f t="shared" si="14"/>
        <v>0.10181453769034661</v>
      </c>
      <c r="H229" s="50">
        <v>6068.027</v>
      </c>
      <c r="I229" s="51">
        <f t="shared" si="15"/>
        <v>0.11708785513664188</v>
      </c>
      <c r="J229" s="50">
        <v>5505.7539999999999</v>
      </c>
      <c r="K229" s="50">
        <v>1885.8850000000002</v>
      </c>
      <c r="L229" s="50"/>
      <c r="M229" s="49" t="s">
        <v>1093</v>
      </c>
    </row>
    <row r="230" spans="1:13">
      <c r="A230" s="49"/>
      <c r="B230" s="50"/>
      <c r="C230" s="51"/>
      <c r="D230" s="50"/>
      <c r="E230" s="51"/>
      <c r="F230" s="50"/>
      <c r="G230" s="51"/>
      <c r="H230" s="50"/>
      <c r="I230" s="51"/>
      <c r="J230" s="50"/>
      <c r="K230" s="50"/>
      <c r="L230" s="50"/>
    </row>
    <row r="231" spans="1:13">
      <c r="A231" s="49"/>
      <c r="B231" s="50"/>
      <c r="C231" s="51"/>
      <c r="D231" s="50"/>
      <c r="E231" s="51"/>
      <c r="F231" s="50"/>
      <c r="G231" s="51"/>
      <c r="H231" s="50"/>
      <c r="I231" s="51"/>
      <c r="J231" s="50"/>
      <c r="K231" s="50"/>
      <c r="L231" s="50"/>
    </row>
    <row r="232" spans="1:13">
      <c r="A232" s="49"/>
      <c r="B232" s="50"/>
      <c r="C232" s="51"/>
      <c r="D232" s="50"/>
      <c r="E232" s="51"/>
      <c r="F232" s="50"/>
      <c r="G232" s="51"/>
      <c r="H232" s="50"/>
      <c r="I232" s="51"/>
      <c r="J232" s="50"/>
      <c r="K232" s="50"/>
      <c r="L232" s="50"/>
    </row>
    <row r="233" spans="1:13">
      <c r="A233" s="49"/>
      <c r="B233" s="50"/>
      <c r="C233" s="51"/>
      <c r="D233" s="50"/>
      <c r="E233" s="51"/>
      <c r="F233" s="50"/>
      <c r="G233" s="51"/>
      <c r="H233" s="50"/>
      <c r="I233" s="51"/>
      <c r="J233" s="50"/>
      <c r="K233" s="50"/>
      <c r="L233" s="50"/>
    </row>
    <row r="234" spans="1:13">
      <c r="A234" s="49"/>
      <c r="B234" s="50"/>
      <c r="C234" s="51"/>
      <c r="D234" s="50"/>
      <c r="E234" s="51"/>
      <c r="F234" s="50"/>
      <c r="G234" s="51"/>
      <c r="H234" s="50"/>
      <c r="I234" s="51"/>
      <c r="J234" s="50"/>
      <c r="K234" s="50"/>
      <c r="L234" s="50"/>
    </row>
    <row r="235" spans="1:13">
      <c r="A235" s="49"/>
      <c r="B235" s="50"/>
      <c r="C235" s="51"/>
      <c r="D235" s="50"/>
      <c r="E235" s="51"/>
      <c r="F235" s="50"/>
      <c r="G235" s="51"/>
      <c r="H235" s="50"/>
      <c r="I235" s="51"/>
      <c r="J235" s="50"/>
      <c r="K235" s="50"/>
      <c r="L235" s="50"/>
    </row>
    <row r="236" spans="1:13">
      <c r="A236" s="49"/>
      <c r="B236" s="50"/>
      <c r="C236" s="51"/>
      <c r="D236" s="50"/>
      <c r="E236" s="51"/>
      <c r="F236" s="50"/>
      <c r="G236" s="51"/>
      <c r="H236" s="50"/>
      <c r="I236" s="51"/>
      <c r="J236" s="50"/>
      <c r="K236" s="50"/>
      <c r="L236" s="50"/>
    </row>
    <row r="237" spans="1:13">
      <c r="A237" s="49"/>
      <c r="B237" s="50"/>
      <c r="C237" s="51"/>
      <c r="D237" s="50"/>
      <c r="E237" s="51"/>
      <c r="F237" s="50"/>
      <c r="G237" s="51"/>
      <c r="H237" s="50"/>
      <c r="I237" s="51"/>
      <c r="J237" s="50"/>
      <c r="K237" s="50"/>
      <c r="L237" s="50"/>
    </row>
    <row r="238" spans="1:13">
      <c r="A238" s="49"/>
      <c r="B238" s="50"/>
      <c r="C238" s="51"/>
      <c r="D238" s="50"/>
      <c r="E238" s="51"/>
      <c r="F238" s="50"/>
      <c r="G238" s="51"/>
      <c r="H238" s="50"/>
      <c r="I238" s="51"/>
      <c r="J238" s="50"/>
      <c r="K238" s="50"/>
      <c r="L238" s="50"/>
    </row>
    <row r="239" spans="1:13">
      <c r="A239" s="49"/>
      <c r="B239" s="50"/>
      <c r="C239" s="51"/>
      <c r="D239" s="50"/>
      <c r="E239" s="51"/>
      <c r="F239" s="50"/>
      <c r="G239" s="51"/>
      <c r="H239" s="50"/>
      <c r="I239" s="51"/>
      <c r="J239" s="50"/>
      <c r="K239" s="50"/>
      <c r="L239" s="50"/>
    </row>
    <row r="240" spans="1:13">
      <c r="A240" s="49"/>
      <c r="B240" s="50"/>
      <c r="C240" s="51"/>
      <c r="D240" s="50"/>
      <c r="E240" s="51"/>
      <c r="F240" s="50"/>
      <c r="G240" s="51"/>
      <c r="H240" s="50"/>
      <c r="I240" s="51"/>
      <c r="J240" s="50"/>
      <c r="K240" s="50"/>
      <c r="L240" s="50"/>
    </row>
    <row r="241" spans="1:12">
      <c r="A241" s="49"/>
      <c r="B241" s="50"/>
      <c r="C241" s="51"/>
      <c r="D241" s="50"/>
      <c r="E241" s="51"/>
      <c r="F241" s="50"/>
      <c r="G241" s="51"/>
      <c r="H241" s="50"/>
      <c r="I241" s="51"/>
      <c r="J241" s="50"/>
      <c r="K241" s="50"/>
      <c r="L241" s="50"/>
    </row>
    <row r="242" spans="1:12">
      <c r="A242" s="49"/>
      <c r="B242" s="50"/>
      <c r="C242" s="51"/>
      <c r="D242" s="50"/>
      <c r="E242" s="51"/>
      <c r="F242" s="50"/>
      <c r="G242" s="51"/>
      <c r="H242" s="50"/>
      <c r="I242" s="51"/>
      <c r="J242" s="50"/>
      <c r="K242" s="50"/>
      <c r="L242" s="50"/>
    </row>
    <row r="243" spans="1:12">
      <c r="A243" s="49"/>
      <c r="B243" s="50"/>
      <c r="C243" s="51"/>
      <c r="D243" s="50"/>
      <c r="E243" s="51"/>
      <c r="F243" s="50"/>
      <c r="G243" s="51"/>
      <c r="H243" s="50"/>
      <c r="I243" s="51"/>
      <c r="J243" s="50"/>
      <c r="K243" s="50"/>
      <c r="L243" s="50"/>
    </row>
    <row r="244" spans="1:12">
      <c r="A244" s="49"/>
      <c r="B244" s="50"/>
      <c r="C244" s="51"/>
      <c r="D244" s="50"/>
      <c r="E244" s="51"/>
      <c r="F244" s="50"/>
      <c r="G244" s="51"/>
      <c r="H244" s="50"/>
      <c r="I244" s="51"/>
      <c r="J244" s="50"/>
      <c r="K244" s="50"/>
      <c r="L244" s="50"/>
    </row>
    <row r="245" spans="1:12">
      <c r="A245" s="49"/>
      <c r="B245" s="50"/>
      <c r="C245" s="51"/>
      <c r="D245" s="50"/>
      <c r="E245" s="51"/>
      <c r="F245" s="50"/>
      <c r="G245" s="51"/>
      <c r="H245" s="50"/>
      <c r="I245" s="51"/>
      <c r="J245" s="50"/>
      <c r="K245" s="50"/>
      <c r="L245" s="50"/>
    </row>
    <row r="246" spans="1:12">
      <c r="A246" s="49"/>
      <c r="B246" s="50"/>
      <c r="C246" s="51"/>
      <c r="D246" s="50"/>
      <c r="E246" s="51"/>
      <c r="F246" s="50"/>
      <c r="G246" s="51"/>
      <c r="H246" s="50"/>
      <c r="I246" s="51"/>
      <c r="J246" s="50"/>
      <c r="K246" s="50"/>
      <c r="L246" s="50"/>
    </row>
  </sheetData>
  <mergeCells count="11">
    <mergeCell ref="A2:M2"/>
    <mergeCell ref="H5:I5"/>
    <mergeCell ref="J6:K6"/>
    <mergeCell ref="F4:I4"/>
    <mergeCell ref="J4:K4"/>
    <mergeCell ref="M4:M6"/>
    <mergeCell ref="A4:A6"/>
    <mergeCell ref="B4:E4"/>
    <mergeCell ref="B5:C5"/>
    <mergeCell ref="D5:E5"/>
    <mergeCell ref="F5:G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5"/>
  <sheetViews>
    <sheetView showGridLines="0" topLeftCell="A2" workbookViewId="0">
      <selection activeCell="A2" sqref="A2:F2"/>
    </sheetView>
  </sheetViews>
  <sheetFormatPr defaultRowHeight="12.75"/>
  <cols>
    <col min="1" max="1" width="5.7109375" customWidth="1"/>
    <col min="2" max="2" width="26.140625" customWidth="1"/>
    <col min="3" max="3" width="5.7109375" customWidth="1"/>
    <col min="4" max="4" width="26.140625" customWidth="1"/>
    <col min="5" max="5" width="5.7109375" customWidth="1"/>
    <col min="6" max="6" width="26.140625" customWidth="1"/>
  </cols>
  <sheetData>
    <row r="1" spans="1:9" ht="5.25" hidden="1" customHeight="1"/>
    <row r="2" spans="1:9" ht="18" customHeight="1" thickBot="1">
      <c r="A2" s="279" t="s">
        <v>1</v>
      </c>
      <c r="B2" s="280"/>
      <c r="C2" s="280"/>
      <c r="D2" s="280"/>
      <c r="E2" s="280"/>
      <c r="F2" s="281"/>
    </row>
    <row r="3" spans="1:9" ht="18" customHeight="1" thickBot="1">
      <c r="A3" s="279" t="s">
        <v>2</v>
      </c>
      <c r="B3" s="281"/>
      <c r="C3" s="279" t="s">
        <v>2</v>
      </c>
      <c r="D3" s="281"/>
      <c r="E3" s="279" t="s">
        <v>2</v>
      </c>
      <c r="F3" s="281"/>
      <c r="H3" s="220" t="s">
        <v>191</v>
      </c>
      <c r="I3" s="220"/>
    </row>
    <row r="4" spans="1:9" ht="18" customHeight="1" thickBot="1">
      <c r="A4" s="99" t="s">
        <v>3</v>
      </c>
      <c r="B4" s="99" t="s">
        <v>4</v>
      </c>
      <c r="C4" s="99" t="s">
        <v>3</v>
      </c>
      <c r="D4" s="99" t="s">
        <v>4</v>
      </c>
      <c r="E4" s="99" t="s">
        <v>3</v>
      </c>
      <c r="F4" s="99" t="s">
        <v>4</v>
      </c>
    </row>
    <row r="5" spans="1:9" ht="9.75" customHeight="1">
      <c r="A5" s="3" t="s">
        <v>5</v>
      </c>
      <c r="B5" s="4" t="s">
        <v>6</v>
      </c>
      <c r="C5" s="5">
        <v>35</v>
      </c>
      <c r="D5" s="6" t="s">
        <v>314</v>
      </c>
      <c r="E5" s="5">
        <v>67</v>
      </c>
      <c r="F5" s="6" t="s">
        <v>7</v>
      </c>
    </row>
    <row r="6" spans="1:9" ht="9.75" customHeight="1">
      <c r="A6" s="3" t="s">
        <v>8</v>
      </c>
      <c r="B6" s="7" t="s">
        <v>9</v>
      </c>
      <c r="C6" s="5"/>
      <c r="D6" s="6" t="s">
        <v>10</v>
      </c>
      <c r="E6" s="5"/>
      <c r="F6" s="6" t="s">
        <v>11</v>
      </c>
    </row>
    <row r="7" spans="1:9" ht="9.75" customHeight="1">
      <c r="A7" s="3" t="s">
        <v>12</v>
      </c>
      <c r="B7" s="4" t="s">
        <v>13</v>
      </c>
      <c r="C7" s="5">
        <v>36</v>
      </c>
      <c r="D7" s="6" t="s">
        <v>14</v>
      </c>
      <c r="E7" s="5">
        <v>68</v>
      </c>
      <c r="F7" s="6" t="s">
        <v>15</v>
      </c>
    </row>
    <row r="8" spans="1:9" ht="9.75" customHeight="1">
      <c r="A8" s="3" t="s">
        <v>16</v>
      </c>
      <c r="B8" s="7" t="s">
        <v>17</v>
      </c>
      <c r="C8" s="5"/>
      <c r="D8" s="6" t="s">
        <v>18</v>
      </c>
      <c r="E8" s="5"/>
      <c r="F8" s="6" t="s">
        <v>19</v>
      </c>
    </row>
    <row r="9" spans="1:9" ht="9.75" customHeight="1">
      <c r="A9" s="3"/>
      <c r="B9" s="4" t="s">
        <v>20</v>
      </c>
      <c r="C9" s="5">
        <v>37</v>
      </c>
      <c r="D9" s="6" t="s">
        <v>21</v>
      </c>
      <c r="E9" s="5">
        <v>69</v>
      </c>
      <c r="F9" s="6" t="s">
        <v>22</v>
      </c>
    </row>
    <row r="10" spans="1:9" ht="9.75" customHeight="1">
      <c r="A10" s="3" t="s">
        <v>23</v>
      </c>
      <c r="B10" s="7" t="s">
        <v>24</v>
      </c>
      <c r="C10" s="5"/>
      <c r="D10" s="6" t="s">
        <v>25</v>
      </c>
      <c r="E10" s="5">
        <v>70</v>
      </c>
      <c r="F10" s="6" t="s">
        <v>26</v>
      </c>
    </row>
    <row r="11" spans="1:9" ht="9.75" customHeight="1">
      <c r="A11" s="3" t="s">
        <v>27</v>
      </c>
      <c r="B11" s="7" t="s">
        <v>28</v>
      </c>
      <c r="C11" s="5">
        <v>38</v>
      </c>
      <c r="D11" s="6" t="s">
        <v>29</v>
      </c>
      <c r="E11" s="5">
        <v>71</v>
      </c>
      <c r="F11" s="6" t="s">
        <v>30</v>
      </c>
    </row>
    <row r="12" spans="1:9" ht="9.75" customHeight="1">
      <c r="A12" s="3"/>
      <c r="B12" s="7" t="s">
        <v>31</v>
      </c>
      <c r="C12" s="5">
        <v>39</v>
      </c>
      <c r="D12" s="6" t="s">
        <v>32</v>
      </c>
      <c r="E12" s="5"/>
      <c r="F12" s="6" t="s">
        <v>33</v>
      </c>
    </row>
    <row r="13" spans="1:9" ht="9.75" customHeight="1">
      <c r="A13" s="3" t="s">
        <v>34</v>
      </c>
      <c r="B13" s="7" t="s">
        <v>35</v>
      </c>
      <c r="C13" s="5">
        <v>40</v>
      </c>
      <c r="D13" s="6" t="s">
        <v>36</v>
      </c>
      <c r="E13" s="5">
        <v>72</v>
      </c>
      <c r="F13" s="6" t="s">
        <v>37</v>
      </c>
    </row>
    <row r="14" spans="1:9" ht="9.75" customHeight="1">
      <c r="A14" s="3"/>
      <c r="B14" s="7" t="s">
        <v>38</v>
      </c>
      <c r="C14" s="5">
        <v>41</v>
      </c>
      <c r="D14" s="6" t="s">
        <v>315</v>
      </c>
      <c r="E14" s="5">
        <v>73</v>
      </c>
      <c r="F14" s="6" t="s">
        <v>39</v>
      </c>
    </row>
    <row r="15" spans="1:9" ht="9.75" customHeight="1">
      <c r="A15" s="3" t="s">
        <v>40</v>
      </c>
      <c r="B15" s="7" t="s">
        <v>41</v>
      </c>
      <c r="C15" s="5"/>
      <c r="D15" s="6" t="s">
        <v>42</v>
      </c>
      <c r="E15" s="5"/>
      <c r="F15" s="6" t="s">
        <v>43</v>
      </c>
    </row>
    <row r="16" spans="1:9" ht="9.75" customHeight="1">
      <c r="A16" s="3"/>
      <c r="B16" s="7" t="s">
        <v>44</v>
      </c>
      <c r="C16" s="5">
        <v>42</v>
      </c>
      <c r="D16" s="6" t="s">
        <v>45</v>
      </c>
      <c r="E16" s="5">
        <v>74</v>
      </c>
      <c r="F16" s="6" t="s">
        <v>46</v>
      </c>
    </row>
    <row r="17" spans="1:6" ht="9.75" customHeight="1">
      <c r="A17" s="5" t="s">
        <v>47</v>
      </c>
      <c r="B17" s="6" t="s">
        <v>48</v>
      </c>
      <c r="C17" s="5"/>
      <c r="D17" s="6" t="s">
        <v>49</v>
      </c>
      <c r="E17" s="5">
        <v>75</v>
      </c>
      <c r="F17" s="6" t="s">
        <v>50</v>
      </c>
    </row>
    <row r="18" spans="1:6" ht="9.75" customHeight="1">
      <c r="A18" s="5">
        <v>10</v>
      </c>
      <c r="B18" s="6" t="s">
        <v>51</v>
      </c>
      <c r="C18" s="5">
        <v>43</v>
      </c>
      <c r="D18" s="6" t="s">
        <v>52</v>
      </c>
      <c r="E18" s="5">
        <v>76</v>
      </c>
      <c r="F18" s="6" t="s">
        <v>53</v>
      </c>
    </row>
    <row r="19" spans="1:6" ht="9.75" customHeight="1">
      <c r="A19" s="5">
        <v>11</v>
      </c>
      <c r="B19" s="6" t="s">
        <v>54</v>
      </c>
      <c r="C19" s="5"/>
      <c r="D19" s="6" t="s">
        <v>55</v>
      </c>
      <c r="E19" s="5">
        <v>78</v>
      </c>
      <c r="F19" s="6" t="s">
        <v>56</v>
      </c>
    </row>
    <row r="20" spans="1:6" ht="9.75" customHeight="1">
      <c r="A20" s="5"/>
      <c r="B20" s="6" t="s">
        <v>57</v>
      </c>
      <c r="C20" s="5">
        <v>44</v>
      </c>
      <c r="D20" s="6" t="s">
        <v>58</v>
      </c>
      <c r="E20" s="5">
        <v>79</v>
      </c>
      <c r="F20" s="6" t="s">
        <v>59</v>
      </c>
    </row>
    <row r="21" spans="1:6" ht="9.75" customHeight="1">
      <c r="A21" s="5">
        <v>12</v>
      </c>
      <c r="B21" s="6" t="s">
        <v>60</v>
      </c>
      <c r="C21" s="5"/>
      <c r="D21" s="6" t="s">
        <v>61</v>
      </c>
      <c r="E21" s="5">
        <v>80</v>
      </c>
      <c r="F21" s="6" t="s">
        <v>62</v>
      </c>
    </row>
    <row r="22" spans="1:6" ht="9.75" customHeight="1">
      <c r="A22" s="5"/>
      <c r="B22" s="6" t="s">
        <v>63</v>
      </c>
      <c r="C22" s="5">
        <v>45</v>
      </c>
      <c r="D22" s="6" t="s">
        <v>64</v>
      </c>
      <c r="E22" s="5">
        <v>81</v>
      </c>
      <c r="F22" s="6" t="s">
        <v>65</v>
      </c>
    </row>
    <row r="23" spans="1:6" ht="9.75" customHeight="1">
      <c r="A23" s="5">
        <v>13</v>
      </c>
      <c r="B23" s="6" t="s">
        <v>66</v>
      </c>
      <c r="C23" s="5">
        <v>46</v>
      </c>
      <c r="D23" s="6" t="s">
        <v>67</v>
      </c>
      <c r="E23" s="5"/>
      <c r="F23" s="6" t="s">
        <v>68</v>
      </c>
    </row>
    <row r="24" spans="1:6" ht="9.75" customHeight="1">
      <c r="A24" s="5"/>
      <c r="B24" s="6" t="s">
        <v>313</v>
      </c>
      <c r="C24" s="5">
        <v>47</v>
      </c>
      <c r="D24" s="6" t="s">
        <v>69</v>
      </c>
      <c r="E24" s="5">
        <v>82</v>
      </c>
      <c r="F24" s="6" t="s">
        <v>70</v>
      </c>
    </row>
    <row r="25" spans="1:6" ht="9.75" customHeight="1">
      <c r="A25" s="5">
        <v>14</v>
      </c>
      <c r="B25" s="6" t="s">
        <v>71</v>
      </c>
      <c r="C25" s="5"/>
      <c r="D25" s="6" t="s">
        <v>72</v>
      </c>
      <c r="E25" s="5"/>
      <c r="F25" s="6" t="s">
        <v>73</v>
      </c>
    </row>
    <row r="26" spans="1:6" ht="9.75" customHeight="1">
      <c r="A26" s="5"/>
      <c r="B26" s="6" t="s">
        <v>74</v>
      </c>
      <c r="C26" s="5">
        <v>48</v>
      </c>
      <c r="D26" s="6" t="s">
        <v>75</v>
      </c>
      <c r="E26" s="5">
        <v>83</v>
      </c>
      <c r="F26" s="6" t="s">
        <v>76</v>
      </c>
    </row>
    <row r="27" spans="1:6" ht="9.75" customHeight="1">
      <c r="A27" s="5">
        <v>15</v>
      </c>
      <c r="B27" s="6" t="s">
        <v>77</v>
      </c>
      <c r="C27" s="5"/>
      <c r="D27" s="6" t="s">
        <v>78</v>
      </c>
      <c r="E27" s="5">
        <v>84</v>
      </c>
      <c r="F27" s="6" t="s">
        <v>317</v>
      </c>
    </row>
    <row r="28" spans="1:6" ht="9.75" customHeight="1">
      <c r="A28" s="5"/>
      <c r="B28" s="6" t="s">
        <v>79</v>
      </c>
      <c r="C28" s="5">
        <v>49</v>
      </c>
      <c r="D28" s="6" t="s">
        <v>80</v>
      </c>
      <c r="E28" s="5"/>
      <c r="F28" s="6" t="s">
        <v>81</v>
      </c>
    </row>
    <row r="29" spans="1:6" ht="9.75" customHeight="1">
      <c r="A29" s="5">
        <v>16</v>
      </c>
      <c r="B29" s="6" t="s">
        <v>82</v>
      </c>
      <c r="C29" s="5"/>
      <c r="D29" s="6" t="s">
        <v>83</v>
      </c>
      <c r="E29" s="5">
        <v>85</v>
      </c>
      <c r="F29" s="6" t="s">
        <v>84</v>
      </c>
    </row>
    <row r="30" spans="1:6" ht="9.75" customHeight="1">
      <c r="A30" s="5"/>
      <c r="B30" s="6" t="s">
        <v>85</v>
      </c>
      <c r="C30" s="5">
        <v>50</v>
      </c>
      <c r="D30" s="6" t="s">
        <v>86</v>
      </c>
      <c r="E30" s="5"/>
      <c r="F30" s="6" t="s">
        <v>318</v>
      </c>
    </row>
    <row r="31" spans="1:6" ht="9.75" customHeight="1">
      <c r="A31" s="5">
        <v>17</v>
      </c>
      <c r="B31" s="6" t="s">
        <v>87</v>
      </c>
      <c r="C31" s="5">
        <v>51</v>
      </c>
      <c r="D31" s="6" t="s">
        <v>88</v>
      </c>
      <c r="E31" s="5">
        <v>86</v>
      </c>
      <c r="F31" s="6" t="s">
        <v>89</v>
      </c>
    </row>
    <row r="32" spans="1:6" ht="9.75" customHeight="1">
      <c r="A32" s="5">
        <v>18</v>
      </c>
      <c r="B32" s="6" t="s">
        <v>90</v>
      </c>
      <c r="C32" s="5"/>
      <c r="D32" s="6" t="s">
        <v>91</v>
      </c>
      <c r="E32" s="5"/>
      <c r="F32" s="6" t="s">
        <v>92</v>
      </c>
    </row>
    <row r="33" spans="1:6" ht="9.75" customHeight="1">
      <c r="A33" s="5">
        <v>19</v>
      </c>
      <c r="B33" s="6" t="s">
        <v>93</v>
      </c>
      <c r="C33" s="5">
        <v>52</v>
      </c>
      <c r="D33" s="6" t="s">
        <v>94</v>
      </c>
      <c r="E33" s="5">
        <v>87</v>
      </c>
      <c r="F33" s="6" t="s">
        <v>319</v>
      </c>
    </row>
    <row r="34" spans="1:6" ht="9.75" customHeight="1">
      <c r="A34" s="5"/>
      <c r="B34" s="6" t="s">
        <v>95</v>
      </c>
      <c r="C34" s="5">
        <v>53</v>
      </c>
      <c r="D34" s="6" t="s">
        <v>96</v>
      </c>
      <c r="E34" s="5"/>
      <c r="F34" s="6" t="s">
        <v>97</v>
      </c>
    </row>
    <row r="35" spans="1:6" ht="9.75" customHeight="1">
      <c r="A35" s="5">
        <v>20</v>
      </c>
      <c r="B35" s="6" t="s">
        <v>98</v>
      </c>
      <c r="C35" s="5"/>
      <c r="D35" s="6" t="s">
        <v>99</v>
      </c>
      <c r="E35" s="5">
        <v>88</v>
      </c>
      <c r="F35" s="6" t="s">
        <v>100</v>
      </c>
    </row>
    <row r="36" spans="1:6" ht="9.75" customHeight="1">
      <c r="A36" s="5"/>
      <c r="B36" s="6" t="s">
        <v>101</v>
      </c>
      <c r="C36" s="5">
        <v>54</v>
      </c>
      <c r="D36" s="6" t="s">
        <v>102</v>
      </c>
      <c r="E36" s="5"/>
      <c r="F36" s="6" t="s">
        <v>103</v>
      </c>
    </row>
    <row r="37" spans="1:6" ht="9.75" customHeight="1">
      <c r="A37" s="5">
        <v>21</v>
      </c>
      <c r="B37" s="6" t="s">
        <v>104</v>
      </c>
      <c r="C37" s="5">
        <v>55</v>
      </c>
      <c r="D37" s="6" t="s">
        <v>105</v>
      </c>
      <c r="E37" s="5">
        <v>89</v>
      </c>
      <c r="F37" s="6" t="s">
        <v>106</v>
      </c>
    </row>
    <row r="38" spans="1:6" ht="9.75" customHeight="1">
      <c r="A38" s="5">
        <v>22</v>
      </c>
      <c r="B38" s="6" t="s">
        <v>107</v>
      </c>
      <c r="C38" s="5"/>
      <c r="D38" s="6" t="s">
        <v>108</v>
      </c>
      <c r="E38" s="5">
        <v>90</v>
      </c>
      <c r="F38" s="6" t="s">
        <v>320</v>
      </c>
    </row>
    <row r="39" spans="1:6" ht="9.75" customHeight="1">
      <c r="A39" s="5"/>
      <c r="B39" s="6" t="s">
        <v>109</v>
      </c>
      <c r="C39" s="5">
        <v>56</v>
      </c>
      <c r="D39" s="6" t="s">
        <v>110</v>
      </c>
      <c r="E39" s="5"/>
      <c r="F39" s="6" t="s">
        <v>111</v>
      </c>
    </row>
    <row r="40" spans="1:6" ht="9.75" customHeight="1">
      <c r="A40" s="5">
        <v>23</v>
      </c>
      <c r="B40" s="6" t="s">
        <v>112</v>
      </c>
      <c r="C40" s="5"/>
      <c r="D40" s="6" t="s">
        <v>113</v>
      </c>
      <c r="E40" s="5">
        <v>91</v>
      </c>
      <c r="F40" s="6" t="s">
        <v>114</v>
      </c>
    </row>
    <row r="41" spans="1:6" ht="9.75" customHeight="1">
      <c r="A41" s="5"/>
      <c r="B41" s="6" t="s">
        <v>115</v>
      </c>
      <c r="C41" s="5">
        <v>57</v>
      </c>
      <c r="D41" s="6" t="s">
        <v>116</v>
      </c>
      <c r="E41" s="5"/>
      <c r="F41" s="6" t="s">
        <v>117</v>
      </c>
    </row>
    <row r="42" spans="1:6" ht="9.75" customHeight="1">
      <c r="A42" s="5">
        <v>24</v>
      </c>
      <c r="B42" s="6" t="s">
        <v>118</v>
      </c>
      <c r="C42" s="5"/>
      <c r="D42" s="6" t="s">
        <v>119</v>
      </c>
      <c r="E42" s="5">
        <v>92</v>
      </c>
      <c r="F42" s="6" t="s">
        <v>120</v>
      </c>
    </row>
    <row r="43" spans="1:6" ht="9.75" customHeight="1">
      <c r="A43" s="5"/>
      <c r="B43" s="6" t="s">
        <v>316</v>
      </c>
      <c r="C43" s="5">
        <v>58</v>
      </c>
      <c r="D43" s="6" t="s">
        <v>121</v>
      </c>
      <c r="E43" s="5"/>
      <c r="F43" s="6" t="s">
        <v>122</v>
      </c>
    </row>
    <row r="44" spans="1:6" ht="9.75" customHeight="1">
      <c r="A44" s="5">
        <v>25</v>
      </c>
      <c r="B44" s="6" t="s">
        <v>123</v>
      </c>
      <c r="C44" s="5"/>
      <c r="D44" s="6" t="s">
        <v>124</v>
      </c>
      <c r="E44" s="5">
        <v>93</v>
      </c>
      <c r="F44" s="6" t="s">
        <v>125</v>
      </c>
    </row>
    <row r="45" spans="1:6" ht="9.75" customHeight="1">
      <c r="A45" s="5"/>
      <c r="B45" s="6" t="s">
        <v>126</v>
      </c>
      <c r="C45" s="5">
        <v>59</v>
      </c>
      <c r="D45" s="6" t="s">
        <v>127</v>
      </c>
      <c r="E45" s="5"/>
      <c r="F45" s="6" t="s">
        <v>128</v>
      </c>
    </row>
    <row r="46" spans="1:6" ht="9.75" customHeight="1">
      <c r="A46" s="5">
        <v>26</v>
      </c>
      <c r="B46" s="6" t="s">
        <v>129</v>
      </c>
      <c r="C46" s="5"/>
      <c r="D46" s="6" t="s">
        <v>130</v>
      </c>
      <c r="E46" s="5">
        <v>94</v>
      </c>
      <c r="F46" s="6" t="s">
        <v>131</v>
      </c>
    </row>
    <row r="47" spans="1:6" ht="9.75" customHeight="1">
      <c r="A47" s="5">
        <v>27</v>
      </c>
      <c r="B47" s="6" t="s">
        <v>132</v>
      </c>
      <c r="C47" s="5">
        <v>60</v>
      </c>
      <c r="D47" s="6" t="s">
        <v>133</v>
      </c>
      <c r="E47" s="5"/>
      <c r="F47" s="6" t="s">
        <v>134</v>
      </c>
    </row>
    <row r="48" spans="1:6" ht="9.75" customHeight="1">
      <c r="A48" s="5"/>
      <c r="B48" s="6" t="s">
        <v>135</v>
      </c>
      <c r="C48" s="5">
        <v>61</v>
      </c>
      <c r="D48" s="6" t="s">
        <v>136</v>
      </c>
      <c r="E48" s="5">
        <v>95</v>
      </c>
      <c r="F48" s="6" t="s">
        <v>137</v>
      </c>
    </row>
    <row r="49" spans="1:6" ht="9.75" customHeight="1">
      <c r="A49" s="5">
        <v>28</v>
      </c>
      <c r="B49" s="6" t="s">
        <v>138</v>
      </c>
      <c r="C49" s="5"/>
      <c r="D49" s="6" t="s">
        <v>139</v>
      </c>
      <c r="E49" s="5"/>
      <c r="F49" s="6" t="s">
        <v>140</v>
      </c>
    </row>
    <row r="50" spans="1:6" ht="9.75" customHeight="1">
      <c r="A50" s="5">
        <v>29</v>
      </c>
      <c r="B50" s="6" t="s">
        <v>141</v>
      </c>
      <c r="C50" s="5">
        <v>62</v>
      </c>
      <c r="D50" s="6" t="s">
        <v>142</v>
      </c>
      <c r="E50" s="5">
        <v>96</v>
      </c>
      <c r="F50" s="6" t="s">
        <v>143</v>
      </c>
    </row>
    <row r="51" spans="1:6" ht="9.75" customHeight="1">
      <c r="A51" s="5">
        <v>30</v>
      </c>
      <c r="B51" s="6" t="s">
        <v>144</v>
      </c>
      <c r="C51" s="5"/>
      <c r="D51" s="6" t="s">
        <v>321</v>
      </c>
      <c r="E51" s="5">
        <v>97</v>
      </c>
      <c r="F51" s="6" t="s">
        <v>323</v>
      </c>
    </row>
    <row r="52" spans="1:6" ht="9.75" customHeight="1">
      <c r="A52" s="5">
        <v>31</v>
      </c>
      <c r="B52" s="6" t="s">
        <v>145</v>
      </c>
      <c r="C52" s="5">
        <v>63</v>
      </c>
      <c r="D52" s="6" t="s">
        <v>146</v>
      </c>
      <c r="E52" s="5"/>
      <c r="F52" s="6" t="s">
        <v>147</v>
      </c>
    </row>
    <row r="53" spans="1:6" ht="9.75" customHeight="1">
      <c r="A53" s="5">
        <v>32</v>
      </c>
      <c r="B53" s="6" t="s">
        <v>322</v>
      </c>
      <c r="C53" s="5"/>
      <c r="D53" s="6" t="s">
        <v>148</v>
      </c>
      <c r="E53" s="5">
        <v>98</v>
      </c>
      <c r="F53" s="6" t="s">
        <v>149</v>
      </c>
    </row>
    <row r="54" spans="1:6" ht="9.75" customHeight="1">
      <c r="A54" s="5"/>
      <c r="B54" s="6" t="s">
        <v>150</v>
      </c>
      <c r="C54" s="5">
        <v>64</v>
      </c>
      <c r="D54" s="6" t="s">
        <v>151</v>
      </c>
      <c r="E54" s="5"/>
      <c r="F54" s="6" t="s">
        <v>152</v>
      </c>
    </row>
    <row r="55" spans="1:6" ht="9.75" customHeight="1">
      <c r="A55" s="5">
        <v>33</v>
      </c>
      <c r="B55" s="6" t="s">
        <v>153</v>
      </c>
      <c r="C55" s="5">
        <v>65</v>
      </c>
      <c r="D55" s="6" t="s">
        <v>154</v>
      </c>
      <c r="E55" s="5">
        <v>99</v>
      </c>
      <c r="F55" s="6" t="s">
        <v>155</v>
      </c>
    </row>
    <row r="56" spans="1:6" ht="9.75" customHeight="1">
      <c r="A56" s="5"/>
      <c r="B56" s="6" t="s">
        <v>156</v>
      </c>
      <c r="C56" s="5"/>
      <c r="D56" s="6" t="s">
        <v>157</v>
      </c>
      <c r="E56" s="8"/>
      <c r="F56" s="8"/>
    </row>
    <row r="57" spans="1:6" ht="9.75" customHeight="1">
      <c r="A57" s="5">
        <v>34</v>
      </c>
      <c r="B57" s="6" t="s">
        <v>158</v>
      </c>
      <c r="C57" s="5">
        <v>66</v>
      </c>
      <c r="D57" s="6" t="s">
        <v>159</v>
      </c>
      <c r="E57" s="8"/>
      <c r="F57" s="8"/>
    </row>
    <row r="58" spans="1:6" ht="9.75" customHeight="1">
      <c r="A58" s="5"/>
      <c r="B58" s="6" t="s">
        <v>160</v>
      </c>
      <c r="C58" s="5"/>
      <c r="D58" s="6" t="s">
        <v>161</v>
      </c>
      <c r="E58" s="8"/>
      <c r="F58" s="8"/>
    </row>
    <row r="59" spans="1:6">
      <c r="A59" s="5"/>
      <c r="B59" s="6"/>
      <c r="C59" s="5"/>
      <c r="D59" s="6"/>
      <c r="E59" s="8"/>
      <c r="F59" s="8"/>
    </row>
    <row r="60" spans="1:6">
      <c r="A60" s="5"/>
      <c r="B60" s="6"/>
      <c r="C60" s="5"/>
      <c r="D60" s="6"/>
      <c r="E60" s="8"/>
      <c r="F60" s="8"/>
    </row>
    <row r="61" spans="1:6">
      <c r="A61" s="5"/>
      <c r="B61" s="6"/>
      <c r="C61" s="5"/>
      <c r="D61" s="6"/>
      <c r="E61" s="8"/>
      <c r="F61" s="8"/>
    </row>
    <row r="62" spans="1:6">
      <c r="A62" s="5"/>
      <c r="B62" s="6"/>
      <c r="C62" s="5"/>
      <c r="D62" s="6"/>
      <c r="E62" s="8"/>
      <c r="F62" s="8"/>
    </row>
    <row r="63" spans="1:6">
      <c r="A63" s="5"/>
      <c r="B63" s="6"/>
      <c r="C63" s="5"/>
      <c r="D63" s="6"/>
      <c r="E63" s="8"/>
      <c r="F63" s="8"/>
    </row>
    <row r="64" spans="1:6">
      <c r="A64" s="5"/>
      <c r="B64" s="6"/>
      <c r="C64" s="5"/>
      <c r="D64" s="6"/>
      <c r="E64" s="8"/>
      <c r="F64" s="8"/>
    </row>
    <row r="65" spans="1:6">
      <c r="A65" s="5"/>
      <c r="B65" s="6"/>
      <c r="C65" s="5"/>
      <c r="D65" s="6"/>
      <c r="E65" s="8"/>
      <c r="F65" s="8"/>
    </row>
    <row r="66" spans="1:6">
      <c r="A66" s="5"/>
      <c r="B66" s="6"/>
      <c r="C66" s="5"/>
      <c r="D66" s="6"/>
      <c r="E66" s="8"/>
      <c r="F66" s="8"/>
    </row>
    <row r="67" spans="1:6">
      <c r="A67" s="5"/>
      <c r="B67" s="6"/>
      <c r="C67" s="5"/>
      <c r="D67" s="6"/>
      <c r="E67" s="8"/>
      <c r="F67" s="8"/>
    </row>
    <row r="68" spans="1:6">
      <c r="A68" s="5"/>
      <c r="B68" s="6"/>
      <c r="C68" s="5"/>
      <c r="D68" s="6"/>
      <c r="E68" s="8"/>
      <c r="F68" s="8"/>
    </row>
    <row r="69" spans="1:6">
      <c r="A69" s="5"/>
      <c r="B69" s="6"/>
      <c r="C69" s="5"/>
      <c r="D69" s="6"/>
      <c r="E69" s="8"/>
      <c r="F69" s="8"/>
    </row>
    <row r="70" spans="1:6">
      <c r="A70" s="5"/>
      <c r="B70" s="6"/>
      <c r="C70" s="5"/>
      <c r="D70" s="6"/>
      <c r="E70" s="8"/>
      <c r="F70" s="8"/>
    </row>
    <row r="71" spans="1:6">
      <c r="A71" s="5"/>
      <c r="B71" s="6"/>
      <c r="C71" s="5"/>
      <c r="D71" s="6"/>
      <c r="E71" s="8"/>
      <c r="F71" s="8"/>
    </row>
    <row r="72" spans="1:6">
      <c r="A72" s="5"/>
      <c r="B72" s="6"/>
      <c r="C72" s="5"/>
      <c r="D72" s="6"/>
      <c r="E72" s="8"/>
      <c r="F72" s="8"/>
    </row>
    <row r="73" spans="1:6">
      <c r="A73" s="5"/>
      <c r="B73" s="6"/>
      <c r="C73" s="5"/>
      <c r="D73" s="6"/>
      <c r="E73" s="8"/>
      <c r="F73" s="8"/>
    </row>
    <row r="74" spans="1:6">
      <c r="A74" s="5"/>
      <c r="B74" s="6"/>
      <c r="C74" s="5"/>
      <c r="D74" s="6"/>
      <c r="E74" s="8"/>
      <c r="F74" s="8"/>
    </row>
    <row r="75" spans="1:6">
      <c r="A75" s="5"/>
      <c r="B75" s="6"/>
      <c r="C75" s="5"/>
      <c r="D75" s="6"/>
      <c r="E75" s="8"/>
      <c r="F75" s="8"/>
    </row>
    <row r="76" spans="1:6">
      <c r="A76" s="5"/>
      <c r="B76" s="6"/>
      <c r="C76" s="5"/>
      <c r="D76" s="6"/>
      <c r="E76" s="8"/>
      <c r="F76" s="8"/>
    </row>
    <row r="77" spans="1:6">
      <c r="A77" s="5"/>
      <c r="B77" s="6"/>
      <c r="C77" s="5"/>
      <c r="D77" s="6"/>
      <c r="E77" s="8"/>
      <c r="F77" s="8"/>
    </row>
    <row r="78" spans="1:6">
      <c r="A78" s="5"/>
      <c r="B78" s="6"/>
      <c r="C78" s="5"/>
      <c r="D78" s="6"/>
      <c r="E78" s="8"/>
      <c r="F78" s="8"/>
    </row>
    <row r="79" spans="1:6">
      <c r="A79" s="5"/>
      <c r="B79" s="6"/>
      <c r="C79" s="5"/>
      <c r="D79" s="6"/>
      <c r="E79" s="8"/>
      <c r="F79" s="8"/>
    </row>
    <row r="80" spans="1:6">
      <c r="A80" s="5"/>
      <c r="B80" s="6"/>
      <c r="C80" s="5"/>
      <c r="D80" s="6"/>
      <c r="E80" s="8"/>
      <c r="F80" s="8"/>
    </row>
    <row r="81" spans="1:6">
      <c r="A81" s="5"/>
      <c r="B81" s="6"/>
      <c r="C81" s="5"/>
      <c r="D81" s="6"/>
      <c r="E81" s="8"/>
      <c r="F81" s="8"/>
    </row>
    <row r="82" spans="1:6">
      <c r="A82" s="5"/>
      <c r="B82" s="6"/>
      <c r="C82" s="5"/>
      <c r="D82" s="6"/>
      <c r="E82" s="8"/>
      <c r="F82" s="8"/>
    </row>
    <row r="83" spans="1:6">
      <c r="A83" s="5"/>
      <c r="B83" s="6"/>
      <c r="C83" s="5"/>
      <c r="D83" s="6"/>
      <c r="E83" s="8"/>
      <c r="F83" s="8"/>
    </row>
    <row r="84" spans="1:6">
      <c r="A84" s="5"/>
      <c r="B84" s="6"/>
      <c r="C84" s="5"/>
      <c r="D84" s="6"/>
      <c r="E84" s="8"/>
      <c r="F84" s="8"/>
    </row>
    <row r="85" spans="1:6">
      <c r="A85" s="5"/>
      <c r="B85" s="6"/>
      <c r="C85" s="5"/>
      <c r="D85" s="6"/>
      <c r="E85" s="8"/>
      <c r="F85" s="8"/>
    </row>
    <row r="86" spans="1:6">
      <c r="A86" s="5"/>
      <c r="B86" s="6"/>
      <c r="C86" s="5"/>
      <c r="D86" s="6"/>
      <c r="E86" s="8"/>
      <c r="F86" s="8"/>
    </row>
    <row r="87" spans="1:6">
      <c r="A87" s="5"/>
      <c r="B87" s="6"/>
      <c r="C87" s="5"/>
      <c r="D87" s="6"/>
    </row>
    <row r="88" spans="1:6">
      <c r="A88" s="5"/>
      <c r="B88" s="6"/>
      <c r="C88" s="5"/>
      <c r="D88" s="6"/>
    </row>
    <row r="89" spans="1:6">
      <c r="A89" s="5"/>
      <c r="B89" s="6"/>
      <c r="C89" s="5"/>
      <c r="D89" s="6"/>
    </row>
    <row r="90" spans="1:6">
      <c r="A90" s="5"/>
      <c r="B90" s="6"/>
      <c r="C90" s="5"/>
      <c r="D90" s="6"/>
    </row>
    <row r="91" spans="1:6">
      <c r="A91" s="5"/>
      <c r="B91" s="6"/>
      <c r="C91" s="5"/>
      <c r="D91" s="6"/>
    </row>
    <row r="92" spans="1:6">
      <c r="A92" s="5"/>
      <c r="B92" s="6"/>
      <c r="C92" s="5"/>
      <c r="D92" s="6"/>
    </row>
    <row r="93" spans="1:6">
      <c r="A93" s="5"/>
      <c r="B93" s="6"/>
      <c r="C93" s="5"/>
      <c r="D93" s="6"/>
    </row>
    <row r="94" spans="1:6">
      <c r="A94" s="5"/>
      <c r="B94" s="6"/>
      <c r="C94" s="5"/>
      <c r="D94" s="6"/>
    </row>
    <row r="95" spans="1:6">
      <c r="A95" s="5"/>
      <c r="B95" s="6"/>
      <c r="C95" s="5"/>
      <c r="D95" s="6"/>
    </row>
    <row r="96" spans="1:6">
      <c r="A96" s="5"/>
      <c r="B96" s="6"/>
      <c r="C96" s="5"/>
      <c r="D96" s="6"/>
    </row>
    <row r="97" spans="1:4">
      <c r="A97" s="5"/>
      <c r="B97" s="6"/>
      <c r="C97" s="5"/>
      <c r="D97" s="6"/>
    </row>
    <row r="98" spans="1:4">
      <c r="A98" s="5"/>
      <c r="B98" s="6"/>
      <c r="C98" s="5"/>
      <c r="D98" s="6"/>
    </row>
    <row r="99" spans="1:4">
      <c r="A99" s="5"/>
      <c r="B99" s="6"/>
      <c r="C99" s="5"/>
      <c r="D99" s="6"/>
    </row>
    <row r="100" spans="1:4">
      <c r="A100" s="5"/>
      <c r="B100" s="6"/>
      <c r="C100" s="5"/>
      <c r="D100" s="6"/>
    </row>
    <row r="101" spans="1:4">
      <c r="A101" s="5"/>
      <c r="B101" s="6"/>
      <c r="C101" s="5"/>
      <c r="D101" s="6"/>
    </row>
    <row r="102" spans="1:4">
      <c r="A102" s="5"/>
      <c r="B102" s="6"/>
      <c r="C102" s="5"/>
      <c r="D102" s="6"/>
    </row>
    <row r="103" spans="1:4">
      <c r="A103" s="5"/>
      <c r="B103" s="6"/>
      <c r="C103" s="5"/>
      <c r="D103" s="6"/>
    </row>
    <row r="104" spans="1:4">
      <c r="A104" s="5"/>
      <c r="B104" s="6"/>
      <c r="C104" s="5"/>
      <c r="D104" s="6"/>
    </row>
    <row r="105" spans="1:4">
      <c r="A105" s="5"/>
      <c r="B105" s="6"/>
      <c r="C105" s="5"/>
      <c r="D105" s="6"/>
    </row>
    <row r="106" spans="1:4">
      <c r="A106" s="5"/>
      <c r="B106" s="6"/>
      <c r="C106" s="5"/>
      <c r="D106" s="6"/>
    </row>
    <row r="107" spans="1:4">
      <c r="A107" s="5"/>
      <c r="B107" s="6"/>
      <c r="C107" s="5"/>
      <c r="D107" s="6"/>
    </row>
    <row r="108" spans="1:4">
      <c r="A108" s="5"/>
      <c r="B108" s="6"/>
      <c r="C108" s="5"/>
      <c r="D108" s="6"/>
    </row>
    <row r="109" spans="1:4">
      <c r="A109" s="5"/>
      <c r="B109" s="6"/>
      <c r="C109" s="5"/>
      <c r="D109" s="6"/>
    </row>
    <row r="110" spans="1:4">
      <c r="A110" s="5"/>
      <c r="B110" s="6"/>
      <c r="C110" s="5"/>
      <c r="D110" s="6"/>
    </row>
    <row r="111" spans="1:4">
      <c r="A111" s="5"/>
      <c r="B111" s="6"/>
      <c r="C111" s="8"/>
      <c r="D111" s="8"/>
    </row>
    <row r="112" spans="1:4">
      <c r="A112" s="5"/>
      <c r="B112" s="6"/>
      <c r="C112" s="8"/>
      <c r="D112" s="8"/>
    </row>
    <row r="113" spans="1:4">
      <c r="A113" s="5"/>
      <c r="B113" s="6"/>
      <c r="C113" s="8"/>
      <c r="D113" s="8"/>
    </row>
    <row r="114" spans="1:4">
      <c r="A114" s="5"/>
      <c r="B114" s="6"/>
      <c r="C114" s="8"/>
      <c r="D114" s="8"/>
    </row>
    <row r="115" spans="1:4">
      <c r="A115" s="5"/>
      <c r="B115" s="6"/>
      <c r="C115" s="8"/>
      <c r="D115" s="8"/>
    </row>
    <row r="116" spans="1:4">
      <c r="A116" s="5"/>
      <c r="B116" s="6"/>
      <c r="C116" s="8"/>
      <c r="D116" s="8"/>
    </row>
    <row r="117" spans="1:4">
      <c r="A117" s="5"/>
      <c r="B117" s="6"/>
      <c r="C117" s="8"/>
      <c r="D117" s="8"/>
    </row>
    <row r="118" spans="1:4">
      <c r="A118" s="5"/>
      <c r="B118" s="6"/>
      <c r="C118" s="8"/>
      <c r="D118" s="8"/>
    </row>
    <row r="119" spans="1:4">
      <c r="A119" s="5"/>
      <c r="B119" s="6"/>
      <c r="C119" s="8"/>
      <c r="D119" s="8"/>
    </row>
    <row r="120" spans="1:4">
      <c r="A120" s="5"/>
      <c r="B120" s="6"/>
      <c r="C120" s="8"/>
      <c r="D120" s="8"/>
    </row>
    <row r="121" spans="1:4">
      <c r="A121" s="5"/>
      <c r="B121" s="6"/>
      <c r="C121" s="8"/>
      <c r="D121" s="8"/>
    </row>
    <row r="122" spans="1:4">
      <c r="A122" s="5"/>
      <c r="B122" s="6"/>
      <c r="C122" s="8"/>
      <c r="D122" s="8"/>
    </row>
    <row r="123" spans="1:4">
      <c r="A123" s="5"/>
      <c r="B123" s="6"/>
      <c r="C123" s="8"/>
      <c r="D123" s="8"/>
    </row>
    <row r="124" spans="1:4">
      <c r="A124" s="5"/>
      <c r="B124" s="6"/>
      <c r="C124" s="8"/>
      <c r="D124" s="8"/>
    </row>
    <row r="125" spans="1:4">
      <c r="A125" s="5"/>
      <c r="B125" s="6"/>
      <c r="C125" s="8"/>
      <c r="D125" s="8"/>
    </row>
    <row r="126" spans="1:4">
      <c r="A126" s="5"/>
      <c r="B126" s="6"/>
      <c r="C126" s="8"/>
      <c r="D126" s="8"/>
    </row>
    <row r="127" spans="1:4">
      <c r="A127" s="5"/>
      <c r="B127" s="6"/>
      <c r="C127" s="8"/>
      <c r="D127" s="8"/>
    </row>
    <row r="128" spans="1:4">
      <c r="A128" s="5"/>
      <c r="B128" s="6"/>
      <c r="C128" s="8"/>
      <c r="D128" s="8"/>
    </row>
    <row r="129" spans="1:4">
      <c r="A129" s="5"/>
      <c r="B129" s="6"/>
      <c r="C129" s="8"/>
      <c r="D129" s="8"/>
    </row>
    <row r="130" spans="1:4">
      <c r="A130" s="5"/>
      <c r="B130" s="6"/>
      <c r="C130" s="8"/>
      <c r="D130" s="8"/>
    </row>
    <row r="131" spans="1:4">
      <c r="A131" s="5"/>
      <c r="B131" s="6"/>
      <c r="C131" s="8"/>
      <c r="D131" s="8"/>
    </row>
    <row r="132" spans="1:4">
      <c r="A132" s="5"/>
      <c r="B132" s="6"/>
      <c r="C132" s="8"/>
      <c r="D132" s="8"/>
    </row>
    <row r="133" spans="1:4">
      <c r="A133" s="5"/>
      <c r="B133" s="6"/>
      <c r="C133" s="8"/>
      <c r="D133" s="8"/>
    </row>
    <row r="134" spans="1:4">
      <c r="A134" s="5"/>
      <c r="B134" s="6"/>
      <c r="C134" s="8"/>
      <c r="D134" s="8"/>
    </row>
    <row r="135" spans="1:4">
      <c r="A135" s="5"/>
      <c r="B135" s="6"/>
      <c r="C135" s="8"/>
      <c r="D135" s="8"/>
    </row>
    <row r="136" spans="1:4">
      <c r="A136" s="5"/>
      <c r="B136" s="6"/>
      <c r="C136" s="8"/>
      <c r="D136" s="8"/>
    </row>
    <row r="137" spans="1:4">
      <c r="A137" s="5"/>
      <c r="B137" s="6"/>
      <c r="C137" s="8"/>
      <c r="D137" s="8"/>
    </row>
    <row r="138" spans="1:4">
      <c r="A138" s="5"/>
      <c r="B138" s="6"/>
      <c r="C138" s="8"/>
      <c r="D138" s="8"/>
    </row>
    <row r="139" spans="1:4">
      <c r="A139" s="5"/>
      <c r="B139" s="6"/>
      <c r="C139" s="8"/>
      <c r="D139" s="8"/>
    </row>
    <row r="140" spans="1:4">
      <c r="A140" s="5"/>
      <c r="B140" s="6"/>
      <c r="C140" s="8"/>
      <c r="D140" s="8"/>
    </row>
    <row r="141" spans="1:4">
      <c r="A141" s="5"/>
      <c r="B141" s="6"/>
      <c r="C141" s="8"/>
      <c r="D141" s="8"/>
    </row>
    <row r="142" spans="1:4">
      <c r="A142" s="5"/>
      <c r="B142" s="6"/>
    </row>
    <row r="143" spans="1:4">
      <c r="A143" s="5"/>
      <c r="B143" s="6"/>
    </row>
    <row r="144" spans="1:4">
      <c r="A144" s="5"/>
      <c r="B144" s="6"/>
    </row>
    <row r="145" spans="1:2">
      <c r="A145" s="5"/>
      <c r="B145" s="6"/>
    </row>
    <row r="146" spans="1:2">
      <c r="A146" s="5"/>
      <c r="B146" s="6"/>
    </row>
    <row r="147" spans="1:2">
      <c r="A147" s="5"/>
      <c r="B147" s="6"/>
    </row>
    <row r="148" spans="1:2">
      <c r="A148" s="5"/>
      <c r="B148" s="6"/>
    </row>
    <row r="149" spans="1:2">
      <c r="A149" s="5"/>
      <c r="B149" s="6"/>
    </row>
    <row r="150" spans="1:2">
      <c r="A150" s="5"/>
      <c r="B150" s="6"/>
    </row>
    <row r="151" spans="1:2">
      <c r="A151" s="5"/>
      <c r="B151" s="6"/>
    </row>
    <row r="152" spans="1:2">
      <c r="A152" s="5"/>
      <c r="B152" s="6"/>
    </row>
    <row r="153" spans="1:2">
      <c r="A153" s="5"/>
      <c r="B153" s="6"/>
    </row>
    <row r="154" spans="1:2">
      <c r="A154" s="5"/>
      <c r="B154" s="6"/>
    </row>
    <row r="155" spans="1:2">
      <c r="A155" s="5"/>
      <c r="B155" s="6"/>
    </row>
    <row r="156" spans="1:2">
      <c r="A156" s="5"/>
      <c r="B156" s="6"/>
    </row>
    <row r="157" spans="1:2">
      <c r="A157" s="5"/>
      <c r="B157" s="6"/>
    </row>
    <row r="158" spans="1:2">
      <c r="A158" s="5"/>
      <c r="B158" s="6"/>
    </row>
    <row r="159" spans="1:2">
      <c r="A159" s="5"/>
      <c r="B159" s="6"/>
    </row>
    <row r="160" spans="1:2">
      <c r="A160" s="5"/>
      <c r="B160" s="6"/>
    </row>
    <row r="161" spans="1:2">
      <c r="A161" s="5"/>
      <c r="B161" s="6"/>
    </row>
    <row r="162" spans="1:2">
      <c r="A162" s="5"/>
      <c r="B162" s="6"/>
    </row>
    <row r="163" spans="1:2">
      <c r="A163" s="5"/>
      <c r="B163" s="6"/>
    </row>
    <row r="164" spans="1:2">
      <c r="A164" s="5"/>
      <c r="B164" s="6"/>
    </row>
    <row r="165" spans="1:2">
      <c r="A165" s="8"/>
      <c r="B165" s="8"/>
    </row>
    <row r="166" spans="1:2">
      <c r="A166" s="8"/>
      <c r="B166" s="8"/>
    </row>
    <row r="167" spans="1:2">
      <c r="A167" s="8"/>
      <c r="B167" s="8"/>
    </row>
    <row r="168" spans="1:2">
      <c r="A168" s="8"/>
      <c r="B168" s="8"/>
    </row>
    <row r="169" spans="1:2">
      <c r="A169" s="8"/>
      <c r="B169" s="8"/>
    </row>
    <row r="170" spans="1:2">
      <c r="A170" s="8"/>
      <c r="B170" s="8"/>
    </row>
    <row r="171" spans="1:2">
      <c r="A171" s="8"/>
      <c r="B171" s="8"/>
    </row>
    <row r="172" spans="1:2">
      <c r="A172" s="8"/>
      <c r="B172" s="8"/>
    </row>
    <row r="173" spans="1:2">
      <c r="A173" s="8"/>
      <c r="B173" s="8"/>
    </row>
    <row r="174" spans="1:2">
      <c r="A174" s="8"/>
      <c r="B174" s="8"/>
    </row>
    <row r="175" spans="1:2">
      <c r="A175" s="8"/>
      <c r="B175" s="8"/>
    </row>
    <row r="176" spans="1:2">
      <c r="A176" s="8"/>
      <c r="B176" s="8"/>
    </row>
    <row r="177" spans="1:2">
      <c r="A177" s="8"/>
      <c r="B177" s="8"/>
    </row>
    <row r="178" spans="1:2">
      <c r="A178" s="8"/>
      <c r="B178" s="8"/>
    </row>
    <row r="179" spans="1:2">
      <c r="A179" s="8"/>
      <c r="B179" s="8"/>
    </row>
    <row r="180" spans="1:2">
      <c r="A180" s="8"/>
      <c r="B180" s="8"/>
    </row>
    <row r="181" spans="1:2">
      <c r="A181" s="8"/>
      <c r="B181" s="8"/>
    </row>
    <row r="182" spans="1:2">
      <c r="A182" s="8"/>
      <c r="B182" s="8"/>
    </row>
    <row r="183" spans="1:2">
      <c r="A183" s="8"/>
      <c r="B183" s="8"/>
    </row>
    <row r="184" spans="1:2">
      <c r="A184" s="8"/>
      <c r="B184" s="8"/>
    </row>
    <row r="185" spans="1:2">
      <c r="A185" s="8"/>
      <c r="B185" s="8"/>
    </row>
    <row r="186" spans="1:2">
      <c r="A186" s="8"/>
      <c r="B186" s="8"/>
    </row>
    <row r="187" spans="1:2">
      <c r="A187" s="8"/>
      <c r="B187" s="8"/>
    </row>
    <row r="188" spans="1:2">
      <c r="A188" s="8"/>
      <c r="B188" s="8"/>
    </row>
    <row r="189" spans="1:2">
      <c r="A189" s="8"/>
      <c r="B189" s="8"/>
    </row>
    <row r="190" spans="1:2">
      <c r="A190" s="8"/>
      <c r="B190" s="8"/>
    </row>
    <row r="191" spans="1:2">
      <c r="A191" s="8"/>
      <c r="B191" s="8"/>
    </row>
    <row r="192" spans="1:2">
      <c r="A192" s="8"/>
      <c r="B192" s="8"/>
    </row>
    <row r="193" spans="1:2">
      <c r="A193" s="8"/>
      <c r="B193" s="8"/>
    </row>
    <row r="194" spans="1:2">
      <c r="A194" s="8"/>
      <c r="B194" s="8"/>
    </row>
    <row r="195" spans="1:2">
      <c r="A195" s="8"/>
      <c r="B195" s="8"/>
    </row>
  </sheetData>
  <mergeCells count="5">
    <mergeCell ref="H3:I3"/>
    <mergeCell ref="A2:F2"/>
    <mergeCell ref="A3:B3"/>
    <mergeCell ref="C3:D3"/>
    <mergeCell ref="E3:F3"/>
  </mergeCells>
  <phoneticPr fontId="1" type="noConversion"/>
  <hyperlinks>
    <hyperlink ref="H3:I3" location="Indice!A1" display="Voltar ao Indice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4"/>
  <sheetViews>
    <sheetView showGridLines="0" showRowColHeaders="0" zoomScaleNormal="100" workbookViewId="0">
      <selection activeCell="B1" sqref="B1"/>
    </sheetView>
  </sheetViews>
  <sheetFormatPr defaultRowHeight="12.75"/>
  <cols>
    <col min="1" max="1" width="2.5703125" customWidth="1"/>
    <col min="2" max="2" width="104.42578125" bestFit="1" customWidth="1"/>
  </cols>
  <sheetData>
    <row r="1" spans="2:2" ht="27" customHeight="1">
      <c r="B1" s="151" t="s">
        <v>396</v>
      </c>
    </row>
    <row r="2" spans="2:2" ht="3.75" customHeight="1">
      <c r="B2" s="65"/>
    </row>
    <row r="3" spans="2:2">
      <c r="B3" s="152"/>
    </row>
    <row r="4" spans="2:2" s="2" customFormat="1" ht="14.25" customHeight="1">
      <c r="B4" s="63" t="s">
        <v>397</v>
      </c>
    </row>
    <row r="5" spans="2:2" s="2" customFormat="1" ht="3.75" customHeight="1">
      <c r="B5" s="64"/>
    </row>
    <row r="6" spans="2:2" s="2" customFormat="1" ht="18" customHeight="1">
      <c r="B6" s="9"/>
    </row>
    <row r="7" spans="2:2" s="2" customFormat="1" ht="18" customHeight="1">
      <c r="B7" s="147" t="s">
        <v>398</v>
      </c>
    </row>
    <row r="8" spans="2:2" s="2" customFormat="1" ht="18" customHeight="1">
      <c r="B8" s="147" t="s">
        <v>399</v>
      </c>
    </row>
    <row r="9" spans="2:2" s="2" customFormat="1" ht="18" customHeight="1">
      <c r="B9" s="147" t="s">
        <v>400</v>
      </c>
    </row>
    <row r="10" spans="2:2" s="2" customFormat="1" ht="18" customHeight="1">
      <c r="B10" s="147" t="s">
        <v>401</v>
      </c>
    </row>
    <row r="11" spans="2:2" s="2" customFormat="1" ht="18" customHeight="1">
      <c r="B11" s="147" t="s">
        <v>402</v>
      </c>
    </row>
    <row r="12" spans="2:2" s="2" customFormat="1" ht="18" customHeight="1">
      <c r="B12" s="147" t="s">
        <v>403</v>
      </c>
    </row>
    <row r="13" spans="2:2" s="2" customFormat="1" ht="18" customHeight="1">
      <c r="B13" s="147" t="s">
        <v>404</v>
      </c>
    </row>
    <row r="14" spans="2:2" s="2" customFormat="1" ht="18" customHeight="1">
      <c r="B14" s="147" t="s">
        <v>405</v>
      </c>
    </row>
    <row r="15" spans="2:2" s="2" customFormat="1" ht="18" customHeight="1">
      <c r="B15" s="147" t="s">
        <v>406</v>
      </c>
    </row>
    <row r="16" spans="2:2" s="2" customFormat="1" ht="18" customHeight="1">
      <c r="B16" s="147" t="s">
        <v>407</v>
      </c>
    </row>
    <row r="17" spans="2:2" s="2" customFormat="1" ht="18" customHeight="1">
      <c r="B17" s="147" t="s">
        <v>408</v>
      </c>
    </row>
    <row r="18" spans="2:2" s="2" customFormat="1" ht="18" customHeight="1">
      <c r="B18" s="147" t="s">
        <v>409</v>
      </c>
    </row>
    <row r="19" spans="2:2" ht="18" customHeight="1">
      <c r="B19" s="147" t="s">
        <v>410</v>
      </c>
    </row>
    <row r="20" spans="2:2" ht="18" customHeight="1">
      <c r="B20" s="147" t="s">
        <v>411</v>
      </c>
    </row>
    <row r="21" spans="2:2" ht="18" customHeight="1">
      <c r="B21" s="147" t="s">
        <v>412</v>
      </c>
    </row>
    <row r="22" spans="2:2" ht="18" customHeight="1">
      <c r="B22" s="147" t="s">
        <v>413</v>
      </c>
    </row>
    <row r="23" spans="2:2" ht="18" customHeight="1"/>
    <row r="24" spans="2:2" ht="18" customHeight="1">
      <c r="B24" s="1" t="s">
        <v>414</v>
      </c>
    </row>
  </sheetData>
  <hyperlinks>
    <hyperlink ref="B13" location="'Q007'!A1" display="Q007_IMP_COUNTRY - IMPORTS INTERNATIONAL TRADE BY COUNTRIES"/>
    <hyperlink ref="B15" location="'Q009'!A1" display="Q009_EXP_COUNTRY - EXPORTS INTERNATIONAL TRADE BY COUNTRIES"/>
    <hyperlink ref="B17" location="'Q011'!A1" display="Q011_IMP_BEC - IMPORTS - INTERNATIONAL TRADE BY BEC"/>
    <hyperlink ref="B18" location="'Q012'!A1" display="Q012_EXP_BEC - EXPORTS - INTERNATIONAL TRADE BY BEC"/>
    <hyperlink ref="B19" location="'Q013'!A1" display="Q013_IMP_CHAP - IMPORTS - INTERNATIONAL TRADE BY CHAPTERS OF CN"/>
    <hyperlink ref="B20" location="'Q014'!A1" display="Q014_EXP_CHAP - EXPORTS - INTERNATIONAL TRADE BY CHAPTERS OF CN"/>
    <hyperlink ref="B21" location="'Q015'!A1" display="Q015_IMP_EXP_GRP_PROD - IMPORTS AND EXPORTS OF INTERNATIONAL TRADE BY PRODUCT GROUPS"/>
    <hyperlink ref="B22" location="'Q016'!A1" display="Q016_ZN_ECON - BREAKDOWN BY ECONOMIC ZONES AND COUNTRIES OF INTERNATIONAL TRADE - TOTAL COUNTRY"/>
    <hyperlink ref="B7" location="'Q001'!A1" display="Q001_GLOBAL_DATA - GLOBAL DATA"/>
    <hyperlink ref="B8" location="'Q002'!A1" display="Q002_IMP_MONTH - IMPORTS INTERNATIONAL DATA BY MONTHS"/>
    <hyperlink ref="B10" location="'Q004'!A1" display="Q004_EXP_MONTH - EXPORTS INTERNATIONAL DATA BY MONTHS"/>
    <hyperlink ref="B9" location="'Q003'!A1" display="Q003_IMP_MONTH_DATA - IMPORTS INTERNATIONAL DATA BY MONTHS WITH AND WITHOUT FUELS AND LUBRICANTS"/>
    <hyperlink ref="B11" location="'Q005'!A1" display="Q005_EXP_MONTH_DATA - EXPORTS INTERNATIONAL DATA BY MONTHS WITH AND WITHOUT FUELS AND LUBRICANTS"/>
    <hyperlink ref="B12" location="'Q006'!A1" display="Q006_TRADE_BALANCE - TRADE BALANCE WITH AND WITHOUT FUELS AND LUBRICANTS"/>
    <hyperlink ref="B14" location="'Q008'!A1" display="Q008_IMP_MAIN_PARTNERS - IMPORTS INTERNATIONAL TRADE BY MAIN COUNTRIES AND ECONOMIC ZONES"/>
    <hyperlink ref="B16" location="'Q010'!A1" display="Q010_EXP_MAIN_PARTNERS - EXPORTS INTERNATIONAL TRADE BY MAIN COUNTRIES AND ECONOMIC ZONES"/>
    <hyperlink ref="B24" location="'Combined Nomenclature'!A2" display="Combined Nomenclature - CN Chapter descriptive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66"/>
  <sheetViews>
    <sheetView showGridLines="0" topLeftCell="A2" workbookViewId="0">
      <selection activeCell="H3" sqref="H3:I3"/>
    </sheetView>
  </sheetViews>
  <sheetFormatPr defaultRowHeight="12.75"/>
  <cols>
    <col min="1" max="1" width="5.7109375" customWidth="1"/>
    <col min="2" max="2" width="26.140625" customWidth="1"/>
    <col min="3" max="3" width="5.7109375" customWidth="1"/>
    <col min="4" max="4" width="26.140625" customWidth="1"/>
    <col min="5" max="5" width="5.7109375" customWidth="1"/>
    <col min="6" max="6" width="26.140625" customWidth="1"/>
  </cols>
  <sheetData>
    <row r="1" spans="1:9" ht="5.25" hidden="1" customHeight="1"/>
    <row r="2" spans="1:9" ht="18" customHeight="1" thickBot="1">
      <c r="A2" s="282" t="s">
        <v>415</v>
      </c>
      <c r="B2" s="283"/>
      <c r="C2" s="283"/>
      <c r="D2" s="283"/>
      <c r="E2" s="283"/>
      <c r="F2" s="284"/>
    </row>
    <row r="3" spans="1:9" ht="18" customHeight="1" thickBot="1">
      <c r="A3" s="279" t="s">
        <v>416</v>
      </c>
      <c r="B3" s="281"/>
      <c r="C3" s="279" t="s">
        <v>416</v>
      </c>
      <c r="D3" s="281"/>
      <c r="E3" s="279" t="s">
        <v>416</v>
      </c>
      <c r="F3" s="281"/>
      <c r="H3" s="220" t="s">
        <v>517</v>
      </c>
      <c r="I3" s="220"/>
    </row>
    <row r="4" spans="1:9" ht="18" customHeight="1" thickBot="1">
      <c r="A4" s="99" t="s">
        <v>417</v>
      </c>
      <c r="B4" s="99" t="s">
        <v>418</v>
      </c>
      <c r="C4" s="99" t="s">
        <v>417</v>
      </c>
      <c r="D4" s="99" t="s">
        <v>418</v>
      </c>
      <c r="E4" s="99" t="s">
        <v>417</v>
      </c>
      <c r="F4" s="99" t="s">
        <v>418</v>
      </c>
    </row>
    <row r="5" spans="1:9" ht="9.75" customHeight="1">
      <c r="A5" s="3" t="s">
        <v>5</v>
      </c>
      <c r="B5" s="4" t="s">
        <v>419</v>
      </c>
      <c r="C5" s="5" t="s">
        <v>244</v>
      </c>
      <c r="D5" s="6" t="s">
        <v>420</v>
      </c>
      <c r="E5" s="5" t="s">
        <v>270</v>
      </c>
      <c r="F5" s="6" t="s">
        <v>421</v>
      </c>
    </row>
    <row r="6" spans="1:9" ht="9.75" customHeight="1">
      <c r="A6" s="3" t="s">
        <v>8</v>
      </c>
      <c r="B6" s="7" t="s">
        <v>422</v>
      </c>
      <c r="C6" s="5" t="s">
        <v>245</v>
      </c>
      <c r="D6" s="6" t="s">
        <v>423</v>
      </c>
      <c r="E6" s="5" t="s">
        <v>271</v>
      </c>
      <c r="F6" s="6" t="s">
        <v>424</v>
      </c>
    </row>
    <row r="7" spans="1:9" ht="9.75" customHeight="1">
      <c r="A7" s="3" t="s">
        <v>12</v>
      </c>
      <c r="B7" s="4" t="s">
        <v>425</v>
      </c>
      <c r="C7" s="5" t="s">
        <v>246</v>
      </c>
      <c r="D7" s="6" t="s">
        <v>426</v>
      </c>
      <c r="E7" s="5" t="s">
        <v>272</v>
      </c>
      <c r="F7" s="6" t="s">
        <v>427</v>
      </c>
      <c r="G7" s="153" t="s">
        <v>428</v>
      </c>
    </row>
    <row r="8" spans="1:9" ht="9.75" customHeight="1">
      <c r="A8" s="3" t="s">
        <v>16</v>
      </c>
      <c r="B8" s="7" t="s">
        <v>429</v>
      </c>
      <c r="C8" s="5" t="s">
        <v>247</v>
      </c>
      <c r="D8" s="6" t="s">
        <v>430</v>
      </c>
      <c r="E8" s="5" t="s">
        <v>273</v>
      </c>
      <c r="F8" s="6" t="s">
        <v>431</v>
      </c>
    </row>
    <row r="9" spans="1:9" ht="9.75" customHeight="1">
      <c r="A9" s="3" t="s">
        <v>23</v>
      </c>
      <c r="B9" s="4" t="s">
        <v>432</v>
      </c>
      <c r="C9" s="5" t="s">
        <v>248</v>
      </c>
      <c r="D9" s="6" t="s">
        <v>433</v>
      </c>
      <c r="E9" s="5" t="s">
        <v>274</v>
      </c>
      <c r="F9" s="6" t="s">
        <v>434</v>
      </c>
    </row>
    <row r="10" spans="1:9" ht="9.75" customHeight="1">
      <c r="A10" s="3" t="s">
        <v>27</v>
      </c>
      <c r="B10" s="7" t="s">
        <v>435</v>
      </c>
      <c r="C10" s="5" t="s">
        <v>249</v>
      </c>
      <c r="D10" s="6" t="s">
        <v>436</v>
      </c>
      <c r="E10" s="5" t="s">
        <v>275</v>
      </c>
      <c r="F10" s="6" t="s">
        <v>437</v>
      </c>
    </row>
    <row r="11" spans="1:9" ht="9.75" customHeight="1">
      <c r="A11" s="3" t="s">
        <v>34</v>
      </c>
      <c r="B11" s="7" t="s">
        <v>438</v>
      </c>
      <c r="C11" s="5" t="s">
        <v>195</v>
      </c>
      <c r="D11" s="6" t="s">
        <v>439</v>
      </c>
      <c r="E11" s="5" t="s">
        <v>276</v>
      </c>
      <c r="F11" s="6" t="s">
        <v>440</v>
      </c>
    </row>
    <row r="12" spans="1:9" ht="9.75" customHeight="1">
      <c r="A12" s="3" t="s">
        <v>40</v>
      </c>
      <c r="B12" s="7" t="s">
        <v>441</v>
      </c>
      <c r="C12" s="5" t="s">
        <v>196</v>
      </c>
      <c r="D12" s="6" t="s">
        <v>442</v>
      </c>
      <c r="E12" s="5" t="s">
        <v>277</v>
      </c>
      <c r="F12" s="6" t="s">
        <v>443</v>
      </c>
    </row>
    <row r="13" spans="1:9" ht="9.75" customHeight="1">
      <c r="A13" s="3" t="s">
        <v>47</v>
      </c>
      <c r="B13" s="7" t="s">
        <v>444</v>
      </c>
      <c r="C13" s="5" t="s">
        <v>250</v>
      </c>
      <c r="D13" s="6" t="s">
        <v>445</v>
      </c>
      <c r="E13" s="5" t="s">
        <v>278</v>
      </c>
      <c r="F13" s="6" t="s">
        <v>446</v>
      </c>
    </row>
    <row r="14" spans="1:9" ht="9.75" customHeight="1">
      <c r="A14" s="3" t="s">
        <v>225</v>
      </c>
      <c r="B14" s="7" t="s">
        <v>447</v>
      </c>
      <c r="C14" s="5" t="s">
        <v>251</v>
      </c>
      <c r="D14" s="6" t="s">
        <v>448</v>
      </c>
      <c r="E14" s="5" t="s">
        <v>279</v>
      </c>
      <c r="F14" s="6" t="s">
        <v>449</v>
      </c>
    </row>
    <row r="15" spans="1:9" ht="9.75" customHeight="1">
      <c r="A15" s="3" t="s">
        <v>204</v>
      </c>
      <c r="B15" s="7" t="s">
        <v>450</v>
      </c>
      <c r="C15" s="5" t="s">
        <v>252</v>
      </c>
      <c r="D15" s="6" t="s">
        <v>451</v>
      </c>
      <c r="E15" s="5" t="s">
        <v>280</v>
      </c>
      <c r="F15" s="6" t="s">
        <v>452</v>
      </c>
    </row>
    <row r="16" spans="1:9" ht="9.75" customHeight="1">
      <c r="A16" s="3" t="s">
        <v>209</v>
      </c>
      <c r="B16" s="7" t="s">
        <v>453</v>
      </c>
      <c r="C16" s="5" t="s">
        <v>253</v>
      </c>
      <c r="D16" s="6" t="s">
        <v>454</v>
      </c>
      <c r="E16" s="5" t="s">
        <v>281</v>
      </c>
      <c r="F16" s="6" t="s">
        <v>455</v>
      </c>
      <c r="G16" s="153" t="s">
        <v>428</v>
      </c>
    </row>
    <row r="17" spans="1:7">
      <c r="A17" s="5" t="s">
        <v>226</v>
      </c>
      <c r="B17" s="6" t="s">
        <v>456</v>
      </c>
      <c r="C17" s="5" t="s">
        <v>254</v>
      </c>
      <c r="D17" s="6" t="s">
        <v>457</v>
      </c>
      <c r="E17" s="5" t="s">
        <v>282</v>
      </c>
      <c r="F17" s="6" t="s">
        <v>458</v>
      </c>
      <c r="G17" s="153" t="s">
        <v>428</v>
      </c>
    </row>
    <row r="18" spans="1:7">
      <c r="A18" s="5" t="s">
        <v>227</v>
      </c>
      <c r="B18" s="6" t="s">
        <v>459</v>
      </c>
      <c r="C18" s="5" t="s">
        <v>255</v>
      </c>
      <c r="D18" s="6" t="s">
        <v>460</v>
      </c>
      <c r="E18" s="5" t="s">
        <v>283</v>
      </c>
      <c r="F18" s="6" t="s">
        <v>461</v>
      </c>
    </row>
    <row r="19" spans="1:7">
      <c r="A19" s="5" t="s">
        <v>228</v>
      </c>
      <c r="B19" s="6" t="s">
        <v>462</v>
      </c>
      <c r="C19" s="5" t="s">
        <v>256</v>
      </c>
      <c r="D19" s="6" t="s">
        <v>463</v>
      </c>
      <c r="E19" s="5" t="s">
        <v>284</v>
      </c>
      <c r="F19" s="6" t="s">
        <v>464</v>
      </c>
      <c r="G19" s="153" t="s">
        <v>428</v>
      </c>
    </row>
    <row r="20" spans="1:7">
      <c r="A20" s="5" t="s">
        <v>229</v>
      </c>
      <c r="B20" s="6" t="s">
        <v>465</v>
      </c>
      <c r="C20" s="5" t="s">
        <v>257</v>
      </c>
      <c r="D20" s="6" t="s">
        <v>466</v>
      </c>
      <c r="E20" s="5" t="s">
        <v>285</v>
      </c>
      <c r="F20" s="6" t="s">
        <v>467</v>
      </c>
      <c r="G20" s="153" t="s">
        <v>428</v>
      </c>
    </row>
    <row r="21" spans="1:7">
      <c r="A21" s="5" t="s">
        <v>230</v>
      </c>
      <c r="B21" s="6" t="s">
        <v>468</v>
      </c>
      <c r="C21" s="5" t="s">
        <v>197</v>
      </c>
      <c r="D21" s="6" t="s">
        <v>469</v>
      </c>
      <c r="E21" s="5" t="s">
        <v>286</v>
      </c>
      <c r="F21" s="6" t="s">
        <v>470</v>
      </c>
      <c r="G21" s="153" t="s">
        <v>428</v>
      </c>
    </row>
    <row r="22" spans="1:7">
      <c r="A22" s="5" t="s">
        <v>231</v>
      </c>
      <c r="B22" s="6" t="s">
        <v>471</v>
      </c>
      <c r="C22" s="5" t="s">
        <v>212</v>
      </c>
      <c r="D22" s="6" t="s">
        <v>472</v>
      </c>
      <c r="E22" s="5" t="s">
        <v>287</v>
      </c>
      <c r="F22" s="6" t="s">
        <v>473</v>
      </c>
      <c r="G22" s="153" t="s">
        <v>428</v>
      </c>
    </row>
    <row r="23" spans="1:7">
      <c r="A23" s="5" t="s">
        <v>232</v>
      </c>
      <c r="B23" s="6" t="s">
        <v>474</v>
      </c>
      <c r="C23" s="5" t="s">
        <v>198</v>
      </c>
      <c r="D23" s="6" t="s">
        <v>475</v>
      </c>
      <c r="E23" s="5" t="s">
        <v>288</v>
      </c>
      <c r="F23" s="6" t="s">
        <v>476</v>
      </c>
      <c r="G23" s="153" t="s">
        <v>428</v>
      </c>
    </row>
    <row r="24" spans="1:7">
      <c r="A24" s="5" t="s">
        <v>233</v>
      </c>
      <c r="B24" s="6" t="s">
        <v>477</v>
      </c>
      <c r="C24" s="5" t="s">
        <v>258</v>
      </c>
      <c r="D24" s="6" t="s">
        <v>478</v>
      </c>
      <c r="E24" s="5" t="s">
        <v>289</v>
      </c>
      <c r="F24" s="6" t="s">
        <v>479</v>
      </c>
    </row>
    <row r="25" spans="1:7">
      <c r="A25" s="5" t="s">
        <v>192</v>
      </c>
      <c r="B25" s="6" t="s">
        <v>480</v>
      </c>
      <c r="C25" s="5" t="s">
        <v>259</v>
      </c>
      <c r="D25" s="6" t="s">
        <v>481</v>
      </c>
      <c r="E25" s="5" t="s">
        <v>290</v>
      </c>
      <c r="F25" s="6" t="s">
        <v>482</v>
      </c>
      <c r="G25" s="153" t="s">
        <v>428</v>
      </c>
    </row>
    <row r="26" spans="1:7">
      <c r="A26" s="5" t="s">
        <v>193</v>
      </c>
      <c r="B26" s="6" t="s">
        <v>483</v>
      </c>
      <c r="C26" s="5" t="s">
        <v>260</v>
      </c>
      <c r="D26" s="6" t="s">
        <v>484</v>
      </c>
      <c r="E26" s="5" t="s">
        <v>291</v>
      </c>
      <c r="F26" s="6" t="s">
        <v>485</v>
      </c>
    </row>
    <row r="27" spans="1:7">
      <c r="A27" s="5" t="s">
        <v>234</v>
      </c>
      <c r="B27" s="6" t="s">
        <v>486</v>
      </c>
      <c r="C27" s="5" t="s">
        <v>261</v>
      </c>
      <c r="D27" s="6" t="s">
        <v>487</v>
      </c>
      <c r="E27" s="5" t="s">
        <v>292</v>
      </c>
      <c r="F27" s="6" t="s">
        <v>488</v>
      </c>
      <c r="G27" s="153" t="s">
        <v>428</v>
      </c>
    </row>
    <row r="28" spans="1:7">
      <c r="A28" s="5" t="s">
        <v>235</v>
      </c>
      <c r="B28" s="6" t="s">
        <v>489</v>
      </c>
      <c r="C28" s="5" t="s">
        <v>262</v>
      </c>
      <c r="D28" s="6" t="s">
        <v>490</v>
      </c>
      <c r="E28" s="5" t="s">
        <v>293</v>
      </c>
      <c r="F28" s="6" t="s">
        <v>491</v>
      </c>
      <c r="G28" s="153" t="s">
        <v>428</v>
      </c>
    </row>
    <row r="29" spans="1:7">
      <c r="A29" s="5" t="s">
        <v>236</v>
      </c>
      <c r="B29" s="6" t="s">
        <v>492</v>
      </c>
      <c r="C29" s="5" t="s">
        <v>263</v>
      </c>
      <c r="D29" s="6" t="s">
        <v>493</v>
      </c>
      <c r="E29" s="5" t="s">
        <v>294</v>
      </c>
      <c r="F29" s="6" t="s">
        <v>494</v>
      </c>
      <c r="G29" s="153" t="s">
        <v>428</v>
      </c>
    </row>
    <row r="30" spans="1:7">
      <c r="A30" s="5" t="s">
        <v>237</v>
      </c>
      <c r="B30" s="6" t="s">
        <v>495</v>
      </c>
      <c r="C30" s="5" t="s">
        <v>264</v>
      </c>
      <c r="D30" s="6" t="s">
        <v>496</v>
      </c>
      <c r="E30" s="5" t="s">
        <v>295</v>
      </c>
      <c r="F30" s="6" t="s">
        <v>497</v>
      </c>
      <c r="G30" s="153" t="s">
        <v>428</v>
      </c>
    </row>
    <row r="31" spans="1:7">
      <c r="A31" s="5" t="s">
        <v>238</v>
      </c>
      <c r="B31" s="6" t="s">
        <v>498</v>
      </c>
      <c r="C31" s="5" t="s">
        <v>199</v>
      </c>
      <c r="D31" s="6" t="s">
        <v>499</v>
      </c>
      <c r="E31" s="5" t="s">
        <v>296</v>
      </c>
      <c r="F31" s="6" t="s">
        <v>500</v>
      </c>
    </row>
    <row r="32" spans="1:7">
      <c r="A32" s="5" t="s">
        <v>239</v>
      </c>
      <c r="B32" s="6" t="s">
        <v>501</v>
      </c>
      <c r="C32" s="5" t="s">
        <v>200</v>
      </c>
      <c r="D32" s="6" t="s">
        <v>502</v>
      </c>
      <c r="E32" s="5">
        <v>97</v>
      </c>
      <c r="F32" s="6" t="s">
        <v>503</v>
      </c>
    </row>
    <row r="33" spans="1:6">
      <c r="A33" s="5" t="s">
        <v>240</v>
      </c>
      <c r="B33" s="6" t="s">
        <v>504</v>
      </c>
      <c r="C33" s="5" t="s">
        <v>201</v>
      </c>
      <c r="D33" s="6" t="s">
        <v>505</v>
      </c>
      <c r="E33" s="5">
        <v>98</v>
      </c>
      <c r="F33" s="6" t="s">
        <v>506</v>
      </c>
    </row>
    <row r="34" spans="1:6">
      <c r="A34" s="5" t="s">
        <v>241</v>
      </c>
      <c r="B34" s="6" t="s">
        <v>507</v>
      </c>
      <c r="C34" s="5" t="s">
        <v>265</v>
      </c>
      <c r="D34" s="6" t="s">
        <v>508</v>
      </c>
      <c r="E34" s="5" t="s">
        <v>428</v>
      </c>
      <c r="F34" s="6"/>
    </row>
    <row r="35" spans="1:6">
      <c r="A35" s="5" t="s">
        <v>194</v>
      </c>
      <c r="B35" s="6" t="s">
        <v>509</v>
      </c>
      <c r="C35" s="5" t="s">
        <v>266</v>
      </c>
      <c r="D35" s="6" t="s">
        <v>510</v>
      </c>
      <c r="E35" s="5" t="s">
        <v>428</v>
      </c>
      <c r="F35" s="6"/>
    </row>
    <row r="36" spans="1:6">
      <c r="A36" s="5" t="s">
        <v>220</v>
      </c>
      <c r="B36" s="6" t="s">
        <v>511</v>
      </c>
      <c r="C36" s="5" t="s">
        <v>267</v>
      </c>
      <c r="D36" s="6" t="s">
        <v>512</v>
      </c>
      <c r="E36" s="5" t="s">
        <v>428</v>
      </c>
      <c r="F36" s="6"/>
    </row>
    <row r="37" spans="1:6">
      <c r="A37" s="5" t="s">
        <v>242</v>
      </c>
      <c r="B37" s="6" t="s">
        <v>513</v>
      </c>
      <c r="C37" s="5" t="s">
        <v>268</v>
      </c>
      <c r="D37" s="6" t="s">
        <v>514</v>
      </c>
      <c r="E37" s="5" t="s">
        <v>428</v>
      </c>
      <c r="F37" s="6"/>
    </row>
    <row r="38" spans="1:6">
      <c r="A38" s="5" t="s">
        <v>243</v>
      </c>
      <c r="B38" s="6" t="s">
        <v>515</v>
      </c>
      <c r="C38" s="5" t="s">
        <v>269</v>
      </c>
      <c r="D38" s="6" t="s">
        <v>516</v>
      </c>
      <c r="E38" s="5" t="s">
        <v>428</v>
      </c>
      <c r="F38" s="6"/>
    </row>
    <row r="39" spans="1:6">
      <c r="A39" s="5"/>
      <c r="B39" s="6"/>
      <c r="C39" s="5"/>
      <c r="D39" s="6"/>
      <c r="E39" s="8"/>
      <c r="F39" s="8"/>
    </row>
    <row r="40" spans="1:6">
      <c r="A40" s="5"/>
      <c r="B40" s="6"/>
      <c r="C40" s="5"/>
      <c r="D40" s="6"/>
      <c r="E40" s="8"/>
      <c r="F40" s="8"/>
    </row>
    <row r="41" spans="1:6">
      <c r="A41" s="5"/>
      <c r="B41" s="6"/>
      <c r="C41" s="5"/>
      <c r="D41" s="6"/>
      <c r="E41" s="8"/>
      <c r="F41" s="8"/>
    </row>
    <row r="42" spans="1:6">
      <c r="A42" s="5"/>
      <c r="B42" s="6"/>
      <c r="C42" s="5"/>
      <c r="D42" s="6"/>
      <c r="E42" s="8"/>
      <c r="F42" s="8"/>
    </row>
    <row r="43" spans="1:6">
      <c r="A43" s="5"/>
      <c r="B43" s="6"/>
      <c r="C43" s="5"/>
      <c r="D43" s="6"/>
      <c r="E43" s="8"/>
      <c r="F43" s="8"/>
    </row>
    <row r="44" spans="1:6">
      <c r="A44" s="5"/>
      <c r="B44" s="6"/>
      <c r="C44" s="5"/>
      <c r="D44" s="6"/>
      <c r="E44" s="8"/>
      <c r="F44" s="8"/>
    </row>
    <row r="45" spans="1:6">
      <c r="A45" s="5"/>
      <c r="B45" s="6"/>
      <c r="C45" s="5"/>
      <c r="D45" s="6"/>
      <c r="E45" s="8"/>
      <c r="F45" s="8"/>
    </row>
    <row r="46" spans="1:6">
      <c r="A46" s="5"/>
      <c r="B46" s="6"/>
      <c r="C46" s="5"/>
      <c r="D46" s="6"/>
      <c r="E46" s="8"/>
      <c r="F46" s="8"/>
    </row>
    <row r="47" spans="1:6">
      <c r="A47" s="5"/>
      <c r="B47" s="6"/>
      <c r="C47" s="5"/>
      <c r="D47" s="6"/>
      <c r="E47" s="8"/>
      <c r="F47" s="8"/>
    </row>
    <row r="48" spans="1:6">
      <c r="A48" s="5"/>
      <c r="B48" s="6"/>
      <c r="C48" s="5"/>
      <c r="D48" s="6"/>
      <c r="E48" s="8"/>
      <c r="F48" s="8"/>
    </row>
    <row r="49" spans="1:6">
      <c r="A49" s="5"/>
      <c r="B49" s="6"/>
      <c r="C49" s="5"/>
      <c r="D49" s="6"/>
      <c r="E49" s="8"/>
      <c r="F49" s="8"/>
    </row>
    <row r="50" spans="1:6">
      <c r="A50" s="5"/>
      <c r="B50" s="6"/>
      <c r="C50" s="5"/>
      <c r="D50" s="6"/>
      <c r="E50" s="8"/>
      <c r="F50" s="8"/>
    </row>
    <row r="51" spans="1:6">
      <c r="A51" s="5"/>
      <c r="B51" s="6"/>
      <c r="C51" s="5"/>
      <c r="D51" s="6"/>
      <c r="E51" s="8"/>
      <c r="F51" s="8"/>
    </row>
    <row r="52" spans="1:6">
      <c r="A52" s="5"/>
      <c r="B52" s="6"/>
      <c r="C52" s="5"/>
      <c r="D52" s="6"/>
      <c r="E52" s="8"/>
      <c r="F52" s="8"/>
    </row>
    <row r="53" spans="1:6">
      <c r="A53" s="5"/>
      <c r="B53" s="6"/>
      <c r="C53" s="5"/>
      <c r="D53" s="6"/>
      <c r="E53" s="8"/>
      <c r="F53" s="8"/>
    </row>
    <row r="54" spans="1:6">
      <c r="A54" s="5"/>
      <c r="B54" s="6"/>
      <c r="C54" s="5"/>
      <c r="D54" s="6"/>
      <c r="E54" s="8"/>
      <c r="F54" s="8"/>
    </row>
    <row r="55" spans="1:6">
      <c r="A55" s="5"/>
      <c r="B55" s="6"/>
      <c r="C55" s="5"/>
      <c r="D55" s="6"/>
      <c r="E55" s="8"/>
      <c r="F55" s="8"/>
    </row>
    <row r="56" spans="1:6">
      <c r="A56" s="5"/>
      <c r="B56" s="6"/>
      <c r="C56" s="5"/>
      <c r="D56" s="6"/>
      <c r="E56" s="8"/>
      <c r="F56" s="8"/>
    </row>
    <row r="57" spans="1:6">
      <c r="A57" s="5"/>
      <c r="B57" s="6"/>
      <c r="C57" s="5"/>
      <c r="D57" s="6"/>
      <c r="E57" s="8"/>
      <c r="F57" s="8"/>
    </row>
    <row r="58" spans="1:6">
      <c r="A58" s="5"/>
      <c r="B58" s="6"/>
      <c r="C58" s="5"/>
      <c r="D58" s="6"/>
    </row>
    <row r="59" spans="1:6">
      <c r="A59" s="5"/>
      <c r="B59" s="6"/>
      <c r="C59" s="5"/>
      <c r="D59" s="6"/>
    </row>
    <row r="60" spans="1:6">
      <c r="A60" s="5"/>
      <c r="B60" s="6"/>
      <c r="C60" s="5"/>
      <c r="D60" s="6"/>
    </row>
    <row r="61" spans="1:6">
      <c r="A61" s="5"/>
      <c r="B61" s="6"/>
      <c r="C61" s="5"/>
      <c r="D61" s="6"/>
    </row>
    <row r="62" spans="1:6">
      <c r="A62" s="5"/>
      <c r="B62" s="6"/>
      <c r="C62" s="5"/>
      <c r="D62" s="6"/>
    </row>
    <row r="63" spans="1:6">
      <c r="A63" s="5"/>
      <c r="B63" s="6"/>
      <c r="C63" s="5"/>
      <c r="D63" s="6"/>
    </row>
    <row r="64" spans="1:6">
      <c r="A64" s="5"/>
      <c r="B64" s="6"/>
      <c r="C64" s="5"/>
      <c r="D64" s="6"/>
    </row>
    <row r="65" spans="1:4">
      <c r="A65" s="5"/>
      <c r="B65" s="6"/>
      <c r="C65" s="5"/>
      <c r="D65" s="6"/>
    </row>
    <row r="66" spans="1:4">
      <c r="A66" s="5"/>
      <c r="B66" s="6"/>
      <c r="C66" s="5"/>
      <c r="D66" s="6"/>
    </row>
    <row r="67" spans="1:4">
      <c r="A67" s="5"/>
      <c r="B67" s="6"/>
      <c r="C67" s="5"/>
      <c r="D67" s="6"/>
    </row>
    <row r="68" spans="1:4">
      <c r="A68" s="5"/>
      <c r="B68" s="6"/>
      <c r="C68" s="5"/>
      <c r="D68" s="6"/>
    </row>
    <row r="69" spans="1:4">
      <c r="A69" s="5"/>
      <c r="B69" s="6"/>
      <c r="C69" s="5"/>
      <c r="D69" s="6"/>
    </row>
    <row r="70" spans="1:4">
      <c r="A70" s="5"/>
      <c r="B70" s="6"/>
      <c r="C70" s="5"/>
      <c r="D70" s="6"/>
    </row>
    <row r="71" spans="1:4">
      <c r="A71" s="5"/>
      <c r="B71" s="6"/>
      <c r="C71" s="5"/>
      <c r="D71" s="6"/>
    </row>
    <row r="72" spans="1:4">
      <c r="A72" s="5"/>
      <c r="B72" s="6"/>
      <c r="C72" s="5"/>
      <c r="D72" s="6"/>
    </row>
    <row r="73" spans="1:4">
      <c r="A73" s="5"/>
      <c r="B73" s="6"/>
      <c r="C73" s="5"/>
      <c r="D73" s="6"/>
    </row>
    <row r="74" spans="1:4">
      <c r="A74" s="5"/>
      <c r="B74" s="6"/>
      <c r="C74" s="5"/>
      <c r="D74" s="6"/>
    </row>
    <row r="75" spans="1:4">
      <c r="A75" s="5"/>
      <c r="B75" s="6"/>
      <c r="C75" s="5"/>
      <c r="D75" s="6"/>
    </row>
    <row r="76" spans="1:4">
      <c r="A76" s="5"/>
      <c r="B76" s="6"/>
      <c r="C76" s="5"/>
      <c r="D76" s="6"/>
    </row>
    <row r="77" spans="1:4">
      <c r="A77" s="5"/>
      <c r="B77" s="6"/>
      <c r="C77" s="5"/>
      <c r="D77" s="6"/>
    </row>
    <row r="78" spans="1:4">
      <c r="A78" s="5"/>
      <c r="B78" s="6"/>
      <c r="C78" s="5"/>
      <c r="D78" s="6"/>
    </row>
    <row r="79" spans="1:4">
      <c r="A79" s="5"/>
      <c r="B79" s="6"/>
      <c r="C79" s="5"/>
      <c r="D79" s="6"/>
    </row>
    <row r="80" spans="1:4">
      <c r="A80" s="5"/>
      <c r="B80" s="6"/>
      <c r="C80" s="5"/>
      <c r="D80" s="6"/>
    </row>
    <row r="81" spans="1:4">
      <c r="A81" s="5"/>
      <c r="B81" s="6"/>
      <c r="C81" s="5"/>
      <c r="D81" s="6"/>
    </row>
    <row r="82" spans="1:4">
      <c r="A82" s="5"/>
      <c r="B82" s="6"/>
      <c r="C82" s="8"/>
      <c r="D82" s="8"/>
    </row>
    <row r="83" spans="1:4">
      <c r="A83" s="5"/>
      <c r="B83" s="6"/>
      <c r="C83" s="8"/>
      <c r="D83" s="8"/>
    </row>
    <row r="84" spans="1:4">
      <c r="A84" s="5"/>
      <c r="B84" s="6"/>
      <c r="C84" s="8"/>
      <c r="D84" s="8"/>
    </row>
    <row r="85" spans="1:4">
      <c r="A85" s="5"/>
      <c r="B85" s="6"/>
      <c r="C85" s="8"/>
      <c r="D85" s="8"/>
    </row>
    <row r="86" spans="1:4">
      <c r="A86" s="5"/>
      <c r="B86" s="6"/>
      <c r="C86" s="8"/>
      <c r="D86" s="8"/>
    </row>
    <row r="87" spans="1:4">
      <c r="A87" s="5"/>
      <c r="B87" s="6"/>
      <c r="C87" s="8"/>
      <c r="D87" s="8"/>
    </row>
    <row r="88" spans="1:4">
      <c r="A88" s="5"/>
      <c r="B88" s="6"/>
      <c r="C88" s="8"/>
      <c r="D88" s="8"/>
    </row>
    <row r="89" spans="1:4">
      <c r="A89" s="5"/>
      <c r="B89" s="6"/>
      <c r="C89" s="8"/>
      <c r="D89" s="8"/>
    </row>
    <row r="90" spans="1:4">
      <c r="A90" s="5"/>
      <c r="B90" s="6"/>
      <c r="C90" s="8"/>
      <c r="D90" s="8"/>
    </row>
    <row r="91" spans="1:4">
      <c r="A91" s="5"/>
      <c r="B91" s="6"/>
      <c r="C91" s="8"/>
      <c r="D91" s="8"/>
    </row>
    <row r="92" spans="1:4">
      <c r="A92" s="5"/>
      <c r="B92" s="6"/>
      <c r="C92" s="8"/>
      <c r="D92" s="8"/>
    </row>
    <row r="93" spans="1:4">
      <c r="A93" s="5"/>
      <c r="B93" s="6"/>
      <c r="C93" s="8"/>
      <c r="D93" s="8"/>
    </row>
    <row r="94" spans="1:4">
      <c r="A94" s="5"/>
      <c r="B94" s="6"/>
      <c r="C94" s="8"/>
      <c r="D94" s="8"/>
    </row>
    <row r="95" spans="1:4">
      <c r="A95" s="5"/>
      <c r="B95" s="6"/>
      <c r="C95" s="8"/>
      <c r="D95" s="8"/>
    </row>
    <row r="96" spans="1:4">
      <c r="A96" s="5"/>
      <c r="B96" s="6"/>
      <c r="C96" s="8"/>
      <c r="D96" s="8"/>
    </row>
    <row r="97" spans="1:4">
      <c r="A97" s="5"/>
      <c r="B97" s="6"/>
      <c r="C97" s="8"/>
      <c r="D97" s="8"/>
    </row>
    <row r="98" spans="1:4">
      <c r="A98" s="5"/>
      <c r="B98" s="6"/>
      <c r="C98" s="8"/>
      <c r="D98" s="8"/>
    </row>
    <row r="99" spans="1:4">
      <c r="A99" s="5"/>
      <c r="B99" s="6"/>
      <c r="C99" s="8"/>
      <c r="D99" s="8"/>
    </row>
    <row r="100" spans="1:4">
      <c r="A100" s="5"/>
      <c r="B100" s="6"/>
      <c r="C100" s="8"/>
      <c r="D100" s="8"/>
    </row>
    <row r="101" spans="1:4">
      <c r="A101" s="5"/>
      <c r="B101" s="6"/>
      <c r="C101" s="8"/>
      <c r="D101" s="8"/>
    </row>
    <row r="102" spans="1:4">
      <c r="A102" s="5"/>
      <c r="B102" s="6"/>
      <c r="C102" s="8"/>
      <c r="D102" s="8"/>
    </row>
    <row r="103" spans="1:4">
      <c r="A103" s="5"/>
      <c r="B103" s="6"/>
      <c r="C103" s="8"/>
      <c r="D103" s="8"/>
    </row>
    <row r="104" spans="1:4">
      <c r="A104" s="5"/>
      <c r="B104" s="6"/>
      <c r="C104" s="8"/>
      <c r="D104" s="8"/>
    </row>
    <row r="105" spans="1:4">
      <c r="A105" s="5"/>
      <c r="B105" s="6"/>
      <c r="C105" s="8"/>
      <c r="D105" s="8"/>
    </row>
    <row r="106" spans="1:4">
      <c r="A106" s="5"/>
      <c r="B106" s="6"/>
      <c r="C106" s="8"/>
      <c r="D106" s="8"/>
    </row>
    <row r="107" spans="1:4">
      <c r="A107" s="5"/>
      <c r="B107" s="6"/>
      <c r="C107" s="8"/>
      <c r="D107" s="8"/>
    </row>
    <row r="108" spans="1:4">
      <c r="A108" s="5"/>
      <c r="B108" s="6"/>
      <c r="C108" s="8"/>
      <c r="D108" s="8"/>
    </row>
    <row r="109" spans="1:4">
      <c r="A109" s="5"/>
      <c r="B109" s="6"/>
      <c r="C109" s="8"/>
      <c r="D109" s="8"/>
    </row>
    <row r="110" spans="1:4">
      <c r="A110" s="5"/>
      <c r="B110" s="6"/>
      <c r="C110" s="8"/>
      <c r="D110" s="8"/>
    </row>
    <row r="111" spans="1:4">
      <c r="A111" s="5"/>
      <c r="B111" s="6"/>
      <c r="C111" s="8"/>
      <c r="D111" s="8"/>
    </row>
    <row r="112" spans="1:4">
      <c r="A112" s="5"/>
      <c r="B112" s="6"/>
      <c r="C112" s="8"/>
      <c r="D112" s="8"/>
    </row>
    <row r="113" spans="1:2">
      <c r="A113" s="5"/>
      <c r="B113" s="6"/>
    </row>
    <row r="114" spans="1:2">
      <c r="A114" s="5"/>
      <c r="B114" s="6"/>
    </row>
    <row r="115" spans="1:2">
      <c r="A115" s="5"/>
      <c r="B115" s="6"/>
    </row>
    <row r="116" spans="1:2">
      <c r="A116" s="5"/>
      <c r="B116" s="6"/>
    </row>
    <row r="117" spans="1:2">
      <c r="A117" s="5"/>
      <c r="B117" s="6"/>
    </row>
    <row r="118" spans="1:2">
      <c r="A118" s="5"/>
      <c r="B118" s="6"/>
    </row>
    <row r="119" spans="1:2">
      <c r="A119" s="5"/>
      <c r="B119" s="6"/>
    </row>
    <row r="120" spans="1:2">
      <c r="A120" s="5"/>
      <c r="B120" s="6"/>
    </row>
    <row r="121" spans="1:2">
      <c r="A121" s="5"/>
      <c r="B121" s="6"/>
    </row>
    <row r="122" spans="1:2">
      <c r="A122" s="5"/>
      <c r="B122" s="6"/>
    </row>
    <row r="123" spans="1:2">
      <c r="A123" s="5"/>
      <c r="B123" s="6"/>
    </row>
    <row r="124" spans="1:2">
      <c r="A124" s="5"/>
      <c r="B124" s="6"/>
    </row>
    <row r="125" spans="1:2">
      <c r="A125" s="5"/>
      <c r="B125" s="6"/>
    </row>
    <row r="126" spans="1:2">
      <c r="A126" s="5"/>
      <c r="B126" s="6"/>
    </row>
    <row r="127" spans="1:2">
      <c r="A127" s="5"/>
      <c r="B127" s="6"/>
    </row>
    <row r="128" spans="1:2">
      <c r="A128" s="5"/>
      <c r="B128" s="6"/>
    </row>
    <row r="129" spans="1:2">
      <c r="A129" s="5"/>
      <c r="B129" s="6"/>
    </row>
    <row r="130" spans="1:2">
      <c r="A130" s="5"/>
      <c r="B130" s="6"/>
    </row>
    <row r="131" spans="1:2">
      <c r="A131" s="5"/>
      <c r="B131" s="6"/>
    </row>
    <row r="132" spans="1:2">
      <c r="A132" s="5"/>
      <c r="B132" s="6"/>
    </row>
    <row r="133" spans="1:2">
      <c r="A133" s="5"/>
      <c r="B133" s="6"/>
    </row>
    <row r="134" spans="1:2">
      <c r="A134" s="5"/>
      <c r="B134" s="6"/>
    </row>
    <row r="135" spans="1:2">
      <c r="A135" s="5"/>
      <c r="B135" s="6"/>
    </row>
    <row r="136" spans="1:2">
      <c r="A136" s="8"/>
      <c r="B136" s="8"/>
    </row>
    <row r="137" spans="1:2">
      <c r="A137" s="8"/>
      <c r="B137" s="8"/>
    </row>
    <row r="138" spans="1:2">
      <c r="A138" s="8"/>
      <c r="B138" s="8"/>
    </row>
    <row r="139" spans="1:2">
      <c r="A139" s="8"/>
      <c r="B139" s="8"/>
    </row>
    <row r="140" spans="1:2">
      <c r="A140" s="8"/>
      <c r="B140" s="8"/>
    </row>
    <row r="141" spans="1:2">
      <c r="A141" s="8"/>
      <c r="B141" s="8"/>
    </row>
    <row r="142" spans="1:2">
      <c r="A142" s="8"/>
      <c r="B142" s="8"/>
    </row>
    <row r="143" spans="1:2">
      <c r="A143" s="8"/>
      <c r="B143" s="8"/>
    </row>
    <row r="144" spans="1:2">
      <c r="A144" s="8"/>
      <c r="B144" s="8"/>
    </row>
    <row r="145" spans="1:2">
      <c r="A145" s="8"/>
      <c r="B145" s="8"/>
    </row>
    <row r="146" spans="1:2">
      <c r="A146" s="8"/>
      <c r="B146" s="8"/>
    </row>
    <row r="147" spans="1:2">
      <c r="A147" s="8"/>
      <c r="B147" s="8"/>
    </row>
    <row r="148" spans="1:2">
      <c r="A148" s="8"/>
      <c r="B148" s="8"/>
    </row>
    <row r="149" spans="1:2">
      <c r="A149" s="8"/>
      <c r="B149" s="8"/>
    </row>
    <row r="150" spans="1:2">
      <c r="A150" s="8"/>
      <c r="B150" s="8"/>
    </row>
    <row r="151" spans="1:2">
      <c r="A151" s="8"/>
      <c r="B151" s="8"/>
    </row>
    <row r="152" spans="1:2">
      <c r="A152" s="8"/>
      <c r="B152" s="8"/>
    </row>
    <row r="153" spans="1:2">
      <c r="A153" s="8"/>
      <c r="B153" s="8"/>
    </row>
    <row r="154" spans="1:2">
      <c r="A154" s="8"/>
      <c r="B154" s="8"/>
    </row>
    <row r="155" spans="1:2">
      <c r="A155" s="8"/>
      <c r="B155" s="8"/>
    </row>
    <row r="156" spans="1:2">
      <c r="A156" s="8"/>
      <c r="B156" s="8"/>
    </row>
    <row r="157" spans="1:2">
      <c r="A157" s="8"/>
      <c r="B157" s="8"/>
    </row>
    <row r="158" spans="1:2">
      <c r="A158" s="8"/>
      <c r="B158" s="8"/>
    </row>
    <row r="159" spans="1:2">
      <c r="A159" s="8"/>
      <c r="B159" s="8"/>
    </row>
    <row r="160" spans="1:2">
      <c r="A160" s="8"/>
      <c r="B160" s="8"/>
    </row>
    <row r="161" spans="1:2">
      <c r="A161" s="8"/>
      <c r="B161" s="8"/>
    </row>
    <row r="162" spans="1:2">
      <c r="A162" s="8"/>
      <c r="B162" s="8"/>
    </row>
    <row r="163" spans="1:2">
      <c r="A163" s="8"/>
      <c r="B163" s="8"/>
    </row>
    <row r="164" spans="1:2">
      <c r="A164" s="8"/>
      <c r="B164" s="8"/>
    </row>
    <row r="165" spans="1:2">
      <c r="A165" s="8"/>
      <c r="B165" s="8"/>
    </row>
    <row r="166" spans="1:2">
      <c r="A166" s="8"/>
      <c r="B166" s="8"/>
    </row>
  </sheetData>
  <mergeCells count="5">
    <mergeCell ref="A2:F2"/>
    <mergeCell ref="A3:B3"/>
    <mergeCell ref="C3:D3"/>
    <mergeCell ref="E3:F3"/>
    <mergeCell ref="H3:I3"/>
  </mergeCells>
  <hyperlinks>
    <hyperlink ref="H3:I3" location="Contents!A1" display="Return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90" zoomScaleNormal="90" workbookViewId="0">
      <selection activeCell="B1" sqref="B1:K1"/>
    </sheetView>
  </sheetViews>
  <sheetFormatPr defaultRowHeight="12.75"/>
  <cols>
    <col min="1" max="1" width="1.28515625" style="10" customWidth="1"/>
    <col min="2" max="2" width="4" style="10" customWidth="1"/>
    <col min="3" max="3" width="3.140625" style="10" customWidth="1"/>
    <col min="4" max="4" width="3.5703125" style="10" customWidth="1"/>
    <col min="5" max="5" width="40.42578125" style="10" customWidth="1"/>
    <col min="6" max="6" width="0.5703125" style="10" customWidth="1"/>
    <col min="7" max="7" width="19.7109375" style="10" customWidth="1"/>
    <col min="8" max="8" width="0.5703125" style="10" customWidth="1"/>
    <col min="9" max="9" width="19.7109375" style="10" customWidth="1"/>
    <col min="10" max="10" width="0.5703125" style="10" customWidth="1"/>
    <col min="11" max="11" width="15.7109375" style="10" customWidth="1"/>
    <col min="12" max="16384" width="9.140625" style="10"/>
  </cols>
  <sheetData>
    <row r="1" spans="1:15" ht="29.25" customHeight="1">
      <c r="A1" s="11"/>
      <c r="B1" s="209" t="s">
        <v>638</v>
      </c>
      <c r="C1" s="210"/>
      <c r="D1" s="210"/>
      <c r="E1" s="210"/>
      <c r="F1" s="210"/>
      <c r="G1" s="210"/>
      <c r="H1" s="210"/>
      <c r="I1" s="210"/>
      <c r="J1" s="210"/>
      <c r="K1" s="210"/>
    </row>
    <row r="2" spans="1:15" ht="3" customHeight="1">
      <c r="A2" s="11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5" ht="3" customHeight="1">
      <c r="A3" s="71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5" ht="39.75" customHeight="1">
      <c r="A4" s="11"/>
      <c r="B4" s="212" t="s">
        <v>635</v>
      </c>
      <c r="C4" s="212"/>
      <c r="D4" s="212"/>
      <c r="E4" s="212"/>
      <c r="F4" s="75"/>
      <c r="G4" s="213" t="s">
        <v>636</v>
      </c>
      <c r="H4" s="213"/>
      <c r="I4" s="213"/>
      <c r="J4" s="76"/>
      <c r="K4" s="77" t="s">
        <v>637</v>
      </c>
    </row>
    <row r="5" spans="1:15" ht="3" customHeight="1">
      <c r="A5" s="11"/>
      <c r="B5" s="212"/>
      <c r="C5" s="212"/>
      <c r="D5" s="212"/>
      <c r="E5" s="212"/>
      <c r="F5" s="75"/>
      <c r="G5" s="76"/>
      <c r="H5" s="76"/>
      <c r="I5" s="76"/>
      <c r="J5" s="76"/>
      <c r="K5" s="78"/>
    </row>
    <row r="6" spans="1:15" ht="30" customHeight="1">
      <c r="A6" s="11"/>
      <c r="B6" s="212"/>
      <c r="C6" s="212"/>
      <c r="D6" s="212"/>
      <c r="E6" s="212"/>
      <c r="F6" s="75"/>
      <c r="G6" s="132" t="s">
        <v>1094</v>
      </c>
      <c r="H6" s="79"/>
      <c r="I6" s="132" t="s">
        <v>1095</v>
      </c>
      <c r="J6" s="80"/>
      <c r="K6" s="81" t="s">
        <v>297</v>
      </c>
      <c r="N6" s="164"/>
      <c r="O6" s="164"/>
    </row>
    <row r="7" spans="1:15" ht="1.5" customHeight="1">
      <c r="A7" s="11"/>
      <c r="B7" s="12"/>
      <c r="C7" s="12"/>
      <c r="D7" s="12"/>
      <c r="E7" s="12"/>
      <c r="F7" s="12"/>
      <c r="G7" s="59"/>
      <c r="H7" s="59"/>
      <c r="I7" s="59"/>
      <c r="J7" s="59"/>
      <c r="K7" s="12"/>
    </row>
    <row r="8" spans="1:15" ht="13.5" customHeight="1">
      <c r="A8" s="11"/>
      <c r="B8" s="60" t="s">
        <v>519</v>
      </c>
      <c r="C8" s="60"/>
      <c r="D8" s="12"/>
      <c r="E8" s="12"/>
      <c r="F8" s="12"/>
      <c r="G8" s="12"/>
      <c r="H8" s="12"/>
      <c r="I8" s="12"/>
      <c r="J8" s="12"/>
      <c r="K8" s="12"/>
    </row>
    <row r="9" spans="1:15" ht="13.5" customHeight="1">
      <c r="A9" s="11"/>
      <c r="B9" s="66"/>
      <c r="C9" s="66"/>
      <c r="D9" s="66" t="s">
        <v>520</v>
      </c>
      <c r="E9" s="66"/>
      <c r="F9" s="12"/>
      <c r="G9" s="67">
        <f>G15+G27</f>
        <v>15035.961960999999</v>
      </c>
      <c r="H9" s="58"/>
      <c r="I9" s="67">
        <f>I15+I27</f>
        <v>12413.134232</v>
      </c>
      <c r="J9" s="58"/>
      <c r="K9" s="68">
        <f>I9/G9*100-100</f>
        <v>-17.443697555254801</v>
      </c>
    </row>
    <row r="10" spans="1:15" ht="13.5" customHeight="1">
      <c r="A10" s="11"/>
      <c r="B10" s="12"/>
      <c r="C10" s="12"/>
      <c r="D10" s="12" t="s">
        <v>525</v>
      </c>
      <c r="E10" s="12"/>
      <c r="F10" s="12"/>
      <c r="G10" s="58">
        <f>G16+G28</f>
        <v>19953.421689999999</v>
      </c>
      <c r="H10" s="58"/>
      <c r="I10" s="58">
        <f>I16+I28</f>
        <v>16695.341060999999</v>
      </c>
      <c r="J10" s="58"/>
      <c r="K10" s="61">
        <f>I10/G10*100-100</f>
        <v>-16.328430680302034</v>
      </c>
      <c r="N10" s="154"/>
      <c r="O10" s="154"/>
    </row>
    <row r="11" spans="1:15" ht="13.5" customHeight="1">
      <c r="A11" s="11"/>
      <c r="B11" s="66"/>
      <c r="C11" s="66"/>
      <c r="D11" s="66" t="s">
        <v>521</v>
      </c>
      <c r="E11" s="66"/>
      <c r="F11" s="12"/>
      <c r="G11" s="67">
        <f>G9-G10</f>
        <v>-4917.4597290000002</v>
      </c>
      <c r="H11" s="58"/>
      <c r="I11" s="67">
        <f>I9-I10</f>
        <v>-4282.2068289999988</v>
      </c>
      <c r="J11" s="58"/>
      <c r="K11" s="68"/>
    </row>
    <row r="12" spans="1:15" ht="13.5" customHeight="1">
      <c r="A12" s="11"/>
      <c r="B12" s="12"/>
      <c r="C12" s="12"/>
      <c r="D12" s="12" t="s">
        <v>522</v>
      </c>
      <c r="E12" s="12"/>
      <c r="F12" s="12"/>
      <c r="G12" s="58">
        <f>G9/G10*100</f>
        <v>75.355305945022593</v>
      </c>
      <c r="H12" s="58"/>
      <c r="I12" s="58">
        <f>I9/I10*100</f>
        <v>74.350887392153055</v>
      </c>
      <c r="J12" s="58"/>
      <c r="K12" s="62"/>
    </row>
    <row r="13" spans="1:15" ht="25.5" customHeight="1">
      <c r="A13" s="11"/>
      <c r="B13" s="69"/>
      <c r="C13" s="66"/>
      <c r="D13" s="211" t="s">
        <v>523</v>
      </c>
      <c r="E13" s="211"/>
      <c r="F13" s="12"/>
      <c r="G13" s="107">
        <v>-3525.1155950000029</v>
      </c>
      <c r="H13" s="161"/>
      <c r="I13" s="107">
        <v>-3177.8500909999984</v>
      </c>
      <c r="J13" s="161"/>
      <c r="K13" s="162"/>
    </row>
    <row r="14" spans="1:15" ht="13.5" customHeight="1">
      <c r="A14" s="11"/>
      <c r="B14" s="100" t="s">
        <v>703</v>
      </c>
      <c r="C14" s="100"/>
      <c r="D14" s="100"/>
      <c r="E14" s="14"/>
      <c r="F14" s="14"/>
      <c r="G14" s="72"/>
      <c r="H14" s="72"/>
      <c r="I14" s="72"/>
      <c r="J14" s="72"/>
      <c r="K14" s="101"/>
    </row>
    <row r="15" spans="1:15" ht="13.5" customHeight="1">
      <c r="A15" s="11"/>
      <c r="B15" s="66"/>
      <c r="C15" s="66"/>
      <c r="D15" s="66" t="s">
        <v>520</v>
      </c>
      <c r="E15" s="66"/>
      <c r="F15" s="14"/>
      <c r="G15" s="67">
        <v>10670.170000999999</v>
      </c>
      <c r="H15" s="72"/>
      <c r="I15" s="67">
        <v>8681.0863239999999</v>
      </c>
      <c r="J15" s="72"/>
      <c r="K15" s="68">
        <f>I15/G15*100-100</f>
        <v>-18.641536890354914</v>
      </c>
    </row>
    <row r="16" spans="1:15" ht="13.5" customHeight="1">
      <c r="A16" s="11"/>
      <c r="B16" s="14"/>
      <c r="C16" s="14"/>
      <c r="D16" s="12" t="s">
        <v>525</v>
      </c>
      <c r="E16" s="12"/>
      <c r="F16" s="14"/>
      <c r="G16" s="72">
        <v>14872.499252999998</v>
      </c>
      <c r="H16" s="72"/>
      <c r="I16" s="72">
        <v>12069.433621</v>
      </c>
      <c r="J16" s="72"/>
      <c r="K16" s="101">
        <f>I16/G16*100-100</f>
        <v>-18.847307263670416</v>
      </c>
    </row>
    <row r="17" spans="1:14" ht="13.5" customHeight="1">
      <c r="A17" s="11"/>
      <c r="B17" s="66"/>
      <c r="C17" s="66"/>
      <c r="D17" s="66" t="s">
        <v>521</v>
      </c>
      <c r="E17" s="66"/>
      <c r="F17" s="14"/>
      <c r="G17" s="67">
        <f>G15-G16</f>
        <v>-4202.3292519999995</v>
      </c>
      <c r="H17" s="72"/>
      <c r="I17" s="67">
        <f>I15-I16</f>
        <v>-3388.3472970000003</v>
      </c>
      <c r="J17" s="72"/>
      <c r="K17" s="68"/>
    </row>
    <row r="18" spans="1:14" ht="13.5" customHeight="1">
      <c r="A18" s="11"/>
      <c r="B18" s="14"/>
      <c r="C18" s="14"/>
      <c r="D18" s="12" t="s">
        <v>522</v>
      </c>
      <c r="E18" s="12"/>
      <c r="F18" s="14"/>
      <c r="G18" s="102">
        <f>G15/G16*100</f>
        <v>71.744296768733548</v>
      </c>
      <c r="H18" s="102"/>
      <c r="I18" s="102">
        <f>I15/I16*100</f>
        <v>71.926211258956641</v>
      </c>
      <c r="J18" s="72"/>
      <c r="K18" s="103"/>
    </row>
    <row r="19" spans="1:14" ht="26.25" customHeight="1">
      <c r="A19" s="11"/>
      <c r="B19" s="69"/>
      <c r="C19" s="66"/>
      <c r="D19" s="211" t="s">
        <v>523</v>
      </c>
      <c r="E19" s="211"/>
      <c r="F19" s="14"/>
      <c r="G19" s="107">
        <v>-4127.7398190000004</v>
      </c>
      <c r="H19" s="104"/>
      <c r="I19" s="107">
        <v>-3386.8950729999997</v>
      </c>
      <c r="J19" s="104"/>
      <c r="K19" s="162"/>
    </row>
    <row r="20" spans="1:14" ht="13.5" customHeight="1">
      <c r="A20" s="11"/>
      <c r="B20" s="100"/>
      <c r="C20" s="100" t="s">
        <v>524</v>
      </c>
      <c r="D20" s="14"/>
      <c r="E20" s="14"/>
      <c r="F20" s="14"/>
      <c r="G20" s="104"/>
      <c r="H20" s="104"/>
      <c r="I20" s="104"/>
      <c r="J20" s="72"/>
      <c r="K20" s="101"/>
    </row>
    <row r="21" spans="1:14" ht="13.5" customHeight="1">
      <c r="A21" s="11"/>
      <c r="B21" s="66"/>
      <c r="C21" s="66"/>
      <c r="D21" s="66"/>
      <c r="E21" s="66" t="s">
        <v>520</v>
      </c>
      <c r="F21" s="14"/>
      <c r="G21" s="67">
        <v>9917.2191509999993</v>
      </c>
      <c r="H21" s="72"/>
      <c r="I21" s="67">
        <v>7991.7042460000011</v>
      </c>
      <c r="J21" s="72"/>
      <c r="K21" s="68">
        <f>I21/G21*100-100</f>
        <v>-19.415875314259239</v>
      </c>
      <c r="M21" s="32"/>
      <c r="N21" s="32"/>
    </row>
    <row r="22" spans="1:14" ht="13.5" customHeight="1">
      <c r="A22" s="11"/>
      <c r="B22" s="14"/>
      <c r="C22" s="14"/>
      <c r="D22" s="14"/>
      <c r="E22" s="12" t="s">
        <v>525</v>
      </c>
      <c r="F22" s="12"/>
      <c r="G22" s="72">
        <v>13887.955785999999</v>
      </c>
      <c r="H22" s="72"/>
      <c r="I22" s="72">
        <v>11202.667549999998</v>
      </c>
      <c r="J22" s="72"/>
      <c r="K22" s="101">
        <f>I22/G22*100-100</f>
        <v>-19.335374315541472</v>
      </c>
    </row>
    <row r="23" spans="1:14" ht="13.5" customHeight="1">
      <c r="A23" s="11"/>
      <c r="B23" s="66"/>
      <c r="C23" s="66"/>
      <c r="D23" s="66"/>
      <c r="E23" s="66" t="s">
        <v>521</v>
      </c>
      <c r="F23" s="14"/>
      <c r="G23" s="67">
        <f>G21-G22</f>
        <v>-3970.7366349999993</v>
      </c>
      <c r="H23" s="72"/>
      <c r="I23" s="67">
        <f>I21-I22</f>
        <v>-3210.9633039999972</v>
      </c>
      <c r="J23" s="72"/>
      <c r="K23" s="68"/>
    </row>
    <row r="24" spans="1:14" ht="13.5" customHeight="1">
      <c r="A24" s="11"/>
      <c r="B24" s="14"/>
      <c r="C24" s="14"/>
      <c r="D24" s="32"/>
      <c r="E24" s="12" t="s">
        <v>522</v>
      </c>
      <c r="F24" s="12"/>
      <c r="G24" s="72">
        <f>G21/G22*100</f>
        <v>71.408775372090602</v>
      </c>
      <c r="H24" s="72"/>
      <c r="I24" s="72">
        <f>I21/I22*100</f>
        <v>71.337511448333586</v>
      </c>
      <c r="J24" s="72"/>
      <c r="K24" s="103"/>
    </row>
    <row r="25" spans="1:14" ht="26.25" customHeight="1">
      <c r="A25" s="11"/>
      <c r="B25" s="69"/>
      <c r="C25" s="66"/>
      <c r="D25" s="66"/>
      <c r="E25" s="160" t="s">
        <v>523</v>
      </c>
      <c r="F25" s="14"/>
      <c r="G25" s="107">
        <v>-3929.4212819999993</v>
      </c>
      <c r="H25" s="104"/>
      <c r="I25" s="107">
        <v>-3292.2054299999972</v>
      </c>
      <c r="J25" s="104"/>
      <c r="K25" s="162"/>
    </row>
    <row r="26" spans="1:14" ht="13.5" customHeight="1">
      <c r="A26" s="11"/>
      <c r="B26" s="100" t="s">
        <v>704</v>
      </c>
      <c r="C26" s="100"/>
      <c r="D26" s="14"/>
      <c r="E26" s="14"/>
      <c r="F26" s="14"/>
      <c r="G26" s="72"/>
      <c r="H26" s="72"/>
      <c r="I26" s="72"/>
      <c r="J26" s="72"/>
      <c r="K26" s="101"/>
    </row>
    <row r="27" spans="1:14" ht="13.5" customHeight="1">
      <c r="A27" s="11"/>
      <c r="B27" s="66"/>
      <c r="C27" s="66"/>
      <c r="D27" s="66" t="s">
        <v>520</v>
      </c>
      <c r="E27" s="66"/>
      <c r="F27" s="14"/>
      <c r="G27" s="67">
        <v>4365.7919600000005</v>
      </c>
      <c r="H27" s="72"/>
      <c r="I27" s="67">
        <v>3732.047908</v>
      </c>
      <c r="J27" s="72"/>
      <c r="K27" s="68">
        <f>I27/G27*100-100</f>
        <v>-14.516130356335182</v>
      </c>
    </row>
    <row r="28" spans="1:14" ht="13.5" customHeight="1">
      <c r="A28" s="11"/>
      <c r="B28" s="14"/>
      <c r="C28" s="14"/>
      <c r="D28" s="12" t="s">
        <v>525</v>
      </c>
      <c r="E28" s="14"/>
      <c r="F28" s="14"/>
      <c r="G28" s="72">
        <v>5080.9224370000011</v>
      </c>
      <c r="H28" s="72"/>
      <c r="I28" s="72">
        <v>4625.9074400000009</v>
      </c>
      <c r="J28" s="72"/>
      <c r="K28" s="101">
        <f>I28/G28*100-100</f>
        <v>-8.9553619966035427</v>
      </c>
    </row>
    <row r="29" spans="1:14" ht="13.5" customHeight="1">
      <c r="B29" s="66"/>
      <c r="C29" s="66"/>
      <c r="D29" s="66" t="s">
        <v>521</v>
      </c>
      <c r="E29" s="66"/>
      <c r="F29" s="14"/>
      <c r="G29" s="67">
        <f>G27-G28</f>
        <v>-715.13047700000061</v>
      </c>
      <c r="H29" s="72"/>
      <c r="I29" s="67">
        <f>I27-I28</f>
        <v>-893.85953200000085</v>
      </c>
      <c r="J29" s="72"/>
      <c r="K29" s="68"/>
    </row>
    <row r="30" spans="1:14" ht="13.5" customHeight="1">
      <c r="B30" s="14"/>
      <c r="C30" s="14"/>
      <c r="D30" s="12" t="s">
        <v>522</v>
      </c>
      <c r="E30" s="14"/>
      <c r="F30" s="14"/>
      <c r="G30" s="72">
        <f>G27/G28*100</f>
        <v>85.925184139944378</v>
      </c>
      <c r="H30" s="72"/>
      <c r="I30" s="72">
        <f>I27/I28*100</f>
        <v>80.67709863213345</v>
      </c>
      <c r="J30" s="72"/>
      <c r="K30" s="103"/>
    </row>
    <row r="31" spans="1:14" ht="13.5" customHeight="1">
      <c r="A31" s="11"/>
      <c r="B31" s="69"/>
      <c r="C31" s="69" t="s">
        <v>356</v>
      </c>
      <c r="D31" s="105"/>
      <c r="E31" s="66"/>
      <c r="F31" s="14"/>
      <c r="G31" s="107"/>
      <c r="H31" s="104"/>
      <c r="I31" s="107"/>
      <c r="J31" s="72"/>
      <c r="K31" s="68"/>
    </row>
    <row r="32" spans="1:14" ht="13.5" customHeight="1">
      <c r="A32" s="11"/>
      <c r="B32" s="14"/>
      <c r="C32" s="14"/>
      <c r="D32" s="14" t="s">
        <v>355</v>
      </c>
      <c r="E32" s="14" t="s">
        <v>520</v>
      </c>
      <c r="F32" s="14"/>
      <c r="G32" s="72">
        <v>3941.6060050000006</v>
      </c>
      <c r="H32" s="72"/>
      <c r="I32" s="72">
        <v>3366.5703229999999</v>
      </c>
      <c r="J32" s="72"/>
      <c r="K32" s="101">
        <f>I32/G32*100-100</f>
        <v>-14.588867615651012</v>
      </c>
    </row>
    <row r="33" spans="1:14" ht="13.5" customHeight="1">
      <c r="A33" s="11"/>
      <c r="B33" s="66"/>
      <c r="C33" s="66"/>
      <c r="D33" s="66" t="s">
        <v>355</v>
      </c>
      <c r="E33" s="66" t="s">
        <v>525</v>
      </c>
      <c r="F33" s="14"/>
      <c r="G33" s="67">
        <v>3307.6361970000007</v>
      </c>
      <c r="H33" s="72"/>
      <c r="I33" s="67">
        <v>3088.011973000001</v>
      </c>
      <c r="J33" s="72"/>
      <c r="K33" s="68">
        <f>I33/G33*100-100</f>
        <v>-6.6399147584367739</v>
      </c>
    </row>
    <row r="34" spans="1:14" ht="13.5" customHeight="1">
      <c r="A34" s="11"/>
      <c r="B34" s="14"/>
      <c r="C34" s="14"/>
      <c r="D34" s="14" t="s">
        <v>355</v>
      </c>
      <c r="E34" s="14" t="s">
        <v>521</v>
      </c>
      <c r="F34" s="14"/>
      <c r="G34" s="72">
        <f>G32-G33</f>
        <v>633.96980799999983</v>
      </c>
      <c r="H34" s="72"/>
      <c r="I34" s="72">
        <f>I32-I33</f>
        <v>278.55834999999888</v>
      </c>
      <c r="J34" s="72"/>
      <c r="K34" s="101"/>
    </row>
    <row r="35" spans="1:14" ht="13.5" customHeight="1">
      <c r="A35" s="11"/>
      <c r="B35" s="66"/>
      <c r="C35" s="66"/>
      <c r="D35" s="106"/>
      <c r="E35" s="66" t="s">
        <v>522</v>
      </c>
      <c r="F35" s="14"/>
      <c r="G35" s="67">
        <f>G32/G33*100</f>
        <v>119.16685421979012</v>
      </c>
      <c r="H35" s="72"/>
      <c r="I35" s="67">
        <f>I32/I33*100</f>
        <v>109.02063698054188</v>
      </c>
      <c r="J35" s="72"/>
      <c r="K35" s="70"/>
    </row>
    <row r="36" spans="1:14" ht="3" customHeight="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163"/>
      <c r="M36" s="163"/>
      <c r="N36" s="163"/>
    </row>
    <row r="39" spans="1:14">
      <c r="G39" s="83"/>
      <c r="I39" s="83"/>
    </row>
    <row r="43" spans="1:14" ht="12.75" customHeight="1"/>
    <row r="44" spans="1:14">
      <c r="G44" s="83"/>
      <c r="I44" s="83"/>
    </row>
    <row r="45" spans="1:14">
      <c r="E45" s="14"/>
      <c r="F45" s="14"/>
      <c r="G45" s="84"/>
      <c r="H45" s="14"/>
      <c r="I45" s="84"/>
    </row>
  </sheetData>
  <mergeCells count="5">
    <mergeCell ref="B1:K1"/>
    <mergeCell ref="D13:E13"/>
    <mergeCell ref="D19:E19"/>
    <mergeCell ref="B4:E6"/>
    <mergeCell ref="G4:I4"/>
  </mergeCells>
  <phoneticPr fontId="1" type="noConversion"/>
  <hyperlinks>
    <hyperlink ref="K7:L7" location="Indice!A1" display="Voltar ao Indice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8"/>
  <sheetViews>
    <sheetView showGridLines="0" zoomScale="90" zoomScaleNormal="90" workbookViewId="0">
      <selection activeCell="A2" sqref="A2:AQ2"/>
    </sheetView>
  </sheetViews>
  <sheetFormatPr defaultRowHeight="12.75"/>
  <cols>
    <col min="1" max="1" width="11.7109375" style="10" customWidth="1"/>
    <col min="2" max="2" width="0.5703125" style="10" customWidth="1"/>
    <col min="3" max="3" width="8" style="10" customWidth="1"/>
    <col min="4" max="4" width="0.5703125" style="10" customWidth="1"/>
    <col min="5" max="5" width="8" style="10" customWidth="1"/>
    <col min="6" max="6" width="0.5703125" style="10" customWidth="1"/>
    <col min="7" max="7" width="10.85546875" style="10" customWidth="1"/>
    <col min="8" max="8" width="0.5703125" style="10" customWidth="1"/>
    <col min="9" max="9" width="10.85546875" style="10" customWidth="1"/>
    <col min="10" max="10" width="0.5703125" style="10" customWidth="1"/>
    <col min="11" max="11" width="8" style="10" customWidth="1"/>
    <col min="12" max="12" width="0.5703125" style="10" customWidth="1"/>
    <col min="13" max="13" width="8" style="10" customWidth="1"/>
    <col min="14" max="14" width="0.5703125" style="10" customWidth="1"/>
    <col min="15" max="15" width="10.85546875" style="10" customWidth="1"/>
    <col min="16" max="16" width="0.5703125" style="10" customWidth="1"/>
    <col min="17" max="17" width="10.85546875" style="10" customWidth="1"/>
    <col min="18" max="18" width="0.5703125" style="10" customWidth="1"/>
    <col min="19" max="19" width="8" style="10" customWidth="1"/>
    <col min="20" max="20" width="0.5703125" style="10" customWidth="1"/>
    <col min="21" max="21" width="8" style="10" customWidth="1"/>
    <col min="22" max="22" width="0.5703125" style="10" customWidth="1"/>
    <col min="23" max="23" width="10.85546875" style="10" customWidth="1"/>
    <col min="24" max="24" width="0.5703125" style="10" customWidth="1"/>
    <col min="25" max="25" width="10.85546875" style="10" customWidth="1"/>
    <col min="26" max="26" width="0.5703125" style="10" customWidth="1"/>
    <col min="27" max="27" width="8" style="10" customWidth="1"/>
    <col min="28" max="28" width="0.5703125" style="10" customWidth="1"/>
    <col min="29" max="29" width="8" style="10" customWidth="1"/>
    <col min="30" max="30" width="0.5703125" style="10" customWidth="1"/>
    <col min="31" max="31" width="10.85546875" style="10" customWidth="1"/>
    <col min="32" max="32" width="0.5703125" style="10" customWidth="1"/>
    <col min="33" max="33" width="10.85546875" style="10" customWidth="1"/>
    <col min="34" max="34" width="0.5703125" style="10" customWidth="1"/>
    <col min="35" max="35" width="8" style="10" customWidth="1"/>
    <col min="36" max="36" width="0.5703125" style="10" customWidth="1"/>
    <col min="37" max="37" width="8" style="10" customWidth="1"/>
    <col min="38" max="38" width="0.5703125" style="10" customWidth="1"/>
    <col min="39" max="39" width="10.85546875" style="10" customWidth="1"/>
    <col min="40" max="40" width="0.5703125" style="10" customWidth="1"/>
    <col min="41" max="41" width="10.85546875" style="10" customWidth="1"/>
    <col min="42" max="42" width="0.5703125" style="10" customWidth="1"/>
    <col min="43" max="43" width="11.7109375" style="10" customWidth="1"/>
    <col min="44" max="16384" width="9.140625" style="10"/>
  </cols>
  <sheetData>
    <row r="1" spans="1:46" ht="14.25" customHeight="1">
      <c r="A1" s="216" t="s">
        <v>357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</row>
    <row r="2" spans="1:46" ht="14.25" customHeight="1">
      <c r="A2" s="216" t="s">
        <v>540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</row>
    <row r="3" spans="1:46" ht="3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46" s="32" customFormat="1" ht="3.7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</row>
    <row r="5" spans="1:46" ht="26.25" customHeight="1">
      <c r="A5" s="212" t="s">
        <v>163</v>
      </c>
      <c r="B5" s="124"/>
      <c r="C5" s="214" t="s">
        <v>639</v>
      </c>
      <c r="D5" s="215"/>
      <c r="E5" s="215"/>
      <c r="F5" s="215"/>
      <c r="G5" s="215"/>
      <c r="H5" s="215"/>
      <c r="I5" s="215"/>
      <c r="J5" s="124"/>
      <c r="K5" s="214" t="s">
        <v>701</v>
      </c>
      <c r="L5" s="215"/>
      <c r="M5" s="215"/>
      <c r="N5" s="215"/>
      <c r="O5" s="215"/>
      <c r="P5" s="215"/>
      <c r="Q5" s="215"/>
      <c r="R5" s="124"/>
      <c r="S5" s="214" t="s">
        <v>702</v>
      </c>
      <c r="T5" s="215"/>
      <c r="U5" s="215"/>
      <c r="V5" s="215"/>
      <c r="W5" s="215"/>
      <c r="X5" s="215"/>
      <c r="Y5" s="215"/>
      <c r="Z5" s="124"/>
      <c r="AA5" s="214" t="s">
        <v>705</v>
      </c>
      <c r="AB5" s="215"/>
      <c r="AC5" s="215"/>
      <c r="AD5" s="215"/>
      <c r="AE5" s="215"/>
      <c r="AF5" s="215"/>
      <c r="AG5" s="215"/>
      <c r="AH5" s="124"/>
      <c r="AI5" s="214" t="s">
        <v>706</v>
      </c>
      <c r="AJ5" s="215"/>
      <c r="AK5" s="215"/>
      <c r="AL5" s="215"/>
      <c r="AM5" s="215"/>
      <c r="AN5" s="215"/>
      <c r="AO5" s="215"/>
      <c r="AP5" s="124"/>
      <c r="AQ5" s="212" t="s">
        <v>526</v>
      </c>
      <c r="AS5" s="164"/>
      <c r="AT5" s="164"/>
    </row>
    <row r="6" spans="1:46" ht="2.25" customHeight="1">
      <c r="A6" s="212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212"/>
    </row>
    <row r="7" spans="1:46" ht="27" customHeight="1">
      <c r="A7" s="212"/>
      <c r="B7" s="124"/>
      <c r="C7" s="213" t="s">
        <v>636</v>
      </c>
      <c r="D7" s="213"/>
      <c r="E7" s="213"/>
      <c r="F7" s="124"/>
      <c r="G7" s="212" t="s">
        <v>640</v>
      </c>
      <c r="H7" s="213"/>
      <c r="I7" s="213"/>
      <c r="J7" s="124"/>
      <c r="K7" s="213" t="s">
        <v>636</v>
      </c>
      <c r="L7" s="213"/>
      <c r="M7" s="213"/>
      <c r="N7" s="124"/>
      <c r="O7" s="212" t="s">
        <v>640</v>
      </c>
      <c r="P7" s="213"/>
      <c r="Q7" s="213"/>
      <c r="R7" s="124"/>
      <c r="S7" s="213" t="s">
        <v>636</v>
      </c>
      <c r="T7" s="213"/>
      <c r="U7" s="213"/>
      <c r="V7" s="124"/>
      <c r="W7" s="212" t="s">
        <v>640</v>
      </c>
      <c r="X7" s="213"/>
      <c r="Y7" s="213"/>
      <c r="Z7" s="124"/>
      <c r="AA7" s="213" t="s">
        <v>636</v>
      </c>
      <c r="AB7" s="213"/>
      <c r="AC7" s="213"/>
      <c r="AD7" s="124"/>
      <c r="AE7" s="212" t="s">
        <v>640</v>
      </c>
      <c r="AF7" s="213"/>
      <c r="AG7" s="213"/>
      <c r="AH7" s="124"/>
      <c r="AI7" s="213" t="s">
        <v>636</v>
      </c>
      <c r="AJ7" s="213"/>
      <c r="AK7" s="213"/>
      <c r="AL7" s="124"/>
      <c r="AM7" s="212" t="s">
        <v>640</v>
      </c>
      <c r="AN7" s="213"/>
      <c r="AO7" s="213"/>
      <c r="AP7" s="124"/>
      <c r="AQ7" s="212"/>
    </row>
    <row r="8" spans="1:46" ht="3" customHeight="1">
      <c r="A8" s="212"/>
      <c r="B8" s="124"/>
      <c r="C8" s="213"/>
      <c r="D8" s="213"/>
      <c r="E8" s="213"/>
      <c r="F8" s="124"/>
      <c r="G8" s="124"/>
      <c r="H8" s="124"/>
      <c r="I8" s="124"/>
      <c r="J8" s="124"/>
      <c r="K8" s="213"/>
      <c r="L8" s="213"/>
      <c r="M8" s="213"/>
      <c r="N8" s="124"/>
      <c r="O8" s="124"/>
      <c r="P8" s="124"/>
      <c r="Q8" s="124"/>
      <c r="R8" s="124"/>
      <c r="S8" s="213"/>
      <c r="T8" s="213"/>
      <c r="U8" s="213"/>
      <c r="V8" s="124"/>
      <c r="W8" s="124"/>
      <c r="X8" s="124"/>
      <c r="Y8" s="124"/>
      <c r="Z8" s="124"/>
      <c r="AA8" s="213"/>
      <c r="AB8" s="213"/>
      <c r="AC8" s="213"/>
      <c r="AD8" s="124"/>
      <c r="AE8" s="124"/>
      <c r="AF8" s="124"/>
      <c r="AG8" s="124"/>
      <c r="AH8" s="124"/>
      <c r="AI8" s="213"/>
      <c r="AJ8" s="213"/>
      <c r="AK8" s="213"/>
      <c r="AL8" s="124"/>
      <c r="AM8" s="124"/>
      <c r="AN8" s="124"/>
      <c r="AO8" s="124"/>
      <c r="AP8" s="124"/>
      <c r="AQ8" s="212"/>
    </row>
    <row r="9" spans="1:46">
      <c r="A9" s="212"/>
      <c r="B9" s="124"/>
      <c r="C9" s="213"/>
      <c r="D9" s="213"/>
      <c r="E9" s="213"/>
      <c r="F9" s="124"/>
      <c r="G9" s="213" t="s">
        <v>297</v>
      </c>
      <c r="H9" s="213"/>
      <c r="I9" s="213"/>
      <c r="J9" s="124"/>
      <c r="K9" s="213"/>
      <c r="L9" s="213"/>
      <c r="M9" s="213"/>
      <c r="N9" s="124"/>
      <c r="O9" s="213" t="s">
        <v>297</v>
      </c>
      <c r="P9" s="213"/>
      <c r="Q9" s="213"/>
      <c r="R9" s="124"/>
      <c r="S9" s="213"/>
      <c r="T9" s="213"/>
      <c r="U9" s="213"/>
      <c r="V9" s="124"/>
      <c r="W9" s="213" t="s">
        <v>297</v>
      </c>
      <c r="X9" s="213"/>
      <c r="Y9" s="213"/>
      <c r="Z9" s="124"/>
      <c r="AA9" s="213"/>
      <c r="AB9" s="213"/>
      <c r="AC9" s="213"/>
      <c r="AD9" s="124"/>
      <c r="AE9" s="213" t="s">
        <v>297</v>
      </c>
      <c r="AF9" s="213"/>
      <c r="AG9" s="213"/>
      <c r="AH9" s="124"/>
      <c r="AI9" s="213"/>
      <c r="AJ9" s="213"/>
      <c r="AK9" s="213"/>
      <c r="AL9" s="124"/>
      <c r="AM9" s="213" t="s">
        <v>297</v>
      </c>
      <c r="AN9" s="213"/>
      <c r="AO9" s="213"/>
      <c r="AP9" s="124"/>
      <c r="AQ9" s="212"/>
      <c r="AS9" s="154"/>
      <c r="AT9" s="154"/>
    </row>
    <row r="10" spans="1:46" ht="3" customHeight="1">
      <c r="A10" s="212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212"/>
    </row>
    <row r="11" spans="1:46" ht="55.5" customHeight="1">
      <c r="A11" s="212"/>
      <c r="B11" s="124"/>
      <c r="C11" s="148">
        <v>2019</v>
      </c>
      <c r="D11" s="124"/>
      <c r="E11" s="148">
        <v>2020</v>
      </c>
      <c r="F11" s="124"/>
      <c r="G11" s="155" t="s">
        <v>641</v>
      </c>
      <c r="H11" s="124"/>
      <c r="I11" s="155" t="s">
        <v>642</v>
      </c>
      <c r="J11" s="124"/>
      <c r="K11" s="148">
        <v>2019</v>
      </c>
      <c r="L11" s="124"/>
      <c r="M11" s="148">
        <v>2020</v>
      </c>
      <c r="N11" s="124"/>
      <c r="O11" s="155" t="s">
        <v>641</v>
      </c>
      <c r="P11" s="124"/>
      <c r="Q11" s="155" t="s">
        <v>642</v>
      </c>
      <c r="R11" s="124"/>
      <c r="S11" s="148">
        <v>2019</v>
      </c>
      <c r="T11" s="124"/>
      <c r="U11" s="148">
        <v>2020</v>
      </c>
      <c r="V11" s="124"/>
      <c r="W11" s="155" t="s">
        <v>641</v>
      </c>
      <c r="X11" s="124"/>
      <c r="Y11" s="155" t="s">
        <v>642</v>
      </c>
      <c r="Z11" s="124"/>
      <c r="AA11" s="208">
        <v>2019</v>
      </c>
      <c r="AB11" s="124"/>
      <c r="AC11" s="208">
        <v>2020</v>
      </c>
      <c r="AD11" s="124"/>
      <c r="AE11" s="207" t="s">
        <v>641</v>
      </c>
      <c r="AF11" s="124"/>
      <c r="AG11" s="207" t="s">
        <v>642</v>
      </c>
      <c r="AH11" s="124"/>
      <c r="AI11" s="208">
        <v>2019</v>
      </c>
      <c r="AJ11" s="124"/>
      <c r="AK11" s="208">
        <v>2020</v>
      </c>
      <c r="AL11" s="124"/>
      <c r="AM11" s="207" t="s">
        <v>641</v>
      </c>
      <c r="AN11" s="124"/>
      <c r="AO11" s="207" t="s">
        <v>642</v>
      </c>
      <c r="AP11" s="124"/>
      <c r="AQ11" s="212"/>
    </row>
    <row r="12" spans="1:46" ht="6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6" ht="13.5" customHeight="1">
      <c r="A13" s="85" t="s">
        <v>298</v>
      </c>
      <c r="B13" s="86"/>
      <c r="C13" s="87">
        <f>SUM(C14:C25)</f>
        <v>80286.754386999979</v>
      </c>
      <c r="D13" s="88"/>
      <c r="E13" s="87">
        <f>SUM(E14:E25)</f>
        <v>23332.432230999999</v>
      </c>
      <c r="F13" s="88"/>
      <c r="G13" s="89"/>
      <c r="H13" s="88"/>
      <c r="I13" s="88"/>
      <c r="J13" s="88"/>
      <c r="K13" s="87">
        <f>SUM(K14:K25)</f>
        <v>61372.651217999985</v>
      </c>
      <c r="L13" s="88"/>
      <c r="M13" s="87">
        <f>SUM(M14:M25)</f>
        <v>17344.725438999998</v>
      </c>
      <c r="N13" s="88"/>
      <c r="O13" s="89"/>
      <c r="P13" s="88"/>
      <c r="Q13" s="88"/>
      <c r="R13" s="88"/>
      <c r="S13" s="87">
        <f>SUM(S14:S25)</f>
        <v>18914.103169000002</v>
      </c>
      <c r="T13" s="88"/>
      <c r="U13" s="87">
        <f>SUM(U14:U25)</f>
        <v>5987.706791999999</v>
      </c>
      <c r="V13" s="88"/>
      <c r="W13" s="89"/>
      <c r="X13" s="88"/>
      <c r="Y13" s="88"/>
      <c r="Z13" s="88"/>
      <c r="AA13" s="87">
        <f>SUM(AA14:AA25)</f>
        <v>59259.551618999991</v>
      </c>
      <c r="AB13" s="88"/>
      <c r="AC13" s="87">
        <f>SUM(AC14:AC25)</f>
        <v>16672.966821000002</v>
      </c>
      <c r="AD13" s="88"/>
      <c r="AE13" s="89"/>
      <c r="AF13" s="88"/>
      <c r="AG13" s="88"/>
      <c r="AH13" s="88"/>
      <c r="AI13" s="87">
        <f>SUM(AI14:AI25)</f>
        <v>21027.202768000003</v>
      </c>
      <c r="AJ13" s="88"/>
      <c r="AK13" s="87">
        <f>SUM(AK14:AK25)</f>
        <v>6659.4654099999989</v>
      </c>
      <c r="AL13" s="88"/>
      <c r="AM13" s="89"/>
      <c r="AN13" s="88"/>
      <c r="AO13" s="88"/>
      <c r="AP13" s="86"/>
      <c r="AQ13" s="85" t="s">
        <v>298</v>
      </c>
      <c r="AT13" s="55"/>
    </row>
    <row r="14" spans="1:46" ht="13.5" customHeight="1">
      <c r="A14" s="56" t="s">
        <v>328</v>
      </c>
      <c r="B14" s="12"/>
      <c r="C14" s="57">
        <f>K14+S14</f>
        <v>6850.0651159999998</v>
      </c>
      <c r="D14" s="57"/>
      <c r="E14" s="57">
        <f>M14+U14</f>
        <v>6637.0911699999997</v>
      </c>
      <c r="F14" s="12"/>
      <c r="G14" s="58">
        <f>E14/C14*100-100</f>
        <v>-3.1090791458689466</v>
      </c>
      <c r="H14" s="57"/>
      <c r="I14" s="58">
        <f>E14/C25*100-100</f>
        <v>10.423058004155905</v>
      </c>
      <c r="J14" s="12"/>
      <c r="K14" s="57">
        <v>5059.6047299999991</v>
      </c>
      <c r="L14" s="57"/>
      <c r="M14" s="57">
        <v>4793.2547970000005</v>
      </c>
      <c r="N14" s="12"/>
      <c r="O14" s="58">
        <f>M14/K14*100-100</f>
        <v>-5.2642438928228046</v>
      </c>
      <c r="P14" s="57"/>
      <c r="Q14" s="58">
        <f>M14/K25*100-100</f>
        <v>3.1101848833881718</v>
      </c>
      <c r="R14" s="12"/>
      <c r="S14" s="57">
        <v>1790.4603860000004</v>
      </c>
      <c r="T14" s="57"/>
      <c r="U14" s="57">
        <v>1843.8363729999987</v>
      </c>
      <c r="V14" s="12"/>
      <c r="W14" s="58">
        <f>U14/S14*100-100</f>
        <v>2.9811319712715658</v>
      </c>
      <c r="X14" s="57"/>
      <c r="Y14" s="58">
        <f>U14/S25*100-100</f>
        <v>35.384069115753164</v>
      </c>
      <c r="Z14" s="12"/>
      <c r="AA14" s="57">
        <v>4906.4196549999988</v>
      </c>
      <c r="AB14" s="57"/>
      <c r="AC14" s="57">
        <v>4603.5332000000008</v>
      </c>
      <c r="AD14" s="12"/>
      <c r="AE14" s="58">
        <f>AC14/AA14*100-100</f>
        <v>-6.1732684176604096</v>
      </c>
      <c r="AF14" s="57"/>
      <c r="AG14" s="58">
        <f>AC14/AA25*100-100</f>
        <v>2.2319201789636764</v>
      </c>
      <c r="AH14" s="12"/>
      <c r="AI14" s="57">
        <v>1943.6454610000005</v>
      </c>
      <c r="AJ14" s="57"/>
      <c r="AK14" s="57">
        <v>2033.5579699999987</v>
      </c>
      <c r="AL14" s="12"/>
      <c r="AM14" s="58">
        <f>AK14/AI14*100-100</f>
        <v>4.6259727303218341</v>
      </c>
      <c r="AN14" s="57"/>
      <c r="AO14" s="58">
        <f>AK14/AI25*100-100</f>
        <v>34.889483861506676</v>
      </c>
      <c r="AP14" s="12"/>
      <c r="AQ14" s="166" t="s">
        <v>527</v>
      </c>
    </row>
    <row r="15" spans="1:46" ht="13.5" customHeight="1">
      <c r="A15" s="56" t="s">
        <v>329</v>
      </c>
      <c r="B15" s="12"/>
      <c r="C15" s="57">
        <f t="shared" ref="C15:C25" si="0">K15+S15</f>
        <v>6244.4042150000005</v>
      </c>
      <c r="D15" s="57"/>
      <c r="E15" s="57">
        <f t="shared" ref="E15:E17" si="1">M15+U15</f>
        <v>6441.9125899999981</v>
      </c>
      <c r="F15" s="12"/>
      <c r="G15" s="58">
        <f t="shared" ref="G15:G17" si="2">E15/C15*100-100</f>
        <v>3.1629658843281163</v>
      </c>
      <c r="H15" s="57"/>
      <c r="I15" s="58">
        <f t="shared" ref="I15:I17" si="3">E15/E14*100-100</f>
        <v>-2.9407247090746438</v>
      </c>
      <c r="J15" s="12"/>
      <c r="K15" s="57">
        <v>4753.3157709999996</v>
      </c>
      <c r="L15" s="57"/>
      <c r="M15" s="57">
        <v>4967.9698149999986</v>
      </c>
      <c r="N15" s="12"/>
      <c r="O15" s="58">
        <f t="shared" ref="O15:O17" si="4">M15/K15*100-100</f>
        <v>4.5158801632663454</v>
      </c>
      <c r="P15" s="57"/>
      <c r="Q15" s="58">
        <f t="shared" ref="Q15:Q17" si="5">M15/M14*100-100</f>
        <v>3.6450183726796297</v>
      </c>
      <c r="R15" s="12"/>
      <c r="S15" s="57">
        <v>1491.0884440000004</v>
      </c>
      <c r="T15" s="57"/>
      <c r="U15" s="57">
        <v>1473.942775</v>
      </c>
      <c r="V15" s="12"/>
      <c r="W15" s="58">
        <f t="shared" ref="W15:W17" si="6">U15/S15*100-100</f>
        <v>-1.1498760565808794</v>
      </c>
      <c r="X15" s="57"/>
      <c r="Y15" s="58">
        <f t="shared" ref="Y15:Y17" si="7">U15/U14*100-100</f>
        <v>-20.061085865128391</v>
      </c>
      <c r="Z15" s="12"/>
      <c r="AA15" s="57">
        <v>4588.964696</v>
      </c>
      <c r="AB15" s="57"/>
      <c r="AC15" s="57">
        <v>4758.6714949999987</v>
      </c>
      <c r="AD15" s="12"/>
      <c r="AE15" s="58">
        <f t="shared" ref="AE15:AE17" si="8">AC15/AA15*100-100</f>
        <v>3.6981500238588723</v>
      </c>
      <c r="AF15" s="57"/>
      <c r="AG15" s="58">
        <f t="shared" ref="AG15:AG17" si="9">AC15/AC14*100-100</f>
        <v>3.3699831903025768</v>
      </c>
      <c r="AH15" s="12"/>
      <c r="AI15" s="57">
        <v>1655.4395190000005</v>
      </c>
      <c r="AJ15" s="57"/>
      <c r="AK15" s="57">
        <v>1683.2410949999999</v>
      </c>
      <c r="AL15" s="12"/>
      <c r="AM15" s="58">
        <f t="shared" ref="AM15:AM17" si="10">AK15/AI15*100-100</f>
        <v>1.6794075338248291</v>
      </c>
      <c r="AN15" s="57"/>
      <c r="AO15" s="58">
        <f t="shared" ref="AO15:AO17" si="11">AK15/AK14*100-100</f>
        <v>-17.226795604946489</v>
      </c>
      <c r="AP15" s="12"/>
      <c r="AQ15" s="166" t="s">
        <v>528</v>
      </c>
    </row>
    <row r="16" spans="1:46" ht="13.5" customHeight="1">
      <c r="A16" s="56" t="s">
        <v>330</v>
      </c>
      <c r="B16" s="12"/>
      <c r="C16" s="57">
        <f t="shared" si="0"/>
        <v>6918.4247319999995</v>
      </c>
      <c r="D16" s="57"/>
      <c r="E16" s="57">
        <f t="shared" si="1"/>
        <v>6117.7054040000012</v>
      </c>
      <c r="F16" s="12"/>
      <c r="G16" s="58">
        <f t="shared" si="2"/>
        <v>-11.573723195923591</v>
      </c>
      <c r="H16" s="57"/>
      <c r="I16" s="58">
        <f t="shared" si="3"/>
        <v>-5.0327784096803043</v>
      </c>
      <c r="J16" s="12"/>
      <c r="K16" s="57">
        <v>5428.887502999999</v>
      </c>
      <c r="L16" s="57"/>
      <c r="M16" s="57">
        <v>4595.9823410000008</v>
      </c>
      <c r="N16" s="12"/>
      <c r="O16" s="58">
        <f t="shared" si="4"/>
        <v>-15.3420965444529</v>
      </c>
      <c r="P16" s="57"/>
      <c r="Q16" s="58">
        <f t="shared" si="5"/>
        <v>-7.4877160661653051</v>
      </c>
      <c r="R16" s="12"/>
      <c r="S16" s="57">
        <v>1489.5372290000003</v>
      </c>
      <c r="T16" s="57"/>
      <c r="U16" s="57">
        <v>1521.7230630000004</v>
      </c>
      <c r="V16" s="12"/>
      <c r="W16" s="58">
        <f t="shared" si="6"/>
        <v>2.1607941965712456</v>
      </c>
      <c r="X16" s="57"/>
      <c r="Y16" s="58">
        <f t="shared" si="7"/>
        <v>3.2416650639642626</v>
      </c>
      <c r="Z16" s="12"/>
      <c r="AA16" s="57">
        <v>5266.4551339999989</v>
      </c>
      <c r="AB16" s="57"/>
      <c r="AC16" s="57">
        <v>4432.5633300000009</v>
      </c>
      <c r="AD16" s="12"/>
      <c r="AE16" s="58">
        <f t="shared" si="8"/>
        <v>-15.834024648124881</v>
      </c>
      <c r="AF16" s="57"/>
      <c r="AG16" s="58">
        <f t="shared" si="9"/>
        <v>-6.8529245051406491</v>
      </c>
      <c r="AH16" s="12"/>
      <c r="AI16" s="57">
        <v>1651.9695980000001</v>
      </c>
      <c r="AJ16" s="57"/>
      <c r="AK16" s="57">
        <v>1685.1420740000003</v>
      </c>
      <c r="AL16" s="12"/>
      <c r="AM16" s="58">
        <f t="shared" si="10"/>
        <v>2.0080560828819927</v>
      </c>
      <c r="AN16" s="57"/>
      <c r="AO16" s="58">
        <f t="shared" si="11"/>
        <v>0.11293563385822836</v>
      </c>
      <c r="AP16" s="12"/>
      <c r="AQ16" s="166" t="s">
        <v>529</v>
      </c>
    </row>
    <row r="17" spans="1:43" ht="13.5" customHeight="1">
      <c r="A17" s="56" t="s">
        <v>331</v>
      </c>
      <c r="B17" s="12"/>
      <c r="C17" s="57">
        <f t="shared" si="0"/>
        <v>6790.5927429999992</v>
      </c>
      <c r="D17" s="57"/>
      <c r="E17" s="57">
        <f t="shared" si="1"/>
        <v>4135.7230669999999</v>
      </c>
      <c r="F17" s="12"/>
      <c r="G17" s="58">
        <f t="shared" si="2"/>
        <v>-39.096287709739919</v>
      </c>
      <c r="H17" s="57"/>
      <c r="I17" s="58">
        <f t="shared" si="3"/>
        <v>-32.397479219971942</v>
      </c>
      <c r="J17" s="12"/>
      <c r="K17" s="57">
        <v>5170.3637809999991</v>
      </c>
      <c r="L17" s="57"/>
      <c r="M17" s="57">
        <v>2987.5184859999999</v>
      </c>
      <c r="N17" s="12"/>
      <c r="O17" s="58">
        <f t="shared" si="4"/>
        <v>-42.218408364639579</v>
      </c>
      <c r="P17" s="57"/>
      <c r="Q17" s="58">
        <f t="shared" si="5"/>
        <v>-34.997172218247229</v>
      </c>
      <c r="R17" s="12"/>
      <c r="S17" s="57">
        <v>1620.2289619999999</v>
      </c>
      <c r="T17" s="57"/>
      <c r="U17" s="57">
        <v>1148.204581</v>
      </c>
      <c r="V17" s="12"/>
      <c r="W17" s="58">
        <f t="shared" si="6"/>
        <v>-29.133189942323725</v>
      </c>
      <c r="X17" s="57"/>
      <c r="Y17" s="58">
        <f t="shared" si="7"/>
        <v>-24.545759414569659</v>
      </c>
      <c r="Z17" s="12"/>
      <c r="AA17" s="57">
        <v>5017.0794229999992</v>
      </c>
      <c r="AB17" s="57"/>
      <c r="AC17" s="57">
        <v>2878.1987960000001</v>
      </c>
      <c r="AD17" s="12"/>
      <c r="AE17" s="58">
        <f t="shared" si="8"/>
        <v>-42.631986593527749</v>
      </c>
      <c r="AF17" s="57"/>
      <c r="AG17" s="58">
        <f t="shared" si="9"/>
        <v>-35.066944751356786</v>
      </c>
      <c r="AH17" s="12"/>
      <c r="AI17" s="57">
        <v>1773.51332</v>
      </c>
      <c r="AJ17" s="57"/>
      <c r="AK17" s="57">
        <v>1257.524271</v>
      </c>
      <c r="AL17" s="12"/>
      <c r="AM17" s="58">
        <f t="shared" si="10"/>
        <v>-29.094173874036656</v>
      </c>
      <c r="AN17" s="57"/>
      <c r="AO17" s="58">
        <f t="shared" si="11"/>
        <v>-25.375771550523893</v>
      </c>
      <c r="AP17" s="12"/>
      <c r="AQ17" s="166" t="s">
        <v>530</v>
      </c>
    </row>
    <row r="18" spans="1:43" ht="13.5" customHeight="1">
      <c r="A18" s="56" t="s">
        <v>332</v>
      </c>
      <c r="B18" s="12"/>
      <c r="C18" s="57">
        <f t="shared" si="0"/>
        <v>7232.8718529999987</v>
      </c>
      <c r="D18" s="57"/>
      <c r="E18" s="57"/>
      <c r="F18" s="12"/>
      <c r="G18" s="58"/>
      <c r="H18" s="57"/>
      <c r="I18" s="58"/>
      <c r="J18" s="12"/>
      <c r="K18" s="57">
        <v>5509.9076529999993</v>
      </c>
      <c r="L18" s="57"/>
      <c r="M18" s="57"/>
      <c r="N18" s="12"/>
      <c r="O18" s="58"/>
      <c r="P18" s="57"/>
      <c r="Q18" s="58"/>
      <c r="R18" s="12"/>
      <c r="S18" s="57">
        <v>1722.9641999999997</v>
      </c>
      <c r="T18" s="57"/>
      <c r="U18" s="57"/>
      <c r="V18" s="12"/>
      <c r="W18" s="58"/>
      <c r="X18" s="57"/>
      <c r="Y18" s="58"/>
      <c r="Z18" s="12"/>
      <c r="AA18" s="57">
        <v>5273.6052949999994</v>
      </c>
      <c r="AB18" s="57"/>
      <c r="AC18" s="57"/>
      <c r="AD18" s="12"/>
      <c r="AE18" s="58"/>
      <c r="AF18" s="57"/>
      <c r="AG18" s="58"/>
      <c r="AH18" s="12"/>
      <c r="AI18" s="57">
        <v>1959.2665579999996</v>
      </c>
      <c r="AJ18" s="57"/>
      <c r="AK18" s="57"/>
      <c r="AL18" s="12"/>
      <c r="AM18" s="58"/>
      <c r="AN18" s="57"/>
      <c r="AO18" s="58"/>
      <c r="AP18" s="12"/>
      <c r="AQ18" s="166" t="s">
        <v>531</v>
      </c>
    </row>
    <row r="19" spans="1:43" ht="13.5" customHeight="1">
      <c r="A19" s="56" t="s">
        <v>333</v>
      </c>
      <c r="B19" s="12"/>
      <c r="C19" s="57">
        <f t="shared" si="0"/>
        <v>6621.8453060000011</v>
      </c>
      <c r="D19" s="57"/>
      <c r="E19" s="57"/>
      <c r="F19" s="12"/>
      <c r="G19" s="58"/>
      <c r="H19" s="57"/>
      <c r="I19" s="58"/>
      <c r="J19" s="12"/>
      <c r="K19" s="57">
        <v>5075.3566530000007</v>
      </c>
      <c r="L19" s="57"/>
      <c r="M19" s="57"/>
      <c r="N19" s="12"/>
      <c r="O19" s="58"/>
      <c r="P19" s="57"/>
      <c r="Q19" s="58"/>
      <c r="R19" s="12"/>
      <c r="S19" s="57">
        <v>1546.4886530000001</v>
      </c>
      <c r="T19" s="57"/>
      <c r="U19" s="57"/>
      <c r="V19" s="12"/>
      <c r="W19" s="58"/>
      <c r="X19" s="57"/>
      <c r="Y19" s="58"/>
      <c r="Z19" s="12"/>
      <c r="AA19" s="57">
        <v>4907.7533000000003</v>
      </c>
      <c r="AB19" s="57"/>
      <c r="AC19" s="57"/>
      <c r="AD19" s="12"/>
      <c r="AE19" s="58"/>
      <c r="AF19" s="57"/>
      <c r="AG19" s="58"/>
      <c r="AH19" s="12"/>
      <c r="AI19" s="57">
        <v>1714.0920060000001</v>
      </c>
      <c r="AJ19" s="57"/>
      <c r="AK19" s="57"/>
      <c r="AL19" s="12"/>
      <c r="AM19" s="58"/>
      <c r="AN19" s="57"/>
      <c r="AO19" s="58"/>
      <c r="AP19" s="12"/>
      <c r="AQ19" s="166" t="s">
        <v>532</v>
      </c>
    </row>
    <row r="20" spans="1:43" ht="13.5" customHeight="1">
      <c r="A20" s="56" t="s">
        <v>334</v>
      </c>
      <c r="B20" s="12"/>
      <c r="C20" s="57">
        <f t="shared" si="0"/>
        <v>7245.9220479999985</v>
      </c>
      <c r="D20" s="57"/>
      <c r="E20" s="57"/>
      <c r="F20" s="12"/>
      <c r="G20" s="58"/>
      <c r="H20" s="57"/>
      <c r="I20" s="58"/>
      <c r="J20" s="12"/>
      <c r="K20" s="57">
        <v>5429.3618159999987</v>
      </c>
      <c r="L20" s="57"/>
      <c r="M20" s="57"/>
      <c r="N20" s="12"/>
      <c r="O20" s="58"/>
      <c r="P20" s="57"/>
      <c r="Q20" s="58"/>
      <c r="R20" s="12"/>
      <c r="S20" s="57">
        <v>1816.5602319999996</v>
      </c>
      <c r="T20" s="57"/>
      <c r="U20" s="57"/>
      <c r="V20" s="12"/>
      <c r="W20" s="58"/>
      <c r="X20" s="57"/>
      <c r="Y20" s="58"/>
      <c r="Z20" s="12"/>
      <c r="AA20" s="57">
        <v>5256.3182529999985</v>
      </c>
      <c r="AB20" s="57"/>
      <c r="AC20" s="57"/>
      <c r="AD20" s="12"/>
      <c r="AE20" s="58"/>
      <c r="AF20" s="57"/>
      <c r="AG20" s="58"/>
      <c r="AH20" s="12"/>
      <c r="AI20" s="57">
        <v>1989.6037949999995</v>
      </c>
      <c r="AJ20" s="57"/>
      <c r="AK20" s="57"/>
      <c r="AL20" s="12"/>
      <c r="AM20" s="58"/>
      <c r="AN20" s="57"/>
      <c r="AO20" s="58"/>
      <c r="AP20" s="12"/>
      <c r="AQ20" s="166" t="s">
        <v>533</v>
      </c>
    </row>
    <row r="21" spans="1:43" ht="13.5" customHeight="1">
      <c r="A21" s="56" t="s">
        <v>335</v>
      </c>
      <c r="B21" s="12"/>
      <c r="C21" s="57">
        <f t="shared" si="0"/>
        <v>5443.8140179999991</v>
      </c>
      <c r="D21" s="57"/>
      <c r="E21" s="57"/>
      <c r="F21" s="12"/>
      <c r="G21" s="58"/>
      <c r="H21" s="57"/>
      <c r="I21" s="58"/>
      <c r="J21" s="12"/>
      <c r="K21" s="57">
        <v>4162.4882899999993</v>
      </c>
      <c r="L21" s="57"/>
      <c r="M21" s="57"/>
      <c r="N21" s="12"/>
      <c r="O21" s="58"/>
      <c r="P21" s="57"/>
      <c r="Q21" s="58"/>
      <c r="R21" s="12"/>
      <c r="S21" s="57">
        <v>1281.325728</v>
      </c>
      <c r="T21" s="57"/>
      <c r="U21" s="57"/>
      <c r="V21" s="12"/>
      <c r="W21" s="58"/>
      <c r="X21" s="57"/>
      <c r="Y21" s="58"/>
      <c r="Z21" s="12"/>
      <c r="AA21" s="57">
        <v>3989.8725369999993</v>
      </c>
      <c r="AB21" s="57"/>
      <c r="AC21" s="57"/>
      <c r="AD21" s="12"/>
      <c r="AE21" s="58"/>
      <c r="AF21" s="57"/>
      <c r="AG21" s="58"/>
      <c r="AH21" s="12"/>
      <c r="AI21" s="57">
        <v>1453.9414810000001</v>
      </c>
      <c r="AJ21" s="57"/>
      <c r="AK21" s="57"/>
      <c r="AL21" s="12"/>
      <c r="AM21" s="58"/>
      <c r="AN21" s="57"/>
      <c r="AO21" s="58"/>
      <c r="AP21" s="12"/>
      <c r="AQ21" s="166" t="s">
        <v>534</v>
      </c>
    </row>
    <row r="22" spans="1:43" ht="13.5" customHeight="1">
      <c r="A22" s="56" t="s">
        <v>336</v>
      </c>
      <c r="B22" s="12"/>
      <c r="C22" s="57">
        <f t="shared" si="0"/>
        <v>6717.4921439999989</v>
      </c>
      <c r="D22" s="57"/>
      <c r="E22" s="57"/>
      <c r="F22" s="12"/>
      <c r="G22" s="58"/>
      <c r="H22" s="57"/>
      <c r="I22" s="58"/>
      <c r="J22" s="12"/>
      <c r="K22" s="57">
        <v>5097.0344429999986</v>
      </c>
      <c r="L22" s="57"/>
      <c r="M22" s="57"/>
      <c r="N22" s="12"/>
      <c r="O22" s="58"/>
      <c r="P22" s="57"/>
      <c r="Q22" s="58"/>
      <c r="R22" s="12"/>
      <c r="S22" s="57">
        <v>1620.4577010000003</v>
      </c>
      <c r="T22" s="57"/>
      <c r="U22" s="57"/>
      <c r="V22" s="12"/>
      <c r="W22" s="58"/>
      <c r="X22" s="57"/>
      <c r="Y22" s="58"/>
      <c r="Z22" s="12"/>
      <c r="AA22" s="57">
        <v>4891.5483059999988</v>
      </c>
      <c r="AB22" s="57"/>
      <c r="AC22" s="57"/>
      <c r="AD22" s="12"/>
      <c r="AE22" s="58"/>
      <c r="AF22" s="57"/>
      <c r="AG22" s="58"/>
      <c r="AH22" s="12"/>
      <c r="AI22" s="57">
        <v>1825.9438380000004</v>
      </c>
      <c r="AJ22" s="57"/>
      <c r="AK22" s="57"/>
      <c r="AL22" s="12"/>
      <c r="AM22" s="58"/>
      <c r="AN22" s="57"/>
      <c r="AO22" s="58"/>
      <c r="AP22" s="12"/>
      <c r="AQ22" s="166" t="s">
        <v>535</v>
      </c>
    </row>
    <row r="23" spans="1:43" ht="13.5" customHeight="1">
      <c r="A23" s="56" t="s">
        <v>337</v>
      </c>
      <c r="B23" s="12"/>
      <c r="C23" s="57">
        <f t="shared" si="0"/>
        <v>7270.0184869999975</v>
      </c>
      <c r="D23" s="57"/>
      <c r="E23" s="57"/>
      <c r="F23" s="12"/>
      <c r="G23" s="58"/>
      <c r="H23" s="57"/>
      <c r="I23" s="58"/>
      <c r="J23" s="12"/>
      <c r="K23" s="57">
        <v>5631.1391209999992</v>
      </c>
      <c r="L23" s="57"/>
      <c r="M23" s="57"/>
      <c r="N23" s="12"/>
      <c r="O23" s="58"/>
      <c r="P23" s="57"/>
      <c r="Q23" s="58"/>
      <c r="R23" s="12"/>
      <c r="S23" s="57">
        <v>1638.8793659999988</v>
      </c>
      <c r="T23" s="57"/>
      <c r="U23" s="57"/>
      <c r="V23" s="12"/>
      <c r="W23" s="58"/>
      <c r="X23" s="57"/>
      <c r="Y23" s="58"/>
      <c r="Z23" s="12"/>
      <c r="AA23" s="57">
        <v>5410.5779719999991</v>
      </c>
      <c r="AB23" s="57"/>
      <c r="AC23" s="57"/>
      <c r="AD23" s="12"/>
      <c r="AE23" s="58"/>
      <c r="AF23" s="57"/>
      <c r="AG23" s="58"/>
      <c r="AH23" s="12"/>
      <c r="AI23" s="57">
        <v>1859.4405149999989</v>
      </c>
      <c r="AJ23" s="57"/>
      <c r="AK23" s="57"/>
      <c r="AL23" s="12"/>
      <c r="AM23" s="58"/>
      <c r="AN23" s="57"/>
      <c r="AO23" s="58"/>
      <c r="AP23" s="12"/>
      <c r="AQ23" s="166" t="s">
        <v>536</v>
      </c>
    </row>
    <row r="24" spans="1:43" ht="13.5" customHeight="1">
      <c r="A24" s="56" t="s">
        <v>338</v>
      </c>
      <c r="B24" s="12"/>
      <c r="C24" s="57">
        <f t="shared" si="0"/>
        <v>6940.7011480000001</v>
      </c>
      <c r="D24" s="57"/>
      <c r="E24" s="57"/>
      <c r="F24" s="12"/>
      <c r="G24" s="58"/>
      <c r="H24" s="57"/>
      <c r="I24" s="58"/>
      <c r="J24" s="12"/>
      <c r="K24" s="57">
        <v>5406.5189689999997</v>
      </c>
      <c r="L24" s="57"/>
      <c r="M24" s="57"/>
      <c r="N24" s="12"/>
      <c r="O24" s="58"/>
      <c r="P24" s="57"/>
      <c r="Q24" s="58"/>
      <c r="R24" s="12"/>
      <c r="S24" s="57">
        <v>1534.1821790000004</v>
      </c>
      <c r="T24" s="57"/>
      <c r="U24" s="57"/>
      <c r="V24" s="12"/>
      <c r="W24" s="58"/>
      <c r="X24" s="57"/>
      <c r="Y24" s="58"/>
      <c r="Z24" s="12"/>
      <c r="AA24" s="57">
        <v>5247.9278649999997</v>
      </c>
      <c r="AB24" s="57"/>
      <c r="AC24" s="57"/>
      <c r="AD24" s="12"/>
      <c r="AE24" s="58"/>
      <c r="AF24" s="57"/>
      <c r="AG24" s="58"/>
      <c r="AH24" s="12"/>
      <c r="AI24" s="57">
        <v>1692.7732830000004</v>
      </c>
      <c r="AJ24" s="57"/>
      <c r="AK24" s="57"/>
      <c r="AL24" s="12"/>
      <c r="AM24" s="58"/>
      <c r="AN24" s="57"/>
      <c r="AO24" s="58"/>
      <c r="AP24" s="12"/>
      <c r="AQ24" s="166" t="s">
        <v>537</v>
      </c>
    </row>
    <row r="25" spans="1:43" ht="13.5" customHeight="1">
      <c r="A25" s="56" t="s">
        <v>339</v>
      </c>
      <c r="B25" s="12"/>
      <c r="C25" s="57">
        <f t="shared" si="0"/>
        <v>6010.6025770000006</v>
      </c>
      <c r="D25" s="57"/>
      <c r="E25" s="57"/>
      <c r="F25" s="12"/>
      <c r="G25" s="58"/>
      <c r="H25" s="57"/>
      <c r="I25" s="58"/>
      <c r="J25" s="12"/>
      <c r="K25" s="57">
        <v>4648.6724880000002</v>
      </c>
      <c r="L25" s="57"/>
      <c r="M25" s="57"/>
      <c r="N25" s="12"/>
      <c r="O25" s="58"/>
      <c r="P25" s="57"/>
      <c r="Q25" s="58"/>
      <c r="R25" s="12"/>
      <c r="S25" s="57">
        <v>1361.9300890000002</v>
      </c>
      <c r="T25" s="57"/>
      <c r="U25" s="57"/>
      <c r="V25" s="12"/>
      <c r="W25" s="58"/>
      <c r="X25" s="57"/>
      <c r="Y25" s="58"/>
      <c r="Z25" s="12"/>
      <c r="AA25" s="57">
        <v>4503.0291830000006</v>
      </c>
      <c r="AB25" s="57"/>
      <c r="AC25" s="57"/>
      <c r="AD25" s="12"/>
      <c r="AE25" s="58"/>
      <c r="AF25" s="57"/>
      <c r="AG25" s="58"/>
      <c r="AH25" s="12"/>
      <c r="AI25" s="57">
        <v>1507.5733940000002</v>
      </c>
      <c r="AJ25" s="57"/>
      <c r="AK25" s="57"/>
      <c r="AL25" s="12"/>
      <c r="AM25" s="58"/>
      <c r="AN25" s="57"/>
      <c r="AO25" s="58"/>
      <c r="AP25" s="12"/>
      <c r="AQ25" s="166" t="s">
        <v>538</v>
      </c>
    </row>
    <row r="26" spans="1:43" ht="3.75" customHeight="1">
      <c r="AI26" s="57"/>
      <c r="AK26" s="57"/>
    </row>
    <row r="38" spans="27:30">
      <c r="AA38" s="52"/>
      <c r="AB38" s="52"/>
      <c r="AC38" s="52"/>
      <c r="AD38" s="52"/>
    </row>
  </sheetData>
  <mergeCells count="24">
    <mergeCell ref="AQ5:AQ11"/>
    <mergeCell ref="A1:AQ1"/>
    <mergeCell ref="A2:AQ2"/>
    <mergeCell ref="A5:A11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  <mergeCell ref="AA5:AG5"/>
    <mergeCell ref="AI5:AO5"/>
    <mergeCell ref="AA7:AC9"/>
    <mergeCell ref="AE7:AG7"/>
    <mergeCell ref="AI7:AK9"/>
    <mergeCell ref="AM7:AO7"/>
    <mergeCell ref="AE9:AG9"/>
    <mergeCell ref="AM9:AO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="90" zoomScaleNormal="90" workbookViewId="0">
      <pane ySplit="8" topLeftCell="A9" activePane="bottomLeft" state="frozen"/>
      <selection pane="bottomLeft" sqref="A1:U1"/>
    </sheetView>
  </sheetViews>
  <sheetFormatPr defaultColWidth="9.140625" defaultRowHeight="12.75"/>
  <cols>
    <col min="1" max="1" width="9.140625" style="10"/>
    <col min="2" max="2" width="0.5703125" style="10" customWidth="1"/>
    <col min="3" max="3" width="11.7109375" style="10" customWidth="1"/>
    <col min="4" max="4" width="0.5703125" style="10" customWidth="1"/>
    <col min="5" max="5" width="10.7109375" style="10" customWidth="1"/>
    <col min="6" max="6" width="0.5703125" style="10" customWidth="1"/>
    <col min="7" max="7" width="11.7109375" style="10" customWidth="1"/>
    <col min="8" max="8" width="0.5703125" style="10" customWidth="1"/>
    <col min="9" max="9" width="11.7109375" style="10" customWidth="1"/>
    <col min="10" max="10" width="0.5703125" style="10" customWidth="1"/>
    <col min="11" max="11" width="10.85546875" style="10" customWidth="1"/>
    <col min="12" max="12" width="0.5703125" style="10" customWidth="1"/>
    <col min="13" max="13" width="11.7109375" style="10" customWidth="1"/>
    <col min="14" max="14" width="0.5703125" style="10" customWidth="1"/>
    <col min="15" max="15" width="11.7109375" style="10" customWidth="1"/>
    <col min="16" max="16" width="0.5703125" style="10" customWidth="1"/>
    <col min="17" max="17" width="31.7109375" style="10" customWidth="1"/>
    <col min="18" max="18" width="0.5703125" style="10" customWidth="1"/>
    <col min="19" max="19" width="11.7109375" style="10" customWidth="1"/>
    <col min="20" max="20" width="0.5703125" style="10" customWidth="1"/>
    <col min="21" max="21" width="9.140625" style="10"/>
    <col min="22" max="22" width="4.7109375" style="10" customWidth="1"/>
    <col min="23" max="16384" width="9.140625" style="10"/>
  </cols>
  <sheetData>
    <row r="1" spans="1:26" ht="26.25" customHeight="1">
      <c r="A1" s="218" t="s">
        <v>644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6" ht="3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6" ht="3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6" ht="38.25" customHeight="1">
      <c r="A4" s="219" t="s">
        <v>162</v>
      </c>
      <c r="B4" s="109"/>
      <c r="C4" s="212" t="s">
        <v>163</v>
      </c>
      <c r="D4" s="109"/>
      <c r="E4" s="214" t="s">
        <v>643</v>
      </c>
      <c r="F4" s="215"/>
      <c r="G4" s="215"/>
      <c r="H4" s="215"/>
      <c r="I4" s="215"/>
      <c r="J4" s="109"/>
      <c r="K4" s="214" t="s">
        <v>647</v>
      </c>
      <c r="L4" s="214"/>
      <c r="M4" s="214"/>
      <c r="N4" s="214"/>
      <c r="O4" s="214"/>
      <c r="P4" s="110"/>
      <c r="Q4" s="158" t="s">
        <v>648</v>
      </c>
      <c r="R4" s="109"/>
      <c r="S4" s="212" t="s">
        <v>526</v>
      </c>
      <c r="T4" s="109"/>
      <c r="U4" s="219" t="s">
        <v>539</v>
      </c>
    </row>
    <row r="5" spans="1:26" ht="3" customHeight="1">
      <c r="A5" s="219"/>
      <c r="B5" s="109"/>
      <c r="C5" s="212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109"/>
      <c r="R5" s="109"/>
      <c r="S5" s="212"/>
      <c r="T5" s="109"/>
      <c r="U5" s="219"/>
    </row>
    <row r="6" spans="1:26" ht="26.25" customHeight="1">
      <c r="A6" s="219"/>
      <c r="B6" s="109"/>
      <c r="C6" s="212"/>
      <c r="D6" s="109"/>
      <c r="E6" s="212" t="s">
        <v>636</v>
      </c>
      <c r="F6" s="109"/>
      <c r="G6" s="212" t="s">
        <v>645</v>
      </c>
      <c r="H6" s="213"/>
      <c r="I6" s="213"/>
      <c r="J6" s="109"/>
      <c r="K6" s="212" t="s">
        <v>636</v>
      </c>
      <c r="L6" s="109"/>
      <c r="M6" s="212" t="s">
        <v>645</v>
      </c>
      <c r="N6" s="213"/>
      <c r="O6" s="213"/>
      <c r="P6" s="110"/>
      <c r="Q6" s="155" t="s">
        <v>646</v>
      </c>
      <c r="R6" s="109"/>
      <c r="S6" s="212"/>
      <c r="T6" s="109"/>
      <c r="U6" s="219"/>
      <c r="Y6" s="164"/>
      <c r="Z6" s="164"/>
    </row>
    <row r="7" spans="1:26" ht="3" customHeight="1">
      <c r="A7" s="219"/>
      <c r="B7" s="109"/>
      <c r="C7" s="212"/>
      <c r="D7" s="109"/>
      <c r="E7" s="212"/>
      <c r="F7" s="109"/>
      <c r="G7" s="109"/>
      <c r="H7" s="109"/>
      <c r="I7" s="109"/>
      <c r="J7" s="109"/>
      <c r="K7" s="212"/>
      <c r="L7" s="109"/>
      <c r="M7" s="109"/>
      <c r="N7" s="109"/>
      <c r="O7" s="109"/>
      <c r="P7" s="110"/>
      <c r="Q7" s="109"/>
      <c r="R7" s="109"/>
      <c r="S7" s="212"/>
      <c r="T7" s="109"/>
      <c r="U7" s="219"/>
    </row>
    <row r="8" spans="1:26" ht="37.5" customHeight="1">
      <c r="A8" s="219"/>
      <c r="B8" s="109"/>
      <c r="C8" s="212"/>
      <c r="D8" s="109"/>
      <c r="E8" s="212"/>
      <c r="F8" s="109"/>
      <c r="G8" s="155" t="s">
        <v>641</v>
      </c>
      <c r="H8" s="109"/>
      <c r="I8" s="155" t="s">
        <v>642</v>
      </c>
      <c r="J8" s="109"/>
      <c r="K8" s="212"/>
      <c r="L8" s="109"/>
      <c r="M8" s="155" t="s">
        <v>641</v>
      </c>
      <c r="N8" s="109"/>
      <c r="O8" s="155" t="s">
        <v>642</v>
      </c>
      <c r="P8" s="110"/>
      <c r="Q8" s="155" t="s">
        <v>641</v>
      </c>
      <c r="R8" s="109"/>
      <c r="S8" s="212"/>
      <c r="T8" s="109"/>
      <c r="U8" s="219"/>
      <c r="Y8" s="154"/>
      <c r="Z8" s="154"/>
    </row>
    <row r="9" spans="1:26" ht="6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82"/>
      <c r="Q9" s="12"/>
      <c r="R9" s="12"/>
      <c r="S9" s="12"/>
      <c r="T9" s="12"/>
    </row>
    <row r="10" spans="1:26" ht="12.75" customHeight="1">
      <c r="A10" s="217">
        <v>2018</v>
      </c>
      <c r="B10" s="12"/>
      <c r="C10" s="111" t="s">
        <v>298</v>
      </c>
      <c r="D10" s="112"/>
      <c r="E10" s="113">
        <f>SUM(E11:E22)</f>
        <v>75439.246299999999</v>
      </c>
      <c r="F10" s="114"/>
      <c r="G10" s="115">
        <v>8.1438763941517323</v>
      </c>
      <c r="H10" s="116"/>
      <c r="I10" s="117"/>
      <c r="J10" s="112"/>
      <c r="K10" s="113">
        <f>SUM(K11:K22)</f>
        <v>66498.394074000011</v>
      </c>
      <c r="L10" s="114"/>
      <c r="M10" s="115">
        <v>7.8293333199741255</v>
      </c>
      <c r="N10" s="116"/>
      <c r="O10" s="117"/>
      <c r="P10" s="118"/>
      <c r="Q10" s="117"/>
      <c r="R10" s="12"/>
      <c r="S10" s="111" t="s">
        <v>298</v>
      </c>
      <c r="T10" s="12"/>
      <c r="U10" s="217">
        <v>2018</v>
      </c>
      <c r="Y10" s="220"/>
      <c r="Z10" s="220"/>
    </row>
    <row r="11" spans="1:26" ht="13.5" customHeight="1">
      <c r="A11" s="217"/>
      <c r="B11" s="12"/>
      <c r="C11" s="56" t="s">
        <v>328</v>
      </c>
      <c r="D11" s="12"/>
      <c r="E11" s="119">
        <v>6028.8608759999997</v>
      </c>
      <c r="F11" s="57"/>
      <c r="G11" s="120">
        <v>11.606255477451228</v>
      </c>
      <c r="H11" s="121"/>
      <c r="I11" s="120">
        <v>8.0099255991617326</v>
      </c>
      <c r="J11" s="12"/>
      <c r="K11" s="119">
        <v>5229.5548680000002</v>
      </c>
      <c r="L11" s="57"/>
      <c r="M11" s="120">
        <v>12.548189241501547</v>
      </c>
      <c r="N11" s="121"/>
      <c r="O11" s="120">
        <v>6.8486785131074157</v>
      </c>
      <c r="P11" s="82"/>
      <c r="Q11" s="120" t="e">
        <v>#REF!</v>
      </c>
      <c r="R11" s="121"/>
      <c r="S11" s="56" t="s">
        <v>527</v>
      </c>
      <c r="T11" s="12"/>
      <c r="U11" s="217"/>
    </row>
    <row r="12" spans="1:26" ht="13.5" customHeight="1">
      <c r="A12" s="217"/>
      <c r="B12" s="12"/>
      <c r="C12" s="56" t="s">
        <v>329</v>
      </c>
      <c r="D12" s="12"/>
      <c r="E12" s="119">
        <v>5649.1066090000004</v>
      </c>
      <c r="F12" s="57"/>
      <c r="G12" s="120">
        <v>9.0601037847638253</v>
      </c>
      <c r="H12" s="121"/>
      <c r="I12" s="120">
        <f>E12/E11*100-100</f>
        <v>-6.2989389672557365</v>
      </c>
      <c r="J12" s="12"/>
      <c r="K12" s="119">
        <v>4980.0826980000002</v>
      </c>
      <c r="L12" s="57"/>
      <c r="M12" s="120">
        <v>9.7503387244707795</v>
      </c>
      <c r="N12" s="121"/>
      <c r="O12" s="120">
        <f>K12/K11*100-100</f>
        <v>-4.7704283882082876</v>
      </c>
      <c r="P12" s="82"/>
      <c r="Q12" s="120" t="e">
        <v>#REF!</v>
      </c>
      <c r="R12" s="12"/>
      <c r="S12" s="56" t="s">
        <v>528</v>
      </c>
      <c r="T12" s="12"/>
      <c r="U12" s="217"/>
    </row>
    <row r="13" spans="1:26" ht="13.5" customHeight="1">
      <c r="A13" s="217"/>
      <c r="B13" s="12"/>
      <c r="C13" s="56" t="s">
        <v>330</v>
      </c>
      <c r="D13" s="12"/>
      <c r="E13" s="119">
        <v>6312.5042959999992</v>
      </c>
      <c r="F13" s="57"/>
      <c r="G13" s="120">
        <v>1.5059265743816468</v>
      </c>
      <c r="H13" s="121"/>
      <c r="I13" s="120">
        <f t="shared" ref="I13:I22" si="0">E13/E12*100-100</f>
        <v>11.743408877132737</v>
      </c>
      <c r="J13" s="12"/>
      <c r="K13" s="119">
        <v>5677.1395579999989</v>
      </c>
      <c r="L13" s="57"/>
      <c r="M13" s="120">
        <v>0.44541391102610817</v>
      </c>
      <c r="N13" s="121"/>
      <c r="O13" s="120">
        <f t="shared" ref="O13:O22" si="1">K13/K12*100-100</f>
        <v>13.996893270064305</v>
      </c>
      <c r="P13" s="82"/>
      <c r="Q13" s="120">
        <v>7.0825361738138923</v>
      </c>
      <c r="R13" s="12"/>
      <c r="S13" s="56" t="s">
        <v>529</v>
      </c>
      <c r="T13" s="12"/>
      <c r="U13" s="217"/>
    </row>
    <row r="14" spans="1:26" ht="13.5" customHeight="1">
      <c r="A14" s="217"/>
      <c r="B14" s="12"/>
      <c r="C14" s="56" t="s">
        <v>331</v>
      </c>
      <c r="D14" s="12"/>
      <c r="E14" s="119">
        <v>6196.0018380000001</v>
      </c>
      <c r="F14" s="57"/>
      <c r="G14" s="120">
        <v>13.549593637050506</v>
      </c>
      <c r="H14" s="121"/>
      <c r="I14" s="120">
        <f t="shared" si="0"/>
        <v>-1.8455822370500812</v>
      </c>
      <c r="J14" s="12"/>
      <c r="K14" s="119">
        <v>5516.518806</v>
      </c>
      <c r="L14" s="57"/>
      <c r="M14" s="120">
        <v>15.316889522030564</v>
      </c>
      <c r="N14" s="121"/>
      <c r="O14" s="120">
        <f t="shared" si="1"/>
        <v>-2.8292549506495561</v>
      </c>
      <c r="P14" s="82"/>
      <c r="Q14" s="120">
        <v>7.7263550464913493</v>
      </c>
      <c r="R14" s="12"/>
      <c r="S14" s="56" t="s">
        <v>530</v>
      </c>
      <c r="T14" s="12"/>
      <c r="U14" s="217"/>
    </row>
    <row r="15" spans="1:26" ht="13.5" customHeight="1">
      <c r="A15" s="217"/>
      <c r="B15" s="12"/>
      <c r="C15" s="56" t="s">
        <v>332</v>
      </c>
      <c r="D15" s="12"/>
      <c r="E15" s="119">
        <v>6345.7187459999996</v>
      </c>
      <c r="F15" s="57"/>
      <c r="G15" s="120">
        <v>8.7591761366496712E-3</v>
      </c>
      <c r="H15" s="121"/>
      <c r="I15" s="120">
        <f t="shared" si="0"/>
        <v>2.4163470559641809</v>
      </c>
      <c r="J15" s="12"/>
      <c r="K15" s="119">
        <v>5755.4237599999997</v>
      </c>
      <c r="L15" s="57"/>
      <c r="M15" s="120">
        <v>2.2531871671991723</v>
      </c>
      <c r="N15" s="121"/>
      <c r="O15" s="120">
        <f t="shared" si="1"/>
        <v>4.3307194700425384</v>
      </c>
      <c r="P15" s="82"/>
      <c r="Q15" s="120">
        <v>4.6255831317148761</v>
      </c>
      <c r="R15" s="12"/>
      <c r="S15" s="56" t="s">
        <v>531</v>
      </c>
      <c r="T15" s="12"/>
      <c r="U15" s="217"/>
    </row>
    <row r="16" spans="1:26" ht="13.5" customHeight="1">
      <c r="A16" s="217"/>
      <c r="B16" s="12"/>
      <c r="C16" s="56" t="s">
        <v>333</v>
      </c>
      <c r="D16" s="12"/>
      <c r="E16" s="119">
        <v>6900.5195059999996</v>
      </c>
      <c r="F16" s="57"/>
      <c r="G16" s="120">
        <v>17.480316573352496</v>
      </c>
      <c r="H16" s="121"/>
      <c r="I16" s="120">
        <f t="shared" si="0"/>
        <v>8.7429144310834204</v>
      </c>
      <c r="J16" s="12"/>
      <c r="K16" s="119">
        <v>5819.1565849999997</v>
      </c>
      <c r="L16" s="57"/>
      <c r="M16" s="120">
        <v>9.8502268384465594</v>
      </c>
      <c r="N16" s="121"/>
      <c r="O16" s="120">
        <f t="shared" si="1"/>
        <v>1.107352432377624</v>
      </c>
      <c r="P16" s="82"/>
      <c r="Q16" s="120">
        <v>9.9949345655524553</v>
      </c>
      <c r="R16" s="12"/>
      <c r="S16" s="56" t="s">
        <v>532</v>
      </c>
      <c r="T16" s="12"/>
      <c r="U16" s="217"/>
    </row>
    <row r="17" spans="1:21" ht="13.5" customHeight="1">
      <c r="A17" s="217"/>
      <c r="B17" s="12"/>
      <c r="C17" s="56" t="s">
        <v>334</v>
      </c>
      <c r="D17" s="12"/>
      <c r="E17" s="119">
        <v>6607.9748900000004</v>
      </c>
      <c r="F17" s="57"/>
      <c r="G17" s="120">
        <v>13.678164663722853</v>
      </c>
      <c r="H17" s="121"/>
      <c r="I17" s="120">
        <f t="shared" si="0"/>
        <v>-4.2394578516245218</v>
      </c>
      <c r="J17" s="12"/>
      <c r="K17" s="119">
        <v>5818.8230819999999</v>
      </c>
      <c r="L17" s="57"/>
      <c r="M17" s="120">
        <v>14.112349230178808</v>
      </c>
      <c r="N17" s="121"/>
      <c r="O17" s="120">
        <f t="shared" si="1"/>
        <v>-5.7311226314027408E-3</v>
      </c>
      <c r="P17" s="82"/>
      <c r="Q17" s="120">
        <v>10.106606626465918</v>
      </c>
      <c r="R17" s="12"/>
      <c r="S17" s="56" t="s">
        <v>533</v>
      </c>
      <c r="T17" s="12"/>
      <c r="U17" s="217"/>
    </row>
    <row r="18" spans="1:21" ht="13.5" customHeight="1">
      <c r="A18" s="217"/>
      <c r="B18" s="12"/>
      <c r="C18" s="56" t="s">
        <v>335</v>
      </c>
      <c r="D18" s="12"/>
      <c r="E18" s="119">
        <v>5760.7416629999998</v>
      </c>
      <c r="F18" s="57"/>
      <c r="G18" s="120">
        <v>8.4512204700644133</v>
      </c>
      <c r="H18" s="121"/>
      <c r="I18" s="120">
        <f t="shared" si="0"/>
        <v>-12.821374794903321</v>
      </c>
      <c r="J18" s="12"/>
      <c r="K18" s="119">
        <v>4747.0363369999995</v>
      </c>
      <c r="L18" s="57"/>
      <c r="M18" s="120">
        <v>1.151847242373222</v>
      </c>
      <c r="N18" s="121"/>
      <c r="O18" s="120">
        <f t="shared" si="1"/>
        <v>-18.419304555168125</v>
      </c>
      <c r="P18" s="82"/>
      <c r="Q18" s="120">
        <v>13.358625803543561</v>
      </c>
      <c r="R18" s="12"/>
      <c r="S18" s="56" t="s">
        <v>534</v>
      </c>
      <c r="T18" s="12"/>
      <c r="U18" s="217"/>
    </row>
    <row r="19" spans="1:21" ht="13.5" customHeight="1">
      <c r="A19" s="217"/>
      <c r="B19" s="12"/>
      <c r="C19" s="56" t="s">
        <v>336</v>
      </c>
      <c r="D19" s="12"/>
      <c r="E19" s="119">
        <v>5977.3904000000002</v>
      </c>
      <c r="F19" s="57"/>
      <c r="G19" s="120">
        <v>1.0373717703258762</v>
      </c>
      <c r="H19" s="121"/>
      <c r="I19" s="120">
        <f t="shared" si="0"/>
        <v>3.7607785537665706</v>
      </c>
      <c r="J19" s="12"/>
      <c r="K19" s="119">
        <v>5393.2774740000004</v>
      </c>
      <c r="L19" s="57"/>
      <c r="M19" s="120">
        <v>2.2864348239664594</v>
      </c>
      <c r="N19" s="121"/>
      <c r="O19" s="120">
        <f t="shared" si="1"/>
        <v>13.6135704705477</v>
      </c>
      <c r="P19" s="82"/>
      <c r="Q19" s="120">
        <v>7.6603577960725886</v>
      </c>
      <c r="R19" s="12"/>
      <c r="S19" s="56" t="s">
        <v>535</v>
      </c>
      <c r="T19" s="12"/>
      <c r="U19" s="217"/>
    </row>
    <row r="20" spans="1:21" ht="13.5" customHeight="1">
      <c r="A20" s="217"/>
      <c r="B20" s="12"/>
      <c r="C20" s="56" t="s">
        <v>337</v>
      </c>
      <c r="D20" s="12"/>
      <c r="E20" s="119">
        <v>6797.9446079999998</v>
      </c>
      <c r="F20" s="57"/>
      <c r="G20" s="120">
        <v>5.4752080319505865</v>
      </c>
      <c r="H20" s="121"/>
      <c r="I20" s="120">
        <f t="shared" si="0"/>
        <v>13.727632847939788</v>
      </c>
      <c r="J20" s="12"/>
      <c r="K20" s="119">
        <v>6120.7605599999997</v>
      </c>
      <c r="L20" s="57"/>
      <c r="M20" s="120">
        <v>8.079418182183403</v>
      </c>
      <c r="N20" s="121"/>
      <c r="O20" s="120">
        <f t="shared" si="1"/>
        <v>13.488701249046812</v>
      </c>
      <c r="P20" s="82"/>
      <c r="Q20" s="120">
        <v>4.884119181026449</v>
      </c>
      <c r="R20" s="12"/>
      <c r="S20" s="56" t="s">
        <v>536</v>
      </c>
      <c r="T20" s="12"/>
      <c r="U20" s="217"/>
    </row>
    <row r="21" spans="1:21" ht="13.5" customHeight="1">
      <c r="A21" s="217"/>
      <c r="B21" s="12"/>
      <c r="C21" s="56" t="s">
        <v>338</v>
      </c>
      <c r="D21" s="12"/>
      <c r="E21" s="119">
        <v>6900.7418010000001</v>
      </c>
      <c r="F21" s="57"/>
      <c r="G21" s="120">
        <v>12.300942827206924</v>
      </c>
      <c r="H21" s="121"/>
      <c r="I21" s="120">
        <f t="shared" si="0"/>
        <v>1.5121805034866895</v>
      </c>
      <c r="J21" s="12"/>
      <c r="K21" s="119">
        <v>6129.7807460000004</v>
      </c>
      <c r="L21" s="57"/>
      <c r="M21" s="120">
        <v>12.891143025488901</v>
      </c>
      <c r="N21" s="121"/>
      <c r="O21" s="120">
        <f t="shared" si="1"/>
        <v>0.14737034575324515</v>
      </c>
      <c r="P21" s="82"/>
      <c r="Q21" s="120">
        <v>6.3229839057565584</v>
      </c>
      <c r="R21" s="12"/>
      <c r="S21" s="56" t="s">
        <v>537</v>
      </c>
      <c r="T21" s="12"/>
      <c r="U21" s="217"/>
    </row>
    <row r="22" spans="1:21" ht="13.5" customHeight="1">
      <c r="A22" s="217"/>
      <c r="B22" s="12"/>
      <c r="C22" s="56" t="s">
        <v>339</v>
      </c>
      <c r="D22" s="12"/>
      <c r="E22" s="119">
        <v>5961.7410669999999</v>
      </c>
      <c r="F22" s="57"/>
      <c r="G22" s="120">
        <v>6.8074421241856271</v>
      </c>
      <c r="H22" s="121"/>
      <c r="I22" s="120">
        <f t="shared" si="0"/>
        <v>-13.607243410613151</v>
      </c>
      <c r="J22" s="12"/>
      <c r="K22" s="119">
        <v>5310.8396000000002</v>
      </c>
      <c r="L22" s="57"/>
      <c r="M22" s="120">
        <v>8.5094634970526641</v>
      </c>
      <c r="N22" s="121"/>
      <c r="O22" s="120">
        <f t="shared" si="1"/>
        <v>-13.360039778492919</v>
      </c>
      <c r="P22" s="82"/>
      <c r="Q22" s="120">
        <v>8.1925902140330038</v>
      </c>
      <c r="R22" s="12"/>
      <c r="S22" s="56" t="s">
        <v>538</v>
      </c>
      <c r="T22" s="12"/>
      <c r="U22" s="217"/>
    </row>
    <row r="23" spans="1:21" ht="6.75" customHeight="1">
      <c r="A23" s="12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2"/>
      <c r="Q23" s="12"/>
      <c r="R23" s="12"/>
      <c r="S23" s="12"/>
      <c r="T23" s="12"/>
      <c r="U23" s="122"/>
    </row>
    <row r="24" spans="1:21" ht="13.5" customHeight="1">
      <c r="A24" s="217">
        <v>2019</v>
      </c>
      <c r="B24" s="12"/>
      <c r="C24" s="111" t="s">
        <v>298</v>
      </c>
      <c r="D24" s="112"/>
      <c r="E24" s="113">
        <f>SUM(E25:E36)</f>
        <v>80286.754386999979</v>
      </c>
      <c r="F24" s="114"/>
      <c r="G24" s="115">
        <f t="shared" ref="G24:G36" si="2">E24/E10*100-100</f>
        <v>6.4257111844978425</v>
      </c>
      <c r="H24" s="116"/>
      <c r="I24" s="117"/>
      <c r="J24" s="112"/>
      <c r="K24" s="113">
        <f>SUM(K25:K36)</f>
        <v>71349.889483999985</v>
      </c>
      <c r="L24" s="114"/>
      <c r="M24" s="115">
        <f t="shared" ref="M24:M36" si="3">K24/K10*100-100</f>
        <v>7.2956580043138928</v>
      </c>
      <c r="N24" s="116"/>
      <c r="O24" s="117"/>
      <c r="P24" s="118"/>
      <c r="Q24" s="117"/>
      <c r="R24" s="12"/>
      <c r="S24" s="111" t="s">
        <v>298</v>
      </c>
      <c r="T24" s="12"/>
      <c r="U24" s="217">
        <v>2019</v>
      </c>
    </row>
    <row r="25" spans="1:21" ht="13.5" customHeight="1">
      <c r="A25" s="217"/>
      <c r="B25" s="12"/>
      <c r="C25" s="56" t="s">
        <v>328</v>
      </c>
      <c r="D25" s="12"/>
      <c r="E25" s="57">
        <v>6850.0651159999998</v>
      </c>
      <c r="F25" s="57"/>
      <c r="G25" s="120">
        <f t="shared" si="2"/>
        <v>13.62121728947325</v>
      </c>
      <c r="H25" s="121"/>
      <c r="I25" s="120">
        <f>E25/E22*100-100</f>
        <v>14.900413134631705</v>
      </c>
      <c r="J25" s="12"/>
      <c r="K25" s="57">
        <v>6051.6699219999991</v>
      </c>
      <c r="L25" s="57"/>
      <c r="M25" s="120">
        <f t="shared" si="3"/>
        <v>15.720555090273109</v>
      </c>
      <c r="N25" s="121"/>
      <c r="O25" s="120">
        <f>K25/K22*100-100</f>
        <v>13.949401183195192</v>
      </c>
      <c r="P25" s="82"/>
      <c r="Q25" s="120">
        <v>11.022257767526099</v>
      </c>
      <c r="R25" s="12"/>
      <c r="S25" s="56" t="s">
        <v>527</v>
      </c>
      <c r="T25" s="12"/>
      <c r="U25" s="217"/>
    </row>
    <row r="26" spans="1:21" ht="13.5" customHeight="1">
      <c r="A26" s="217"/>
      <c r="B26" s="12"/>
      <c r="C26" s="56" t="s">
        <v>329</v>
      </c>
      <c r="D26" s="12"/>
      <c r="E26" s="57">
        <v>6244.4042150000005</v>
      </c>
      <c r="F26" s="57"/>
      <c r="G26" s="120">
        <f t="shared" si="2"/>
        <v>10.537907092275248</v>
      </c>
      <c r="H26" s="121"/>
      <c r="I26" s="120">
        <f>E26/E25*100-100</f>
        <v>-8.8416809292123446</v>
      </c>
      <c r="J26" s="12"/>
      <c r="K26" s="57">
        <v>5537.6136420000003</v>
      </c>
      <c r="L26" s="57"/>
      <c r="M26" s="120">
        <f t="shared" si="3"/>
        <v>11.195214573924744</v>
      </c>
      <c r="N26" s="121"/>
      <c r="O26" s="120">
        <f>K26/K25*100-100</f>
        <v>-8.4944533761039906</v>
      </c>
      <c r="P26" s="82"/>
      <c r="Q26" s="120">
        <v>10.408488356896626</v>
      </c>
      <c r="R26" s="12"/>
      <c r="S26" s="56" t="s">
        <v>528</v>
      </c>
      <c r="T26" s="12"/>
      <c r="U26" s="217"/>
    </row>
    <row r="27" spans="1:21" ht="13.5" customHeight="1">
      <c r="A27" s="217"/>
      <c r="B27" s="12"/>
      <c r="C27" s="56" t="s">
        <v>330</v>
      </c>
      <c r="D27" s="12"/>
      <c r="E27" s="57">
        <v>6918.4247319999995</v>
      </c>
      <c r="F27" s="57"/>
      <c r="G27" s="120">
        <f t="shared" si="2"/>
        <v>9.5987330477374826</v>
      </c>
      <c r="H27" s="121"/>
      <c r="I27" s="120">
        <f t="shared" ref="I27:I36" si="4">E27/E26*100-100</f>
        <v>10.79399240973062</v>
      </c>
      <c r="J27" s="12"/>
      <c r="K27" s="57">
        <v>6234.4030909999992</v>
      </c>
      <c r="L27" s="57"/>
      <c r="M27" s="120">
        <f t="shared" si="3"/>
        <v>9.8159209810991399</v>
      </c>
      <c r="N27" s="121"/>
      <c r="O27" s="120">
        <f t="shared" ref="O27:O36" si="5">K27/K26*100-100</f>
        <v>12.58284694539185</v>
      </c>
      <c r="P27" s="82"/>
      <c r="Q27" s="120">
        <v>11.241630050724453</v>
      </c>
      <c r="R27" s="12"/>
      <c r="S27" s="56" t="s">
        <v>529</v>
      </c>
      <c r="T27" s="12"/>
      <c r="U27" s="217"/>
    </row>
    <row r="28" spans="1:21" ht="13.5" customHeight="1">
      <c r="A28" s="217"/>
      <c r="B28" s="12"/>
      <c r="C28" s="56" t="s">
        <v>331</v>
      </c>
      <c r="D28" s="12"/>
      <c r="E28" s="57">
        <v>6790.5927429999992</v>
      </c>
      <c r="F28" s="57"/>
      <c r="G28" s="120">
        <f t="shared" si="2"/>
        <v>9.5963642449778064</v>
      </c>
      <c r="H28" s="121"/>
      <c r="I28" s="120">
        <f t="shared" si="4"/>
        <v>-1.8477036890888598</v>
      </c>
      <c r="J28" s="12"/>
      <c r="K28" s="57">
        <v>6016.1054329999988</v>
      </c>
      <c r="L28" s="57"/>
      <c r="M28" s="120">
        <f t="shared" si="3"/>
        <v>9.0561936715710374</v>
      </c>
      <c r="N28" s="121"/>
      <c r="O28" s="120">
        <f t="shared" si="5"/>
        <v>-3.501500541649861</v>
      </c>
      <c r="P28" s="82"/>
      <c r="Q28" s="120">
        <v>9.8901159112577233</v>
      </c>
      <c r="R28" s="12"/>
      <c r="S28" s="56" t="s">
        <v>530</v>
      </c>
      <c r="T28" s="12"/>
      <c r="U28" s="217"/>
    </row>
    <row r="29" spans="1:21" ht="13.5" customHeight="1">
      <c r="A29" s="217"/>
      <c r="B29" s="12"/>
      <c r="C29" s="56" t="s">
        <v>332</v>
      </c>
      <c r="D29" s="12"/>
      <c r="E29" s="57">
        <v>7232.8718529999987</v>
      </c>
      <c r="F29" s="57"/>
      <c r="G29" s="120">
        <f t="shared" si="2"/>
        <v>13.98034080157133</v>
      </c>
      <c r="H29" s="121"/>
      <c r="I29" s="120">
        <f t="shared" si="4"/>
        <v>6.5131149332422638</v>
      </c>
      <c r="J29" s="12"/>
      <c r="K29" s="57">
        <v>6394.4029899999987</v>
      </c>
      <c r="L29" s="57"/>
      <c r="M29" s="120">
        <f t="shared" si="3"/>
        <v>11.102209961339128</v>
      </c>
      <c r="N29" s="121"/>
      <c r="O29" s="120">
        <f t="shared" si="5"/>
        <v>6.2880805732714435</v>
      </c>
      <c r="P29" s="82"/>
      <c r="Q29" s="120">
        <v>11.072661227322754</v>
      </c>
      <c r="R29" s="12"/>
      <c r="S29" s="56" t="s">
        <v>531</v>
      </c>
      <c r="T29" s="12"/>
      <c r="U29" s="217"/>
    </row>
    <row r="30" spans="1:21" ht="13.5" customHeight="1">
      <c r="A30" s="217"/>
      <c r="B30" s="12"/>
      <c r="C30" s="56" t="s">
        <v>333</v>
      </c>
      <c r="D30" s="12"/>
      <c r="E30" s="57">
        <v>6621.8453060000011</v>
      </c>
      <c r="F30" s="57"/>
      <c r="G30" s="120">
        <f t="shared" si="2"/>
        <v>-4.0384524637266992</v>
      </c>
      <c r="H30" s="121"/>
      <c r="I30" s="120">
        <f t="shared" si="4"/>
        <v>-8.4479105868101385</v>
      </c>
      <c r="J30" s="12"/>
      <c r="K30" s="57">
        <v>5822.034692000002</v>
      </c>
      <c r="L30" s="57"/>
      <c r="M30" s="120">
        <f t="shared" si="3"/>
        <v>4.9459177768483187E-2</v>
      </c>
      <c r="N30" s="121"/>
      <c r="O30" s="120">
        <f t="shared" si="5"/>
        <v>-8.9510826717537952</v>
      </c>
      <c r="P30" s="82"/>
      <c r="Q30" s="120">
        <v>6.1879176804260965</v>
      </c>
      <c r="R30" s="12"/>
      <c r="S30" s="56" t="s">
        <v>532</v>
      </c>
      <c r="T30" s="12"/>
      <c r="U30" s="217"/>
    </row>
    <row r="31" spans="1:21" ht="13.5" customHeight="1">
      <c r="A31" s="217"/>
      <c r="B31" s="12"/>
      <c r="C31" s="56" t="s">
        <v>334</v>
      </c>
      <c r="D31" s="12"/>
      <c r="E31" s="57">
        <v>7245.9220479999985</v>
      </c>
      <c r="F31" s="57"/>
      <c r="G31" s="120">
        <f t="shared" si="2"/>
        <v>9.6542006986954192</v>
      </c>
      <c r="H31" s="121"/>
      <c r="I31" s="120">
        <f t="shared" si="4"/>
        <v>9.4245140615792735</v>
      </c>
      <c r="J31" s="12"/>
      <c r="K31" s="57">
        <v>6394.8226579999982</v>
      </c>
      <c r="L31" s="57"/>
      <c r="M31" s="120">
        <f t="shared" si="3"/>
        <v>9.8989016830877858</v>
      </c>
      <c r="N31" s="121"/>
      <c r="O31" s="120">
        <f t="shared" si="5"/>
        <v>9.8382781330221007</v>
      </c>
      <c r="P31" s="82"/>
      <c r="Q31" s="120">
        <v>6.2778920327156413</v>
      </c>
      <c r="R31" s="12"/>
      <c r="S31" s="56" t="s">
        <v>533</v>
      </c>
      <c r="T31" s="12"/>
      <c r="U31" s="217"/>
    </row>
    <row r="32" spans="1:21" ht="13.5" customHeight="1">
      <c r="A32" s="217"/>
      <c r="B32" s="12"/>
      <c r="C32" s="56" t="s">
        <v>335</v>
      </c>
      <c r="D32" s="12"/>
      <c r="E32" s="57">
        <v>5443.8140179999991</v>
      </c>
      <c r="F32" s="57"/>
      <c r="G32" s="120">
        <f t="shared" si="2"/>
        <v>-5.5015076797412803</v>
      </c>
      <c r="H32" s="121"/>
      <c r="I32" s="120">
        <f t="shared" si="4"/>
        <v>-24.870651630835766</v>
      </c>
      <c r="J32" s="12"/>
      <c r="K32" s="57">
        <v>4888.0610989999996</v>
      </c>
      <c r="L32" s="57"/>
      <c r="M32" s="120">
        <f t="shared" si="3"/>
        <v>2.9707959237810257</v>
      </c>
      <c r="N32" s="121"/>
      <c r="O32" s="120">
        <f t="shared" si="5"/>
        <v>-23.562210237605612</v>
      </c>
      <c r="P32" s="82"/>
      <c r="Q32" s="120">
        <v>0.21975605504206897</v>
      </c>
      <c r="R32" s="12"/>
      <c r="S32" s="56" t="s">
        <v>534</v>
      </c>
      <c r="T32" s="12"/>
      <c r="U32" s="217"/>
    </row>
    <row r="33" spans="1:21" ht="13.5" customHeight="1">
      <c r="A33" s="217"/>
      <c r="B33" s="12"/>
      <c r="C33" s="56" t="s">
        <v>336</v>
      </c>
      <c r="D33" s="12"/>
      <c r="E33" s="57">
        <v>6717.4921439999989</v>
      </c>
      <c r="F33" s="57"/>
      <c r="G33" s="120">
        <f t="shared" si="2"/>
        <v>12.381686563420686</v>
      </c>
      <c r="H33" s="121"/>
      <c r="I33" s="120">
        <f t="shared" si="4"/>
        <v>23.396797204837938</v>
      </c>
      <c r="J33" s="12"/>
      <c r="K33" s="57">
        <v>5897.2941399999982</v>
      </c>
      <c r="L33" s="57"/>
      <c r="M33" s="120">
        <f t="shared" si="3"/>
        <v>9.3452760112893998</v>
      </c>
      <c r="N33" s="121"/>
      <c r="O33" s="120">
        <f t="shared" si="5"/>
        <v>20.64689905792028</v>
      </c>
      <c r="P33" s="82"/>
      <c r="Q33" s="120">
        <v>5.7839042349334875</v>
      </c>
      <c r="R33" s="12"/>
      <c r="S33" s="56" t="s">
        <v>535</v>
      </c>
      <c r="T33" s="12"/>
      <c r="U33" s="217"/>
    </row>
    <row r="34" spans="1:21" ht="13.5" customHeight="1">
      <c r="A34" s="217"/>
      <c r="B34" s="12"/>
      <c r="C34" s="56" t="s">
        <v>337</v>
      </c>
      <c r="D34" s="12"/>
      <c r="E34" s="57">
        <v>7270.0184869999975</v>
      </c>
      <c r="F34" s="57"/>
      <c r="G34" s="120">
        <f t="shared" si="2"/>
        <v>6.9443619538242416</v>
      </c>
      <c r="H34" s="121"/>
      <c r="I34" s="120">
        <f t="shared" si="4"/>
        <v>8.2251877807331795</v>
      </c>
      <c r="J34" s="12"/>
      <c r="K34" s="57">
        <v>6517.9702189999971</v>
      </c>
      <c r="L34" s="57"/>
      <c r="M34" s="120">
        <f t="shared" si="3"/>
        <v>6.4895474199042553</v>
      </c>
      <c r="N34" s="121"/>
      <c r="O34" s="120">
        <f t="shared" si="5"/>
        <v>10.524760411560536</v>
      </c>
      <c r="P34" s="82"/>
      <c r="Q34" s="120">
        <v>4.8297597916209725</v>
      </c>
      <c r="R34" s="12"/>
      <c r="S34" s="56" t="s">
        <v>536</v>
      </c>
      <c r="T34" s="12"/>
      <c r="U34" s="217"/>
    </row>
    <row r="35" spans="1:21" ht="13.5" customHeight="1">
      <c r="A35" s="217"/>
      <c r="B35" s="12"/>
      <c r="C35" s="56" t="s">
        <v>338</v>
      </c>
      <c r="D35" s="12"/>
      <c r="E35" s="57">
        <v>6940.7011480000001</v>
      </c>
      <c r="F35" s="57"/>
      <c r="G35" s="120">
        <f t="shared" si="2"/>
        <v>0.57905871792232233</v>
      </c>
      <c r="H35" s="121"/>
      <c r="I35" s="120">
        <f t="shared" si="4"/>
        <v>-4.5298005718812391</v>
      </c>
      <c r="J35" s="12"/>
      <c r="K35" s="57">
        <v>6262.979292</v>
      </c>
      <c r="L35" s="57"/>
      <c r="M35" s="120">
        <f t="shared" si="3"/>
        <v>2.1729740674153675</v>
      </c>
      <c r="N35" s="121"/>
      <c r="O35" s="120">
        <f t="shared" si="5"/>
        <v>-3.912121694829068</v>
      </c>
      <c r="P35" s="82"/>
      <c r="Q35" s="120">
        <v>6.3637430477363495</v>
      </c>
      <c r="R35" s="12"/>
      <c r="S35" s="56" t="s">
        <v>537</v>
      </c>
      <c r="T35" s="12"/>
      <c r="U35" s="217"/>
    </row>
    <row r="36" spans="1:21" ht="13.5" customHeight="1">
      <c r="A36" s="217"/>
      <c r="B36" s="12"/>
      <c r="C36" s="56" t="s">
        <v>339</v>
      </c>
      <c r="D36" s="12"/>
      <c r="E36" s="57">
        <v>6010.6025770000006</v>
      </c>
      <c r="F36" s="57"/>
      <c r="G36" s="120">
        <f t="shared" si="2"/>
        <v>0.81958457187052147</v>
      </c>
      <c r="H36" s="121"/>
      <c r="I36" s="120">
        <f t="shared" si="4"/>
        <v>-13.400642833728867</v>
      </c>
      <c r="J36" s="12"/>
      <c r="K36" s="57">
        <v>5332.5323060000001</v>
      </c>
      <c r="L36" s="57"/>
      <c r="M36" s="120">
        <f t="shared" si="3"/>
        <v>0.40846095220048539</v>
      </c>
      <c r="N36" s="121"/>
      <c r="O36" s="120">
        <f t="shared" si="5"/>
        <v>-14.856299895299102</v>
      </c>
      <c r="P36" s="82"/>
      <c r="Q36" s="120">
        <v>2.852912209994912</v>
      </c>
      <c r="R36" s="12"/>
      <c r="S36" s="56" t="s">
        <v>538</v>
      </c>
      <c r="T36" s="12"/>
      <c r="U36" s="217"/>
    </row>
    <row r="37" spans="1:21" ht="6.75" customHeight="1">
      <c r="A37" s="12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82"/>
      <c r="Q37" s="12"/>
      <c r="R37" s="12"/>
      <c r="S37" s="12"/>
      <c r="T37" s="12"/>
      <c r="U37" s="122"/>
    </row>
    <row r="38" spans="1:21" ht="13.5" customHeight="1">
      <c r="A38" s="217">
        <v>2020</v>
      </c>
      <c r="B38" s="12"/>
      <c r="C38" s="111"/>
      <c r="D38" s="112"/>
      <c r="E38" s="113"/>
      <c r="F38" s="114"/>
      <c r="G38" s="115"/>
      <c r="H38" s="116"/>
      <c r="I38" s="117"/>
      <c r="J38" s="112"/>
      <c r="K38" s="113"/>
      <c r="L38" s="114"/>
      <c r="M38" s="115"/>
      <c r="N38" s="116"/>
      <c r="O38" s="117"/>
      <c r="P38" s="118"/>
      <c r="Q38" s="117"/>
      <c r="R38" s="12"/>
      <c r="S38" s="111"/>
      <c r="T38" s="12"/>
      <c r="U38" s="217">
        <v>2020</v>
      </c>
    </row>
    <row r="39" spans="1:21" ht="13.5" customHeight="1">
      <c r="A39" s="217"/>
      <c r="B39" s="12"/>
      <c r="C39" s="56" t="s">
        <v>328</v>
      </c>
      <c r="D39" s="12"/>
      <c r="E39" s="57">
        <v>6637.0911699999997</v>
      </c>
      <c r="F39" s="57"/>
      <c r="G39" s="120">
        <f t="shared" ref="G39:G42" si="6">E39/E25*100-100</f>
        <v>-3.1090791458689466</v>
      </c>
      <c r="H39" s="121"/>
      <c r="I39" s="120">
        <f>E39/E36*100-100</f>
        <v>10.423058004155905</v>
      </c>
      <c r="J39" s="12"/>
      <c r="K39" s="57">
        <v>5732.7977619999992</v>
      </c>
      <c r="L39" s="57"/>
      <c r="M39" s="120">
        <f t="shared" ref="M39:M42" si="7">K39/K25*100-100</f>
        <v>-5.2691598205114332</v>
      </c>
      <c r="N39" s="121"/>
      <c r="O39" s="120">
        <f>K39/K36*100-100</f>
        <v>7.506104661562631</v>
      </c>
      <c r="P39" s="82"/>
      <c r="Q39" s="120">
        <v>-0.62981756138661638</v>
      </c>
      <c r="R39" s="12"/>
      <c r="S39" s="56" t="s">
        <v>527</v>
      </c>
      <c r="T39" s="12"/>
      <c r="U39" s="217"/>
    </row>
    <row r="40" spans="1:21" ht="13.5" customHeight="1">
      <c r="A40" s="217"/>
      <c r="B40" s="12"/>
      <c r="C40" s="56" t="s">
        <v>329</v>
      </c>
      <c r="D40" s="12"/>
      <c r="E40" s="57">
        <v>6441.9125899999981</v>
      </c>
      <c r="F40" s="57"/>
      <c r="G40" s="120">
        <f t="shared" si="6"/>
        <v>3.1629658843281163</v>
      </c>
      <c r="H40" s="121"/>
      <c r="I40" s="120">
        <f t="shared" ref="I40:I42" si="8">E40/E39*100-100</f>
        <v>-2.9407247090746438</v>
      </c>
      <c r="J40" s="12"/>
      <c r="K40" s="57">
        <v>5724.6385919999984</v>
      </c>
      <c r="L40" s="57"/>
      <c r="M40" s="120">
        <f t="shared" si="7"/>
        <v>3.3773564226566606</v>
      </c>
      <c r="N40" s="121"/>
      <c r="O40" s="120">
        <f t="shared" ref="O40:O42" si="9">K40/K39*100-100</f>
        <v>-0.14232439968637323</v>
      </c>
      <c r="P40" s="82"/>
      <c r="Q40" s="120">
        <v>0.1752496341218972</v>
      </c>
      <c r="R40" s="12"/>
      <c r="S40" s="56" t="s">
        <v>528</v>
      </c>
      <c r="T40" s="12"/>
      <c r="U40" s="217"/>
    </row>
    <row r="41" spans="1:21" ht="13.5" customHeight="1">
      <c r="A41" s="217"/>
      <c r="B41" s="12"/>
      <c r="C41" s="56" t="s">
        <v>330</v>
      </c>
      <c r="D41" s="12"/>
      <c r="E41" s="57">
        <v>6117.7054040000012</v>
      </c>
      <c r="F41" s="57"/>
      <c r="G41" s="120">
        <f t="shared" si="6"/>
        <v>-11.573723195923591</v>
      </c>
      <c r="H41" s="121"/>
      <c r="I41" s="120">
        <f t="shared" si="8"/>
        <v>-5.0327784096803043</v>
      </c>
      <c r="J41" s="12"/>
      <c r="K41" s="57">
        <v>5452.0608100000018</v>
      </c>
      <c r="L41" s="57"/>
      <c r="M41" s="120">
        <f t="shared" si="7"/>
        <v>-12.548792074888269</v>
      </c>
      <c r="N41" s="121"/>
      <c r="O41" s="120">
        <f t="shared" si="9"/>
        <v>-4.7614845482283386</v>
      </c>
      <c r="P41" s="82"/>
      <c r="Q41" s="120">
        <v>-4.0782952052345536</v>
      </c>
      <c r="R41" s="12"/>
      <c r="S41" s="56" t="s">
        <v>529</v>
      </c>
      <c r="T41" s="12"/>
      <c r="U41" s="217"/>
    </row>
    <row r="42" spans="1:21" ht="13.5" customHeight="1">
      <c r="A42" s="217"/>
      <c r="B42" s="12"/>
      <c r="C42" s="56" t="s">
        <v>331</v>
      </c>
      <c r="D42" s="12"/>
      <c r="E42" s="57">
        <v>4135.7230669999999</v>
      </c>
      <c r="F42" s="57"/>
      <c r="G42" s="120">
        <f t="shared" si="6"/>
        <v>-39.096287709739919</v>
      </c>
      <c r="H42" s="121"/>
      <c r="I42" s="120">
        <f t="shared" si="8"/>
        <v>-32.397479219971942</v>
      </c>
      <c r="J42" s="12"/>
      <c r="K42" s="57">
        <v>3736.8854249999999</v>
      </c>
      <c r="L42" s="57"/>
      <c r="M42" s="120">
        <f t="shared" si="7"/>
        <v>-37.885306921282471</v>
      </c>
      <c r="N42" s="121"/>
      <c r="O42" s="120">
        <f t="shared" si="9"/>
        <v>-31.459212301045497</v>
      </c>
      <c r="P42" s="82"/>
      <c r="Q42" s="120">
        <v>-16.328430680302034</v>
      </c>
      <c r="R42" s="12"/>
      <c r="S42" s="56" t="s">
        <v>530</v>
      </c>
      <c r="T42" s="12"/>
      <c r="U42" s="217"/>
    </row>
    <row r="43" spans="1:21" ht="6.7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82"/>
      <c r="Q43" s="12"/>
      <c r="R43" s="12"/>
      <c r="S43" s="12"/>
      <c r="T43" s="12"/>
    </row>
  </sheetData>
  <mergeCells count="18">
    <mergeCell ref="Y10:Z10"/>
    <mergeCell ref="S4:S8"/>
    <mergeCell ref="U4:U8"/>
    <mergeCell ref="U10:U22"/>
    <mergeCell ref="U24:U36"/>
    <mergeCell ref="U38:U42"/>
    <mergeCell ref="A1:U1"/>
    <mergeCell ref="A38:A42"/>
    <mergeCell ref="A10:A22"/>
    <mergeCell ref="A24:A36"/>
    <mergeCell ref="A4:A8"/>
    <mergeCell ref="C4:C8"/>
    <mergeCell ref="E4:I4"/>
    <mergeCell ref="K4:O4"/>
    <mergeCell ref="E6:E8"/>
    <mergeCell ref="G6:I6"/>
    <mergeCell ref="K6:K8"/>
    <mergeCell ref="M6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26"/>
  <sheetViews>
    <sheetView showGridLines="0" zoomScale="90" zoomScaleNormal="90" workbookViewId="0">
      <selection sqref="A1:AQ1"/>
    </sheetView>
  </sheetViews>
  <sheetFormatPr defaultRowHeight="12.75"/>
  <cols>
    <col min="1" max="1" width="11.7109375" style="10" customWidth="1"/>
    <col min="2" max="2" width="0.5703125" style="10" customWidth="1"/>
    <col min="3" max="3" width="8" style="10" customWidth="1"/>
    <col min="4" max="4" width="0.5703125" style="10" customWidth="1"/>
    <col min="5" max="5" width="8" style="10" customWidth="1"/>
    <col min="6" max="6" width="0.5703125" style="10" customWidth="1"/>
    <col min="7" max="7" width="10.85546875" style="10" customWidth="1"/>
    <col min="8" max="8" width="0.5703125" style="10" customWidth="1"/>
    <col min="9" max="9" width="10.85546875" style="10" customWidth="1"/>
    <col min="10" max="10" width="0.5703125" style="10" customWidth="1"/>
    <col min="11" max="11" width="8" style="10" customWidth="1"/>
    <col min="12" max="12" width="0.5703125" style="10" customWidth="1"/>
    <col min="13" max="13" width="8" style="10" customWidth="1"/>
    <col min="14" max="14" width="0.5703125" style="10" customWidth="1"/>
    <col min="15" max="15" width="10.85546875" style="10" customWidth="1"/>
    <col min="16" max="16" width="0.5703125" style="10" customWidth="1"/>
    <col min="17" max="17" width="10.85546875" style="10" customWidth="1"/>
    <col min="18" max="18" width="0.5703125" style="10" customWidth="1"/>
    <col min="19" max="19" width="8" style="10" customWidth="1"/>
    <col min="20" max="20" width="0.5703125" style="10" customWidth="1"/>
    <col min="21" max="21" width="8" style="10" customWidth="1"/>
    <col min="22" max="22" width="0.5703125" style="10" customWidth="1"/>
    <col min="23" max="23" width="10.85546875" style="10" customWidth="1"/>
    <col min="24" max="24" width="0.5703125" style="10" customWidth="1"/>
    <col min="25" max="25" width="10.85546875" style="10" customWidth="1"/>
    <col min="26" max="26" width="0.5703125" style="10" customWidth="1"/>
    <col min="27" max="27" width="8" style="10" customWidth="1"/>
    <col min="28" max="28" width="0.5703125" style="10" customWidth="1"/>
    <col min="29" max="29" width="8" style="10" customWidth="1"/>
    <col min="30" max="30" width="0.5703125" style="10" customWidth="1"/>
    <col min="31" max="31" width="10.85546875" style="10" customWidth="1"/>
    <col min="32" max="32" width="0.5703125" style="10" customWidth="1"/>
    <col min="33" max="33" width="10.85546875" style="10" customWidth="1"/>
    <col min="34" max="34" width="0.5703125" style="10" customWidth="1"/>
    <col min="35" max="35" width="8" style="10" customWidth="1"/>
    <col min="36" max="36" width="0.5703125" style="10" customWidth="1"/>
    <col min="37" max="37" width="8" style="10" customWidth="1"/>
    <col min="38" max="38" width="0.5703125" style="10" customWidth="1"/>
    <col min="39" max="39" width="10.85546875" style="10" customWidth="1"/>
    <col min="40" max="40" width="0.5703125" style="10" customWidth="1"/>
    <col min="41" max="41" width="10.85546875" style="10" customWidth="1"/>
    <col min="42" max="42" width="0.5703125" style="10" customWidth="1"/>
    <col min="43" max="43" width="11.7109375" style="10" customWidth="1"/>
    <col min="44" max="16384" width="9.140625" style="10"/>
  </cols>
  <sheetData>
    <row r="1" spans="1:46" ht="14.25" customHeight="1">
      <c r="A1" s="216" t="s">
        <v>358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</row>
    <row r="2" spans="1:46" ht="14.25" customHeight="1">
      <c r="A2" s="216" t="s">
        <v>541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</row>
    <row r="3" spans="1:46" ht="3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46" s="32" customFormat="1" ht="3.7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</row>
    <row r="5" spans="1:46" ht="26.25" customHeight="1">
      <c r="A5" s="212" t="s">
        <v>163</v>
      </c>
      <c r="B5" s="124"/>
      <c r="C5" s="214" t="s">
        <v>639</v>
      </c>
      <c r="D5" s="215"/>
      <c r="E5" s="215"/>
      <c r="F5" s="215"/>
      <c r="G5" s="215"/>
      <c r="H5" s="215"/>
      <c r="I5" s="215"/>
      <c r="J5" s="124"/>
      <c r="K5" s="214" t="s">
        <v>701</v>
      </c>
      <c r="L5" s="215"/>
      <c r="M5" s="215"/>
      <c r="N5" s="215"/>
      <c r="O5" s="215"/>
      <c r="P5" s="215"/>
      <c r="Q5" s="215"/>
      <c r="R5" s="124"/>
      <c r="S5" s="214" t="s">
        <v>702</v>
      </c>
      <c r="T5" s="215"/>
      <c r="U5" s="215"/>
      <c r="V5" s="215"/>
      <c r="W5" s="215"/>
      <c r="X5" s="215"/>
      <c r="Y5" s="215"/>
      <c r="Z5" s="124"/>
      <c r="AA5" s="214" t="s">
        <v>705</v>
      </c>
      <c r="AB5" s="215"/>
      <c r="AC5" s="215"/>
      <c r="AD5" s="215"/>
      <c r="AE5" s="215"/>
      <c r="AF5" s="215"/>
      <c r="AG5" s="215"/>
      <c r="AH5" s="124"/>
      <c r="AI5" s="214" t="s">
        <v>706</v>
      </c>
      <c r="AJ5" s="215"/>
      <c r="AK5" s="215"/>
      <c r="AL5" s="215"/>
      <c r="AM5" s="215"/>
      <c r="AN5" s="215"/>
      <c r="AO5" s="215"/>
      <c r="AP5" s="124"/>
      <c r="AQ5" s="212" t="s">
        <v>526</v>
      </c>
      <c r="AS5" s="164"/>
      <c r="AT5" s="164"/>
    </row>
    <row r="6" spans="1:46" ht="2.25" customHeight="1">
      <c r="A6" s="212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212"/>
    </row>
    <row r="7" spans="1:46" ht="27" customHeight="1">
      <c r="A7" s="212"/>
      <c r="B7" s="124"/>
      <c r="C7" s="213" t="s">
        <v>636</v>
      </c>
      <c r="D7" s="213"/>
      <c r="E7" s="213"/>
      <c r="F7" s="124"/>
      <c r="G7" s="212" t="s">
        <v>640</v>
      </c>
      <c r="H7" s="213"/>
      <c r="I7" s="213"/>
      <c r="J7" s="124"/>
      <c r="K7" s="213" t="s">
        <v>636</v>
      </c>
      <c r="L7" s="213"/>
      <c r="M7" s="213"/>
      <c r="N7" s="124"/>
      <c r="O7" s="212" t="s">
        <v>640</v>
      </c>
      <c r="P7" s="213"/>
      <c r="Q7" s="213"/>
      <c r="R7" s="124"/>
      <c r="S7" s="213" t="s">
        <v>636</v>
      </c>
      <c r="T7" s="213"/>
      <c r="U7" s="213"/>
      <c r="V7" s="124"/>
      <c r="W7" s="212" t="s">
        <v>640</v>
      </c>
      <c r="X7" s="213"/>
      <c r="Y7" s="213"/>
      <c r="Z7" s="124"/>
      <c r="AA7" s="213" t="s">
        <v>636</v>
      </c>
      <c r="AB7" s="213"/>
      <c r="AC7" s="213"/>
      <c r="AD7" s="124"/>
      <c r="AE7" s="212" t="s">
        <v>640</v>
      </c>
      <c r="AF7" s="213"/>
      <c r="AG7" s="213"/>
      <c r="AH7" s="124"/>
      <c r="AI7" s="213" t="s">
        <v>636</v>
      </c>
      <c r="AJ7" s="213"/>
      <c r="AK7" s="213"/>
      <c r="AL7" s="124"/>
      <c r="AM7" s="212" t="s">
        <v>640</v>
      </c>
      <c r="AN7" s="213"/>
      <c r="AO7" s="213"/>
      <c r="AP7" s="124"/>
      <c r="AQ7" s="212"/>
    </row>
    <row r="8" spans="1:46" ht="3" customHeight="1">
      <c r="A8" s="212"/>
      <c r="B8" s="124"/>
      <c r="C8" s="213"/>
      <c r="D8" s="213"/>
      <c r="E8" s="213"/>
      <c r="F8" s="124"/>
      <c r="G8" s="124"/>
      <c r="H8" s="124"/>
      <c r="I8" s="124"/>
      <c r="J8" s="124"/>
      <c r="K8" s="213"/>
      <c r="L8" s="213"/>
      <c r="M8" s="213"/>
      <c r="N8" s="124"/>
      <c r="O8" s="124"/>
      <c r="P8" s="124"/>
      <c r="Q8" s="124"/>
      <c r="R8" s="124"/>
      <c r="S8" s="213"/>
      <c r="T8" s="213"/>
      <c r="U8" s="213"/>
      <c r="V8" s="124"/>
      <c r="W8" s="124"/>
      <c r="X8" s="124"/>
      <c r="Y8" s="124"/>
      <c r="Z8" s="124"/>
      <c r="AA8" s="213"/>
      <c r="AB8" s="213"/>
      <c r="AC8" s="213"/>
      <c r="AD8" s="124"/>
      <c r="AE8" s="124"/>
      <c r="AF8" s="124"/>
      <c r="AG8" s="124"/>
      <c r="AH8" s="124"/>
      <c r="AI8" s="213"/>
      <c r="AJ8" s="213"/>
      <c r="AK8" s="213"/>
      <c r="AL8" s="124"/>
      <c r="AM8" s="124"/>
      <c r="AN8" s="124"/>
      <c r="AO8" s="124"/>
      <c r="AP8" s="124"/>
      <c r="AQ8" s="212"/>
    </row>
    <row r="9" spans="1:46">
      <c r="A9" s="212"/>
      <c r="B9" s="124"/>
      <c r="C9" s="213"/>
      <c r="D9" s="213"/>
      <c r="E9" s="213"/>
      <c r="F9" s="124"/>
      <c r="G9" s="213" t="s">
        <v>297</v>
      </c>
      <c r="H9" s="213"/>
      <c r="I9" s="213"/>
      <c r="J9" s="124"/>
      <c r="K9" s="213"/>
      <c r="L9" s="213"/>
      <c r="M9" s="213"/>
      <c r="N9" s="124"/>
      <c r="O9" s="213" t="s">
        <v>297</v>
      </c>
      <c r="P9" s="213"/>
      <c r="Q9" s="213"/>
      <c r="R9" s="124"/>
      <c r="S9" s="213"/>
      <c r="T9" s="213"/>
      <c r="U9" s="213"/>
      <c r="V9" s="124"/>
      <c r="W9" s="213" t="s">
        <v>297</v>
      </c>
      <c r="X9" s="213"/>
      <c r="Y9" s="213"/>
      <c r="Z9" s="124"/>
      <c r="AA9" s="213"/>
      <c r="AB9" s="213"/>
      <c r="AC9" s="213"/>
      <c r="AD9" s="124"/>
      <c r="AE9" s="213" t="s">
        <v>297</v>
      </c>
      <c r="AF9" s="213"/>
      <c r="AG9" s="213"/>
      <c r="AH9" s="124"/>
      <c r="AI9" s="213"/>
      <c r="AJ9" s="213"/>
      <c r="AK9" s="213"/>
      <c r="AL9" s="124"/>
      <c r="AM9" s="213" t="s">
        <v>297</v>
      </c>
      <c r="AN9" s="213"/>
      <c r="AO9" s="213"/>
      <c r="AP9" s="124"/>
      <c r="AQ9" s="212"/>
      <c r="AS9" s="154"/>
      <c r="AT9" s="154"/>
    </row>
    <row r="10" spans="1:46" ht="3" customHeight="1">
      <c r="A10" s="212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212"/>
    </row>
    <row r="11" spans="1:46" ht="55.5" customHeight="1">
      <c r="A11" s="212"/>
      <c r="B11" s="124"/>
      <c r="C11" s="156">
        <v>2019</v>
      </c>
      <c r="D11" s="124"/>
      <c r="E11" s="156">
        <v>2020</v>
      </c>
      <c r="F11" s="124"/>
      <c r="G11" s="155" t="s">
        <v>641</v>
      </c>
      <c r="H11" s="124"/>
      <c r="I11" s="155" t="s">
        <v>642</v>
      </c>
      <c r="J11" s="124"/>
      <c r="K11" s="156">
        <v>2019</v>
      </c>
      <c r="L11" s="124"/>
      <c r="M11" s="156">
        <v>2020</v>
      </c>
      <c r="N11" s="124"/>
      <c r="O11" s="155" t="s">
        <v>641</v>
      </c>
      <c r="P11" s="124"/>
      <c r="Q11" s="155" t="s">
        <v>642</v>
      </c>
      <c r="R11" s="124"/>
      <c r="S11" s="156">
        <v>2019</v>
      </c>
      <c r="T11" s="124"/>
      <c r="U11" s="156">
        <v>2020</v>
      </c>
      <c r="V11" s="124"/>
      <c r="W11" s="155" t="s">
        <v>641</v>
      </c>
      <c r="X11" s="124"/>
      <c r="Y11" s="155" t="s">
        <v>642</v>
      </c>
      <c r="Z11" s="124"/>
      <c r="AA11" s="208">
        <v>2019</v>
      </c>
      <c r="AB11" s="124"/>
      <c r="AC11" s="208">
        <v>2020</v>
      </c>
      <c r="AD11" s="124"/>
      <c r="AE11" s="207" t="s">
        <v>641</v>
      </c>
      <c r="AF11" s="124"/>
      <c r="AG11" s="207" t="s">
        <v>642</v>
      </c>
      <c r="AH11" s="124"/>
      <c r="AI11" s="208">
        <v>2019</v>
      </c>
      <c r="AJ11" s="124"/>
      <c r="AK11" s="208">
        <v>2020</v>
      </c>
      <c r="AL11" s="124"/>
      <c r="AM11" s="207" t="s">
        <v>641</v>
      </c>
      <c r="AN11" s="124"/>
      <c r="AO11" s="207" t="s">
        <v>642</v>
      </c>
      <c r="AP11" s="124"/>
      <c r="AQ11" s="212"/>
    </row>
    <row r="12" spans="1:46" ht="6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6" ht="13.5" customHeight="1">
      <c r="A13" s="85" t="s">
        <v>298</v>
      </c>
      <c r="B13" s="86"/>
      <c r="C13" s="87">
        <f>SUM(C14:C25)</f>
        <v>59895.406027000005</v>
      </c>
      <c r="D13" s="88"/>
      <c r="E13" s="87">
        <f>SUM(E14:E25)</f>
        <v>17565.274769000003</v>
      </c>
      <c r="F13" s="88"/>
      <c r="G13" s="89"/>
      <c r="H13" s="88"/>
      <c r="I13" s="88"/>
      <c r="J13" s="88"/>
      <c r="K13" s="87">
        <f>SUM(K14:K25)</f>
        <v>45996.269130999994</v>
      </c>
      <c r="L13" s="88"/>
      <c r="M13" s="87">
        <f>SUM(M14:M25)</f>
        <v>13395.728831000002</v>
      </c>
      <c r="N13" s="88"/>
      <c r="O13" s="89"/>
      <c r="P13" s="88"/>
      <c r="Q13" s="88"/>
      <c r="R13" s="88"/>
      <c r="S13" s="87">
        <f>SUM(S14:S25)</f>
        <v>13899.136895999998</v>
      </c>
      <c r="T13" s="88"/>
      <c r="U13" s="87">
        <f>SUM(U14:U25)</f>
        <v>4169.5459380000002</v>
      </c>
      <c r="V13" s="88"/>
      <c r="W13" s="89"/>
      <c r="X13" s="88"/>
      <c r="Y13" s="88"/>
      <c r="Z13" s="88"/>
      <c r="AA13" s="87">
        <f>SUM(AA14:AA25)</f>
        <v>42353.675327000012</v>
      </c>
      <c r="AB13" s="88"/>
      <c r="AC13" s="87">
        <f>SUM(AC14:AC25)</f>
        <v>12382.818405000002</v>
      </c>
      <c r="AD13" s="88"/>
      <c r="AE13" s="89"/>
      <c r="AF13" s="88"/>
      <c r="AG13" s="88"/>
      <c r="AH13" s="88"/>
      <c r="AI13" s="87">
        <f>SUM(AI14:AI25)</f>
        <v>17541.730699999996</v>
      </c>
      <c r="AJ13" s="88"/>
      <c r="AK13" s="87">
        <f>SUM(AK14:AK25)</f>
        <v>5182.4563640000006</v>
      </c>
      <c r="AL13" s="88"/>
      <c r="AM13" s="89"/>
      <c r="AN13" s="88"/>
      <c r="AO13" s="88"/>
      <c r="AP13" s="86"/>
      <c r="AQ13" s="85" t="s">
        <v>298</v>
      </c>
      <c r="AT13" s="55"/>
    </row>
    <row r="14" spans="1:46" ht="13.5" customHeight="1">
      <c r="A14" s="56" t="s">
        <v>328</v>
      </c>
      <c r="B14" s="12"/>
      <c r="C14" s="57">
        <f>K14+S14</f>
        <v>4972.2537140000004</v>
      </c>
      <c r="D14" s="57"/>
      <c r="E14" s="57">
        <f>M14+U14</f>
        <v>5152.1405370000002</v>
      </c>
      <c r="F14" s="12"/>
      <c r="G14" s="58">
        <f>E14/C14*100-100</f>
        <v>3.6178126328008062</v>
      </c>
      <c r="H14" s="57"/>
      <c r="I14" s="58">
        <f>E14/C25*100-100</f>
        <v>12.161454410294212</v>
      </c>
      <c r="J14" s="12"/>
      <c r="K14" s="57">
        <v>3923.2198570000005</v>
      </c>
      <c r="L14" s="57"/>
      <c r="M14" s="57">
        <v>3997.6419510000001</v>
      </c>
      <c r="N14" s="12"/>
      <c r="O14" s="58">
        <f>M14/K14*100-100</f>
        <v>1.8969646543568501</v>
      </c>
      <c r="P14" s="57"/>
      <c r="Q14" s="58">
        <f>M14/K25*100-100</f>
        <v>16.733451349976278</v>
      </c>
      <c r="R14" s="12"/>
      <c r="S14" s="57">
        <v>1049.0338569999999</v>
      </c>
      <c r="T14" s="57"/>
      <c r="U14" s="57">
        <v>1154.4985860000002</v>
      </c>
      <c r="V14" s="12"/>
      <c r="W14" s="58">
        <f>U14/S14*100-100</f>
        <v>10.053510503617645</v>
      </c>
      <c r="X14" s="57"/>
      <c r="Y14" s="58">
        <f>U14/S25*100-100</f>
        <v>-1.2332153043858369</v>
      </c>
      <c r="Z14" s="12"/>
      <c r="AA14" s="57">
        <v>3604.7711020000006</v>
      </c>
      <c r="AB14" s="57"/>
      <c r="AC14" s="57">
        <v>3701.7320810000001</v>
      </c>
      <c r="AD14" s="12"/>
      <c r="AE14" s="58">
        <f>AC14/AA14*100-100</f>
        <v>2.689795725065693</v>
      </c>
      <c r="AF14" s="57"/>
      <c r="AG14" s="58">
        <f>AC14/AA25*100-100</f>
        <v>17.298682871992838</v>
      </c>
      <c r="AH14" s="12"/>
      <c r="AI14" s="57">
        <v>1367.4826119999998</v>
      </c>
      <c r="AJ14" s="57"/>
      <c r="AK14" s="57">
        <v>1450.4084560000001</v>
      </c>
      <c r="AL14" s="12"/>
      <c r="AM14" s="58">
        <f>AK14/AI14*100-100</f>
        <v>6.0641241996282247</v>
      </c>
      <c r="AN14" s="57"/>
      <c r="AO14" s="58">
        <f>AK14/AI25*100-100</f>
        <v>0.88489644355132668</v>
      </c>
      <c r="AP14" s="12"/>
      <c r="AQ14" s="166" t="s">
        <v>527</v>
      </c>
    </row>
    <row r="15" spans="1:46" ht="13.5" customHeight="1">
      <c r="A15" s="56" t="s">
        <v>329</v>
      </c>
      <c r="B15" s="12"/>
      <c r="C15" s="57">
        <f t="shared" ref="C15:C25" si="0">K15+S15</f>
        <v>4866.6210699999992</v>
      </c>
      <c r="D15" s="57"/>
      <c r="E15" s="57">
        <f t="shared" ref="E15:E17" si="1">M15+U15</f>
        <v>4882.5703950000006</v>
      </c>
      <c r="F15" s="12"/>
      <c r="G15" s="58">
        <f t="shared" ref="G15:G17" si="2">E15/C15*100-100</f>
        <v>0.32772892671508203</v>
      </c>
      <c r="H15" s="57"/>
      <c r="I15" s="58">
        <f t="shared" ref="I15:I17" si="3">E15/E14*100-100</f>
        <v>-5.2321969881078871</v>
      </c>
      <c r="J15" s="12"/>
      <c r="K15" s="57">
        <v>3781.3896639999998</v>
      </c>
      <c r="L15" s="57"/>
      <c r="M15" s="57">
        <v>3844.7200290000005</v>
      </c>
      <c r="N15" s="12"/>
      <c r="O15" s="58">
        <f t="shared" ref="O15:O17" si="4">M15/K15*100-100</f>
        <v>1.6747907681380951</v>
      </c>
      <c r="P15" s="57"/>
      <c r="Q15" s="58">
        <f t="shared" ref="Q15:Q17" si="5">M15/M14*100-100</f>
        <v>-3.8253031130450807</v>
      </c>
      <c r="R15" s="12"/>
      <c r="S15" s="57">
        <v>1085.2314059999999</v>
      </c>
      <c r="T15" s="57"/>
      <c r="U15" s="57">
        <v>1037.8503660000003</v>
      </c>
      <c r="V15" s="12"/>
      <c r="W15" s="58">
        <f t="shared" ref="W15:W17" si="6">U15/S15*100-100</f>
        <v>-4.3659849630263636</v>
      </c>
      <c r="X15" s="57"/>
      <c r="Y15" s="58">
        <f t="shared" ref="Y15:Y17" si="7">U15/U14*100-100</f>
        <v>-10.103799295601718</v>
      </c>
      <c r="Z15" s="12"/>
      <c r="AA15" s="57">
        <v>3461.2960749999997</v>
      </c>
      <c r="AB15" s="57"/>
      <c r="AC15" s="57">
        <v>3551.7781470000004</v>
      </c>
      <c r="AD15" s="12"/>
      <c r="AE15" s="58">
        <f t="shared" ref="AE15:AE17" si="8">AC15/AA15*100-100</f>
        <v>2.6141095716580907</v>
      </c>
      <c r="AF15" s="57"/>
      <c r="AG15" s="58">
        <f t="shared" ref="AG15:AG17" si="9">AC15/AC14*100-100</f>
        <v>-4.0509126732772671</v>
      </c>
      <c r="AH15" s="12"/>
      <c r="AI15" s="57">
        <v>1405.3249949999999</v>
      </c>
      <c r="AJ15" s="57"/>
      <c r="AK15" s="57">
        <v>1330.7922480000004</v>
      </c>
      <c r="AL15" s="12"/>
      <c r="AM15" s="58">
        <f t="shared" ref="AM15:AM17" si="10">AK15/AI15*100-100</f>
        <v>-5.3035950591627739</v>
      </c>
      <c r="AN15" s="57"/>
      <c r="AO15" s="58">
        <f t="shared" ref="AO15:AO17" si="11">AK15/AK14*100-100</f>
        <v>-8.2470705065993997</v>
      </c>
      <c r="AP15" s="12"/>
      <c r="AQ15" s="166" t="s">
        <v>528</v>
      </c>
    </row>
    <row r="16" spans="1:46" ht="13.5" customHeight="1">
      <c r="A16" s="56" t="s">
        <v>330</v>
      </c>
      <c r="B16" s="12"/>
      <c r="C16" s="57">
        <f t="shared" si="0"/>
        <v>5181.7347100000006</v>
      </c>
      <c r="D16" s="57"/>
      <c r="E16" s="57">
        <f t="shared" si="1"/>
        <v>4525.659713</v>
      </c>
      <c r="F16" s="12"/>
      <c r="G16" s="58">
        <f t="shared" si="2"/>
        <v>-12.661300389112355</v>
      </c>
      <c r="H16" s="57"/>
      <c r="I16" s="58">
        <f t="shared" si="3"/>
        <v>-7.3098932145555011</v>
      </c>
      <c r="J16" s="12"/>
      <c r="K16" s="57">
        <v>4058.0678279999997</v>
      </c>
      <c r="L16" s="57"/>
      <c r="M16" s="57">
        <v>3399.3652000000002</v>
      </c>
      <c r="N16" s="12"/>
      <c r="O16" s="58">
        <f t="shared" si="4"/>
        <v>-16.231927506362993</v>
      </c>
      <c r="P16" s="57"/>
      <c r="Q16" s="58">
        <f t="shared" si="5"/>
        <v>-11.58354381179312</v>
      </c>
      <c r="R16" s="12"/>
      <c r="S16" s="57">
        <v>1123.6668820000007</v>
      </c>
      <c r="T16" s="57"/>
      <c r="U16" s="57">
        <v>1126.2945129999996</v>
      </c>
      <c r="V16" s="12"/>
      <c r="W16" s="58">
        <f t="shared" si="6"/>
        <v>0.23384430404516365</v>
      </c>
      <c r="X16" s="57"/>
      <c r="Y16" s="58">
        <f t="shared" si="7"/>
        <v>8.5218592099045622</v>
      </c>
      <c r="Z16" s="12"/>
      <c r="AA16" s="57">
        <v>3734.2233099999999</v>
      </c>
      <c r="AB16" s="57"/>
      <c r="AC16" s="57">
        <v>3147.475774</v>
      </c>
      <c r="AD16" s="12"/>
      <c r="AE16" s="58">
        <f t="shared" si="8"/>
        <v>-15.712706158432709</v>
      </c>
      <c r="AF16" s="57"/>
      <c r="AG16" s="58">
        <f t="shared" si="9"/>
        <v>-11.383097599761214</v>
      </c>
      <c r="AH16" s="12"/>
      <c r="AI16" s="57">
        <v>1447.5114000000008</v>
      </c>
      <c r="AJ16" s="57"/>
      <c r="AK16" s="57">
        <v>1378.1839389999996</v>
      </c>
      <c r="AL16" s="12"/>
      <c r="AM16" s="58">
        <f t="shared" si="10"/>
        <v>-4.7894241800099877</v>
      </c>
      <c r="AN16" s="57"/>
      <c r="AO16" s="58">
        <f t="shared" si="11"/>
        <v>3.561163740713269</v>
      </c>
      <c r="AP16" s="12"/>
      <c r="AQ16" s="166" t="s">
        <v>529</v>
      </c>
    </row>
    <row r="17" spans="1:43" ht="13.5" customHeight="1">
      <c r="A17" s="56" t="s">
        <v>331</v>
      </c>
      <c r="B17" s="12"/>
      <c r="C17" s="57">
        <f t="shared" si="0"/>
        <v>4987.6061809999992</v>
      </c>
      <c r="D17" s="57"/>
      <c r="E17" s="57">
        <f t="shared" si="1"/>
        <v>3004.9041239999997</v>
      </c>
      <c r="F17" s="12"/>
      <c r="G17" s="58">
        <f t="shared" si="2"/>
        <v>-39.752578392275431</v>
      </c>
      <c r="H17" s="57"/>
      <c r="I17" s="58">
        <f t="shared" si="3"/>
        <v>-33.602959246618028</v>
      </c>
      <c r="J17" s="12"/>
      <c r="K17" s="57">
        <v>3778.0732989999997</v>
      </c>
      <c r="L17" s="57"/>
      <c r="M17" s="57">
        <v>2154.001651</v>
      </c>
      <c r="N17" s="12"/>
      <c r="O17" s="58">
        <f t="shared" si="4"/>
        <v>-42.98676916696845</v>
      </c>
      <c r="P17" s="57"/>
      <c r="Q17" s="58">
        <f t="shared" si="5"/>
        <v>-36.635179680017906</v>
      </c>
      <c r="R17" s="12"/>
      <c r="S17" s="57">
        <v>1209.532882</v>
      </c>
      <c r="T17" s="57"/>
      <c r="U17" s="57">
        <v>850.90247299999987</v>
      </c>
      <c r="V17" s="12"/>
      <c r="W17" s="58">
        <f t="shared" si="6"/>
        <v>-29.650323222878711</v>
      </c>
      <c r="X17" s="57"/>
      <c r="Y17" s="58">
        <f t="shared" si="7"/>
        <v>-24.451157030541253</v>
      </c>
      <c r="Z17" s="12"/>
      <c r="AA17" s="57">
        <v>3474.6506159999999</v>
      </c>
      <c r="AB17" s="57"/>
      <c r="AC17" s="57">
        <v>1981.8324030000001</v>
      </c>
      <c r="AD17" s="12"/>
      <c r="AE17" s="58">
        <f t="shared" si="8"/>
        <v>-42.963117100922354</v>
      </c>
      <c r="AF17" s="57"/>
      <c r="AG17" s="58">
        <f t="shared" si="9"/>
        <v>-37.034228527790404</v>
      </c>
      <c r="AH17" s="12"/>
      <c r="AI17" s="57">
        <v>1512.955565</v>
      </c>
      <c r="AJ17" s="57"/>
      <c r="AK17" s="57">
        <v>1023.0717209999999</v>
      </c>
      <c r="AL17" s="12"/>
      <c r="AM17" s="58">
        <f t="shared" si="10"/>
        <v>-32.379261845670939</v>
      </c>
      <c r="AN17" s="57"/>
      <c r="AO17" s="58">
        <f t="shared" si="11"/>
        <v>-25.766678013797389</v>
      </c>
      <c r="AP17" s="12"/>
      <c r="AQ17" s="166" t="s">
        <v>530</v>
      </c>
    </row>
    <row r="18" spans="1:43" ht="13.5" customHeight="1">
      <c r="A18" s="56" t="s">
        <v>332</v>
      </c>
      <c r="B18" s="12"/>
      <c r="C18" s="57">
        <f t="shared" si="0"/>
        <v>5603.0508130000017</v>
      </c>
      <c r="D18" s="57"/>
      <c r="E18" s="57"/>
      <c r="F18" s="12"/>
      <c r="G18" s="58"/>
      <c r="H18" s="57"/>
      <c r="I18" s="58"/>
      <c r="J18" s="12"/>
      <c r="K18" s="57">
        <v>4240.1835020000008</v>
      </c>
      <c r="L18" s="57"/>
      <c r="M18" s="57"/>
      <c r="N18" s="12"/>
      <c r="O18" s="58"/>
      <c r="P18" s="57"/>
      <c r="Q18" s="58"/>
      <c r="R18" s="12"/>
      <c r="S18" s="57">
        <v>1362.8673110000004</v>
      </c>
      <c r="T18" s="57"/>
      <c r="U18" s="57"/>
      <c r="V18" s="12"/>
      <c r="W18" s="58"/>
      <c r="X18" s="57"/>
      <c r="Y18" s="58"/>
      <c r="Z18" s="12"/>
      <c r="AA18" s="57">
        <v>3924.8668820000007</v>
      </c>
      <c r="AB18" s="57"/>
      <c r="AC18" s="57"/>
      <c r="AD18" s="12"/>
      <c r="AE18" s="58"/>
      <c r="AF18" s="57"/>
      <c r="AG18" s="58"/>
      <c r="AH18" s="12"/>
      <c r="AI18" s="57">
        <v>1678.1839310000005</v>
      </c>
      <c r="AJ18" s="57"/>
      <c r="AK18" s="57"/>
      <c r="AL18" s="12"/>
      <c r="AM18" s="58"/>
      <c r="AN18" s="57"/>
      <c r="AO18" s="58"/>
      <c r="AP18" s="12"/>
      <c r="AQ18" s="166" t="s">
        <v>531</v>
      </c>
    </row>
    <row r="19" spans="1:43" ht="13.5" customHeight="1">
      <c r="A19" s="56" t="s">
        <v>333</v>
      </c>
      <c r="B19" s="12"/>
      <c r="C19" s="57">
        <f t="shared" si="0"/>
        <v>4744.9803110000003</v>
      </c>
      <c r="D19" s="57"/>
      <c r="E19" s="57"/>
      <c r="F19" s="12"/>
      <c r="G19" s="58"/>
      <c r="H19" s="57"/>
      <c r="I19" s="58"/>
      <c r="J19" s="12"/>
      <c r="K19" s="57">
        <v>3733.3460440000003</v>
      </c>
      <c r="L19" s="57"/>
      <c r="M19" s="57"/>
      <c r="N19" s="12"/>
      <c r="O19" s="58"/>
      <c r="P19" s="57"/>
      <c r="Q19" s="58"/>
      <c r="R19" s="12"/>
      <c r="S19" s="57">
        <v>1011.6342669999999</v>
      </c>
      <c r="T19" s="57"/>
      <c r="U19" s="57"/>
      <c r="V19" s="12"/>
      <c r="W19" s="58"/>
      <c r="X19" s="57"/>
      <c r="Y19" s="58"/>
      <c r="Z19" s="12"/>
      <c r="AA19" s="57">
        <v>3471.4911200000006</v>
      </c>
      <c r="AB19" s="57"/>
      <c r="AC19" s="57"/>
      <c r="AD19" s="12"/>
      <c r="AE19" s="58"/>
      <c r="AF19" s="57"/>
      <c r="AG19" s="58"/>
      <c r="AH19" s="12"/>
      <c r="AI19" s="57">
        <v>1273.4891909999999</v>
      </c>
      <c r="AJ19" s="57"/>
      <c r="AK19" s="57"/>
      <c r="AL19" s="12"/>
      <c r="AM19" s="58"/>
      <c r="AN19" s="57"/>
      <c r="AO19" s="58"/>
      <c r="AP19" s="12"/>
      <c r="AQ19" s="166" t="s">
        <v>532</v>
      </c>
    </row>
    <row r="20" spans="1:43" ht="13.5" customHeight="1">
      <c r="A20" s="56" t="s">
        <v>334</v>
      </c>
      <c r="B20" s="12"/>
      <c r="C20" s="57">
        <f t="shared" si="0"/>
        <v>5389.1008449999972</v>
      </c>
      <c r="D20" s="57"/>
      <c r="E20" s="57"/>
      <c r="F20" s="12"/>
      <c r="G20" s="58"/>
      <c r="H20" s="57"/>
      <c r="I20" s="58"/>
      <c r="J20" s="12"/>
      <c r="K20" s="57">
        <v>4081.3808149999995</v>
      </c>
      <c r="L20" s="57"/>
      <c r="M20" s="57"/>
      <c r="N20" s="12"/>
      <c r="O20" s="58"/>
      <c r="P20" s="57"/>
      <c r="Q20" s="58"/>
      <c r="R20" s="12"/>
      <c r="S20" s="57">
        <v>1307.7200299999981</v>
      </c>
      <c r="T20" s="57"/>
      <c r="U20" s="57"/>
      <c r="V20" s="12"/>
      <c r="W20" s="58"/>
      <c r="X20" s="57"/>
      <c r="Y20" s="58"/>
      <c r="Z20" s="12"/>
      <c r="AA20" s="57">
        <v>3793.3246739999995</v>
      </c>
      <c r="AB20" s="57"/>
      <c r="AC20" s="57"/>
      <c r="AD20" s="12"/>
      <c r="AE20" s="58"/>
      <c r="AF20" s="57"/>
      <c r="AG20" s="58"/>
      <c r="AH20" s="12"/>
      <c r="AI20" s="57">
        <v>1595.7761709999982</v>
      </c>
      <c r="AJ20" s="57"/>
      <c r="AK20" s="57"/>
      <c r="AL20" s="12"/>
      <c r="AM20" s="58"/>
      <c r="AN20" s="57"/>
      <c r="AO20" s="58"/>
      <c r="AP20" s="12"/>
      <c r="AQ20" s="166" t="s">
        <v>533</v>
      </c>
    </row>
    <row r="21" spans="1:43" ht="13.5" customHeight="1">
      <c r="A21" s="56" t="s">
        <v>335</v>
      </c>
      <c r="B21" s="12"/>
      <c r="C21" s="57">
        <f t="shared" si="0"/>
        <v>3822.5687000000012</v>
      </c>
      <c r="D21" s="57"/>
      <c r="E21" s="57"/>
      <c r="F21" s="12"/>
      <c r="G21" s="58"/>
      <c r="H21" s="57"/>
      <c r="I21" s="58"/>
      <c r="J21" s="12"/>
      <c r="K21" s="57">
        <v>2820.9515700000006</v>
      </c>
      <c r="L21" s="57"/>
      <c r="M21" s="57"/>
      <c r="N21" s="12"/>
      <c r="O21" s="58"/>
      <c r="P21" s="57"/>
      <c r="Q21" s="58"/>
      <c r="R21" s="12"/>
      <c r="S21" s="57">
        <v>1001.6171300000007</v>
      </c>
      <c r="T21" s="57"/>
      <c r="U21" s="57"/>
      <c r="V21" s="12"/>
      <c r="W21" s="58"/>
      <c r="X21" s="57"/>
      <c r="Y21" s="58"/>
      <c r="Z21" s="12"/>
      <c r="AA21" s="57">
        <v>2581.9760610000008</v>
      </c>
      <c r="AB21" s="57"/>
      <c r="AC21" s="57"/>
      <c r="AD21" s="12"/>
      <c r="AE21" s="58"/>
      <c r="AF21" s="57"/>
      <c r="AG21" s="58"/>
      <c r="AH21" s="12"/>
      <c r="AI21" s="57">
        <v>1240.5926390000006</v>
      </c>
      <c r="AJ21" s="57"/>
      <c r="AK21" s="57"/>
      <c r="AL21" s="12"/>
      <c r="AM21" s="58"/>
      <c r="AN21" s="57"/>
      <c r="AO21" s="58"/>
      <c r="AP21" s="12"/>
      <c r="AQ21" s="166" t="s">
        <v>534</v>
      </c>
    </row>
    <row r="22" spans="1:43" ht="13.5" customHeight="1">
      <c r="A22" s="56" t="s">
        <v>336</v>
      </c>
      <c r="B22" s="12"/>
      <c r="C22" s="57">
        <f t="shared" si="0"/>
        <v>4930.3207329999996</v>
      </c>
      <c r="D22" s="57"/>
      <c r="E22" s="57"/>
      <c r="F22" s="12"/>
      <c r="G22" s="58"/>
      <c r="H22" s="57"/>
      <c r="I22" s="58"/>
      <c r="J22" s="12"/>
      <c r="K22" s="57">
        <v>3828.2750190000002</v>
      </c>
      <c r="L22" s="57"/>
      <c r="M22" s="57"/>
      <c r="N22" s="12"/>
      <c r="O22" s="58"/>
      <c r="P22" s="57"/>
      <c r="Q22" s="58"/>
      <c r="R22" s="12"/>
      <c r="S22" s="57">
        <v>1102.0457139999996</v>
      </c>
      <c r="T22" s="57"/>
      <c r="U22" s="57"/>
      <c r="V22" s="12"/>
      <c r="W22" s="58"/>
      <c r="X22" s="57"/>
      <c r="Y22" s="58"/>
      <c r="Z22" s="12"/>
      <c r="AA22" s="57">
        <v>3502.0244950000001</v>
      </c>
      <c r="AB22" s="57"/>
      <c r="AC22" s="57"/>
      <c r="AD22" s="12"/>
      <c r="AE22" s="58"/>
      <c r="AF22" s="57"/>
      <c r="AG22" s="58"/>
      <c r="AH22" s="12"/>
      <c r="AI22" s="57">
        <v>1428.2962379999997</v>
      </c>
      <c r="AJ22" s="57"/>
      <c r="AK22" s="57"/>
      <c r="AL22" s="12"/>
      <c r="AM22" s="58"/>
      <c r="AN22" s="57"/>
      <c r="AO22" s="58"/>
      <c r="AP22" s="12"/>
      <c r="AQ22" s="166" t="s">
        <v>535</v>
      </c>
    </row>
    <row r="23" spans="1:43" ht="13.5" customHeight="1">
      <c r="A23" s="56" t="s">
        <v>337</v>
      </c>
      <c r="B23" s="12"/>
      <c r="C23" s="57">
        <f t="shared" si="0"/>
        <v>5583.0389080000004</v>
      </c>
      <c r="D23" s="57"/>
      <c r="E23" s="57"/>
      <c r="F23" s="12"/>
      <c r="G23" s="58"/>
      <c r="H23" s="57"/>
      <c r="I23" s="58"/>
      <c r="J23" s="12"/>
      <c r="K23" s="57">
        <v>4237.5782500000005</v>
      </c>
      <c r="L23" s="57"/>
      <c r="M23" s="57"/>
      <c r="N23" s="12"/>
      <c r="O23" s="58"/>
      <c r="P23" s="57"/>
      <c r="Q23" s="58"/>
      <c r="R23" s="12"/>
      <c r="S23" s="57">
        <v>1345.4606580000002</v>
      </c>
      <c r="T23" s="57"/>
      <c r="U23" s="57"/>
      <c r="V23" s="12"/>
      <c r="W23" s="58"/>
      <c r="X23" s="57"/>
      <c r="Y23" s="58"/>
      <c r="Z23" s="12"/>
      <c r="AA23" s="57">
        <v>3859.8552590000004</v>
      </c>
      <c r="AB23" s="57"/>
      <c r="AC23" s="57"/>
      <c r="AD23" s="12"/>
      <c r="AE23" s="58"/>
      <c r="AF23" s="57"/>
      <c r="AG23" s="58"/>
      <c r="AH23" s="12"/>
      <c r="AI23" s="57">
        <v>1723.1836490000001</v>
      </c>
      <c r="AJ23" s="57"/>
      <c r="AK23" s="57"/>
      <c r="AL23" s="12"/>
      <c r="AM23" s="58"/>
      <c r="AN23" s="57"/>
      <c r="AO23" s="58"/>
      <c r="AP23" s="12"/>
      <c r="AQ23" s="166" t="s">
        <v>536</v>
      </c>
    </row>
    <row r="24" spans="1:43" ht="13.5" customHeight="1">
      <c r="A24" s="56" t="s">
        <v>338</v>
      </c>
      <c r="B24" s="12"/>
      <c r="C24" s="57">
        <f t="shared" si="0"/>
        <v>5220.6263610000005</v>
      </c>
      <c r="D24" s="57"/>
      <c r="E24" s="57"/>
      <c r="F24" s="12"/>
      <c r="G24" s="58"/>
      <c r="H24" s="57"/>
      <c r="I24" s="58"/>
      <c r="J24" s="12"/>
      <c r="K24" s="57">
        <v>4089.2134120000005</v>
      </c>
      <c r="L24" s="57"/>
      <c r="M24" s="57"/>
      <c r="N24" s="12"/>
      <c r="O24" s="58"/>
      <c r="P24" s="57"/>
      <c r="Q24" s="58"/>
      <c r="R24" s="12"/>
      <c r="S24" s="57">
        <v>1131.4129489999998</v>
      </c>
      <c r="T24" s="57"/>
      <c r="U24" s="57"/>
      <c r="V24" s="12"/>
      <c r="W24" s="58"/>
      <c r="X24" s="57"/>
      <c r="Y24" s="58"/>
      <c r="Z24" s="12"/>
      <c r="AA24" s="57">
        <v>3789.3784720000003</v>
      </c>
      <c r="AB24" s="57"/>
      <c r="AC24" s="57"/>
      <c r="AD24" s="12"/>
      <c r="AE24" s="58"/>
      <c r="AF24" s="57"/>
      <c r="AG24" s="58"/>
      <c r="AH24" s="12"/>
      <c r="AI24" s="57">
        <v>1431.2478889999998</v>
      </c>
      <c r="AJ24" s="57"/>
      <c r="AK24" s="57"/>
      <c r="AL24" s="12"/>
      <c r="AM24" s="58"/>
      <c r="AN24" s="57"/>
      <c r="AO24" s="58"/>
      <c r="AP24" s="12"/>
      <c r="AQ24" s="166" t="s">
        <v>537</v>
      </c>
    </row>
    <row r="25" spans="1:43" ht="13.5" customHeight="1">
      <c r="A25" s="56" t="s">
        <v>339</v>
      </c>
      <c r="B25" s="12"/>
      <c r="C25" s="57">
        <f t="shared" si="0"/>
        <v>4593.5036809999992</v>
      </c>
      <c r="D25" s="57"/>
      <c r="E25" s="57"/>
      <c r="F25" s="12"/>
      <c r="G25" s="58"/>
      <c r="H25" s="57"/>
      <c r="I25" s="58"/>
      <c r="J25" s="12"/>
      <c r="K25" s="57">
        <v>3424.5898709999997</v>
      </c>
      <c r="L25" s="57"/>
      <c r="M25" s="57"/>
      <c r="N25" s="12"/>
      <c r="O25" s="58"/>
      <c r="P25" s="57"/>
      <c r="Q25" s="58"/>
      <c r="R25" s="12"/>
      <c r="S25" s="57">
        <v>1168.9138099999998</v>
      </c>
      <c r="T25" s="57"/>
      <c r="U25" s="57"/>
      <c r="V25" s="12"/>
      <c r="W25" s="58"/>
      <c r="X25" s="57"/>
      <c r="Y25" s="58"/>
      <c r="Z25" s="12"/>
      <c r="AA25" s="57">
        <v>3155.8172609999997</v>
      </c>
      <c r="AB25" s="57"/>
      <c r="AC25" s="57"/>
      <c r="AD25" s="12"/>
      <c r="AE25" s="58"/>
      <c r="AF25" s="57"/>
      <c r="AG25" s="58"/>
      <c r="AH25" s="12"/>
      <c r="AI25" s="57">
        <v>1437.6864199999998</v>
      </c>
      <c r="AJ25" s="57"/>
      <c r="AK25" s="57"/>
      <c r="AL25" s="12"/>
      <c r="AM25" s="58"/>
      <c r="AN25" s="57"/>
      <c r="AO25" s="58"/>
      <c r="AP25" s="12"/>
      <c r="AQ25" s="166" t="s">
        <v>538</v>
      </c>
    </row>
    <row r="26" spans="1:43" ht="3.75" customHeight="1"/>
  </sheetData>
  <mergeCells count="24">
    <mergeCell ref="A5:A11"/>
    <mergeCell ref="A1:AQ1"/>
    <mergeCell ref="A2:AQ2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  <mergeCell ref="AQ5:AQ11"/>
    <mergeCell ref="AA5:AG5"/>
    <mergeCell ref="AI5:AO5"/>
    <mergeCell ref="AA7:AC9"/>
    <mergeCell ref="AE7:AG7"/>
    <mergeCell ref="AI7:AK9"/>
    <mergeCell ref="AM7:AO7"/>
    <mergeCell ref="AE9:AG9"/>
    <mergeCell ref="AM9:AO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="90" zoomScaleNormal="90" workbookViewId="0">
      <pane ySplit="8" topLeftCell="A9" activePane="bottomLeft" state="frozen"/>
      <selection pane="bottomLeft" sqref="A1:U1"/>
    </sheetView>
  </sheetViews>
  <sheetFormatPr defaultColWidth="9.140625" defaultRowHeight="12.75"/>
  <cols>
    <col min="1" max="1" width="9.140625" style="10"/>
    <col min="2" max="2" width="0.5703125" style="10" customWidth="1"/>
    <col min="3" max="3" width="11.7109375" style="10" customWidth="1"/>
    <col min="4" max="4" width="0.5703125" style="10" customWidth="1"/>
    <col min="5" max="5" width="10.7109375" style="10" customWidth="1"/>
    <col min="6" max="6" width="0.5703125" style="10" customWidth="1"/>
    <col min="7" max="7" width="11.7109375" style="10" customWidth="1"/>
    <col min="8" max="8" width="0.5703125" style="10" customWidth="1"/>
    <col min="9" max="9" width="11.7109375" style="10" customWidth="1"/>
    <col min="10" max="10" width="0.5703125" style="10" customWidth="1"/>
    <col min="11" max="11" width="10.85546875" style="10" customWidth="1"/>
    <col min="12" max="12" width="0.5703125" style="10" customWidth="1"/>
    <col min="13" max="13" width="11.7109375" style="10" customWidth="1"/>
    <col min="14" max="14" width="0.5703125" style="10" customWidth="1"/>
    <col min="15" max="15" width="11.7109375" style="10" customWidth="1"/>
    <col min="16" max="16" width="0.5703125" style="10" customWidth="1"/>
    <col min="17" max="17" width="31.7109375" style="10" customWidth="1"/>
    <col min="18" max="18" width="0.5703125" style="10" customWidth="1"/>
    <col min="19" max="19" width="11.7109375" style="10" customWidth="1"/>
    <col min="20" max="20" width="0.5703125" style="10" customWidth="1"/>
    <col min="21" max="21" width="9.140625" style="10"/>
    <col min="22" max="22" width="4.7109375" style="10" customWidth="1"/>
    <col min="23" max="16384" width="9.140625" style="10"/>
  </cols>
  <sheetData>
    <row r="1" spans="1:26" ht="26.25" customHeight="1">
      <c r="A1" s="218" t="s">
        <v>649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6" ht="3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6" ht="3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6" ht="38.25" customHeight="1">
      <c r="A4" s="219" t="s">
        <v>162</v>
      </c>
      <c r="B4" s="109"/>
      <c r="C4" s="212" t="s">
        <v>163</v>
      </c>
      <c r="D4" s="109"/>
      <c r="E4" s="214" t="s">
        <v>643</v>
      </c>
      <c r="F4" s="215"/>
      <c r="G4" s="215"/>
      <c r="H4" s="215"/>
      <c r="I4" s="215"/>
      <c r="J4" s="109"/>
      <c r="K4" s="214" t="s">
        <v>647</v>
      </c>
      <c r="L4" s="214"/>
      <c r="M4" s="214"/>
      <c r="N4" s="214"/>
      <c r="O4" s="214"/>
      <c r="P4" s="110"/>
      <c r="Q4" s="158" t="s">
        <v>648</v>
      </c>
      <c r="R4" s="109"/>
      <c r="S4" s="212" t="s">
        <v>526</v>
      </c>
      <c r="T4" s="109"/>
      <c r="U4" s="219" t="s">
        <v>539</v>
      </c>
    </row>
    <row r="5" spans="1:26" ht="3" customHeight="1">
      <c r="A5" s="219"/>
      <c r="B5" s="109"/>
      <c r="C5" s="212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109"/>
      <c r="R5" s="109"/>
      <c r="S5" s="212"/>
      <c r="T5" s="109"/>
      <c r="U5" s="219"/>
    </row>
    <row r="6" spans="1:26" ht="26.25" customHeight="1">
      <c r="A6" s="219"/>
      <c r="B6" s="109"/>
      <c r="C6" s="212"/>
      <c r="D6" s="109"/>
      <c r="E6" s="212" t="s">
        <v>636</v>
      </c>
      <c r="F6" s="109"/>
      <c r="G6" s="212" t="s">
        <v>645</v>
      </c>
      <c r="H6" s="213"/>
      <c r="I6" s="213"/>
      <c r="J6" s="109"/>
      <c r="K6" s="212" t="s">
        <v>636</v>
      </c>
      <c r="L6" s="109"/>
      <c r="M6" s="212" t="s">
        <v>645</v>
      </c>
      <c r="N6" s="213"/>
      <c r="O6" s="213"/>
      <c r="P6" s="110"/>
      <c r="Q6" s="155" t="s">
        <v>646</v>
      </c>
      <c r="R6" s="109"/>
      <c r="S6" s="212"/>
      <c r="T6" s="109"/>
      <c r="U6" s="219"/>
      <c r="Y6" s="164"/>
      <c r="Z6" s="164"/>
    </row>
    <row r="7" spans="1:26" ht="3" customHeight="1">
      <c r="A7" s="219"/>
      <c r="B7" s="109"/>
      <c r="C7" s="212"/>
      <c r="D7" s="109"/>
      <c r="E7" s="212"/>
      <c r="F7" s="109"/>
      <c r="G7" s="109"/>
      <c r="H7" s="109"/>
      <c r="I7" s="109"/>
      <c r="J7" s="109"/>
      <c r="K7" s="212"/>
      <c r="L7" s="109"/>
      <c r="M7" s="109"/>
      <c r="N7" s="109"/>
      <c r="O7" s="109"/>
      <c r="P7" s="110"/>
      <c r="Q7" s="109"/>
      <c r="R7" s="109"/>
      <c r="S7" s="212"/>
      <c r="T7" s="109"/>
      <c r="U7" s="219"/>
    </row>
    <row r="8" spans="1:26" ht="37.5" customHeight="1">
      <c r="A8" s="219"/>
      <c r="B8" s="109"/>
      <c r="C8" s="212"/>
      <c r="D8" s="109"/>
      <c r="E8" s="212"/>
      <c r="F8" s="109"/>
      <c r="G8" s="155" t="s">
        <v>641</v>
      </c>
      <c r="H8" s="109"/>
      <c r="I8" s="155" t="s">
        <v>642</v>
      </c>
      <c r="J8" s="109"/>
      <c r="K8" s="212"/>
      <c r="L8" s="109"/>
      <c r="M8" s="155" t="s">
        <v>641</v>
      </c>
      <c r="N8" s="109"/>
      <c r="O8" s="155" t="s">
        <v>642</v>
      </c>
      <c r="P8" s="110"/>
      <c r="Q8" s="155" t="s">
        <v>641</v>
      </c>
      <c r="R8" s="109"/>
      <c r="S8" s="212"/>
      <c r="T8" s="109"/>
      <c r="U8" s="219"/>
      <c r="Y8" s="154"/>
      <c r="Z8" s="154"/>
    </row>
    <row r="9" spans="1:26" ht="6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82"/>
      <c r="Q9" s="12"/>
      <c r="R9" s="12"/>
      <c r="S9" s="12"/>
      <c r="T9" s="12"/>
    </row>
    <row r="10" spans="1:26" ht="12.75" customHeight="1">
      <c r="A10" s="217">
        <v>2018</v>
      </c>
      <c r="B10" s="12"/>
      <c r="C10" s="111" t="s">
        <v>298</v>
      </c>
      <c r="D10" s="112"/>
      <c r="E10" s="113">
        <f>SUM(E11:E22)</f>
        <v>57849.991618</v>
      </c>
      <c r="F10" s="114"/>
      <c r="G10" s="115">
        <v>8.1438763941517323</v>
      </c>
      <c r="H10" s="116"/>
      <c r="I10" s="117"/>
      <c r="J10" s="112"/>
      <c r="K10" s="113">
        <f>SUM(K11:K22)</f>
        <v>54017.436655999991</v>
      </c>
      <c r="L10" s="114"/>
      <c r="M10" s="115">
        <v>7.8293333199741255</v>
      </c>
      <c r="N10" s="116"/>
      <c r="O10" s="117"/>
      <c r="P10" s="118"/>
      <c r="Q10" s="117"/>
      <c r="R10" s="12"/>
      <c r="S10" s="111" t="s">
        <v>298</v>
      </c>
      <c r="T10" s="12"/>
      <c r="U10" s="217">
        <v>2018</v>
      </c>
      <c r="Y10" s="220"/>
      <c r="Z10" s="220"/>
    </row>
    <row r="11" spans="1:26" ht="13.5" customHeight="1">
      <c r="A11" s="217"/>
      <c r="B11" s="12"/>
      <c r="C11" s="56" t="s">
        <v>328</v>
      </c>
      <c r="D11" s="12"/>
      <c r="E11" s="119">
        <v>4756.8023300000004</v>
      </c>
      <c r="F11" s="57"/>
      <c r="G11" s="120">
        <v>9.6674012635236295</v>
      </c>
      <c r="H11" s="121"/>
      <c r="I11" s="120">
        <v>16.89879833109957</v>
      </c>
      <c r="J11" s="12"/>
      <c r="K11" s="119">
        <v>4466.9228320000002</v>
      </c>
      <c r="L11" s="57"/>
      <c r="M11" s="120">
        <v>11.859428383968805</v>
      </c>
      <c r="N11" s="121"/>
      <c r="O11" s="120">
        <v>20.469515867222526</v>
      </c>
      <c r="P11" s="82"/>
      <c r="Q11" s="120" t="e">
        <v>#REF!</v>
      </c>
      <c r="R11" s="12"/>
      <c r="S11" s="56" t="s">
        <v>527</v>
      </c>
      <c r="T11" s="12"/>
      <c r="U11" s="217"/>
    </row>
    <row r="12" spans="1:26" ht="13.5" customHeight="1">
      <c r="A12" s="217"/>
      <c r="B12" s="12"/>
      <c r="C12" s="56" t="s">
        <v>329</v>
      </c>
      <c r="D12" s="12"/>
      <c r="E12" s="119">
        <v>4589.4678119999999</v>
      </c>
      <c r="F12" s="57"/>
      <c r="G12" s="120">
        <v>5.5624854846826821</v>
      </c>
      <c r="H12" s="121"/>
      <c r="I12" s="120">
        <f>E12/E11*100-100</f>
        <v>-3.5177942321601705</v>
      </c>
      <c r="J12" s="12"/>
      <c r="K12" s="119">
        <v>4286.7327610000002</v>
      </c>
      <c r="L12" s="57"/>
      <c r="M12" s="120">
        <v>7.0649655200421932</v>
      </c>
      <c r="N12" s="121"/>
      <c r="O12" s="120">
        <f>K12/K11*100-100</f>
        <v>-4.0338747226426221</v>
      </c>
      <c r="P12" s="82"/>
      <c r="Q12" s="120" t="e">
        <v>#REF!</v>
      </c>
      <c r="R12" s="12"/>
      <c r="S12" s="56" t="s">
        <v>528</v>
      </c>
      <c r="T12" s="12"/>
      <c r="U12" s="217"/>
    </row>
    <row r="13" spans="1:26" ht="13.5" customHeight="1">
      <c r="A13" s="217"/>
      <c r="B13" s="12"/>
      <c r="C13" s="56" t="s">
        <v>330</v>
      </c>
      <c r="D13" s="12"/>
      <c r="E13" s="119">
        <v>4933.9027489999999</v>
      </c>
      <c r="F13" s="57"/>
      <c r="G13" s="120">
        <v>-5.6264670965915968</v>
      </c>
      <c r="H13" s="121"/>
      <c r="I13" s="120">
        <f t="shared" ref="I13:I22" si="0">E13/E12*100-100</f>
        <v>7.5048992848236509</v>
      </c>
      <c r="J13" s="12"/>
      <c r="K13" s="119">
        <v>4623.8160850000004</v>
      </c>
      <c r="L13" s="57"/>
      <c r="M13" s="120">
        <v>-5.5655767952462583</v>
      </c>
      <c r="N13" s="121"/>
      <c r="O13" s="120">
        <f t="shared" ref="O13:O22" si="1">K13/K12*100-100</f>
        <v>7.8634088662286103</v>
      </c>
      <c r="P13" s="82"/>
      <c r="Q13" s="120">
        <v>2.6378107078731716</v>
      </c>
      <c r="R13" s="12"/>
      <c r="S13" s="56" t="s">
        <v>529</v>
      </c>
      <c r="T13" s="12"/>
      <c r="U13" s="217"/>
    </row>
    <row r="14" spans="1:26" ht="13.5" customHeight="1">
      <c r="A14" s="217"/>
      <c r="B14" s="12"/>
      <c r="C14" s="56" t="s">
        <v>331</v>
      </c>
      <c r="D14" s="12"/>
      <c r="E14" s="119">
        <v>4841.3975609999998</v>
      </c>
      <c r="F14" s="57"/>
      <c r="G14" s="120">
        <v>17.779505083263956</v>
      </c>
      <c r="H14" s="121"/>
      <c r="I14" s="120">
        <f t="shared" si="0"/>
        <v>-1.874888758574528</v>
      </c>
      <c r="J14" s="12"/>
      <c r="K14" s="119">
        <v>4471.9018999999998</v>
      </c>
      <c r="L14" s="57"/>
      <c r="M14" s="120">
        <v>17.373964820449999</v>
      </c>
      <c r="N14" s="121"/>
      <c r="O14" s="120">
        <f t="shared" si="1"/>
        <v>-3.2854720474895487</v>
      </c>
      <c r="P14" s="82"/>
      <c r="Q14" s="120">
        <v>4.9576671879191707</v>
      </c>
      <c r="R14" s="12"/>
      <c r="S14" s="56" t="s">
        <v>530</v>
      </c>
      <c r="T14" s="12"/>
      <c r="U14" s="217"/>
    </row>
    <row r="15" spans="1:26" ht="13.5" customHeight="1">
      <c r="A15" s="217"/>
      <c r="B15" s="12"/>
      <c r="C15" s="56" t="s">
        <v>332</v>
      </c>
      <c r="D15" s="12"/>
      <c r="E15" s="119">
        <v>5166.4095710000001</v>
      </c>
      <c r="F15" s="57"/>
      <c r="G15" s="120">
        <v>6.3988668016109642</v>
      </c>
      <c r="H15" s="121"/>
      <c r="I15" s="120">
        <f t="shared" si="0"/>
        <v>6.7131857259181231</v>
      </c>
      <c r="J15" s="12"/>
      <c r="K15" s="119">
        <v>4745.7414319999998</v>
      </c>
      <c r="L15" s="57"/>
      <c r="M15" s="120">
        <v>4.6127357372348143</v>
      </c>
      <c r="N15" s="121"/>
      <c r="O15" s="120">
        <f t="shared" si="1"/>
        <v>6.1235585691179892</v>
      </c>
      <c r="P15" s="82"/>
      <c r="Q15" s="120">
        <v>5.2654315840328252</v>
      </c>
      <c r="R15" s="12"/>
      <c r="S15" s="56" t="s">
        <v>531</v>
      </c>
      <c r="T15" s="12"/>
      <c r="U15" s="217"/>
    </row>
    <row r="16" spans="1:26" ht="13.5" customHeight="1">
      <c r="A16" s="217"/>
      <c r="B16" s="12"/>
      <c r="C16" s="56" t="s">
        <v>333</v>
      </c>
      <c r="D16" s="12"/>
      <c r="E16" s="119">
        <v>5165.4906639999999</v>
      </c>
      <c r="F16" s="57"/>
      <c r="G16" s="120">
        <v>8.9671489270632492</v>
      </c>
      <c r="H16" s="121"/>
      <c r="I16" s="120">
        <f t="shared" si="0"/>
        <v>-1.7786181822643243E-2</v>
      </c>
      <c r="J16" s="12"/>
      <c r="K16" s="119">
        <v>4785.1481119999999</v>
      </c>
      <c r="L16" s="57"/>
      <c r="M16" s="120">
        <v>7.1411184413855011</v>
      </c>
      <c r="N16" s="121"/>
      <c r="O16" s="120">
        <f t="shared" si="1"/>
        <v>0.830358766162135</v>
      </c>
      <c r="P16" s="82"/>
      <c r="Q16" s="120">
        <v>10.700094449366688</v>
      </c>
      <c r="R16" s="12"/>
      <c r="S16" s="56" t="s">
        <v>532</v>
      </c>
      <c r="T16" s="12"/>
      <c r="U16" s="217"/>
    </row>
    <row r="17" spans="1:21" ht="13.5" customHeight="1">
      <c r="A17" s="217"/>
      <c r="B17" s="12"/>
      <c r="C17" s="56" t="s">
        <v>334</v>
      </c>
      <c r="D17" s="12"/>
      <c r="E17" s="119">
        <v>5312.2466169999998</v>
      </c>
      <c r="F17" s="57"/>
      <c r="G17" s="120">
        <v>13.970417891794114</v>
      </c>
      <c r="H17" s="121"/>
      <c r="I17" s="120">
        <f t="shared" si="0"/>
        <v>2.8410844689506547</v>
      </c>
      <c r="J17" s="12"/>
      <c r="K17" s="119">
        <v>4933.4990070000003</v>
      </c>
      <c r="L17" s="57"/>
      <c r="M17" s="120">
        <v>11.96210966243116</v>
      </c>
      <c r="N17" s="121"/>
      <c r="O17" s="120">
        <f t="shared" si="1"/>
        <v>3.1002362210685135</v>
      </c>
      <c r="P17" s="82"/>
      <c r="Q17" s="120">
        <v>9.7281549841643482</v>
      </c>
      <c r="R17" s="12"/>
      <c r="S17" s="56" t="s">
        <v>533</v>
      </c>
      <c r="T17" s="12"/>
      <c r="U17" s="217"/>
    </row>
    <row r="18" spans="1:21" ht="13.5" customHeight="1">
      <c r="A18" s="217"/>
      <c r="B18" s="12"/>
      <c r="C18" s="56" t="s">
        <v>335</v>
      </c>
      <c r="D18" s="12"/>
      <c r="E18" s="119">
        <v>4034.9380749999991</v>
      </c>
      <c r="F18" s="57"/>
      <c r="G18" s="120">
        <v>2.0698608140230732</v>
      </c>
      <c r="H18" s="121"/>
      <c r="I18" s="120">
        <f t="shared" si="0"/>
        <v>-24.044601730507367</v>
      </c>
      <c r="J18" s="12"/>
      <c r="K18" s="119">
        <v>3639.2378449999992</v>
      </c>
      <c r="L18" s="57"/>
      <c r="M18" s="120">
        <v>1.0309105842486872</v>
      </c>
      <c r="N18" s="121"/>
      <c r="O18" s="120">
        <f t="shared" si="1"/>
        <v>-26.23414254596203</v>
      </c>
      <c r="P18" s="82"/>
      <c r="Q18" s="120">
        <v>8.671733469852299</v>
      </c>
      <c r="R18" s="12"/>
      <c r="S18" s="56" t="s">
        <v>534</v>
      </c>
      <c r="T18" s="12"/>
      <c r="U18" s="217"/>
    </row>
    <row r="19" spans="1:21" ht="13.5" customHeight="1">
      <c r="A19" s="217"/>
      <c r="B19" s="12"/>
      <c r="C19" s="56" t="s">
        <v>336</v>
      </c>
      <c r="D19" s="12"/>
      <c r="E19" s="119">
        <v>4694.7527929999997</v>
      </c>
      <c r="F19" s="57"/>
      <c r="G19" s="120">
        <v>1.0594677381442921</v>
      </c>
      <c r="H19" s="121"/>
      <c r="I19" s="120">
        <f t="shared" si="0"/>
        <v>16.352536414081158</v>
      </c>
      <c r="J19" s="12"/>
      <c r="K19" s="119">
        <v>4432.9350249999998</v>
      </c>
      <c r="L19" s="57"/>
      <c r="M19" s="120">
        <v>2.7107951558921428</v>
      </c>
      <c r="N19" s="121"/>
      <c r="O19" s="120">
        <f t="shared" si="1"/>
        <v>21.809434112432967</v>
      </c>
      <c r="P19" s="82"/>
      <c r="Q19" s="120">
        <v>5.8991692290912425</v>
      </c>
      <c r="R19" s="12"/>
      <c r="S19" s="56" t="s">
        <v>535</v>
      </c>
      <c r="T19" s="12"/>
      <c r="U19" s="217"/>
    </row>
    <row r="20" spans="1:21" ht="13.5" customHeight="1">
      <c r="A20" s="217"/>
      <c r="B20" s="12"/>
      <c r="C20" s="56" t="s">
        <v>337</v>
      </c>
      <c r="D20" s="12"/>
      <c r="E20" s="119">
        <v>5167.4595740000004</v>
      </c>
      <c r="F20" s="57"/>
      <c r="G20" s="120">
        <v>6.1722601066415734</v>
      </c>
      <c r="H20" s="121"/>
      <c r="I20" s="120">
        <f t="shared" si="0"/>
        <v>10.068832201448814</v>
      </c>
      <c r="J20" s="12"/>
      <c r="K20" s="119">
        <v>4985.3032229999999</v>
      </c>
      <c r="L20" s="57"/>
      <c r="M20" s="120">
        <v>8.9833408841333551</v>
      </c>
      <c r="N20" s="121"/>
      <c r="O20" s="120">
        <f t="shared" si="1"/>
        <v>12.46055254328931</v>
      </c>
      <c r="P20" s="82"/>
      <c r="Q20" s="120">
        <v>3.204059158061213</v>
      </c>
      <c r="R20" s="12"/>
      <c r="S20" s="56" t="s">
        <v>536</v>
      </c>
      <c r="T20" s="12"/>
      <c r="U20" s="217"/>
    </row>
    <row r="21" spans="1:21" ht="13.5" customHeight="1">
      <c r="A21" s="217"/>
      <c r="B21" s="12"/>
      <c r="C21" s="56" t="s">
        <v>338</v>
      </c>
      <c r="D21" s="12"/>
      <c r="E21" s="119">
        <v>4830.1709150000006</v>
      </c>
      <c r="F21" s="57"/>
      <c r="G21" s="120">
        <v>-7.1515181291553489</v>
      </c>
      <c r="H21" s="121"/>
      <c r="I21" s="120">
        <f t="shared" si="0"/>
        <v>-6.5271658959281069</v>
      </c>
      <c r="J21" s="12"/>
      <c r="K21" s="119">
        <v>4610.3794080000007</v>
      </c>
      <c r="L21" s="57"/>
      <c r="M21" s="120">
        <v>-6.5327943129192363</v>
      </c>
      <c r="N21" s="121"/>
      <c r="O21" s="120">
        <f t="shared" si="1"/>
        <v>-7.5205819632046769</v>
      </c>
      <c r="P21" s="82"/>
      <c r="Q21" s="120">
        <v>-0.15230759891481682</v>
      </c>
      <c r="R21" s="12"/>
      <c r="S21" s="56" t="s">
        <v>537</v>
      </c>
      <c r="T21" s="12"/>
      <c r="U21" s="217"/>
    </row>
    <row r="22" spans="1:21" ht="13.5" customHeight="1">
      <c r="A22" s="217"/>
      <c r="B22" s="12"/>
      <c r="C22" s="56" t="s">
        <v>339</v>
      </c>
      <c r="D22" s="12"/>
      <c r="E22" s="119">
        <v>4356.9529570000004</v>
      </c>
      <c r="F22" s="57"/>
      <c r="G22" s="120">
        <v>7.0724679573622069</v>
      </c>
      <c r="H22" s="121"/>
      <c r="I22" s="120">
        <f t="shared" si="0"/>
        <v>-9.7971265681392623</v>
      </c>
      <c r="J22" s="12"/>
      <c r="K22" s="119">
        <v>4035.8190260000001</v>
      </c>
      <c r="L22" s="57"/>
      <c r="M22" s="120">
        <v>8.8429736701449997</v>
      </c>
      <c r="N22" s="121"/>
      <c r="O22" s="120">
        <f t="shared" si="1"/>
        <v>-12.462323187610437</v>
      </c>
      <c r="P22" s="82"/>
      <c r="Q22" s="120">
        <v>1.5288871847730263</v>
      </c>
      <c r="R22" s="12"/>
      <c r="S22" s="56" t="s">
        <v>538</v>
      </c>
      <c r="T22" s="12"/>
      <c r="U22" s="217"/>
    </row>
    <row r="23" spans="1:21" ht="6.75" customHeight="1">
      <c r="A23" s="12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2"/>
      <c r="Q23" s="12"/>
      <c r="R23" s="12"/>
      <c r="S23" s="12"/>
      <c r="T23" s="12"/>
      <c r="U23" s="122"/>
    </row>
    <row r="24" spans="1:21" ht="13.5" customHeight="1">
      <c r="A24" s="217">
        <v>2019</v>
      </c>
      <c r="B24" s="12"/>
      <c r="C24" s="111" t="s">
        <v>298</v>
      </c>
      <c r="D24" s="112"/>
      <c r="E24" s="113">
        <f>SUM(E25:E36)</f>
        <v>59895.406027000005</v>
      </c>
      <c r="F24" s="114"/>
      <c r="G24" s="115">
        <f t="shared" ref="G24:G36" si="2">E24/E10*100-100</f>
        <v>3.5357211847262988</v>
      </c>
      <c r="H24" s="116"/>
      <c r="I24" s="117"/>
      <c r="J24" s="112"/>
      <c r="K24" s="113">
        <f>SUM(K25:K36)</f>
        <v>56402.319849</v>
      </c>
      <c r="L24" s="114"/>
      <c r="M24" s="115">
        <f t="shared" ref="M24:M36" si="3">K24/K10*100-100</f>
        <v>4.4150247413399057</v>
      </c>
      <c r="N24" s="116"/>
      <c r="O24" s="117"/>
      <c r="P24" s="118"/>
      <c r="Q24" s="117"/>
      <c r="R24" s="12"/>
      <c r="S24" s="111" t="s">
        <v>298</v>
      </c>
      <c r="T24" s="12"/>
      <c r="U24" s="217">
        <v>2019</v>
      </c>
    </row>
    <row r="25" spans="1:21" ht="13.5" customHeight="1">
      <c r="A25" s="217"/>
      <c r="B25" s="12"/>
      <c r="C25" s="56" t="s">
        <v>328</v>
      </c>
      <c r="D25" s="12"/>
      <c r="E25" s="57">
        <v>4972.2537140000004</v>
      </c>
      <c r="F25" s="57"/>
      <c r="G25" s="120">
        <f t="shared" si="2"/>
        <v>4.5293322920147574</v>
      </c>
      <c r="H25" s="121"/>
      <c r="I25" s="120">
        <f>E25/E22*100-100</f>
        <v>14.122272218051862</v>
      </c>
      <c r="J25" s="12"/>
      <c r="K25" s="57">
        <v>4695.0054399999999</v>
      </c>
      <c r="L25" s="57"/>
      <c r="M25" s="120">
        <f t="shared" si="3"/>
        <v>5.1060342114278114</v>
      </c>
      <c r="N25" s="121"/>
      <c r="O25" s="120">
        <f>K25/K22*100-100</f>
        <v>16.333398741452882</v>
      </c>
      <c r="P25" s="82"/>
      <c r="Q25" s="120">
        <v>0.93529489443768909</v>
      </c>
      <c r="R25" s="12"/>
      <c r="S25" s="56" t="s">
        <v>527</v>
      </c>
      <c r="T25" s="12"/>
      <c r="U25" s="217"/>
    </row>
    <row r="26" spans="1:21" ht="13.5" customHeight="1">
      <c r="A26" s="217"/>
      <c r="B26" s="12"/>
      <c r="C26" s="56" t="s">
        <v>329</v>
      </c>
      <c r="D26" s="12"/>
      <c r="E26" s="57">
        <v>4866.6210699999992</v>
      </c>
      <c r="F26" s="57"/>
      <c r="G26" s="120">
        <f t="shared" si="2"/>
        <v>6.0388975226132118</v>
      </c>
      <c r="H26" s="121"/>
      <c r="I26" s="120">
        <f>E26/E25*100-100</f>
        <v>-2.1244419548137614</v>
      </c>
      <c r="J26" s="12"/>
      <c r="K26" s="57">
        <v>4658.4979619999995</v>
      </c>
      <c r="L26" s="57"/>
      <c r="M26" s="120">
        <f t="shared" si="3"/>
        <v>8.672460396464615</v>
      </c>
      <c r="N26" s="121"/>
      <c r="O26" s="120">
        <f>K26/K25*100-100</f>
        <v>-0.77758116506038277</v>
      </c>
      <c r="P26" s="82"/>
      <c r="Q26" s="120">
        <v>5.8171426864899161</v>
      </c>
      <c r="R26" s="12"/>
      <c r="S26" s="56" t="s">
        <v>528</v>
      </c>
      <c r="T26" s="12"/>
      <c r="U26" s="217"/>
    </row>
    <row r="27" spans="1:21" ht="13.5" customHeight="1">
      <c r="A27" s="217"/>
      <c r="B27" s="12"/>
      <c r="C27" s="56" t="s">
        <v>330</v>
      </c>
      <c r="D27" s="12"/>
      <c r="E27" s="57">
        <v>5181.7347100000006</v>
      </c>
      <c r="F27" s="57"/>
      <c r="G27" s="120">
        <f t="shared" si="2"/>
        <v>5.0230410611605834</v>
      </c>
      <c r="H27" s="121"/>
      <c r="I27" s="120">
        <f t="shared" ref="I27:I36" si="4">E27/E26*100-100</f>
        <v>6.4749984736329935</v>
      </c>
      <c r="J27" s="12"/>
      <c r="K27" s="57">
        <v>4935.452972000001</v>
      </c>
      <c r="L27" s="57"/>
      <c r="M27" s="120">
        <f t="shared" si="3"/>
        <v>6.7398201241388733</v>
      </c>
      <c r="N27" s="121"/>
      <c r="O27" s="120">
        <f t="shared" ref="O27:O36" si="5">K27/K26*100-100</f>
        <v>5.9451568350820594</v>
      </c>
      <c r="P27" s="82"/>
      <c r="Q27" s="120">
        <v>5.1850674963932306</v>
      </c>
      <c r="R27" s="12"/>
      <c r="S27" s="56" t="s">
        <v>529</v>
      </c>
      <c r="T27" s="12"/>
      <c r="U27" s="217"/>
    </row>
    <row r="28" spans="1:21" ht="13.5" customHeight="1">
      <c r="A28" s="217"/>
      <c r="B28" s="12"/>
      <c r="C28" s="56" t="s">
        <v>331</v>
      </c>
      <c r="D28" s="12"/>
      <c r="E28" s="57">
        <v>4987.6061809999992</v>
      </c>
      <c r="F28" s="57"/>
      <c r="G28" s="120">
        <f t="shared" si="2"/>
        <v>3.0199672337960095</v>
      </c>
      <c r="H28" s="121"/>
      <c r="I28" s="120">
        <f t="shared" si="4"/>
        <v>-3.7464003825854064</v>
      </c>
      <c r="J28" s="12"/>
      <c r="K28" s="57">
        <v>4669.0556369999995</v>
      </c>
      <c r="L28" s="57"/>
      <c r="M28" s="120">
        <f t="shared" si="3"/>
        <v>4.4087223156661821</v>
      </c>
      <c r="N28" s="121"/>
      <c r="O28" s="120">
        <f t="shared" si="5"/>
        <v>-5.3976268543401602</v>
      </c>
      <c r="P28" s="82"/>
      <c r="Q28" s="120">
        <v>4.6725003376284917</v>
      </c>
      <c r="R28" s="12"/>
      <c r="S28" s="56" t="s">
        <v>530</v>
      </c>
      <c r="T28" s="12"/>
      <c r="U28" s="217"/>
    </row>
    <row r="29" spans="1:21" ht="13.5" customHeight="1">
      <c r="A29" s="217"/>
      <c r="B29" s="12"/>
      <c r="C29" s="56" t="s">
        <v>332</v>
      </c>
      <c r="D29" s="12"/>
      <c r="E29" s="57">
        <v>5603.0508130000017</v>
      </c>
      <c r="F29" s="57"/>
      <c r="G29" s="120">
        <f t="shared" si="2"/>
        <v>8.4515413654184073</v>
      </c>
      <c r="H29" s="121"/>
      <c r="I29" s="120">
        <f t="shared" si="4"/>
        <v>12.339479294586326</v>
      </c>
      <c r="J29" s="12"/>
      <c r="K29" s="57">
        <v>5195.6722010000012</v>
      </c>
      <c r="L29" s="57"/>
      <c r="M29" s="120">
        <f t="shared" si="3"/>
        <v>9.4807265723785292</v>
      </c>
      <c r="N29" s="121"/>
      <c r="O29" s="120">
        <f t="shared" si="5"/>
        <v>11.278866754699209</v>
      </c>
      <c r="P29" s="82"/>
      <c r="Q29" s="120">
        <v>5.5594830151019465</v>
      </c>
      <c r="R29" s="12"/>
      <c r="S29" s="56" t="s">
        <v>531</v>
      </c>
      <c r="T29" s="12"/>
      <c r="U29" s="217"/>
    </row>
    <row r="30" spans="1:21" ht="13.5" customHeight="1">
      <c r="A30" s="217"/>
      <c r="B30" s="12"/>
      <c r="C30" s="56" t="s">
        <v>333</v>
      </c>
      <c r="D30" s="12"/>
      <c r="E30" s="57">
        <v>4744.9803110000003</v>
      </c>
      <c r="F30" s="57"/>
      <c r="G30" s="120">
        <f t="shared" si="2"/>
        <v>-8.1407630049682354</v>
      </c>
      <c r="H30" s="121"/>
      <c r="I30" s="120">
        <f t="shared" si="4"/>
        <v>-15.314344464075475</v>
      </c>
      <c r="J30" s="12"/>
      <c r="K30" s="57">
        <v>4493.3967709999997</v>
      </c>
      <c r="L30" s="57"/>
      <c r="M30" s="120">
        <f t="shared" si="3"/>
        <v>-6.0970179850516644</v>
      </c>
      <c r="N30" s="121"/>
      <c r="O30" s="120">
        <f t="shared" si="5"/>
        <v>-13.516546133623208</v>
      </c>
      <c r="P30" s="82"/>
      <c r="Q30" s="120">
        <v>1.0699026090610175</v>
      </c>
      <c r="R30" s="12"/>
      <c r="S30" s="56" t="s">
        <v>532</v>
      </c>
      <c r="T30" s="12"/>
      <c r="U30" s="217"/>
    </row>
    <row r="31" spans="1:21" ht="13.5" customHeight="1">
      <c r="A31" s="217"/>
      <c r="B31" s="12"/>
      <c r="C31" s="56" t="s">
        <v>334</v>
      </c>
      <c r="D31" s="12"/>
      <c r="E31" s="57">
        <v>5389.1008449999972</v>
      </c>
      <c r="F31" s="57"/>
      <c r="G31" s="120">
        <f t="shared" si="2"/>
        <v>1.4467368241913476</v>
      </c>
      <c r="H31" s="121"/>
      <c r="I31" s="120">
        <f t="shared" si="4"/>
        <v>13.57477780269754</v>
      </c>
      <c r="J31" s="12"/>
      <c r="K31" s="57">
        <v>5091.1125829999974</v>
      </c>
      <c r="L31" s="57"/>
      <c r="M31" s="120">
        <f t="shared" si="3"/>
        <v>3.194762495672208</v>
      </c>
      <c r="N31" s="121"/>
      <c r="O31" s="120">
        <f t="shared" si="5"/>
        <v>13.302092881216382</v>
      </c>
      <c r="P31" s="82"/>
      <c r="Q31" s="120">
        <v>0.5943764008333261</v>
      </c>
      <c r="R31" s="12"/>
      <c r="S31" s="56" t="s">
        <v>533</v>
      </c>
      <c r="T31" s="12"/>
      <c r="U31" s="217"/>
    </row>
    <row r="32" spans="1:21" ht="13.5" customHeight="1">
      <c r="A32" s="217"/>
      <c r="B32" s="12"/>
      <c r="C32" s="56" t="s">
        <v>335</v>
      </c>
      <c r="D32" s="12"/>
      <c r="E32" s="57">
        <v>3822.5687000000012</v>
      </c>
      <c r="F32" s="57"/>
      <c r="G32" s="120">
        <f t="shared" si="2"/>
        <v>-5.2632623116526531</v>
      </c>
      <c r="H32" s="121"/>
      <c r="I32" s="120">
        <f t="shared" si="4"/>
        <v>-29.068525345066107</v>
      </c>
      <c r="J32" s="12"/>
      <c r="K32" s="57">
        <v>3604.5201780000016</v>
      </c>
      <c r="L32" s="57"/>
      <c r="M32" s="120">
        <f t="shared" si="3"/>
        <v>-0.95398180824308554</v>
      </c>
      <c r="N32" s="121"/>
      <c r="O32" s="120">
        <f t="shared" si="5"/>
        <v>-29.199755078368426</v>
      </c>
      <c r="P32" s="82"/>
      <c r="Q32" s="120">
        <v>-3.8313094337228648</v>
      </c>
      <c r="R32" s="12"/>
      <c r="S32" s="56" t="s">
        <v>534</v>
      </c>
      <c r="T32" s="12"/>
      <c r="U32" s="217"/>
    </row>
    <row r="33" spans="1:21" ht="13.5" customHeight="1">
      <c r="A33" s="217"/>
      <c r="B33" s="12"/>
      <c r="C33" s="56" t="s">
        <v>336</v>
      </c>
      <c r="D33" s="12"/>
      <c r="E33" s="57">
        <v>4930.3207329999996</v>
      </c>
      <c r="F33" s="57"/>
      <c r="G33" s="120">
        <f t="shared" si="2"/>
        <v>5.0176857096978011</v>
      </c>
      <c r="H33" s="121"/>
      <c r="I33" s="120">
        <f t="shared" si="4"/>
        <v>28.979257665140153</v>
      </c>
      <c r="J33" s="12"/>
      <c r="K33" s="57">
        <v>4709.3169749999997</v>
      </c>
      <c r="L33" s="57"/>
      <c r="M33" s="120">
        <f t="shared" si="3"/>
        <v>6.2347394771480964</v>
      </c>
      <c r="N33" s="121"/>
      <c r="O33" s="120">
        <f t="shared" si="5"/>
        <v>30.650315227615238</v>
      </c>
      <c r="P33" s="82"/>
      <c r="Q33" s="120">
        <v>0.71252840362576819</v>
      </c>
      <c r="R33" s="12"/>
      <c r="S33" s="56" t="s">
        <v>535</v>
      </c>
      <c r="T33" s="12"/>
      <c r="U33" s="217"/>
    </row>
    <row r="34" spans="1:21" ht="13.5" customHeight="1">
      <c r="A34" s="217"/>
      <c r="B34" s="12"/>
      <c r="C34" s="56" t="s">
        <v>337</v>
      </c>
      <c r="D34" s="12"/>
      <c r="E34" s="57">
        <v>5583.0389080000004</v>
      </c>
      <c r="F34" s="57"/>
      <c r="G34" s="120">
        <f t="shared" si="2"/>
        <v>8.0422367712556877</v>
      </c>
      <c r="H34" s="121"/>
      <c r="I34" s="120">
        <f t="shared" si="4"/>
        <v>13.238858288288995</v>
      </c>
      <c r="J34" s="12"/>
      <c r="K34" s="57">
        <v>5334.5121330000002</v>
      </c>
      <c r="L34" s="57"/>
      <c r="M34" s="120">
        <f t="shared" si="3"/>
        <v>7.0047677017699357</v>
      </c>
      <c r="N34" s="121"/>
      <c r="O34" s="120">
        <f t="shared" si="5"/>
        <v>13.275707736789172</v>
      </c>
      <c r="P34" s="82"/>
      <c r="Q34" s="120">
        <v>3.1573227967218997</v>
      </c>
      <c r="R34" s="12"/>
      <c r="S34" s="56" t="s">
        <v>536</v>
      </c>
      <c r="T34" s="12"/>
      <c r="U34" s="217"/>
    </row>
    <row r="35" spans="1:21" ht="13.5" customHeight="1">
      <c r="A35" s="217"/>
      <c r="B35" s="12"/>
      <c r="C35" s="56" t="s">
        <v>338</v>
      </c>
      <c r="D35" s="12"/>
      <c r="E35" s="57">
        <v>5220.6263610000005</v>
      </c>
      <c r="F35" s="57"/>
      <c r="G35" s="120">
        <f t="shared" si="2"/>
        <v>8.0836776352457491</v>
      </c>
      <c r="H35" s="121"/>
      <c r="I35" s="120">
        <f t="shared" si="4"/>
        <v>-6.4913132967906506</v>
      </c>
      <c r="J35" s="12"/>
      <c r="K35" s="57">
        <v>4868.4813670000003</v>
      </c>
      <c r="L35" s="57"/>
      <c r="M35" s="120">
        <f t="shared" si="3"/>
        <v>5.5982802316038658</v>
      </c>
      <c r="N35" s="121"/>
      <c r="O35" s="120">
        <f t="shared" si="5"/>
        <v>-8.7361459563859967</v>
      </c>
      <c r="P35" s="82"/>
      <c r="Q35" s="120">
        <v>7.089406122940531</v>
      </c>
      <c r="R35" s="12"/>
      <c r="S35" s="56" t="s">
        <v>537</v>
      </c>
      <c r="T35" s="12"/>
      <c r="U35" s="217"/>
    </row>
    <row r="36" spans="1:21" ht="13.5" customHeight="1">
      <c r="A36" s="217"/>
      <c r="B36" s="12"/>
      <c r="C36" s="56" t="s">
        <v>339</v>
      </c>
      <c r="D36" s="12"/>
      <c r="E36" s="57">
        <v>4593.5036809999992</v>
      </c>
      <c r="F36" s="57"/>
      <c r="G36" s="120">
        <f t="shared" si="2"/>
        <v>5.4292696371658167</v>
      </c>
      <c r="H36" s="121"/>
      <c r="I36" s="120">
        <f t="shared" si="4"/>
        <v>-12.012403045826801</v>
      </c>
      <c r="J36" s="12"/>
      <c r="K36" s="57">
        <v>4147.2956299999996</v>
      </c>
      <c r="L36" s="57"/>
      <c r="M36" s="120">
        <f t="shared" si="3"/>
        <v>2.762180446690806</v>
      </c>
      <c r="N36" s="121"/>
      <c r="O36" s="120">
        <f t="shared" si="5"/>
        <v>-14.813361346895775</v>
      </c>
      <c r="P36" s="82"/>
      <c r="Q36" s="120">
        <v>7.2630843515735961</v>
      </c>
      <c r="R36" s="12"/>
      <c r="S36" s="56" t="s">
        <v>538</v>
      </c>
      <c r="T36" s="12"/>
      <c r="U36" s="217"/>
    </row>
    <row r="37" spans="1:21" ht="6.75" customHeight="1">
      <c r="A37" s="12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82"/>
      <c r="Q37" s="12"/>
      <c r="R37" s="12"/>
      <c r="S37" s="12"/>
      <c r="T37" s="12"/>
      <c r="U37" s="122"/>
    </row>
    <row r="38" spans="1:21" ht="13.5" customHeight="1">
      <c r="A38" s="217">
        <v>2020</v>
      </c>
      <c r="B38" s="12"/>
      <c r="C38" s="111"/>
      <c r="D38" s="112"/>
      <c r="E38" s="113"/>
      <c r="F38" s="114"/>
      <c r="G38" s="115"/>
      <c r="H38" s="116"/>
      <c r="I38" s="117"/>
      <c r="J38" s="112"/>
      <c r="K38" s="113"/>
      <c r="L38" s="114"/>
      <c r="M38" s="115"/>
      <c r="N38" s="116"/>
      <c r="O38" s="117"/>
      <c r="P38" s="118"/>
      <c r="Q38" s="117"/>
      <c r="R38" s="12"/>
      <c r="S38" s="111"/>
      <c r="T38" s="12"/>
      <c r="U38" s="217">
        <v>2020</v>
      </c>
    </row>
    <row r="39" spans="1:21" ht="13.5" customHeight="1">
      <c r="A39" s="217"/>
      <c r="B39" s="12"/>
      <c r="C39" s="56" t="s">
        <v>328</v>
      </c>
      <c r="D39" s="12"/>
      <c r="E39" s="57">
        <v>5152.1405370000002</v>
      </c>
      <c r="F39" s="57"/>
      <c r="G39" s="120">
        <f t="shared" ref="G39:G42" si="6">E39/E25*100-100</f>
        <v>3.6178126328008062</v>
      </c>
      <c r="H39" s="121"/>
      <c r="I39" s="120">
        <f>E39/E36*100-100</f>
        <v>12.161454410294212</v>
      </c>
      <c r="J39" s="12"/>
      <c r="K39" s="57">
        <v>4739.0891390000006</v>
      </c>
      <c r="L39" s="57"/>
      <c r="M39" s="120">
        <f t="shared" ref="M39:M42" si="7">K39/K25*100-100</f>
        <v>0.93894883751191571</v>
      </c>
      <c r="N39" s="121"/>
      <c r="O39" s="120">
        <f>K39/K36*100-100</f>
        <v>14.269383275192297</v>
      </c>
      <c r="P39" s="82"/>
      <c r="Q39" s="120">
        <v>5.6986473317712125</v>
      </c>
      <c r="R39" s="12"/>
      <c r="S39" s="56" t="s">
        <v>527</v>
      </c>
      <c r="T39" s="12"/>
      <c r="U39" s="217"/>
    </row>
    <row r="40" spans="1:21" ht="13.5" customHeight="1">
      <c r="A40" s="217"/>
      <c r="B40" s="12"/>
      <c r="C40" s="56" t="s">
        <v>329</v>
      </c>
      <c r="D40" s="12"/>
      <c r="E40" s="57">
        <v>4882.5703950000006</v>
      </c>
      <c r="F40" s="57"/>
      <c r="G40" s="120">
        <f t="shared" si="6"/>
        <v>0.32772892671508203</v>
      </c>
      <c r="H40" s="121"/>
      <c r="I40" s="120">
        <f t="shared" ref="I40:I42" si="8">E40/E39*100-100</f>
        <v>-5.2321969881078871</v>
      </c>
      <c r="J40" s="12"/>
      <c r="K40" s="57">
        <v>4584.7514280000005</v>
      </c>
      <c r="L40" s="57"/>
      <c r="M40" s="120">
        <f t="shared" si="7"/>
        <v>-1.5830539071082512</v>
      </c>
      <c r="N40" s="121"/>
      <c r="O40" s="120">
        <f t="shared" ref="O40:O42" si="9">K40/K39*100-100</f>
        <v>-3.2566956744891939</v>
      </c>
      <c r="P40" s="82"/>
      <c r="Q40" s="120">
        <v>3.0458729134278855</v>
      </c>
      <c r="R40" s="12"/>
      <c r="S40" s="56" t="s">
        <v>528</v>
      </c>
      <c r="T40" s="12"/>
      <c r="U40" s="217"/>
    </row>
    <row r="41" spans="1:21" ht="13.5" customHeight="1">
      <c r="A41" s="217"/>
      <c r="B41" s="12"/>
      <c r="C41" s="56" t="s">
        <v>330</v>
      </c>
      <c r="D41" s="12"/>
      <c r="E41" s="57">
        <v>4525.659713</v>
      </c>
      <c r="F41" s="57"/>
      <c r="G41" s="120">
        <f t="shared" si="6"/>
        <v>-12.661300389112355</v>
      </c>
      <c r="H41" s="121"/>
      <c r="I41" s="120">
        <f t="shared" si="8"/>
        <v>-7.3098932145555011</v>
      </c>
      <c r="J41" s="12"/>
      <c r="K41" s="57">
        <v>4293.1632319999999</v>
      </c>
      <c r="L41" s="57"/>
      <c r="M41" s="120">
        <f t="shared" si="7"/>
        <v>-13.013795160117297</v>
      </c>
      <c r="N41" s="121"/>
      <c r="O41" s="120">
        <f t="shared" si="9"/>
        <v>-6.3599564900991652</v>
      </c>
      <c r="P41" s="82"/>
      <c r="Q41" s="120">
        <v>-3.0640490932398023</v>
      </c>
      <c r="R41" s="12"/>
      <c r="S41" s="56" t="s">
        <v>529</v>
      </c>
      <c r="T41" s="12"/>
      <c r="U41" s="217"/>
    </row>
    <row r="42" spans="1:21" ht="13.5" customHeight="1">
      <c r="A42" s="217"/>
      <c r="B42" s="12"/>
      <c r="C42" s="56" t="s">
        <v>331</v>
      </c>
      <c r="D42" s="12"/>
      <c r="E42" s="57">
        <v>3004.9041239999997</v>
      </c>
      <c r="F42" s="57"/>
      <c r="G42" s="120">
        <f t="shared" si="6"/>
        <v>-39.752578392275431</v>
      </c>
      <c r="H42" s="121"/>
      <c r="I42" s="120">
        <f t="shared" si="8"/>
        <v>-33.602959246618028</v>
      </c>
      <c r="J42" s="12"/>
      <c r="K42" s="57">
        <v>2857.820076</v>
      </c>
      <c r="L42" s="57"/>
      <c r="M42" s="120">
        <f t="shared" si="7"/>
        <v>-38.792331936394952</v>
      </c>
      <c r="N42" s="121"/>
      <c r="O42" s="120">
        <f t="shared" si="9"/>
        <v>-33.433230427889768</v>
      </c>
      <c r="P42" s="82"/>
      <c r="Q42" s="120">
        <v>-17.443697555254801</v>
      </c>
      <c r="R42" s="12"/>
      <c r="S42" s="56" t="s">
        <v>530</v>
      </c>
      <c r="T42" s="12"/>
      <c r="U42" s="217"/>
    </row>
    <row r="43" spans="1:21" ht="6.7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82"/>
      <c r="Q43" s="12"/>
      <c r="R43" s="12"/>
      <c r="S43" s="12"/>
      <c r="T43" s="12"/>
    </row>
  </sheetData>
  <mergeCells count="18">
    <mergeCell ref="Y10:Z10"/>
    <mergeCell ref="E4:I4"/>
    <mergeCell ref="K4:O4"/>
    <mergeCell ref="E6:E8"/>
    <mergeCell ref="G6:I6"/>
    <mergeCell ref="K6:K8"/>
    <mergeCell ref="M6:O6"/>
    <mergeCell ref="A4:A8"/>
    <mergeCell ref="C4:C8"/>
    <mergeCell ref="A1:U1"/>
    <mergeCell ref="S4:S8"/>
    <mergeCell ref="U4:U8"/>
    <mergeCell ref="U24:U36"/>
    <mergeCell ref="U38:U42"/>
    <mergeCell ref="A38:A42"/>
    <mergeCell ref="A10:A22"/>
    <mergeCell ref="A24:A36"/>
    <mergeCell ref="U10:U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="90" zoomScaleNormal="90" workbookViewId="0">
      <pane ySplit="8" topLeftCell="A9" activePane="bottomLeft" state="frozen"/>
      <selection pane="bottomLeft" sqref="A1:U1"/>
    </sheetView>
  </sheetViews>
  <sheetFormatPr defaultColWidth="9.140625" defaultRowHeight="12.75"/>
  <cols>
    <col min="1" max="1" width="9.140625" style="10"/>
    <col min="2" max="2" width="0.5703125" style="10" customWidth="1"/>
    <col min="3" max="3" width="11.7109375" style="10" customWidth="1"/>
    <col min="4" max="4" width="0.5703125" style="10" customWidth="1"/>
    <col min="5" max="5" width="10.7109375" style="10" customWidth="1"/>
    <col min="6" max="6" width="0.5703125" style="10" customWidth="1"/>
    <col min="7" max="7" width="11.7109375" style="10" customWidth="1"/>
    <col min="8" max="8" width="0.5703125" style="10" customWidth="1"/>
    <col min="9" max="9" width="11.7109375" style="10" customWidth="1"/>
    <col min="10" max="10" width="0.5703125" style="10" customWidth="1"/>
    <col min="11" max="11" width="10.85546875" style="10" customWidth="1"/>
    <col min="12" max="12" width="0.5703125" style="10" customWidth="1"/>
    <col min="13" max="13" width="11.7109375" style="10" customWidth="1"/>
    <col min="14" max="14" width="0.5703125" style="10" customWidth="1"/>
    <col min="15" max="15" width="11.7109375" style="10" customWidth="1"/>
    <col min="16" max="16" width="0.5703125" style="10" customWidth="1"/>
    <col min="17" max="17" width="31.7109375" style="10" customWidth="1"/>
    <col min="18" max="18" width="0.5703125" style="10" customWidth="1"/>
    <col min="19" max="19" width="11.7109375" style="10" customWidth="1"/>
    <col min="20" max="20" width="0.5703125" style="10" customWidth="1"/>
    <col min="21" max="21" width="9.140625" style="10"/>
    <col min="22" max="22" width="4.7109375" style="10" customWidth="1"/>
    <col min="23" max="16384" width="9.140625" style="10"/>
  </cols>
  <sheetData>
    <row r="1" spans="1:26" ht="26.25" customHeight="1">
      <c r="A1" s="221" t="s">
        <v>650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6" ht="3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6" ht="3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6" ht="38.25" customHeight="1">
      <c r="A4" s="219" t="s">
        <v>162</v>
      </c>
      <c r="B4" s="109"/>
      <c r="C4" s="212" t="s">
        <v>163</v>
      </c>
      <c r="D4" s="109"/>
      <c r="E4" s="214" t="s">
        <v>643</v>
      </c>
      <c r="F4" s="215"/>
      <c r="G4" s="215"/>
      <c r="H4" s="215"/>
      <c r="I4" s="215"/>
      <c r="J4" s="109"/>
      <c r="K4" s="214" t="s">
        <v>647</v>
      </c>
      <c r="L4" s="214"/>
      <c r="M4" s="214"/>
      <c r="N4" s="214"/>
      <c r="O4" s="214"/>
      <c r="P4" s="110"/>
      <c r="Q4" s="158" t="s">
        <v>648</v>
      </c>
      <c r="R4" s="109"/>
      <c r="S4" s="212" t="s">
        <v>526</v>
      </c>
      <c r="T4" s="109"/>
      <c r="U4" s="219" t="s">
        <v>539</v>
      </c>
    </row>
    <row r="5" spans="1:26" ht="3" customHeight="1">
      <c r="A5" s="219"/>
      <c r="B5" s="109"/>
      <c r="C5" s="212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109"/>
      <c r="R5" s="109"/>
      <c r="S5" s="212"/>
      <c r="T5" s="109"/>
      <c r="U5" s="219"/>
    </row>
    <row r="6" spans="1:26" ht="26.25" customHeight="1">
      <c r="A6" s="219"/>
      <c r="B6" s="109"/>
      <c r="C6" s="212"/>
      <c r="D6" s="109"/>
      <c r="E6" s="212" t="s">
        <v>636</v>
      </c>
      <c r="F6" s="109"/>
      <c r="G6" s="212" t="s">
        <v>645</v>
      </c>
      <c r="H6" s="213"/>
      <c r="I6" s="213"/>
      <c r="J6" s="109"/>
      <c r="K6" s="212" t="s">
        <v>636</v>
      </c>
      <c r="L6" s="109"/>
      <c r="M6" s="212" t="s">
        <v>645</v>
      </c>
      <c r="N6" s="213"/>
      <c r="O6" s="213"/>
      <c r="P6" s="110"/>
      <c r="Q6" s="155" t="s">
        <v>646</v>
      </c>
      <c r="R6" s="109"/>
      <c r="S6" s="212"/>
      <c r="T6" s="109"/>
      <c r="U6" s="219"/>
      <c r="Y6" s="164"/>
      <c r="Z6" s="164"/>
    </row>
    <row r="7" spans="1:26" ht="3" customHeight="1">
      <c r="A7" s="219"/>
      <c r="B7" s="109"/>
      <c r="C7" s="212"/>
      <c r="D7" s="109"/>
      <c r="E7" s="212"/>
      <c r="F7" s="109"/>
      <c r="G7" s="109"/>
      <c r="H7" s="109"/>
      <c r="I7" s="109"/>
      <c r="J7" s="109"/>
      <c r="K7" s="212"/>
      <c r="L7" s="109"/>
      <c r="M7" s="109"/>
      <c r="N7" s="109"/>
      <c r="O7" s="109"/>
      <c r="P7" s="110"/>
      <c r="Q7" s="109"/>
      <c r="R7" s="109"/>
      <c r="S7" s="212"/>
      <c r="T7" s="109"/>
      <c r="U7" s="219"/>
    </row>
    <row r="8" spans="1:26" ht="37.5" customHeight="1">
      <c r="A8" s="219"/>
      <c r="B8" s="109"/>
      <c r="C8" s="212"/>
      <c r="D8" s="109"/>
      <c r="E8" s="212"/>
      <c r="F8" s="109"/>
      <c r="G8" s="155" t="s">
        <v>641</v>
      </c>
      <c r="H8" s="109"/>
      <c r="I8" s="155" t="s">
        <v>642</v>
      </c>
      <c r="J8" s="109"/>
      <c r="K8" s="212"/>
      <c r="L8" s="109"/>
      <c r="M8" s="155" t="s">
        <v>641</v>
      </c>
      <c r="N8" s="109"/>
      <c r="O8" s="155" t="s">
        <v>642</v>
      </c>
      <c r="P8" s="110"/>
      <c r="Q8" s="155" t="s">
        <v>641</v>
      </c>
      <c r="R8" s="109"/>
      <c r="S8" s="212"/>
      <c r="T8" s="109"/>
      <c r="U8" s="219"/>
      <c r="Y8" s="154"/>
      <c r="Z8" s="154"/>
    </row>
    <row r="9" spans="1:26" ht="6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82"/>
      <c r="Q9" s="12"/>
      <c r="R9" s="12"/>
      <c r="S9" s="12"/>
      <c r="T9" s="12"/>
    </row>
    <row r="10" spans="1:26" ht="12.75" customHeight="1">
      <c r="A10" s="217">
        <v>2018</v>
      </c>
      <c r="B10" s="12"/>
      <c r="C10" s="111" t="s">
        <v>298</v>
      </c>
      <c r="D10" s="112"/>
      <c r="E10" s="113">
        <f>SUM(E11:E22)</f>
        <v>-17589.254681999999</v>
      </c>
      <c r="F10" s="114"/>
      <c r="G10" s="196">
        <f>SUM(G11:G22)</f>
        <v>-2918.6777529999922</v>
      </c>
      <c r="H10" s="116"/>
      <c r="I10" s="117"/>
      <c r="J10" s="112"/>
      <c r="K10" s="113">
        <f>SUM(K11:K22)</f>
        <v>-12480.957418</v>
      </c>
      <c r="L10" s="114"/>
      <c r="M10" s="196">
        <f>SUM(M11:M22)</f>
        <v>-2128.350519999995</v>
      </c>
      <c r="N10" s="116"/>
      <c r="O10" s="117"/>
      <c r="P10" s="118"/>
      <c r="Q10" s="117"/>
      <c r="R10" s="12"/>
      <c r="S10" s="111" t="s">
        <v>298</v>
      </c>
      <c r="T10" s="12"/>
      <c r="U10" s="217">
        <v>2018</v>
      </c>
      <c r="Y10" s="220"/>
      <c r="Z10" s="220"/>
    </row>
    <row r="11" spans="1:26" ht="13.5" customHeight="1">
      <c r="A11" s="217"/>
      <c r="B11" s="12"/>
      <c r="C11" s="56" t="s">
        <v>328</v>
      </c>
      <c r="D11" s="12"/>
      <c r="E11" s="119">
        <v>-1272.0585459999993</v>
      </c>
      <c r="F11" s="57"/>
      <c r="G11" s="121">
        <v>-207.63692000000174</v>
      </c>
      <c r="H11" s="121"/>
      <c r="I11" s="121">
        <v>240.54433100000097</v>
      </c>
      <c r="J11" s="12"/>
      <c r="K11" s="119">
        <v>-762.63203599999997</v>
      </c>
      <c r="L11" s="57"/>
      <c r="M11" s="121">
        <v>-109.46515200000249</v>
      </c>
      <c r="N11" s="121"/>
      <c r="O11" s="121">
        <v>423.79617899999948</v>
      </c>
      <c r="P11" s="82"/>
      <c r="Q11" s="121" t="e">
        <v>#REF!</v>
      </c>
      <c r="R11" s="12"/>
      <c r="S11" s="56" t="s">
        <v>527</v>
      </c>
      <c r="T11" s="12"/>
      <c r="U11" s="217"/>
    </row>
    <row r="12" spans="1:26" ht="13.5" customHeight="1">
      <c r="A12" s="217"/>
      <c r="B12" s="12"/>
      <c r="C12" s="56" t="s">
        <v>329</v>
      </c>
      <c r="D12" s="12"/>
      <c r="E12" s="119">
        <v>-1059.6387970000005</v>
      </c>
      <c r="F12" s="57"/>
      <c r="G12" s="121">
        <v>-227.45983100000012</v>
      </c>
      <c r="H12" s="121"/>
      <c r="I12" s="121">
        <v>212.41974899999877</v>
      </c>
      <c r="J12" s="12"/>
      <c r="K12" s="119">
        <v>-693.34993699999995</v>
      </c>
      <c r="L12" s="57"/>
      <c r="M12" s="121">
        <v>-159.5645070000005</v>
      </c>
      <c r="N12" s="121"/>
      <c r="O12" s="121">
        <v>69.282099000000017</v>
      </c>
      <c r="P12" s="82"/>
      <c r="Q12" s="121" t="e">
        <v>#REF!</v>
      </c>
      <c r="R12" s="12"/>
      <c r="S12" s="56" t="s">
        <v>528</v>
      </c>
      <c r="T12" s="12"/>
      <c r="U12" s="217"/>
    </row>
    <row r="13" spans="1:26" ht="13.5" customHeight="1">
      <c r="A13" s="217"/>
      <c r="B13" s="12"/>
      <c r="C13" s="56" t="s">
        <v>330</v>
      </c>
      <c r="D13" s="12"/>
      <c r="E13" s="119">
        <v>-1378.6015469999993</v>
      </c>
      <c r="F13" s="57"/>
      <c r="G13" s="121">
        <v>-387.80630499999643</v>
      </c>
      <c r="H13" s="121"/>
      <c r="I13" s="121">
        <v>-318.96274999999878</v>
      </c>
      <c r="J13" s="12"/>
      <c r="K13" s="119">
        <v>-1053.3234729999986</v>
      </c>
      <c r="L13" s="57"/>
      <c r="M13" s="121">
        <v>-297.68335499999557</v>
      </c>
      <c r="N13" s="121"/>
      <c r="O13" s="121">
        <v>-359.9735359999986</v>
      </c>
      <c r="P13" s="82"/>
      <c r="Q13" s="121">
        <v>-822.90305599999829</v>
      </c>
      <c r="R13" s="12"/>
      <c r="S13" s="56" t="s">
        <v>529</v>
      </c>
      <c r="T13" s="12"/>
      <c r="U13" s="217"/>
    </row>
    <row r="14" spans="1:26" ht="13.5" customHeight="1">
      <c r="A14" s="217"/>
      <c r="B14" s="12"/>
      <c r="C14" s="56" t="s">
        <v>331</v>
      </c>
      <c r="D14" s="12"/>
      <c r="E14" s="119">
        <v>-1354.6042770000004</v>
      </c>
      <c r="F14" s="57"/>
      <c r="G14" s="121">
        <v>-8.5163800000000265</v>
      </c>
      <c r="H14" s="121"/>
      <c r="I14" s="121">
        <v>23.997269999998935</v>
      </c>
      <c r="J14" s="12"/>
      <c r="K14" s="119">
        <v>-1044.6169060000002</v>
      </c>
      <c r="L14" s="57"/>
      <c r="M14" s="121">
        <v>-70.786732000000029</v>
      </c>
      <c r="N14" s="121"/>
      <c r="O14" s="121">
        <v>8.7065669999983584</v>
      </c>
      <c r="P14" s="82"/>
      <c r="Q14" s="121">
        <v>-623.78251599999658</v>
      </c>
      <c r="R14" s="12"/>
      <c r="S14" s="56" t="s">
        <v>530</v>
      </c>
      <c r="T14" s="12"/>
      <c r="U14" s="217"/>
    </row>
    <row r="15" spans="1:26" ht="13.5" customHeight="1">
      <c r="A15" s="217"/>
      <c r="B15" s="12"/>
      <c r="C15" s="56" t="s">
        <v>332</v>
      </c>
      <c r="D15" s="12"/>
      <c r="E15" s="119">
        <v>-1179.3091749999994</v>
      </c>
      <c r="F15" s="57"/>
      <c r="G15" s="121">
        <v>310.15397900000062</v>
      </c>
      <c r="H15" s="121"/>
      <c r="I15" s="121">
        <v>175.29510200000095</v>
      </c>
      <c r="J15" s="12"/>
      <c r="K15" s="119">
        <v>-1009.6823279999999</v>
      </c>
      <c r="L15" s="57"/>
      <c r="M15" s="121">
        <v>82.433168999999907</v>
      </c>
      <c r="N15" s="121"/>
      <c r="O15" s="121">
        <v>34.934578000000329</v>
      </c>
      <c r="P15" s="82"/>
      <c r="Q15" s="121">
        <v>-86.168705999995836</v>
      </c>
      <c r="R15" s="12"/>
      <c r="S15" s="56" t="s">
        <v>531</v>
      </c>
      <c r="T15" s="12"/>
      <c r="U15" s="217"/>
    </row>
    <row r="16" spans="1:26" ht="13.5" customHeight="1">
      <c r="A16" s="217"/>
      <c r="B16" s="12"/>
      <c r="C16" s="56" t="s">
        <v>333</v>
      </c>
      <c r="D16" s="12"/>
      <c r="E16" s="119">
        <v>-1735.0288419999997</v>
      </c>
      <c r="F16" s="57"/>
      <c r="G16" s="121">
        <v>-601.67327299999943</v>
      </c>
      <c r="H16" s="121"/>
      <c r="I16" s="121">
        <v>-555.7196670000003</v>
      </c>
      <c r="J16" s="12"/>
      <c r="K16" s="119">
        <v>-1034.0084729999999</v>
      </c>
      <c r="L16" s="57"/>
      <c r="M16" s="121">
        <v>-202.86409600000025</v>
      </c>
      <c r="N16" s="121"/>
      <c r="O16" s="121">
        <v>-24.326144999999997</v>
      </c>
      <c r="P16" s="82"/>
      <c r="Q16" s="121">
        <v>-300.03567399999883</v>
      </c>
      <c r="R16" s="12"/>
      <c r="S16" s="56" t="s">
        <v>532</v>
      </c>
      <c r="T16" s="12"/>
      <c r="U16" s="217"/>
    </row>
    <row r="17" spans="1:21" ht="13.5" customHeight="1">
      <c r="A17" s="217"/>
      <c r="B17" s="12"/>
      <c r="C17" s="56" t="s">
        <v>334</v>
      </c>
      <c r="D17" s="12"/>
      <c r="E17" s="119">
        <v>-1295.7282730000006</v>
      </c>
      <c r="F17" s="57"/>
      <c r="G17" s="121">
        <v>-143.92359800000122</v>
      </c>
      <c r="H17" s="121"/>
      <c r="I17" s="121">
        <v>439.30056899999909</v>
      </c>
      <c r="J17" s="12"/>
      <c r="K17" s="119">
        <v>-885.32407499999954</v>
      </c>
      <c r="L17" s="57"/>
      <c r="M17" s="121">
        <v>-192.51920999999948</v>
      </c>
      <c r="N17" s="121"/>
      <c r="O17" s="121">
        <v>148.68439800000033</v>
      </c>
      <c r="P17" s="82"/>
      <c r="Q17" s="121">
        <v>-435.44289200000003</v>
      </c>
      <c r="R17" s="12"/>
      <c r="S17" s="56" t="s">
        <v>533</v>
      </c>
      <c r="T17" s="12"/>
      <c r="U17" s="217"/>
    </row>
    <row r="18" spans="1:21" ht="13.5" customHeight="1">
      <c r="A18" s="217"/>
      <c r="B18" s="12"/>
      <c r="C18" s="56" t="s">
        <v>335</v>
      </c>
      <c r="D18" s="12"/>
      <c r="E18" s="119">
        <v>-1725.8035880000007</v>
      </c>
      <c r="F18" s="57"/>
      <c r="G18" s="121">
        <v>-367.09028599999829</v>
      </c>
      <c r="H18" s="121"/>
      <c r="I18" s="121">
        <v>-430.07531500000005</v>
      </c>
      <c r="J18" s="12"/>
      <c r="K18" s="119">
        <v>-1107.7984920000004</v>
      </c>
      <c r="L18" s="57"/>
      <c r="M18" s="121">
        <v>-16.921499999998559</v>
      </c>
      <c r="N18" s="121"/>
      <c r="O18" s="121">
        <v>-222.47441700000081</v>
      </c>
      <c r="P18" s="82"/>
      <c r="Q18" s="121">
        <v>-1112.6871569999989</v>
      </c>
      <c r="R18" s="12"/>
      <c r="S18" s="56" t="s">
        <v>534</v>
      </c>
      <c r="T18" s="12"/>
      <c r="U18" s="217"/>
    </row>
    <row r="19" spans="1:21" ht="13.5" customHeight="1">
      <c r="A19" s="217"/>
      <c r="B19" s="12"/>
      <c r="C19" s="56" t="s">
        <v>336</v>
      </c>
      <c r="D19" s="12"/>
      <c r="E19" s="119">
        <v>-1282.6376070000006</v>
      </c>
      <c r="F19" s="57"/>
      <c r="G19" s="121">
        <v>-12.15317099999902</v>
      </c>
      <c r="H19" s="121"/>
      <c r="I19" s="121">
        <v>443.1659810000001</v>
      </c>
      <c r="J19" s="12"/>
      <c r="K19" s="119">
        <v>-960.34244900000067</v>
      </c>
      <c r="L19" s="57"/>
      <c r="M19" s="121">
        <v>-3.5610509999987698</v>
      </c>
      <c r="N19" s="121"/>
      <c r="O19" s="121">
        <v>147.45604299999968</v>
      </c>
      <c r="P19" s="82"/>
      <c r="Q19" s="121">
        <v>-523.16705499999853</v>
      </c>
      <c r="R19" s="12"/>
      <c r="S19" s="56" t="s">
        <v>535</v>
      </c>
      <c r="T19" s="12"/>
      <c r="U19" s="217"/>
    </row>
    <row r="20" spans="1:21" ht="13.5" customHeight="1">
      <c r="A20" s="217"/>
      <c r="B20" s="12"/>
      <c r="C20" s="56" t="s">
        <v>337</v>
      </c>
      <c r="D20" s="12"/>
      <c r="E20" s="119">
        <v>-1630.4850339999994</v>
      </c>
      <c r="F20" s="57"/>
      <c r="G20" s="121">
        <v>-52.47352299999875</v>
      </c>
      <c r="H20" s="121"/>
      <c r="I20" s="121">
        <v>-347.84742699999879</v>
      </c>
      <c r="J20" s="12"/>
      <c r="K20" s="119">
        <v>-1135.4573369999998</v>
      </c>
      <c r="L20" s="57"/>
      <c r="M20" s="121">
        <v>-46.622716999999284</v>
      </c>
      <c r="N20" s="121"/>
      <c r="O20" s="121">
        <v>-175.11488799999915</v>
      </c>
      <c r="P20" s="82"/>
      <c r="Q20" s="121">
        <v>-431.7169799999956</v>
      </c>
      <c r="R20" s="12"/>
      <c r="S20" s="56" t="s">
        <v>536</v>
      </c>
      <c r="T20" s="12"/>
      <c r="U20" s="217"/>
    </row>
    <row r="21" spans="1:21" ht="13.5" customHeight="1">
      <c r="A21" s="217"/>
      <c r="B21" s="12"/>
      <c r="C21" s="56" t="s">
        <v>338</v>
      </c>
      <c r="D21" s="12"/>
      <c r="E21" s="119">
        <v>-2070.5708859999995</v>
      </c>
      <c r="F21" s="57"/>
      <c r="G21" s="121">
        <v>-1127.9132119999986</v>
      </c>
      <c r="H21" s="121"/>
      <c r="I21" s="121">
        <v>-440.08585200000016</v>
      </c>
      <c r="J21" s="12"/>
      <c r="K21" s="119">
        <v>-1519.4013379999997</v>
      </c>
      <c r="L21" s="57"/>
      <c r="M21" s="121">
        <v>-1022.2030099999993</v>
      </c>
      <c r="N21" s="121"/>
      <c r="O21" s="121">
        <v>-383.94400099999984</v>
      </c>
      <c r="P21" s="82"/>
      <c r="Q21" s="121">
        <v>-1192.5399059999963</v>
      </c>
      <c r="R21" s="12"/>
      <c r="S21" s="56" t="s">
        <v>537</v>
      </c>
      <c r="T21" s="12"/>
      <c r="U21" s="217"/>
    </row>
    <row r="22" spans="1:21" ht="13.5" customHeight="1">
      <c r="A22" s="217"/>
      <c r="B22" s="12"/>
      <c r="C22" s="56" t="s">
        <v>339</v>
      </c>
      <c r="D22" s="12"/>
      <c r="E22" s="119">
        <v>-1604.7881099999995</v>
      </c>
      <c r="F22" s="57"/>
      <c r="G22" s="121">
        <v>-92.185232999999243</v>
      </c>
      <c r="H22" s="121"/>
      <c r="I22" s="121">
        <v>465.78277600000001</v>
      </c>
      <c r="J22" s="12"/>
      <c r="K22" s="119">
        <v>-1275.0205740000001</v>
      </c>
      <c r="L22" s="57"/>
      <c r="M22" s="121">
        <v>-88.59235900000067</v>
      </c>
      <c r="N22" s="121"/>
      <c r="O22" s="121">
        <v>244.38076399999954</v>
      </c>
      <c r="P22" s="82"/>
      <c r="Q22" s="121">
        <v>-1272.5719679999966</v>
      </c>
      <c r="R22" s="12"/>
      <c r="S22" s="56" t="s">
        <v>538</v>
      </c>
      <c r="T22" s="12"/>
      <c r="U22" s="217"/>
    </row>
    <row r="23" spans="1:21" ht="6.75" customHeight="1">
      <c r="A23" s="12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2"/>
      <c r="Q23" s="12"/>
      <c r="R23" s="12"/>
      <c r="S23" s="12"/>
      <c r="T23" s="12"/>
      <c r="U23" s="122"/>
    </row>
    <row r="24" spans="1:21" ht="13.5" customHeight="1">
      <c r="A24" s="217">
        <v>2019</v>
      </c>
      <c r="B24" s="12"/>
      <c r="C24" s="111" t="s">
        <v>298</v>
      </c>
      <c r="D24" s="112"/>
      <c r="E24" s="113">
        <f>SUM(E25:E36)</f>
        <v>-20391.348359999996</v>
      </c>
      <c r="F24" s="114"/>
      <c r="G24" s="196">
        <f>SUM(G25:G36)</f>
        <v>-2802.0936779999952</v>
      </c>
      <c r="H24" s="116"/>
      <c r="I24" s="117"/>
      <c r="J24" s="112"/>
      <c r="K24" s="113">
        <f>SUM(K25:K36)</f>
        <v>-14947.569634999991</v>
      </c>
      <c r="L24" s="114"/>
      <c r="M24" s="196">
        <f>SUM(M25:M36)</f>
        <v>-2466.6122169999931</v>
      </c>
      <c r="N24" s="116"/>
      <c r="O24" s="117"/>
      <c r="P24" s="118"/>
      <c r="Q24" s="117"/>
      <c r="R24" s="12"/>
      <c r="S24" s="111" t="s">
        <v>298</v>
      </c>
      <c r="T24" s="12"/>
      <c r="U24" s="217">
        <v>2019</v>
      </c>
    </row>
    <row r="25" spans="1:21" ht="13.5" customHeight="1">
      <c r="A25" s="217"/>
      <c r="B25" s="12"/>
      <c r="C25" s="56" t="s">
        <v>328</v>
      </c>
      <c r="D25" s="12"/>
      <c r="E25" s="119">
        <v>-1877.8114019999994</v>
      </c>
      <c r="F25" s="57"/>
      <c r="G25" s="121">
        <v>-605.75285600000007</v>
      </c>
      <c r="H25" s="121"/>
      <c r="I25" s="121">
        <v>-273.02329199999986</v>
      </c>
      <c r="J25" s="12"/>
      <c r="K25" s="119">
        <v>-1356.6644819999992</v>
      </c>
      <c r="L25" s="57"/>
      <c r="M25" s="121">
        <v>-594.03244599999925</v>
      </c>
      <c r="N25" s="121"/>
      <c r="O25" s="121">
        <v>-81.643907999999101</v>
      </c>
      <c r="P25" s="82"/>
      <c r="Q25" s="121">
        <v>-1825.8513009999979</v>
      </c>
      <c r="R25" s="12"/>
      <c r="S25" s="56" t="s">
        <v>527</v>
      </c>
      <c r="T25" s="12"/>
      <c r="U25" s="217"/>
    </row>
    <row r="26" spans="1:21" ht="13.5" customHeight="1">
      <c r="A26" s="217"/>
      <c r="B26" s="12"/>
      <c r="C26" s="56" t="s">
        <v>329</v>
      </c>
      <c r="D26" s="12"/>
      <c r="E26" s="119">
        <v>-1377.7831450000012</v>
      </c>
      <c r="F26" s="57"/>
      <c r="G26" s="121">
        <v>-318.14434800000072</v>
      </c>
      <c r="H26" s="121"/>
      <c r="I26" s="121">
        <v>500.02825699999812</v>
      </c>
      <c r="J26" s="12"/>
      <c r="K26" s="119">
        <v>-879.11568000000079</v>
      </c>
      <c r="L26" s="57"/>
      <c r="M26" s="121">
        <v>-185.76574300000084</v>
      </c>
      <c r="N26" s="121"/>
      <c r="O26" s="121">
        <v>477.54880199999843</v>
      </c>
      <c r="P26" s="82"/>
      <c r="Q26" s="121">
        <v>-1016.082437</v>
      </c>
      <c r="R26" s="12"/>
      <c r="S26" s="56" t="s">
        <v>528</v>
      </c>
      <c r="T26" s="12"/>
      <c r="U26" s="217"/>
    </row>
    <row r="27" spans="1:21" ht="13.5" customHeight="1">
      <c r="A27" s="217"/>
      <c r="B27" s="12"/>
      <c r="C27" s="56" t="s">
        <v>330</v>
      </c>
      <c r="D27" s="12"/>
      <c r="E27" s="119">
        <v>-1736.6900219999989</v>
      </c>
      <c r="F27" s="57"/>
      <c r="G27" s="121">
        <v>-358.08847499999956</v>
      </c>
      <c r="H27" s="121"/>
      <c r="I27" s="121">
        <v>-358.90687699999762</v>
      </c>
      <c r="J27" s="12"/>
      <c r="K27" s="119">
        <v>-1298.9501189999983</v>
      </c>
      <c r="L27" s="57"/>
      <c r="M27" s="121">
        <v>-245.62664599999971</v>
      </c>
      <c r="N27" s="121"/>
      <c r="O27" s="121">
        <v>-419.83443899999747</v>
      </c>
      <c r="P27" s="82"/>
      <c r="Q27" s="121">
        <v>-1281.9856790000003</v>
      </c>
      <c r="R27" s="12"/>
      <c r="S27" s="56" t="s">
        <v>529</v>
      </c>
      <c r="T27" s="12"/>
      <c r="U27" s="217"/>
    </row>
    <row r="28" spans="1:21" ht="13.5" customHeight="1">
      <c r="A28" s="217"/>
      <c r="B28" s="12"/>
      <c r="C28" s="56" t="s">
        <v>331</v>
      </c>
      <c r="D28" s="12"/>
      <c r="E28" s="119">
        <v>-1802.986562</v>
      </c>
      <c r="F28" s="57"/>
      <c r="G28" s="121">
        <v>-448.38228499999968</v>
      </c>
      <c r="H28" s="121"/>
      <c r="I28" s="121">
        <v>-66.296540000001187</v>
      </c>
      <c r="J28" s="12"/>
      <c r="K28" s="119">
        <v>-1347.0497959999993</v>
      </c>
      <c r="L28" s="57"/>
      <c r="M28" s="121">
        <v>-302.43288999999913</v>
      </c>
      <c r="N28" s="121"/>
      <c r="O28" s="121">
        <v>-48.099677000001066</v>
      </c>
      <c r="P28" s="82"/>
      <c r="Q28" s="121">
        <v>-1124.615108</v>
      </c>
      <c r="R28" s="12"/>
      <c r="S28" s="56" t="s">
        <v>530</v>
      </c>
      <c r="T28" s="12"/>
      <c r="U28" s="217"/>
    </row>
    <row r="29" spans="1:21" ht="13.5" customHeight="1">
      <c r="A29" s="217"/>
      <c r="B29" s="12"/>
      <c r="C29" s="56" t="s">
        <v>332</v>
      </c>
      <c r="D29" s="12"/>
      <c r="E29" s="119">
        <v>-1629.8210399999971</v>
      </c>
      <c r="F29" s="57"/>
      <c r="G29" s="121">
        <v>-450.51186499999767</v>
      </c>
      <c r="H29" s="121"/>
      <c r="I29" s="121">
        <v>173.16552200000297</v>
      </c>
      <c r="J29" s="12"/>
      <c r="K29" s="119">
        <v>-1198.7307889999975</v>
      </c>
      <c r="L29" s="57"/>
      <c r="M29" s="121">
        <v>-189.04846099999759</v>
      </c>
      <c r="N29" s="121"/>
      <c r="O29" s="121">
        <v>148.31900700000187</v>
      </c>
      <c r="P29" s="82"/>
      <c r="Q29" s="121">
        <v>-1256.9826249999969</v>
      </c>
      <c r="R29" s="12"/>
      <c r="S29" s="56" t="s">
        <v>531</v>
      </c>
      <c r="T29" s="12"/>
      <c r="U29" s="217"/>
    </row>
    <row r="30" spans="1:21" ht="13.5" customHeight="1">
      <c r="A30" s="217"/>
      <c r="B30" s="12"/>
      <c r="C30" s="56" t="s">
        <v>333</v>
      </c>
      <c r="D30" s="12"/>
      <c r="E30" s="119">
        <v>-1876.8649950000008</v>
      </c>
      <c r="F30" s="57"/>
      <c r="G30" s="121">
        <v>-141.8361530000011</v>
      </c>
      <c r="H30" s="121"/>
      <c r="I30" s="121">
        <v>-247.04395500000373</v>
      </c>
      <c r="J30" s="12"/>
      <c r="K30" s="119">
        <v>-1328.6379210000023</v>
      </c>
      <c r="L30" s="57"/>
      <c r="M30" s="121">
        <v>-294.62944800000241</v>
      </c>
      <c r="N30" s="121"/>
      <c r="O30" s="121">
        <v>-129.90713200000482</v>
      </c>
      <c r="P30" s="82"/>
      <c r="Q30" s="121">
        <v>-1040.7303029999985</v>
      </c>
      <c r="R30" s="12"/>
      <c r="S30" s="56" t="s">
        <v>532</v>
      </c>
      <c r="T30" s="12"/>
      <c r="U30" s="217"/>
    </row>
    <row r="31" spans="1:21" ht="13.5" customHeight="1">
      <c r="A31" s="217"/>
      <c r="B31" s="12"/>
      <c r="C31" s="56" t="s">
        <v>334</v>
      </c>
      <c r="D31" s="12"/>
      <c r="E31" s="119">
        <v>-1856.8212030000013</v>
      </c>
      <c r="F31" s="57"/>
      <c r="G31" s="121">
        <v>-561.09293000000071</v>
      </c>
      <c r="H31" s="121"/>
      <c r="I31" s="121">
        <v>20.043791999999485</v>
      </c>
      <c r="J31" s="12"/>
      <c r="K31" s="119">
        <v>-1303.7100750000009</v>
      </c>
      <c r="L31" s="57"/>
      <c r="M31" s="121">
        <v>-418.38600000000133</v>
      </c>
      <c r="N31" s="121"/>
      <c r="O31" s="121">
        <v>24.927846000001409</v>
      </c>
      <c r="P31" s="82"/>
      <c r="Q31" s="121">
        <v>-1153.4409479999995</v>
      </c>
      <c r="R31" s="12"/>
      <c r="S31" s="56" t="s">
        <v>533</v>
      </c>
      <c r="T31" s="12"/>
      <c r="U31" s="217"/>
    </row>
    <row r="32" spans="1:21" ht="13.5" customHeight="1">
      <c r="A32" s="217"/>
      <c r="B32" s="12"/>
      <c r="C32" s="56" t="s">
        <v>335</v>
      </c>
      <c r="D32" s="12"/>
      <c r="E32" s="119">
        <v>-1621.245317999998</v>
      </c>
      <c r="F32" s="57"/>
      <c r="G32" s="121">
        <v>104.55827000000272</v>
      </c>
      <c r="H32" s="121"/>
      <c r="I32" s="121">
        <v>235.57588500000338</v>
      </c>
      <c r="J32" s="12"/>
      <c r="K32" s="119">
        <v>-1283.540920999998</v>
      </c>
      <c r="L32" s="57"/>
      <c r="M32" s="121">
        <v>-175.74242899999763</v>
      </c>
      <c r="N32" s="121"/>
      <c r="O32" s="121">
        <v>20.169154000002891</v>
      </c>
      <c r="P32" s="82"/>
      <c r="Q32" s="121">
        <v>-598.37081299999954</v>
      </c>
      <c r="R32" s="12"/>
      <c r="S32" s="56" t="s">
        <v>534</v>
      </c>
      <c r="T32" s="12"/>
      <c r="U32" s="217"/>
    </row>
    <row r="33" spans="1:21" ht="13.5" customHeight="1">
      <c r="A33" s="217"/>
      <c r="B33" s="12"/>
      <c r="C33" s="56" t="s">
        <v>336</v>
      </c>
      <c r="D33" s="12"/>
      <c r="E33" s="119">
        <v>-1787.1714109999994</v>
      </c>
      <c r="F33" s="57"/>
      <c r="G33" s="121">
        <v>-504.53380399999878</v>
      </c>
      <c r="H33" s="121"/>
      <c r="I33" s="121">
        <v>-165.9260930000014</v>
      </c>
      <c r="J33" s="12"/>
      <c r="K33" s="119">
        <v>-1187.9771649999984</v>
      </c>
      <c r="L33" s="57"/>
      <c r="M33" s="121">
        <v>-227.63471599999775</v>
      </c>
      <c r="N33" s="121"/>
      <c r="O33" s="121">
        <v>95.563755999999557</v>
      </c>
      <c r="P33" s="82"/>
      <c r="Q33" s="121">
        <v>-961.06846399999631</v>
      </c>
      <c r="R33" s="12"/>
      <c r="S33" s="56" t="s">
        <v>535</v>
      </c>
      <c r="T33" s="12"/>
      <c r="U33" s="217"/>
    </row>
    <row r="34" spans="1:21" ht="13.5" customHeight="1">
      <c r="A34" s="217"/>
      <c r="B34" s="12"/>
      <c r="C34" s="56" t="s">
        <v>337</v>
      </c>
      <c r="D34" s="12"/>
      <c r="E34" s="119">
        <v>-1686.9795789999971</v>
      </c>
      <c r="F34" s="57"/>
      <c r="G34" s="121">
        <v>-56.494544999997743</v>
      </c>
      <c r="H34" s="121"/>
      <c r="I34" s="121">
        <v>100.19183200000225</v>
      </c>
      <c r="J34" s="12"/>
      <c r="K34" s="119">
        <v>-1183.4580859999969</v>
      </c>
      <c r="L34" s="57"/>
      <c r="M34" s="121">
        <v>-48.000748999997086</v>
      </c>
      <c r="N34" s="121"/>
      <c r="O34" s="121">
        <v>4.5190790000015113</v>
      </c>
      <c r="P34" s="82"/>
      <c r="Q34" s="121">
        <v>-456.47007899999335</v>
      </c>
      <c r="R34" s="12"/>
      <c r="S34" s="56" t="s">
        <v>536</v>
      </c>
      <c r="T34" s="12"/>
      <c r="U34" s="217"/>
    </row>
    <row r="35" spans="1:21" ht="13.5" customHeight="1">
      <c r="A35" s="217"/>
      <c r="B35" s="12"/>
      <c r="C35" s="56" t="s">
        <v>338</v>
      </c>
      <c r="D35" s="12"/>
      <c r="E35" s="119">
        <v>-1720.0747869999996</v>
      </c>
      <c r="F35" s="57"/>
      <c r="G35" s="121">
        <v>350.49609899999996</v>
      </c>
      <c r="H35" s="121"/>
      <c r="I35" s="121">
        <v>-33.095208000002458</v>
      </c>
      <c r="J35" s="12"/>
      <c r="K35" s="119">
        <v>-1394.4979249999997</v>
      </c>
      <c r="L35" s="57"/>
      <c r="M35" s="121">
        <v>124.903413</v>
      </c>
      <c r="N35" s="121"/>
      <c r="O35" s="121">
        <v>-211.03983900000276</v>
      </c>
      <c r="P35" s="82"/>
      <c r="Q35" s="121">
        <v>-210.53224999999657</v>
      </c>
      <c r="R35" s="12"/>
      <c r="S35" s="56" t="s">
        <v>537</v>
      </c>
      <c r="T35" s="12"/>
      <c r="U35" s="217"/>
    </row>
    <row r="36" spans="1:21" ht="13.5" customHeight="1">
      <c r="A36" s="217"/>
      <c r="B36" s="12"/>
      <c r="C36" s="56" t="s">
        <v>339</v>
      </c>
      <c r="D36" s="12"/>
      <c r="E36" s="119">
        <v>-1417.0988960000013</v>
      </c>
      <c r="F36" s="57"/>
      <c r="G36" s="121">
        <v>187.68921399999817</v>
      </c>
      <c r="H36" s="121"/>
      <c r="I36" s="121">
        <v>302.97589099999823</v>
      </c>
      <c r="J36" s="12"/>
      <c r="K36" s="119">
        <v>-1185.2366760000004</v>
      </c>
      <c r="L36" s="57"/>
      <c r="M36" s="121">
        <v>89.783897999999681</v>
      </c>
      <c r="N36" s="121"/>
      <c r="O36" s="121">
        <v>209.26124899999922</v>
      </c>
      <c r="P36" s="82"/>
      <c r="Q36" s="121">
        <v>481.69076800000039</v>
      </c>
      <c r="R36" s="12"/>
      <c r="S36" s="56" t="s">
        <v>538</v>
      </c>
      <c r="T36" s="12"/>
      <c r="U36" s="217"/>
    </row>
    <row r="37" spans="1:21" ht="6.75" customHeight="1">
      <c r="A37" s="12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82"/>
      <c r="Q37" s="12"/>
      <c r="R37" s="12"/>
      <c r="S37" s="12"/>
      <c r="T37" s="12"/>
      <c r="U37" s="122"/>
    </row>
    <row r="38" spans="1:21" ht="13.5" customHeight="1">
      <c r="A38" s="217">
        <v>2020</v>
      </c>
      <c r="B38" s="12"/>
      <c r="C38" s="111"/>
      <c r="D38" s="112"/>
      <c r="E38" s="113"/>
      <c r="F38" s="114"/>
      <c r="G38" s="196"/>
      <c r="H38" s="116"/>
      <c r="I38" s="117"/>
      <c r="J38" s="112"/>
      <c r="K38" s="113"/>
      <c r="L38" s="114"/>
      <c r="M38" s="196"/>
      <c r="N38" s="116"/>
      <c r="O38" s="117"/>
      <c r="P38" s="118"/>
      <c r="Q38" s="117"/>
      <c r="R38" s="12"/>
      <c r="S38" s="111"/>
      <c r="T38" s="12"/>
      <c r="U38" s="217">
        <v>2020</v>
      </c>
    </row>
    <row r="39" spans="1:21" ht="13.5" customHeight="1">
      <c r="A39" s="217"/>
      <c r="B39" s="12"/>
      <c r="C39" s="56" t="s">
        <v>328</v>
      </c>
      <c r="D39" s="12"/>
      <c r="E39" s="119">
        <v>-1484.9506329999995</v>
      </c>
      <c r="F39" s="57"/>
      <c r="G39" s="121">
        <v>392.86076899999989</v>
      </c>
      <c r="H39" s="121"/>
      <c r="I39" s="121">
        <v>-67.851736999998138</v>
      </c>
      <c r="J39" s="12"/>
      <c r="K39" s="119">
        <v>-993.70862299999862</v>
      </c>
      <c r="L39" s="57"/>
      <c r="M39" s="121">
        <v>362.9558590000006</v>
      </c>
      <c r="N39" s="121"/>
      <c r="O39" s="121">
        <v>191.52805300000182</v>
      </c>
      <c r="P39" s="82"/>
      <c r="Q39" s="121">
        <v>931.04608199999802</v>
      </c>
      <c r="R39" s="12"/>
      <c r="S39" s="56" t="s">
        <v>527</v>
      </c>
      <c r="T39" s="12"/>
      <c r="U39" s="217"/>
    </row>
    <row r="40" spans="1:21" ht="13.5" customHeight="1">
      <c r="A40" s="217"/>
      <c r="B40" s="12"/>
      <c r="C40" s="56" t="s">
        <v>329</v>
      </c>
      <c r="D40" s="12"/>
      <c r="E40" s="119">
        <v>-1559.3421949999974</v>
      </c>
      <c r="F40" s="57"/>
      <c r="G40" s="121">
        <v>-181.5590499999962</v>
      </c>
      <c r="H40" s="121"/>
      <c r="I40" s="121">
        <v>-74.391561999997975</v>
      </c>
      <c r="J40" s="12"/>
      <c r="K40" s="119">
        <v>-1139.8871639999979</v>
      </c>
      <c r="L40" s="57"/>
      <c r="M40" s="121">
        <v>-260.77148399999714</v>
      </c>
      <c r="N40" s="121"/>
      <c r="O40" s="121">
        <v>-146.17854099999931</v>
      </c>
      <c r="P40" s="82"/>
      <c r="Q40" s="121">
        <v>398.99093300000186</v>
      </c>
      <c r="R40" s="12"/>
      <c r="S40" s="56" t="s">
        <v>528</v>
      </c>
      <c r="T40" s="12"/>
      <c r="U40" s="217"/>
    </row>
    <row r="41" spans="1:21" ht="13.5" customHeight="1">
      <c r="A41" s="217"/>
      <c r="B41" s="12"/>
      <c r="C41" s="56" t="s">
        <v>330</v>
      </c>
      <c r="D41" s="12"/>
      <c r="E41" s="119">
        <v>-1592.0456910000012</v>
      </c>
      <c r="F41" s="57"/>
      <c r="G41" s="121">
        <v>144.64433099999769</v>
      </c>
      <c r="H41" s="121"/>
      <c r="I41" s="121">
        <v>-32.703496000003724</v>
      </c>
      <c r="J41" s="12"/>
      <c r="K41" s="119">
        <v>-1158.8975780000019</v>
      </c>
      <c r="L41" s="57"/>
      <c r="M41" s="121">
        <v>140.05254099999638</v>
      </c>
      <c r="N41" s="121"/>
      <c r="O41" s="121">
        <v>-19.010414000003948</v>
      </c>
      <c r="P41" s="82"/>
      <c r="Q41" s="121">
        <v>355.94605000000138</v>
      </c>
      <c r="R41" s="12"/>
      <c r="S41" s="56" t="s">
        <v>529</v>
      </c>
      <c r="T41" s="12"/>
      <c r="U41" s="217"/>
    </row>
    <row r="42" spans="1:21" ht="13.5" customHeight="1">
      <c r="A42" s="217"/>
      <c r="B42" s="12"/>
      <c r="C42" s="56" t="s">
        <v>331</v>
      </c>
      <c r="D42" s="12"/>
      <c r="E42" s="119">
        <v>-1130.8189430000002</v>
      </c>
      <c r="F42" s="57"/>
      <c r="G42" s="121">
        <v>672.16761899999983</v>
      </c>
      <c r="H42" s="121"/>
      <c r="I42" s="121">
        <v>461.22674800000095</v>
      </c>
      <c r="J42" s="12"/>
      <c r="K42" s="119">
        <v>-879.06534899999997</v>
      </c>
      <c r="L42" s="57"/>
      <c r="M42" s="121">
        <v>467.98444699999936</v>
      </c>
      <c r="N42" s="121"/>
      <c r="O42" s="121">
        <v>279.83222900000192</v>
      </c>
      <c r="P42" s="82"/>
      <c r="Q42" s="121">
        <v>635.25290000000132</v>
      </c>
      <c r="R42" s="12"/>
      <c r="S42" s="56" t="s">
        <v>530</v>
      </c>
      <c r="T42" s="12"/>
      <c r="U42" s="217"/>
    </row>
    <row r="43" spans="1:21" ht="6.7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82"/>
      <c r="Q43" s="12"/>
      <c r="R43" s="12"/>
      <c r="S43" s="12"/>
      <c r="T43" s="12"/>
    </row>
  </sheetData>
  <mergeCells count="18">
    <mergeCell ref="A1:U1"/>
    <mergeCell ref="S4:S8"/>
    <mergeCell ref="E4:I4"/>
    <mergeCell ref="K4:O4"/>
    <mergeCell ref="E6:E8"/>
    <mergeCell ref="G6:I6"/>
    <mergeCell ref="K6:K8"/>
    <mergeCell ref="M6:O6"/>
    <mergeCell ref="A38:A42"/>
    <mergeCell ref="A10:A22"/>
    <mergeCell ref="A24:A36"/>
    <mergeCell ref="A4:A8"/>
    <mergeCell ref="C4:C8"/>
    <mergeCell ref="U24:U36"/>
    <mergeCell ref="U38:U42"/>
    <mergeCell ref="U4:U8"/>
    <mergeCell ref="U10:U22"/>
    <mergeCell ref="Y10:Z1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showGridLines="0" topLeftCell="A2" zoomScale="90" zoomScaleNormal="90" workbookViewId="0">
      <selection activeCell="A2" sqref="A2:S2"/>
    </sheetView>
  </sheetViews>
  <sheetFormatPr defaultRowHeight="9"/>
  <cols>
    <col min="1" max="1" width="6.5703125" style="28" customWidth="1"/>
    <col min="2" max="2" width="9.28515625" style="16" customWidth="1"/>
    <col min="3" max="17" width="10.140625" style="16" customWidth="1"/>
    <col min="18" max="18" width="6.5703125" style="16" customWidth="1"/>
    <col min="19" max="19" width="9.140625" style="16"/>
    <col min="20" max="20" width="2.85546875" style="16" customWidth="1"/>
    <col min="21" max="16384" width="9.140625" style="16"/>
  </cols>
  <sheetData>
    <row r="1" spans="1:21" hidden="1"/>
    <row r="2" spans="1:21" ht="24" customHeight="1">
      <c r="A2" s="222" t="s">
        <v>554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154"/>
    </row>
    <row r="3" spans="1:21" s="17" customFormat="1" ht="6.75" customHeight="1" thickBo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21" ht="12" customHeight="1" thickBot="1">
      <c r="A4" s="224" t="s">
        <v>162</v>
      </c>
      <c r="B4" s="224" t="s">
        <v>163</v>
      </c>
      <c r="C4" s="226" t="s">
        <v>582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  <c r="R4" s="224" t="s">
        <v>539</v>
      </c>
      <c r="S4" s="224" t="s">
        <v>526</v>
      </c>
      <c r="U4" s="164"/>
    </row>
    <row r="5" spans="1:21" ht="21.75" customHeight="1" thickBot="1">
      <c r="A5" s="225"/>
      <c r="B5" s="225"/>
      <c r="C5" s="91" t="s">
        <v>164</v>
      </c>
      <c r="D5" s="91" t="s">
        <v>165</v>
      </c>
      <c r="E5" s="91" t="s">
        <v>166</v>
      </c>
      <c r="F5" s="91" t="s">
        <v>167</v>
      </c>
      <c r="G5" s="91" t="s">
        <v>168</v>
      </c>
      <c r="H5" s="91" t="s">
        <v>354</v>
      </c>
      <c r="I5" s="91" t="s">
        <v>169</v>
      </c>
      <c r="J5" s="91" t="s">
        <v>170</v>
      </c>
      <c r="K5" s="91" t="s">
        <v>171</v>
      </c>
      <c r="L5" s="91" t="s">
        <v>172</v>
      </c>
      <c r="M5" s="91" t="s">
        <v>173</v>
      </c>
      <c r="N5" s="91" t="s">
        <v>174</v>
      </c>
      <c r="O5" s="91" t="s">
        <v>175</v>
      </c>
      <c r="P5" s="91" t="s">
        <v>176</v>
      </c>
      <c r="Q5" s="91" t="s">
        <v>177</v>
      </c>
      <c r="R5" s="225"/>
      <c r="S5" s="225"/>
    </row>
    <row r="6" spans="1:21" ht="12.75">
      <c r="A6" s="167">
        <v>2019</v>
      </c>
      <c r="B6" s="16" t="s">
        <v>340</v>
      </c>
      <c r="C6" s="18">
        <v>904.765085</v>
      </c>
      <c r="D6" s="18">
        <v>37.038674999999998</v>
      </c>
      <c r="E6" s="18">
        <v>208.05614</v>
      </c>
      <c r="F6" s="18">
        <v>17.509246999999998</v>
      </c>
      <c r="G6" s="18">
        <v>0.76191200000000003</v>
      </c>
      <c r="H6" s="18">
        <v>6.1988880000000002</v>
      </c>
      <c r="I6" s="18">
        <v>28.667733999999999</v>
      </c>
      <c r="J6" s="18">
        <v>22.796098000000001</v>
      </c>
      <c r="K6" s="18">
        <v>7.3766530000000001</v>
      </c>
      <c r="L6" s="18">
        <v>1944.9322569999999</v>
      </c>
      <c r="M6" s="18">
        <v>3.4595850000000001</v>
      </c>
      <c r="N6" s="18">
        <v>15.332447</v>
      </c>
      <c r="O6" s="18">
        <v>742.609016</v>
      </c>
      <c r="P6" s="18">
        <v>12.600524999999999</v>
      </c>
      <c r="Q6" s="18">
        <v>44.290576000000001</v>
      </c>
      <c r="R6" s="167">
        <v>2019</v>
      </c>
      <c r="S6" s="16" t="s">
        <v>542</v>
      </c>
      <c r="U6" s="154"/>
    </row>
    <row r="7" spans="1:21">
      <c r="B7" s="16" t="s">
        <v>341</v>
      </c>
      <c r="C7" s="18">
        <v>895.82912399999998</v>
      </c>
      <c r="D7" s="18">
        <v>44.707563</v>
      </c>
      <c r="E7" s="18">
        <v>165.583718</v>
      </c>
      <c r="F7" s="18">
        <v>5.9490429999999996</v>
      </c>
      <c r="G7" s="18">
        <v>1.3603810000000001</v>
      </c>
      <c r="H7" s="18">
        <v>4.6753910000000003</v>
      </c>
      <c r="I7" s="18">
        <v>23.520309000000001</v>
      </c>
      <c r="J7" s="18">
        <v>19.264790000000001</v>
      </c>
      <c r="K7" s="18">
        <v>8.2760289999999994</v>
      </c>
      <c r="L7" s="18">
        <v>1920.47641</v>
      </c>
      <c r="M7" s="18">
        <v>2.979374</v>
      </c>
      <c r="N7" s="18">
        <v>15.997398</v>
      </c>
      <c r="O7" s="18">
        <v>533.913183</v>
      </c>
      <c r="P7" s="18">
        <v>13.412531</v>
      </c>
      <c r="Q7" s="18">
        <v>55.964851000000003</v>
      </c>
      <c r="R7" s="28"/>
      <c r="S7" s="16" t="s">
        <v>543</v>
      </c>
    </row>
    <row r="8" spans="1:21">
      <c r="B8" s="16" t="s">
        <v>342</v>
      </c>
      <c r="C8" s="18">
        <v>929.68382099999997</v>
      </c>
      <c r="D8" s="18">
        <v>43.491433999999998</v>
      </c>
      <c r="E8" s="18">
        <v>228.66235599999999</v>
      </c>
      <c r="F8" s="18">
        <v>14.865088</v>
      </c>
      <c r="G8" s="18">
        <v>0.90410900000000005</v>
      </c>
      <c r="H8" s="18">
        <v>2.6970719999999999</v>
      </c>
      <c r="I8" s="18">
        <v>39.565055999999998</v>
      </c>
      <c r="J8" s="18">
        <v>22.804894999999998</v>
      </c>
      <c r="K8" s="18">
        <v>9.3240949999999998</v>
      </c>
      <c r="L8" s="18">
        <v>2116.59265</v>
      </c>
      <c r="M8" s="18">
        <v>1.663465</v>
      </c>
      <c r="N8" s="18">
        <v>18.214701999999999</v>
      </c>
      <c r="O8" s="18">
        <v>773.42950199999996</v>
      </c>
      <c r="P8" s="18">
        <v>14.008224</v>
      </c>
      <c r="Q8" s="18">
        <v>50.680041000000003</v>
      </c>
      <c r="R8" s="28"/>
      <c r="S8" s="16" t="s">
        <v>544</v>
      </c>
    </row>
    <row r="9" spans="1:21">
      <c r="B9" s="16" t="s">
        <v>343</v>
      </c>
      <c r="C9" s="18">
        <v>1007.580405</v>
      </c>
      <c r="D9" s="18">
        <v>36.247185000000002</v>
      </c>
      <c r="E9" s="18">
        <v>196.15308999999999</v>
      </c>
      <c r="F9" s="18">
        <v>7.1901210000000004</v>
      </c>
      <c r="G9" s="18">
        <v>0.54337599999999997</v>
      </c>
      <c r="H9" s="18">
        <v>4.6007879999999997</v>
      </c>
      <c r="I9" s="18">
        <v>64.560198</v>
      </c>
      <c r="J9" s="18">
        <v>22.465163</v>
      </c>
      <c r="K9" s="18">
        <v>9.7826439999999995</v>
      </c>
      <c r="L9" s="18">
        <v>1985.0121369999999</v>
      </c>
      <c r="M9" s="18">
        <v>3.670995</v>
      </c>
      <c r="N9" s="18">
        <v>13.513009</v>
      </c>
      <c r="O9" s="18">
        <v>603.30361200000004</v>
      </c>
      <c r="P9" s="18">
        <v>13.516871</v>
      </c>
      <c r="Q9" s="18">
        <v>50.213835000000003</v>
      </c>
      <c r="R9" s="28"/>
      <c r="S9" s="16" t="s">
        <v>545</v>
      </c>
    </row>
    <row r="10" spans="1:21">
      <c r="B10" s="16" t="s">
        <v>344</v>
      </c>
      <c r="C10" s="18">
        <v>946.35347200000001</v>
      </c>
      <c r="D10" s="18">
        <v>32.828397000000002</v>
      </c>
      <c r="E10" s="18">
        <v>218.326716</v>
      </c>
      <c r="F10" s="18">
        <v>13.735823999999999</v>
      </c>
      <c r="G10" s="18">
        <v>0.427371</v>
      </c>
      <c r="H10" s="18">
        <v>2.3856769999999998</v>
      </c>
      <c r="I10" s="18">
        <v>40.987291999999997</v>
      </c>
      <c r="J10" s="18">
        <v>19.824482</v>
      </c>
      <c r="K10" s="18">
        <v>11.189035000000001</v>
      </c>
      <c r="L10" s="18">
        <v>2143.4394400000001</v>
      </c>
      <c r="M10" s="18">
        <v>1.912463</v>
      </c>
      <c r="N10" s="18">
        <v>23.062957000000001</v>
      </c>
      <c r="O10" s="18">
        <v>740.793274</v>
      </c>
      <c r="P10" s="18">
        <v>10.152431999999999</v>
      </c>
      <c r="Q10" s="18">
        <v>50.070036999999999</v>
      </c>
      <c r="R10" s="28"/>
      <c r="S10" s="16" t="s">
        <v>546</v>
      </c>
    </row>
    <row r="11" spans="1:21">
      <c r="B11" s="16" t="s">
        <v>345</v>
      </c>
      <c r="C11" s="18">
        <v>870.710283</v>
      </c>
      <c r="D11" s="18">
        <v>35.189400999999997</v>
      </c>
      <c r="E11" s="18">
        <v>204.29685599999999</v>
      </c>
      <c r="F11" s="18">
        <v>17.017008000000001</v>
      </c>
      <c r="G11" s="18">
        <v>0.51594499999999999</v>
      </c>
      <c r="H11" s="18">
        <v>1.973576</v>
      </c>
      <c r="I11" s="18">
        <v>31.121431999999999</v>
      </c>
      <c r="J11" s="18">
        <v>19.388814</v>
      </c>
      <c r="K11" s="18">
        <v>7.9715210000000001</v>
      </c>
      <c r="L11" s="18">
        <v>1940.985518</v>
      </c>
      <c r="M11" s="18">
        <v>1.603437</v>
      </c>
      <c r="N11" s="18">
        <v>19.130013999999999</v>
      </c>
      <c r="O11" s="18">
        <v>770.605683</v>
      </c>
      <c r="P11" s="18">
        <v>9.2704529999999998</v>
      </c>
      <c r="Q11" s="18">
        <v>45.247714999999999</v>
      </c>
      <c r="R11" s="28"/>
      <c r="S11" s="16" t="s">
        <v>547</v>
      </c>
    </row>
    <row r="12" spans="1:21">
      <c r="B12" s="16" t="s">
        <v>346</v>
      </c>
      <c r="C12" s="18">
        <v>849.85823300000004</v>
      </c>
      <c r="D12" s="18">
        <v>36.178801999999997</v>
      </c>
      <c r="E12" s="18">
        <v>211.601585</v>
      </c>
      <c r="F12" s="18">
        <v>30.577131000000001</v>
      </c>
      <c r="G12" s="18">
        <v>1.082883</v>
      </c>
      <c r="H12" s="18">
        <v>3.1259990000000002</v>
      </c>
      <c r="I12" s="18">
        <v>30.793793999999998</v>
      </c>
      <c r="J12" s="18">
        <v>16.973976</v>
      </c>
      <c r="K12" s="18">
        <v>7.8661190000000003</v>
      </c>
      <c r="L12" s="18">
        <v>2181.719599</v>
      </c>
      <c r="M12" s="18">
        <v>2.0548329999999999</v>
      </c>
      <c r="N12" s="18">
        <v>24.227948000000001</v>
      </c>
      <c r="O12" s="18">
        <v>801.66059600000006</v>
      </c>
      <c r="P12" s="18">
        <v>14.657515999999999</v>
      </c>
      <c r="Q12" s="18">
        <v>50.212435999999997</v>
      </c>
      <c r="R12" s="28"/>
      <c r="S12" s="16" t="s">
        <v>548</v>
      </c>
    </row>
    <row r="13" spans="1:21">
      <c r="B13" s="16" t="s">
        <v>347</v>
      </c>
      <c r="C13" s="18">
        <v>667.30843900000002</v>
      </c>
      <c r="D13" s="18">
        <v>27.665099999999999</v>
      </c>
      <c r="E13" s="18">
        <v>210.38808900000001</v>
      </c>
      <c r="F13" s="18">
        <v>11.348865</v>
      </c>
      <c r="G13" s="18">
        <v>0.29807499999999998</v>
      </c>
      <c r="H13" s="18">
        <v>2.0193490000000001</v>
      </c>
      <c r="I13" s="18">
        <v>28.812647999999999</v>
      </c>
      <c r="J13" s="18">
        <v>12.408704</v>
      </c>
      <c r="K13" s="18">
        <v>5.5777390000000002</v>
      </c>
      <c r="L13" s="18">
        <v>1724.472757</v>
      </c>
      <c r="M13" s="18">
        <v>1.7040029999999999</v>
      </c>
      <c r="N13" s="18">
        <v>15.490157</v>
      </c>
      <c r="O13" s="18">
        <v>476.14255600000001</v>
      </c>
      <c r="P13" s="18">
        <v>14.146969</v>
      </c>
      <c r="Q13" s="18">
        <v>35.275565</v>
      </c>
      <c r="R13" s="28"/>
      <c r="S13" s="16" t="s">
        <v>549</v>
      </c>
    </row>
    <row r="14" spans="1:21">
      <c r="B14" s="16" t="s">
        <v>348</v>
      </c>
      <c r="C14" s="18">
        <v>903.16766399999995</v>
      </c>
      <c r="D14" s="18">
        <v>32.341006999999998</v>
      </c>
      <c r="E14" s="18">
        <v>193.800442</v>
      </c>
      <c r="F14" s="18">
        <v>11.597149999999999</v>
      </c>
      <c r="G14" s="18">
        <v>0.437413</v>
      </c>
      <c r="H14" s="18">
        <v>2.197749</v>
      </c>
      <c r="I14" s="18">
        <v>26.416784</v>
      </c>
      <c r="J14" s="18">
        <v>21.613038</v>
      </c>
      <c r="K14" s="18">
        <v>6.8690579999999999</v>
      </c>
      <c r="L14" s="18">
        <v>2042.9293970000001</v>
      </c>
      <c r="M14" s="18">
        <v>1.8822680000000001</v>
      </c>
      <c r="N14" s="18">
        <v>16.500263</v>
      </c>
      <c r="O14" s="18">
        <v>585.09384799999998</v>
      </c>
      <c r="P14" s="18">
        <v>10.172044</v>
      </c>
      <c r="Q14" s="18">
        <v>54.217008999999997</v>
      </c>
      <c r="R14" s="28"/>
      <c r="S14" s="16" t="s">
        <v>550</v>
      </c>
    </row>
    <row r="15" spans="1:21">
      <c r="B15" s="16" t="s">
        <v>349</v>
      </c>
      <c r="C15" s="18">
        <v>924.69509100000005</v>
      </c>
      <c r="D15" s="18">
        <v>40.218815999999997</v>
      </c>
      <c r="E15" s="18">
        <v>244.694186</v>
      </c>
      <c r="F15" s="18">
        <v>9.6122180000000004</v>
      </c>
      <c r="G15" s="18">
        <v>0.295016</v>
      </c>
      <c r="H15" s="18">
        <v>5.6625800000000002</v>
      </c>
      <c r="I15" s="18">
        <v>34.212797000000002</v>
      </c>
      <c r="J15" s="18">
        <v>21.498882999999999</v>
      </c>
      <c r="K15" s="18">
        <v>9.5063820000000003</v>
      </c>
      <c r="L15" s="18">
        <v>2315.1985140000002</v>
      </c>
      <c r="M15" s="18">
        <v>3.2071320000000001</v>
      </c>
      <c r="N15" s="18">
        <v>25.987075999999998</v>
      </c>
      <c r="O15" s="18">
        <v>620.32824500000004</v>
      </c>
      <c r="P15" s="18">
        <v>15.828506000000001</v>
      </c>
      <c r="Q15" s="18">
        <v>45.807045000000002</v>
      </c>
      <c r="R15" s="28"/>
      <c r="S15" s="16" t="s">
        <v>551</v>
      </c>
    </row>
    <row r="16" spans="1:21">
      <c r="B16" s="16" t="s">
        <v>350</v>
      </c>
      <c r="C16" s="18">
        <v>1034.749566</v>
      </c>
      <c r="D16" s="18">
        <v>31.976253</v>
      </c>
      <c r="E16" s="18">
        <v>207.79437899999999</v>
      </c>
      <c r="F16" s="18">
        <v>6.8165399999999998</v>
      </c>
      <c r="G16" s="18">
        <v>0.310608</v>
      </c>
      <c r="H16" s="18">
        <v>4.1713709999999997</v>
      </c>
      <c r="I16" s="18">
        <v>34.787050999999998</v>
      </c>
      <c r="J16" s="18">
        <v>21.181787</v>
      </c>
      <c r="K16" s="18">
        <v>8.6858129999999996</v>
      </c>
      <c r="L16" s="18">
        <v>2085.1160009999999</v>
      </c>
      <c r="M16" s="18">
        <v>2.7186370000000002</v>
      </c>
      <c r="N16" s="18">
        <v>17.019400999999998</v>
      </c>
      <c r="O16" s="18">
        <v>781.45981900000004</v>
      </c>
      <c r="P16" s="18">
        <v>9.0429449999999996</v>
      </c>
      <c r="Q16" s="18">
        <v>37.332693999999996</v>
      </c>
      <c r="R16" s="28"/>
      <c r="S16" s="16" t="s">
        <v>552</v>
      </c>
    </row>
    <row r="17" spans="1:19">
      <c r="B17" s="16" t="s">
        <v>351</v>
      </c>
      <c r="C17" s="18">
        <v>753.37847999999997</v>
      </c>
      <c r="D17" s="18">
        <v>30.452085</v>
      </c>
      <c r="E17" s="18">
        <v>193.62306100000001</v>
      </c>
      <c r="F17" s="18">
        <v>6.6312800000000003</v>
      </c>
      <c r="G17" s="18">
        <v>0.43974999999999997</v>
      </c>
      <c r="H17" s="18">
        <v>3.6592069999999999</v>
      </c>
      <c r="I17" s="18">
        <v>23.125319999999999</v>
      </c>
      <c r="J17" s="18">
        <v>20.336682</v>
      </c>
      <c r="K17" s="18">
        <v>5.665527</v>
      </c>
      <c r="L17" s="18">
        <v>2025.4878530000001</v>
      </c>
      <c r="M17" s="18">
        <v>2.0894940000000002</v>
      </c>
      <c r="N17" s="18">
        <v>19.042847999999999</v>
      </c>
      <c r="O17" s="18">
        <v>437.039534</v>
      </c>
      <c r="P17" s="18">
        <v>10.829971</v>
      </c>
      <c r="Q17" s="18">
        <v>39.365504000000001</v>
      </c>
      <c r="R17" s="28"/>
      <c r="S17" s="16" t="s">
        <v>553</v>
      </c>
    </row>
    <row r="18" spans="1:19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8"/>
    </row>
    <row r="19" spans="1:19">
      <c r="A19" s="167">
        <v>2020</v>
      </c>
      <c r="B19" s="16" t="s">
        <v>340</v>
      </c>
      <c r="C19" s="18">
        <v>884.60217399999999</v>
      </c>
      <c r="D19" s="18">
        <v>39.385705999999999</v>
      </c>
      <c r="E19" s="18">
        <v>185.84448</v>
      </c>
      <c r="F19" s="18">
        <v>6.2188980000000003</v>
      </c>
      <c r="G19" s="18">
        <v>0.31949100000000002</v>
      </c>
      <c r="H19" s="18">
        <v>3.0517690000000002</v>
      </c>
      <c r="I19" s="18">
        <v>26.746849000000001</v>
      </c>
      <c r="J19" s="18">
        <v>28.555541999999999</v>
      </c>
      <c r="K19" s="18">
        <v>9.5462480000000003</v>
      </c>
      <c r="L19" s="18">
        <v>1975.9349239999999</v>
      </c>
      <c r="M19" s="18">
        <v>1.2963450000000001</v>
      </c>
      <c r="N19" s="18">
        <v>10.777013999999999</v>
      </c>
      <c r="O19" s="18">
        <v>437.50633900000003</v>
      </c>
      <c r="P19" s="18">
        <v>9.5171709999999994</v>
      </c>
      <c r="Q19" s="18">
        <v>45.704000000000001</v>
      </c>
      <c r="R19" s="167">
        <v>2020</v>
      </c>
      <c r="S19" s="16" t="s">
        <v>542</v>
      </c>
    </row>
    <row r="20" spans="1:19">
      <c r="B20" s="16" t="s">
        <v>341</v>
      </c>
      <c r="C20" s="18">
        <v>850.01841100000001</v>
      </c>
      <c r="D20" s="18">
        <v>36.158357000000002</v>
      </c>
      <c r="E20" s="18">
        <v>192.35662400000001</v>
      </c>
      <c r="F20" s="18">
        <v>7.1450009999999997</v>
      </c>
      <c r="G20" s="18">
        <v>0.41701500000000002</v>
      </c>
      <c r="H20" s="18">
        <v>3.1325259999999999</v>
      </c>
      <c r="I20" s="18">
        <v>36.782648999999999</v>
      </c>
      <c r="J20" s="18">
        <v>29.716593</v>
      </c>
      <c r="K20" s="18">
        <v>9.2902970000000007</v>
      </c>
      <c r="L20" s="18">
        <v>1937.9730569999999</v>
      </c>
      <c r="M20" s="18">
        <v>2.3743669999999999</v>
      </c>
      <c r="N20" s="18">
        <v>15.805204</v>
      </c>
      <c r="O20" s="18">
        <v>678.45987700000001</v>
      </c>
      <c r="P20" s="18">
        <v>8.8663930000000004</v>
      </c>
      <c r="Q20" s="18">
        <v>47.235641999999999</v>
      </c>
      <c r="R20" s="28"/>
      <c r="S20" s="16" t="s">
        <v>543</v>
      </c>
    </row>
    <row r="21" spans="1:19">
      <c r="B21" s="16" t="s">
        <v>342</v>
      </c>
      <c r="C21" s="18">
        <v>830.80305999999996</v>
      </c>
      <c r="D21" s="18">
        <v>37.044721000000003</v>
      </c>
      <c r="E21" s="18">
        <v>184.99627799999999</v>
      </c>
      <c r="F21" s="18">
        <v>12.111689999999999</v>
      </c>
      <c r="G21" s="18">
        <v>0.16839000000000001</v>
      </c>
      <c r="H21" s="18">
        <v>3.4541200000000001</v>
      </c>
      <c r="I21" s="18">
        <v>49.391483000000001</v>
      </c>
      <c r="J21" s="18">
        <v>19.682704000000001</v>
      </c>
      <c r="K21" s="18">
        <v>8.0098660000000006</v>
      </c>
      <c r="L21" s="18">
        <v>1864.345771</v>
      </c>
      <c r="M21" s="18">
        <v>2.0844659999999999</v>
      </c>
      <c r="N21" s="18">
        <v>16.102198000000001</v>
      </c>
      <c r="O21" s="18">
        <v>411.69211100000001</v>
      </c>
      <c r="P21" s="18">
        <v>9.1184700000000003</v>
      </c>
      <c r="Q21" s="18">
        <v>36.378833999999998</v>
      </c>
      <c r="R21" s="28"/>
      <c r="S21" s="16" t="s">
        <v>544</v>
      </c>
    </row>
    <row r="22" spans="1:19">
      <c r="B22" s="16" t="s">
        <v>343</v>
      </c>
      <c r="C22" s="18">
        <v>458.16223000000002</v>
      </c>
      <c r="D22" s="18">
        <v>21.989470000000001</v>
      </c>
      <c r="E22" s="18">
        <v>123.35892200000001</v>
      </c>
      <c r="F22" s="18">
        <v>7.8381800000000004</v>
      </c>
      <c r="G22" s="18">
        <v>1.0462590000000001</v>
      </c>
      <c r="H22" s="18">
        <v>1.410398</v>
      </c>
      <c r="I22" s="18">
        <v>36.600346000000002</v>
      </c>
      <c r="J22" s="18">
        <v>7.8017120000000002</v>
      </c>
      <c r="K22" s="18">
        <v>6.415127</v>
      </c>
      <c r="L22" s="18">
        <v>1257.0145210000001</v>
      </c>
      <c r="M22" s="18">
        <v>1.778778</v>
      </c>
      <c r="N22" s="18">
        <v>14.318676</v>
      </c>
      <c r="O22" s="18">
        <v>276.08913999999999</v>
      </c>
      <c r="P22" s="18">
        <v>7.8996380000000004</v>
      </c>
      <c r="Q22" s="18">
        <v>15.830596999999999</v>
      </c>
      <c r="R22" s="28"/>
      <c r="S22" s="16" t="s">
        <v>545</v>
      </c>
    </row>
    <row r="23" spans="1:19">
      <c r="B23" s="16" t="s">
        <v>344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8"/>
      <c r="S23" s="16" t="s">
        <v>546</v>
      </c>
    </row>
    <row r="24" spans="1:19">
      <c r="B24" s="16" t="s">
        <v>345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8"/>
      <c r="S24" s="16" t="s">
        <v>547</v>
      </c>
    </row>
    <row r="25" spans="1:19">
      <c r="B25" s="16" t="s">
        <v>346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8"/>
      <c r="S25" s="16" t="s">
        <v>548</v>
      </c>
    </row>
    <row r="26" spans="1:19">
      <c r="B26" s="16" t="s">
        <v>347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8"/>
      <c r="S26" s="16" t="s">
        <v>549</v>
      </c>
    </row>
    <row r="27" spans="1:19">
      <c r="B27" s="16" t="s">
        <v>348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8"/>
      <c r="S27" s="16" t="s">
        <v>550</v>
      </c>
    </row>
    <row r="28" spans="1:19">
      <c r="B28" s="16" t="s">
        <v>349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8"/>
      <c r="S28" s="16" t="s">
        <v>551</v>
      </c>
    </row>
    <row r="29" spans="1:19">
      <c r="B29" s="16" t="s">
        <v>350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8"/>
      <c r="S29" s="16" t="s">
        <v>552</v>
      </c>
    </row>
    <row r="30" spans="1:19" ht="9.75" thickBot="1">
      <c r="B30" s="16" t="s">
        <v>351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8"/>
      <c r="S30" s="16" t="s">
        <v>553</v>
      </c>
    </row>
    <row r="31" spans="1:19" ht="21.75" customHeight="1" thickBot="1">
      <c r="A31" s="224" t="s">
        <v>162</v>
      </c>
      <c r="B31" s="224" t="s">
        <v>163</v>
      </c>
      <c r="C31" s="91" t="s">
        <v>567</v>
      </c>
      <c r="D31" s="91" t="s">
        <v>165</v>
      </c>
      <c r="E31" s="91" t="s">
        <v>568</v>
      </c>
      <c r="F31" s="91" t="s">
        <v>167</v>
      </c>
      <c r="G31" s="91" t="s">
        <v>569</v>
      </c>
      <c r="H31" s="91" t="s">
        <v>570</v>
      </c>
      <c r="I31" s="91" t="s">
        <v>571</v>
      </c>
      <c r="J31" s="91" t="s">
        <v>572</v>
      </c>
      <c r="K31" s="91" t="s">
        <v>573</v>
      </c>
      <c r="L31" s="91" t="s">
        <v>574</v>
      </c>
      <c r="M31" s="91" t="s">
        <v>173</v>
      </c>
      <c r="N31" s="91" t="s">
        <v>575</v>
      </c>
      <c r="O31" s="91" t="s">
        <v>576</v>
      </c>
      <c r="P31" s="91" t="s">
        <v>577</v>
      </c>
      <c r="Q31" s="91" t="s">
        <v>578</v>
      </c>
      <c r="R31" s="224" t="s">
        <v>539</v>
      </c>
      <c r="S31" s="224" t="s">
        <v>526</v>
      </c>
    </row>
    <row r="32" spans="1:19" ht="12" customHeight="1" thickBot="1">
      <c r="A32" s="225"/>
      <c r="B32" s="225"/>
      <c r="C32" s="229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/>
      <c r="R32" s="225"/>
      <c r="S32" s="225"/>
    </row>
    <row r="33" spans="1:19" ht="19.5" customHeight="1"/>
    <row r="34" spans="1:19" ht="6.75" customHeight="1" thickBo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1:19" ht="12" customHeight="1" thickBot="1">
      <c r="A35" s="224" t="s">
        <v>162</v>
      </c>
      <c r="B35" s="224" t="s">
        <v>163</v>
      </c>
      <c r="C35" s="226" t="s">
        <v>582</v>
      </c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8"/>
      <c r="R35" s="224" t="s">
        <v>539</v>
      </c>
      <c r="S35" s="224" t="s">
        <v>526</v>
      </c>
    </row>
    <row r="36" spans="1:19" ht="21.75" customHeight="1" thickBot="1">
      <c r="A36" s="225"/>
      <c r="B36" s="225"/>
      <c r="C36" s="91" t="s">
        <v>178</v>
      </c>
      <c r="D36" s="91" t="s">
        <v>179</v>
      </c>
      <c r="E36" s="91" t="s">
        <v>180</v>
      </c>
      <c r="F36" s="91" t="s">
        <v>181</v>
      </c>
      <c r="G36" s="91" t="s">
        <v>182</v>
      </c>
      <c r="H36" s="91" t="s">
        <v>183</v>
      </c>
      <c r="I36" s="91" t="s">
        <v>184</v>
      </c>
      <c r="J36" s="91" t="s">
        <v>185</v>
      </c>
      <c r="K36" s="91" t="s">
        <v>186</v>
      </c>
      <c r="L36" s="91" t="s">
        <v>187</v>
      </c>
      <c r="M36" s="91" t="s">
        <v>188</v>
      </c>
      <c r="N36" s="91" t="s">
        <v>189</v>
      </c>
      <c r="O36" s="91" t="s">
        <v>190</v>
      </c>
      <c r="P36" s="91" t="s">
        <v>685</v>
      </c>
      <c r="Q36" s="91" t="s">
        <v>686</v>
      </c>
      <c r="R36" s="225"/>
      <c r="S36" s="225"/>
    </row>
    <row r="37" spans="1:19">
      <c r="A37" s="167">
        <v>2019</v>
      </c>
      <c r="B37" s="16" t="s">
        <v>340</v>
      </c>
      <c r="C37" s="18">
        <v>90.526745000000005</v>
      </c>
      <c r="D37" s="18">
        <v>291.83267699999999</v>
      </c>
      <c r="E37" s="18">
        <v>0.69613499999999995</v>
      </c>
      <c r="F37" s="18">
        <v>5.0004229999999996</v>
      </c>
      <c r="G37" s="18">
        <v>6.9445379999999997</v>
      </c>
      <c r="H37" s="18">
        <v>0.93250200000000005</v>
      </c>
      <c r="I37" s="18">
        <v>306.482507</v>
      </c>
      <c r="J37" s="18">
        <v>82.116468999999995</v>
      </c>
      <c r="K37" s="18">
        <v>153.18507500000001</v>
      </c>
      <c r="L37" s="18">
        <v>56.507128000000002</v>
      </c>
      <c r="M37" s="18">
        <v>22.896163999999999</v>
      </c>
      <c r="N37" s="18">
        <v>46.089528999999999</v>
      </c>
      <c r="O37" s="18">
        <v>0</v>
      </c>
      <c r="P37" s="19">
        <f t="shared" ref="P37:P48" si="0">Q37+K37</f>
        <v>1943.6454610000005</v>
      </c>
      <c r="Q37" s="19">
        <v>1790.4603860000004</v>
      </c>
      <c r="R37" s="167">
        <v>2019</v>
      </c>
      <c r="S37" s="16" t="s">
        <v>542</v>
      </c>
    </row>
    <row r="38" spans="1:19">
      <c r="B38" s="16" t="s">
        <v>341</v>
      </c>
      <c r="C38" s="18">
        <v>29.610737</v>
      </c>
      <c r="D38" s="18">
        <v>333.33674200000002</v>
      </c>
      <c r="E38" s="18">
        <v>0.73134100000000002</v>
      </c>
      <c r="F38" s="18">
        <v>3.8179560000000001</v>
      </c>
      <c r="G38" s="18">
        <v>8.4729419999999998</v>
      </c>
      <c r="H38" s="18">
        <v>1.6321760000000001</v>
      </c>
      <c r="I38" s="18">
        <v>316.419601</v>
      </c>
      <c r="J38" s="18">
        <v>78.313737000000003</v>
      </c>
      <c r="K38" s="18">
        <v>164.35107500000001</v>
      </c>
      <c r="L38" s="18">
        <v>49.755423999999998</v>
      </c>
      <c r="M38" s="18">
        <v>16.819835999999999</v>
      </c>
      <c r="N38" s="18">
        <v>38.014665999999998</v>
      </c>
      <c r="O38" s="18">
        <v>0.129443</v>
      </c>
      <c r="P38" s="19">
        <f t="shared" si="0"/>
        <v>1655.4395190000005</v>
      </c>
      <c r="Q38" s="19">
        <v>1491.0884440000004</v>
      </c>
      <c r="R38" s="28"/>
      <c r="S38" s="16" t="s">
        <v>543</v>
      </c>
    </row>
    <row r="39" spans="1:19">
      <c r="B39" s="16" t="s">
        <v>342</v>
      </c>
      <c r="C39" s="18">
        <v>49.924647</v>
      </c>
      <c r="D39" s="18">
        <v>351.09626300000002</v>
      </c>
      <c r="E39" s="18">
        <v>0.88171900000000003</v>
      </c>
      <c r="F39" s="18">
        <v>7.7090719999999999</v>
      </c>
      <c r="G39" s="18">
        <v>7.982043</v>
      </c>
      <c r="H39" s="18">
        <v>0.96740400000000004</v>
      </c>
      <c r="I39" s="18">
        <v>342.70891899999998</v>
      </c>
      <c r="J39" s="18">
        <v>90.015382000000002</v>
      </c>
      <c r="K39" s="18">
        <v>162.43236899999999</v>
      </c>
      <c r="L39" s="18">
        <v>55.580165999999998</v>
      </c>
      <c r="M39" s="18">
        <v>31.870173999999999</v>
      </c>
      <c r="N39" s="18">
        <v>61.096563000000003</v>
      </c>
      <c r="O39" s="18">
        <v>3.6271999999999999E-2</v>
      </c>
      <c r="P39" s="19">
        <f t="shared" si="0"/>
        <v>1651.9695980000001</v>
      </c>
      <c r="Q39" s="19">
        <v>1489.5372290000003</v>
      </c>
      <c r="R39" s="28"/>
      <c r="S39" s="16" t="s">
        <v>544</v>
      </c>
    </row>
    <row r="40" spans="1:19">
      <c r="B40" s="16" t="s">
        <v>343</v>
      </c>
      <c r="C40" s="18">
        <v>29.926745</v>
      </c>
      <c r="D40" s="18">
        <v>342.77484199999998</v>
      </c>
      <c r="E40" s="18">
        <v>1.12216</v>
      </c>
      <c r="F40" s="18">
        <v>9.7496100000000006</v>
      </c>
      <c r="G40" s="18">
        <v>7.4576260000000003</v>
      </c>
      <c r="H40" s="18">
        <v>3.868484</v>
      </c>
      <c r="I40" s="18">
        <v>365.23080099999999</v>
      </c>
      <c r="J40" s="18">
        <v>89.847883999999993</v>
      </c>
      <c r="K40" s="18">
        <v>153.284358</v>
      </c>
      <c r="L40" s="18">
        <v>57.483539</v>
      </c>
      <c r="M40" s="18">
        <v>24.173209</v>
      </c>
      <c r="N40" s="18">
        <v>67.091093999999998</v>
      </c>
      <c r="O40" s="18">
        <v>0</v>
      </c>
      <c r="P40" s="19">
        <f t="shared" si="0"/>
        <v>1773.51332</v>
      </c>
      <c r="Q40" s="19">
        <v>1620.2289619999999</v>
      </c>
      <c r="R40" s="28"/>
      <c r="S40" s="16" t="s">
        <v>545</v>
      </c>
    </row>
    <row r="41" spans="1:19" s="20" customFormat="1" ht="9" customHeight="1">
      <c r="A41" s="28"/>
      <c r="B41" s="16" t="s">
        <v>344</v>
      </c>
      <c r="C41" s="18">
        <v>38.234512000000002</v>
      </c>
      <c r="D41" s="18">
        <v>396.179103</v>
      </c>
      <c r="E41" s="18">
        <v>2.3231769999999998</v>
      </c>
      <c r="F41" s="18">
        <v>5.8865559999999997</v>
      </c>
      <c r="G41" s="18">
        <v>6.0255049999999999</v>
      </c>
      <c r="H41" s="18">
        <v>2.5852219999999999</v>
      </c>
      <c r="I41" s="18">
        <v>323.47004900000002</v>
      </c>
      <c r="J41" s="18">
        <v>94.250448000000006</v>
      </c>
      <c r="K41" s="18">
        <v>236.302358</v>
      </c>
      <c r="L41" s="18">
        <v>58.315894999999998</v>
      </c>
      <c r="M41" s="18">
        <v>21.187968999999999</v>
      </c>
      <c r="N41" s="18">
        <v>69.649168000000003</v>
      </c>
      <c r="O41" s="18">
        <v>8.822E-3</v>
      </c>
      <c r="P41" s="19">
        <f t="shared" si="0"/>
        <v>1959.2665579999996</v>
      </c>
      <c r="Q41" s="19">
        <v>1722.9641999999997</v>
      </c>
      <c r="R41" s="28"/>
      <c r="S41" s="16" t="s">
        <v>546</v>
      </c>
    </row>
    <row r="42" spans="1:19" ht="9" customHeight="1">
      <c r="B42" s="16" t="s">
        <v>345</v>
      </c>
      <c r="C42" s="18">
        <v>42.799129999999998</v>
      </c>
      <c r="D42" s="18">
        <v>357.22020800000001</v>
      </c>
      <c r="E42" s="18">
        <v>0.95576399999999995</v>
      </c>
      <c r="F42" s="18">
        <v>8.7642480000000003</v>
      </c>
      <c r="G42" s="18">
        <v>6.5053869999999998</v>
      </c>
      <c r="H42" s="18">
        <v>2.8407110000000002</v>
      </c>
      <c r="I42" s="18">
        <v>294.200943</v>
      </c>
      <c r="J42" s="18">
        <v>85.168609000000004</v>
      </c>
      <c r="K42" s="18">
        <v>167.603353</v>
      </c>
      <c r="L42" s="18">
        <v>48.741242</v>
      </c>
      <c r="M42" s="18">
        <v>11.537032</v>
      </c>
      <c r="N42" s="18">
        <v>73.846137999999996</v>
      </c>
      <c r="O42" s="18">
        <v>0.146232</v>
      </c>
      <c r="P42" s="19">
        <f t="shared" si="0"/>
        <v>1714.0920060000001</v>
      </c>
      <c r="Q42" s="19">
        <v>1546.4886530000001</v>
      </c>
      <c r="R42" s="28"/>
      <c r="S42" s="16" t="s">
        <v>547</v>
      </c>
    </row>
    <row r="43" spans="1:19" ht="9" customHeight="1">
      <c r="B43" s="16" t="s">
        <v>346</v>
      </c>
      <c r="C43" s="18">
        <v>38.392327000000002</v>
      </c>
      <c r="D43" s="18">
        <v>392.366692</v>
      </c>
      <c r="E43" s="18">
        <v>0.495666</v>
      </c>
      <c r="F43" s="18">
        <v>6.7151579999999997</v>
      </c>
      <c r="G43" s="18">
        <v>7.8804179999999997</v>
      </c>
      <c r="H43" s="18">
        <v>1.8272889999999999</v>
      </c>
      <c r="I43" s="18">
        <v>339.11764199999999</v>
      </c>
      <c r="J43" s="18">
        <v>90.638976999999997</v>
      </c>
      <c r="K43" s="18">
        <v>173.04356300000001</v>
      </c>
      <c r="L43" s="18">
        <v>51.482472000000001</v>
      </c>
      <c r="M43" s="18">
        <v>14.932943</v>
      </c>
      <c r="N43" s="18">
        <v>49.874816000000003</v>
      </c>
      <c r="O43" s="18">
        <v>2.4030000000000002E-3</v>
      </c>
      <c r="P43" s="19">
        <f t="shared" si="0"/>
        <v>1989.6037949999995</v>
      </c>
      <c r="Q43" s="19">
        <v>1816.5602319999996</v>
      </c>
      <c r="R43" s="28"/>
      <c r="S43" s="16" t="s">
        <v>548</v>
      </c>
    </row>
    <row r="44" spans="1:19" ht="9" customHeight="1">
      <c r="B44" s="16" t="s">
        <v>347</v>
      </c>
      <c r="C44" s="18">
        <v>34.364818999999997</v>
      </c>
      <c r="D44" s="18">
        <v>235.26687799999999</v>
      </c>
      <c r="E44" s="18">
        <v>1.3772139999999999</v>
      </c>
      <c r="F44" s="18">
        <v>15.766882000000001</v>
      </c>
      <c r="G44" s="18">
        <v>4.101826</v>
      </c>
      <c r="H44" s="18">
        <v>5.5021199999999997</v>
      </c>
      <c r="I44" s="18">
        <v>297.66157399999997</v>
      </c>
      <c r="J44" s="18">
        <v>71.464997999999994</v>
      </c>
      <c r="K44" s="18">
        <v>172.61575300000001</v>
      </c>
      <c r="L44" s="18">
        <v>40.567813999999998</v>
      </c>
      <c r="M44" s="18">
        <v>7.5881660000000002</v>
      </c>
      <c r="N44" s="18">
        <v>43.151231000000003</v>
      </c>
      <c r="O44" s="18">
        <v>0</v>
      </c>
      <c r="P44" s="19">
        <f t="shared" si="0"/>
        <v>1453.9414810000001</v>
      </c>
      <c r="Q44" s="19">
        <v>1281.325728</v>
      </c>
      <c r="R44" s="28"/>
      <c r="S44" s="16" t="s">
        <v>549</v>
      </c>
    </row>
    <row r="45" spans="1:19">
      <c r="B45" s="16" t="s">
        <v>348</v>
      </c>
      <c r="C45" s="18">
        <v>35.859912999999999</v>
      </c>
      <c r="D45" s="18">
        <v>325.748516</v>
      </c>
      <c r="E45" s="18">
        <v>0.60441800000000001</v>
      </c>
      <c r="F45" s="18">
        <v>3.7878880000000001</v>
      </c>
      <c r="G45" s="18">
        <v>5.9475629999999997</v>
      </c>
      <c r="H45" s="18">
        <v>9.3141169999999995</v>
      </c>
      <c r="I45" s="18">
        <v>358.93766900000003</v>
      </c>
      <c r="J45" s="18">
        <v>104.50646500000001</v>
      </c>
      <c r="K45" s="18">
        <v>205.48613700000001</v>
      </c>
      <c r="L45" s="18">
        <v>54.083531000000001</v>
      </c>
      <c r="M45" s="18">
        <v>24.677489000000001</v>
      </c>
      <c r="N45" s="18">
        <v>58.845602999999997</v>
      </c>
      <c r="O45" s="18">
        <v>0</v>
      </c>
      <c r="P45" s="19">
        <f t="shared" si="0"/>
        <v>1825.9438380000004</v>
      </c>
      <c r="Q45" s="19">
        <v>1620.4577010000003</v>
      </c>
      <c r="R45" s="28"/>
      <c r="S45" s="16" t="s">
        <v>550</v>
      </c>
    </row>
    <row r="46" spans="1:19">
      <c r="B46" s="16" t="s">
        <v>349</v>
      </c>
      <c r="C46" s="18">
        <v>48.981189000000001</v>
      </c>
      <c r="D46" s="18">
        <v>396.55403999999999</v>
      </c>
      <c r="E46" s="18">
        <v>6.7287210000000002</v>
      </c>
      <c r="F46" s="18">
        <v>5.9919849999999997</v>
      </c>
      <c r="G46" s="18">
        <v>6.2452880000000004</v>
      </c>
      <c r="H46" s="18">
        <v>1.5059290000000001</v>
      </c>
      <c r="I46" s="18">
        <v>357.83497999999997</v>
      </c>
      <c r="J46" s="18">
        <v>112.862112</v>
      </c>
      <c r="K46" s="18">
        <v>220.561149</v>
      </c>
      <c r="L46" s="18">
        <v>58.280600999999997</v>
      </c>
      <c r="M46" s="18">
        <v>37.709403000000002</v>
      </c>
      <c r="N46" s="18">
        <v>61.121718000000001</v>
      </c>
      <c r="O46" s="18">
        <v>9.5189999999999997E-3</v>
      </c>
      <c r="P46" s="19">
        <f t="shared" si="0"/>
        <v>1859.4405149999989</v>
      </c>
      <c r="Q46" s="19">
        <v>1638.8793659999988</v>
      </c>
      <c r="R46" s="28"/>
      <c r="S46" s="16" t="s">
        <v>551</v>
      </c>
    </row>
    <row r="47" spans="1:19">
      <c r="B47" s="16" t="s">
        <v>350</v>
      </c>
      <c r="C47" s="18">
        <v>38.861055999999998</v>
      </c>
      <c r="D47" s="18">
        <v>346.25189899999998</v>
      </c>
      <c r="E47" s="18">
        <v>0.99862499999999998</v>
      </c>
      <c r="F47" s="18">
        <v>4.2678659999999997</v>
      </c>
      <c r="G47" s="18">
        <v>4.7343859999999998</v>
      </c>
      <c r="H47" s="18">
        <v>2.1639059999999999</v>
      </c>
      <c r="I47" s="18">
        <v>329.55763899999999</v>
      </c>
      <c r="J47" s="18">
        <v>105.569158</v>
      </c>
      <c r="K47" s="18">
        <v>158.591104</v>
      </c>
      <c r="L47" s="18">
        <v>51.513458</v>
      </c>
      <c r="M47" s="18">
        <v>14.720015999999999</v>
      </c>
      <c r="N47" s="18">
        <v>66.126991000000004</v>
      </c>
      <c r="O47" s="18">
        <v>0</v>
      </c>
      <c r="P47" s="19">
        <f t="shared" si="0"/>
        <v>1692.7732830000004</v>
      </c>
      <c r="Q47" s="19">
        <v>1534.1821790000004</v>
      </c>
      <c r="R47" s="28"/>
      <c r="S47" s="16" t="s">
        <v>552</v>
      </c>
    </row>
    <row r="48" spans="1:19">
      <c r="B48" s="16" t="s">
        <v>351</v>
      </c>
      <c r="C48" s="18">
        <v>48.383271999999998</v>
      </c>
      <c r="D48" s="18">
        <v>344.91548599999999</v>
      </c>
      <c r="E48" s="18">
        <v>1.1647829999999999</v>
      </c>
      <c r="F48" s="18">
        <v>3.5066950000000001</v>
      </c>
      <c r="G48" s="18">
        <v>4.9046159999999999</v>
      </c>
      <c r="H48" s="18">
        <v>1.966256</v>
      </c>
      <c r="I48" s="18">
        <v>302.88519600000001</v>
      </c>
      <c r="J48" s="18">
        <v>76.276138000000003</v>
      </c>
      <c r="K48" s="18">
        <v>145.643305</v>
      </c>
      <c r="L48" s="18">
        <v>44.053370999999999</v>
      </c>
      <c r="M48" s="18">
        <v>23.617619999999999</v>
      </c>
      <c r="N48" s="18">
        <v>79.973724000000004</v>
      </c>
      <c r="O48" s="18">
        <v>0.21543000000000001</v>
      </c>
      <c r="P48" s="19">
        <f t="shared" si="0"/>
        <v>1507.5733940000002</v>
      </c>
      <c r="Q48" s="19">
        <v>1361.9300890000002</v>
      </c>
      <c r="R48" s="28"/>
      <c r="S48" s="16" t="s">
        <v>553</v>
      </c>
    </row>
    <row r="49" spans="1:19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R49" s="28"/>
    </row>
    <row r="50" spans="1:19">
      <c r="A50" s="167">
        <v>2020</v>
      </c>
      <c r="B50" s="16" t="s">
        <v>340</v>
      </c>
      <c r="C50" s="18">
        <v>34.960352</v>
      </c>
      <c r="D50" s="18">
        <v>286.40381400000001</v>
      </c>
      <c r="E50" s="18">
        <v>1.0124759999999999</v>
      </c>
      <c r="F50" s="18">
        <v>5.3209819999999999</v>
      </c>
      <c r="G50" s="18">
        <v>4.3702560000000004</v>
      </c>
      <c r="H50" s="18">
        <v>1.6605160000000001</v>
      </c>
      <c r="I50" s="18">
        <v>334.86600600000003</v>
      </c>
      <c r="J50" s="18">
        <v>107.03307599999999</v>
      </c>
      <c r="K50" s="18">
        <v>189.721597</v>
      </c>
      <c r="L50" s="18">
        <v>53.382188999999997</v>
      </c>
      <c r="M50" s="18">
        <v>23.564067000000001</v>
      </c>
      <c r="N50" s="18">
        <v>85.952516000000003</v>
      </c>
      <c r="O50" s="18">
        <v>0</v>
      </c>
      <c r="P50" s="19">
        <f t="shared" ref="P50:P53" si="1">Q50+K50</f>
        <v>2033.5579699999987</v>
      </c>
      <c r="Q50" s="19">
        <v>1843.8363729999987</v>
      </c>
      <c r="R50" s="167">
        <v>2020</v>
      </c>
      <c r="S50" s="16" t="s">
        <v>542</v>
      </c>
    </row>
    <row r="51" spans="1:19">
      <c r="B51" s="16" t="s">
        <v>341</v>
      </c>
      <c r="C51" s="18">
        <v>32.459415999999997</v>
      </c>
      <c r="D51" s="18">
        <v>323.36217099999999</v>
      </c>
      <c r="E51" s="18">
        <v>1.0129239999999999</v>
      </c>
      <c r="F51" s="18">
        <v>3.5814469999999998</v>
      </c>
      <c r="G51" s="18">
        <v>5.438383</v>
      </c>
      <c r="H51" s="18">
        <v>2.3219460000000001</v>
      </c>
      <c r="I51" s="18">
        <v>302.97387700000002</v>
      </c>
      <c r="J51" s="18">
        <v>100.37854299999999</v>
      </c>
      <c r="K51" s="18">
        <v>209.29831999999999</v>
      </c>
      <c r="L51" s="18">
        <v>50.923271</v>
      </c>
      <c r="M51" s="18">
        <v>20.015609000000001</v>
      </c>
      <c r="N51" s="18">
        <v>60.471895000000004</v>
      </c>
      <c r="O51" s="18">
        <v>0</v>
      </c>
      <c r="P51" s="19">
        <f t="shared" si="1"/>
        <v>1683.2410949999999</v>
      </c>
      <c r="Q51" s="19">
        <v>1473.942775</v>
      </c>
      <c r="R51" s="28"/>
      <c r="S51" s="16" t="s">
        <v>543</v>
      </c>
    </row>
    <row r="52" spans="1:19">
      <c r="B52" s="16" t="s">
        <v>342</v>
      </c>
      <c r="C52" s="18">
        <v>65.033345999999995</v>
      </c>
      <c r="D52" s="18">
        <v>315.61370599999998</v>
      </c>
      <c r="E52" s="18">
        <v>1.2262040000000001</v>
      </c>
      <c r="F52" s="18">
        <v>5.7047840000000001</v>
      </c>
      <c r="G52" s="18">
        <v>9.0712329999999994</v>
      </c>
      <c r="H52" s="18">
        <v>1.803161</v>
      </c>
      <c r="I52" s="18">
        <v>318.222981</v>
      </c>
      <c r="J52" s="18">
        <v>95.804505000000006</v>
      </c>
      <c r="K52" s="18">
        <v>163.41901100000001</v>
      </c>
      <c r="L52" s="18">
        <v>42.231867999999999</v>
      </c>
      <c r="M52" s="18">
        <v>18.090447999999999</v>
      </c>
      <c r="N52" s="18">
        <v>74.376214000000004</v>
      </c>
      <c r="O52" s="18">
        <v>7.18E-4</v>
      </c>
      <c r="P52" s="19">
        <f t="shared" si="1"/>
        <v>1685.1420740000003</v>
      </c>
      <c r="Q52" s="19">
        <v>1521.7230630000004</v>
      </c>
      <c r="R52" s="28"/>
      <c r="S52" s="16" t="s">
        <v>544</v>
      </c>
    </row>
    <row r="53" spans="1:19">
      <c r="B53" s="16" t="s">
        <v>343</v>
      </c>
      <c r="C53" s="18">
        <v>28.190930000000002</v>
      </c>
      <c r="D53" s="18">
        <v>190.33900800000001</v>
      </c>
      <c r="E53" s="18">
        <v>1.332087</v>
      </c>
      <c r="F53" s="18">
        <v>3.7780830000000001</v>
      </c>
      <c r="G53" s="18">
        <v>4.8399929999999998</v>
      </c>
      <c r="H53" s="18">
        <v>1.6956899999999999</v>
      </c>
      <c r="I53" s="18">
        <v>263.306759</v>
      </c>
      <c r="J53" s="18">
        <v>52.824277000000002</v>
      </c>
      <c r="K53" s="18">
        <v>109.31968999999999</v>
      </c>
      <c r="L53" s="18">
        <v>24.599530999999999</v>
      </c>
      <c r="M53" s="18">
        <v>10.868938999999999</v>
      </c>
      <c r="N53" s="18">
        <v>58.869504999999997</v>
      </c>
      <c r="O53" s="18">
        <v>0</v>
      </c>
      <c r="P53" s="19">
        <f t="shared" si="1"/>
        <v>1257.524271</v>
      </c>
      <c r="Q53" s="19">
        <v>1148.204581</v>
      </c>
      <c r="R53" s="28"/>
      <c r="S53" s="16" t="s">
        <v>545</v>
      </c>
    </row>
    <row r="54" spans="1:19">
      <c r="B54" s="16" t="s">
        <v>344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  <c r="Q54" s="19"/>
      <c r="R54" s="28"/>
      <c r="S54" s="16" t="s">
        <v>546</v>
      </c>
    </row>
    <row r="55" spans="1:19">
      <c r="B55" s="16" t="s">
        <v>345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9"/>
      <c r="Q55" s="19"/>
      <c r="R55" s="28"/>
      <c r="S55" s="16" t="s">
        <v>547</v>
      </c>
    </row>
    <row r="56" spans="1:19">
      <c r="B56" s="16" t="s">
        <v>346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/>
      <c r="Q56" s="19"/>
      <c r="R56" s="28"/>
      <c r="S56" s="16" t="s">
        <v>548</v>
      </c>
    </row>
    <row r="57" spans="1:19">
      <c r="B57" s="16" t="s">
        <v>347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9"/>
      <c r="Q57" s="19"/>
      <c r="R57" s="28"/>
      <c r="S57" s="16" t="s">
        <v>549</v>
      </c>
    </row>
    <row r="58" spans="1:19">
      <c r="B58" s="16" t="s">
        <v>348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  <c r="Q58" s="19"/>
      <c r="R58" s="28"/>
      <c r="S58" s="16" t="s">
        <v>550</v>
      </c>
    </row>
    <row r="59" spans="1:19">
      <c r="B59" s="16" t="s">
        <v>349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9"/>
      <c r="Q59" s="19"/>
      <c r="R59" s="28"/>
      <c r="S59" s="16" t="s">
        <v>551</v>
      </c>
    </row>
    <row r="60" spans="1:19">
      <c r="B60" s="16" t="s">
        <v>350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9"/>
      <c r="R60" s="28"/>
      <c r="S60" s="16" t="s">
        <v>552</v>
      </c>
    </row>
    <row r="61" spans="1:19" ht="9.75" thickBot="1">
      <c r="B61" s="16" t="s">
        <v>351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9"/>
      <c r="Q61" s="19"/>
      <c r="R61" s="28"/>
      <c r="S61" s="16" t="s">
        <v>553</v>
      </c>
    </row>
    <row r="62" spans="1:19" ht="21" customHeight="1" thickBot="1">
      <c r="A62" s="224" t="s">
        <v>162</v>
      </c>
      <c r="B62" s="224" t="s">
        <v>163</v>
      </c>
      <c r="C62" s="91" t="s">
        <v>555</v>
      </c>
      <c r="D62" s="91" t="s">
        <v>556</v>
      </c>
      <c r="E62" s="91" t="s">
        <v>557</v>
      </c>
      <c r="F62" s="91" t="s">
        <v>558</v>
      </c>
      <c r="G62" s="91" t="s">
        <v>559</v>
      </c>
      <c r="H62" s="91" t="s">
        <v>183</v>
      </c>
      <c r="I62" s="91" t="s">
        <v>560</v>
      </c>
      <c r="J62" s="91" t="s">
        <v>561</v>
      </c>
      <c r="K62" s="91" t="s">
        <v>562</v>
      </c>
      <c r="L62" s="91" t="s">
        <v>563</v>
      </c>
      <c r="M62" s="91" t="s">
        <v>564</v>
      </c>
      <c r="N62" s="91" t="s">
        <v>565</v>
      </c>
      <c r="O62" s="91" t="s">
        <v>566</v>
      </c>
      <c r="P62" s="91" t="s">
        <v>687</v>
      </c>
      <c r="Q62" s="91" t="s">
        <v>688</v>
      </c>
      <c r="R62" s="224" t="s">
        <v>539</v>
      </c>
      <c r="S62" s="224" t="s">
        <v>526</v>
      </c>
    </row>
    <row r="63" spans="1:19" ht="12" customHeight="1" thickBot="1">
      <c r="A63" s="225"/>
      <c r="B63" s="225"/>
      <c r="C63" s="229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1"/>
      <c r="R63" s="225"/>
      <c r="S63" s="225"/>
    </row>
    <row r="67" spans="1:4" ht="21" customHeight="1">
      <c r="A67" s="233" t="s">
        <v>697</v>
      </c>
      <c r="B67" s="234"/>
      <c r="C67" s="235" t="s">
        <v>698</v>
      </c>
      <c r="D67" s="235"/>
    </row>
    <row r="68" spans="1:4" ht="21" customHeight="1">
      <c r="A68" s="233" t="s">
        <v>699</v>
      </c>
      <c r="B68" s="234"/>
      <c r="C68" s="235" t="s">
        <v>700</v>
      </c>
      <c r="D68" s="235"/>
    </row>
  </sheetData>
  <mergeCells count="27">
    <mergeCell ref="A67:B67"/>
    <mergeCell ref="C67:D67"/>
    <mergeCell ref="A68:B68"/>
    <mergeCell ref="C68:D68"/>
    <mergeCell ref="A3:S3"/>
    <mergeCell ref="R62:R63"/>
    <mergeCell ref="S62:S63"/>
    <mergeCell ref="A62:A63"/>
    <mergeCell ref="B62:B63"/>
    <mergeCell ref="C63:Q63"/>
    <mergeCell ref="S31:S32"/>
    <mergeCell ref="A2:S2"/>
    <mergeCell ref="R35:R36"/>
    <mergeCell ref="S35:S36"/>
    <mergeCell ref="C4:Q4"/>
    <mergeCell ref="C32:Q32"/>
    <mergeCell ref="C35:Q35"/>
    <mergeCell ref="A35:A36"/>
    <mergeCell ref="B35:B36"/>
    <mergeCell ref="A4:A5"/>
    <mergeCell ref="B4:B5"/>
    <mergeCell ref="A34:Q34"/>
    <mergeCell ref="A31:A32"/>
    <mergeCell ref="B31:B32"/>
    <mergeCell ref="R4:R5"/>
    <mergeCell ref="S4:S5"/>
    <mergeCell ref="R31:R3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Indice</vt:lpstr>
      <vt:lpstr>Contents</vt:lpstr>
      <vt:lpstr>Q001</vt:lpstr>
      <vt:lpstr>Q002</vt:lpstr>
      <vt:lpstr>Q003</vt:lpstr>
      <vt:lpstr>Q004</vt:lpstr>
      <vt:lpstr>Q005</vt:lpstr>
      <vt:lpstr>Q006</vt:lpstr>
      <vt:lpstr>Q007</vt:lpstr>
      <vt:lpstr>Q008</vt:lpstr>
      <vt:lpstr>Q009</vt:lpstr>
      <vt:lpstr>Q010</vt:lpstr>
      <vt:lpstr>Q011</vt:lpstr>
      <vt:lpstr>Q012</vt:lpstr>
      <vt:lpstr>Q013</vt:lpstr>
      <vt:lpstr>Q014</vt:lpstr>
      <vt:lpstr>Q015</vt:lpstr>
      <vt:lpstr>Q016</vt:lpstr>
      <vt:lpstr>Nomenclatura Combinada</vt:lpstr>
      <vt:lpstr>Combined Nomenclature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Baião</dc:creator>
  <cp:lastModifiedBy>joao.baiao</cp:lastModifiedBy>
  <dcterms:created xsi:type="dcterms:W3CDTF">2007-07-18T08:17:35Z</dcterms:created>
  <dcterms:modified xsi:type="dcterms:W3CDTF">2020-06-09T10:53:19Z</dcterms:modified>
</cp:coreProperties>
</file>