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768"/>
  </bookViews>
  <sheets>
    <sheet name="Índice" sheetId="17" r:id="rId1"/>
    <sheet name="Amostra" sheetId="15" r:id="rId2"/>
    <sheet name="Q1" sheetId="1" r:id="rId3"/>
    <sheet name="Q2" sheetId="5" r:id="rId4"/>
    <sheet name="Q3" sheetId="2" r:id="rId5"/>
    <sheet name="Q31" sheetId="3" r:id="rId6"/>
    <sheet name="Q4" sheetId="22" r:id="rId7"/>
    <sheet name="Q5" sheetId="4" r:id="rId8"/>
    <sheet name="Q6" sheetId="6" r:id="rId9"/>
    <sheet name="Q61" sheetId="7" r:id="rId10"/>
    <sheet name="Q7" sheetId="23" r:id="rId11"/>
    <sheet name="Q8" sheetId="8" r:id="rId12"/>
    <sheet name="Q9" sheetId="21" r:id="rId13"/>
    <sheet name="Q10" sheetId="24" r:id="rId14"/>
    <sheet name="Q11" sheetId="9" r:id="rId15"/>
    <sheet name="Q12" sheetId="11" r:id="rId16"/>
    <sheet name="Q121" sheetId="12" r:id="rId17"/>
    <sheet name="Nota" sheetId="18" r:id="rId18"/>
  </sheets>
  <definedNames>
    <definedName name="_xlnm._FilterDatabase" localSheetId="5" hidden="1">'Q31'!#REF!</definedName>
    <definedName name="_xlnm._FilterDatabase" localSheetId="6" hidden="1">'Q4'!#REF!</definedName>
    <definedName name="_xlnm._FilterDatabase" localSheetId="7" hidden="1">'Q5'!#REF!</definedName>
    <definedName name="_xlnm._FilterDatabase" localSheetId="8" hidden="1">'Q6'!#REF!</definedName>
    <definedName name="_xlnm._FilterDatabase" localSheetId="10" hidden="1">'Q7'!#REF!</definedName>
    <definedName name="_xlnm._FilterDatabase" localSheetId="11" hidden="1">'Q8'!#REF!</definedName>
    <definedName name="_xlnm.Print_Area" localSheetId="15">'Q12'!$A$5:$K$25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7" l="1"/>
  <c r="B21" i="17"/>
  <c r="B20" i="17"/>
  <c r="B19" i="17"/>
  <c r="B18" i="17"/>
  <c r="B17" i="17"/>
  <c r="B16" i="17"/>
  <c r="B15" i="17"/>
  <c r="B14" i="17"/>
  <c r="B13" i="17"/>
  <c r="B12" i="17"/>
  <c r="B11" i="17"/>
  <c r="AX26" i="24"/>
  <c r="AT26" i="24"/>
  <c r="AN26" i="24"/>
  <c r="AJ26" i="24"/>
  <c r="AD26" i="24"/>
  <c r="AY25" i="24"/>
  <c r="AS25" i="24"/>
  <c r="AO25" i="24"/>
  <c r="AI25" i="24"/>
  <c r="AE25" i="24"/>
  <c r="AX23" i="24"/>
  <c r="AT23" i="24"/>
  <c r="AN23" i="24"/>
  <c r="AJ23" i="24"/>
  <c r="AD23" i="24"/>
  <c r="AY22" i="24"/>
  <c r="AS22" i="24"/>
  <c r="AO22" i="24"/>
  <c r="AI22" i="24"/>
  <c r="AE22" i="24"/>
  <c r="AX21" i="24"/>
  <c r="AT21" i="24"/>
  <c r="AN21" i="24"/>
  <c r="AJ21" i="24"/>
  <c r="AD21" i="24"/>
  <c r="AY20" i="24"/>
  <c r="AS20" i="24"/>
  <c r="AO20" i="24"/>
  <c r="AI20" i="24"/>
  <c r="AE20" i="24"/>
  <c r="AX19" i="24"/>
  <c r="AT19" i="24"/>
  <c r="AN19" i="24"/>
  <c r="AJ19" i="24"/>
  <c r="AD19" i="24"/>
  <c r="AY18" i="24"/>
  <c r="AS18" i="24"/>
  <c r="AO18" i="24"/>
  <c r="AI18" i="24"/>
  <c r="AE18" i="24"/>
  <c r="AX17" i="24"/>
  <c r="AT17" i="24"/>
  <c r="AN17" i="24"/>
  <c r="AJ17" i="24"/>
  <c r="AD17" i="24"/>
  <c r="AY15" i="24"/>
  <c r="AS15" i="24"/>
  <c r="AO15" i="24"/>
  <c r="AI15" i="24"/>
  <c r="AE15" i="24"/>
  <c r="AX14" i="24"/>
  <c r="AT14" i="24"/>
  <c r="AN14" i="24"/>
  <c r="AJ14" i="24"/>
  <c r="AD14" i="24"/>
  <c r="AY13" i="24"/>
  <c r="AS13" i="24"/>
  <c r="AO13" i="24"/>
  <c r="AI13" i="24"/>
  <c r="AE13" i="24"/>
  <c r="AX12" i="24"/>
  <c r="AT12" i="24"/>
  <c r="AN12" i="24"/>
  <c r="AJ12" i="24"/>
  <c r="AD12" i="24"/>
  <c r="AH10" i="24"/>
  <c r="AL10" i="24"/>
  <c r="AR10" i="24"/>
  <c r="AV10" i="24"/>
  <c r="BB10" i="24"/>
  <c r="X26" i="21"/>
  <c r="X25" i="21"/>
  <c r="X23" i="21"/>
  <c r="X22" i="21"/>
  <c r="X21" i="21"/>
  <c r="X20" i="21"/>
  <c r="X19" i="21"/>
  <c r="X18" i="21"/>
  <c r="X17" i="21"/>
  <c r="X15" i="21"/>
  <c r="X14" i="21"/>
  <c r="X13" i="21"/>
  <c r="X12" i="21"/>
  <c r="X10" i="21"/>
  <c r="BA26" i="8"/>
  <c r="AS26" i="8"/>
  <c r="AK26" i="8"/>
  <c r="BE25" i="8"/>
  <c r="AW25" i="8"/>
  <c r="AO25" i="8"/>
  <c r="AG25" i="8"/>
  <c r="BH23" i="8"/>
  <c r="BD23" i="8"/>
  <c r="AZ23" i="8"/>
  <c r="AV23" i="8"/>
  <c r="AR23" i="8"/>
  <c r="AN23" i="8"/>
  <c r="AJ23" i="8"/>
  <c r="BH22" i="8"/>
  <c r="BD22" i="8"/>
  <c r="AZ22" i="8"/>
  <c r="AV22" i="8"/>
  <c r="AR22" i="8"/>
  <c r="AN22" i="8"/>
  <c r="AJ22" i="8"/>
  <c r="BH21" i="8"/>
  <c r="BD21" i="8"/>
  <c r="AZ21" i="8"/>
  <c r="AV21" i="8"/>
  <c r="AR21" i="8"/>
  <c r="AN21" i="8"/>
  <c r="AJ21" i="8"/>
  <c r="BH20" i="8"/>
  <c r="BD20" i="8"/>
  <c r="AZ20" i="8"/>
  <c r="AV20" i="8"/>
  <c r="AR20" i="8"/>
  <c r="AN20" i="8"/>
  <c r="AJ20" i="8"/>
  <c r="BH19" i="8"/>
  <c r="BD19" i="8"/>
  <c r="AZ19" i="8"/>
  <c r="AV19" i="8"/>
  <c r="AR19" i="8"/>
  <c r="AN19" i="8"/>
  <c r="AJ19" i="8"/>
  <c r="BH18" i="8"/>
  <c r="BD18" i="8"/>
  <c r="AZ18" i="8"/>
  <c r="AV18" i="8"/>
  <c r="AR18" i="8"/>
  <c r="AN18" i="8"/>
  <c r="AJ18" i="8"/>
  <c r="BH17" i="8"/>
  <c r="BD17" i="8"/>
  <c r="BB17" i="8"/>
  <c r="AZ17" i="8"/>
  <c r="AX17" i="8"/>
  <c r="AV17" i="8"/>
  <c r="AT17" i="8"/>
  <c r="AR17" i="8"/>
  <c r="AP17" i="8"/>
  <c r="AN17" i="8"/>
  <c r="AL17" i="8"/>
  <c r="AJ17" i="8"/>
  <c r="AH17" i="8"/>
  <c r="BH15" i="8"/>
  <c r="BF15" i="8"/>
  <c r="BD15" i="8"/>
  <c r="BB15" i="8"/>
  <c r="AZ15" i="8"/>
  <c r="AX15" i="8"/>
  <c r="AV15" i="8"/>
  <c r="AT15" i="8"/>
  <c r="AR15" i="8"/>
  <c r="AP15" i="8"/>
  <c r="AN15" i="8"/>
  <c r="AL15" i="8"/>
  <c r="AJ15" i="8"/>
  <c r="AH15" i="8"/>
  <c r="BH14" i="8"/>
  <c r="BF14" i="8"/>
  <c r="BD14" i="8"/>
  <c r="BB14" i="8"/>
  <c r="AZ14" i="8"/>
  <c r="AX14" i="8"/>
  <c r="AV14" i="8"/>
  <c r="AT14" i="8"/>
  <c r="AR14" i="8"/>
  <c r="AP14" i="8"/>
  <c r="AN14" i="8"/>
  <c r="AL14" i="8"/>
  <c r="AJ14" i="8"/>
  <c r="AH14" i="8"/>
  <c r="BF13" i="8"/>
  <c r="BD13" i="8"/>
  <c r="BB13" i="8"/>
  <c r="AX13" i="8"/>
  <c r="AT13" i="8"/>
  <c r="AP13" i="8"/>
  <c r="AL13" i="8"/>
  <c r="AH13" i="8"/>
  <c r="BF12" i="8"/>
  <c r="BB12" i="8"/>
  <c r="AX12" i="8"/>
  <c r="AT12" i="8"/>
  <c r="AP12" i="8"/>
  <c r="AL12" i="8"/>
  <c r="AH12" i="8"/>
  <c r="BG10" i="8"/>
  <c r="BE10" i="8"/>
  <c r="BC10" i="8"/>
  <c r="BA10" i="8"/>
  <c r="AY10" i="8"/>
  <c r="AW10" i="8"/>
  <c r="AU10" i="8"/>
  <c r="AS10" i="8"/>
  <c r="AQ10" i="8"/>
  <c r="AO10" i="8"/>
  <c r="AM10" i="8"/>
  <c r="AK10" i="8"/>
  <c r="AI10" i="8"/>
  <c r="AG10" i="8"/>
  <c r="AV20" i="4"/>
  <c r="AN20" i="4"/>
  <c r="AH20" i="4"/>
  <c r="BB19" i="4"/>
  <c r="AV19" i="4"/>
  <c r="AN19" i="4"/>
  <c r="AH19" i="4"/>
  <c r="BB18" i="4"/>
  <c r="AV18" i="4"/>
  <c r="AN18" i="4"/>
  <c r="AH18" i="4"/>
  <c r="BB17" i="4"/>
  <c r="AV17" i="4"/>
  <c r="AN17" i="4"/>
  <c r="AH17" i="4"/>
  <c r="BB15" i="4"/>
  <c r="AV15" i="4"/>
  <c r="AN15" i="4"/>
  <c r="AH15" i="4"/>
  <c r="BB14" i="4"/>
  <c r="AV14" i="4"/>
  <c r="AN14" i="4"/>
  <c r="AH14" i="4"/>
  <c r="BB13" i="4"/>
  <c r="AV13" i="4"/>
  <c r="AN13" i="4"/>
  <c r="BB12" i="4"/>
  <c r="AN12" i="4"/>
  <c r="AH12" i="4"/>
  <c r="BB10" i="4"/>
  <c r="AV10" i="4"/>
  <c r="AN10" i="4"/>
  <c r="AH10" i="4"/>
  <c r="BB20" i="4" l="1"/>
  <c r="AH21" i="4"/>
  <c r="AN21" i="4"/>
  <c r="AV21" i="4"/>
  <c r="BB21" i="4"/>
  <c r="AH22" i="4"/>
  <c r="AN22" i="4"/>
  <c r="AV22" i="4"/>
  <c r="BB22" i="4"/>
  <c r="AH23" i="4"/>
  <c r="AN23" i="4"/>
  <c r="AV23" i="4"/>
  <c r="BB23" i="4"/>
  <c r="AH25" i="4"/>
  <c r="AN25" i="4"/>
  <c r="AV25" i="4"/>
  <c r="BB25" i="4"/>
  <c r="AH26" i="4"/>
  <c r="AN26" i="4"/>
  <c r="AV26" i="4"/>
  <c r="BB26" i="4"/>
  <c r="BF10" i="8"/>
  <c r="AZ10" i="8"/>
  <c r="AR10" i="8"/>
  <c r="AG12" i="8"/>
  <c r="AO12" i="8"/>
  <c r="AU12" i="8"/>
  <c r="BC12" i="8"/>
  <c r="AG13" i="8"/>
  <c r="AO13" i="8"/>
  <c r="AU13" i="8"/>
  <c r="BC13" i="8"/>
  <c r="AG14" i="8"/>
  <c r="AO14" i="8"/>
  <c r="AU14" i="8"/>
  <c r="BC14" i="8"/>
  <c r="AG15" i="8"/>
  <c r="AO15" i="8"/>
  <c r="AU15" i="8"/>
  <c r="BC15" i="8"/>
  <c r="AG17" i="8"/>
  <c r="AJ10" i="4"/>
  <c r="AP12" i="4"/>
  <c r="AV12" i="4"/>
  <c r="BD12" i="4"/>
  <c r="AL13" i="4"/>
  <c r="BD10" i="8"/>
  <c r="BH10" i="8"/>
  <c r="AX10" i="8"/>
  <c r="AV10" i="8"/>
  <c r="AP10" i="8"/>
  <c r="AT10" i="8"/>
  <c r="AL10" i="8"/>
  <c r="AJ10" i="8"/>
  <c r="AH10" i="8"/>
  <c r="AJ12" i="8"/>
  <c r="AR12" i="8"/>
  <c r="AV12" i="8"/>
  <c r="AZ12" i="8"/>
  <c r="BD12" i="8"/>
  <c r="AJ13" i="8"/>
  <c r="AR13" i="8"/>
  <c r="AV13" i="8"/>
  <c r="AZ13" i="8"/>
  <c r="AO17" i="8"/>
  <c r="AU17" i="8"/>
  <c r="BC17" i="8"/>
  <c r="AG18" i="8"/>
  <c r="AO18" i="8"/>
  <c r="AU18" i="8"/>
  <c r="BC18" i="8"/>
  <c r="AG19" i="8"/>
  <c r="AO19" i="8"/>
  <c r="AU19" i="8"/>
  <c r="BC19" i="8"/>
  <c r="AG20" i="8"/>
  <c r="AO20" i="8"/>
  <c r="AU20" i="8"/>
  <c r="BC20" i="8"/>
  <c r="AG21" i="8"/>
  <c r="AO21" i="8"/>
  <c r="AU21" i="8"/>
  <c r="BC21" i="8"/>
  <c r="AG22" i="8"/>
  <c r="AO22" i="8"/>
  <c r="AU22" i="8"/>
  <c r="BC22" i="8"/>
  <c r="AG23" i="8"/>
  <c r="AO23" i="8"/>
  <c r="AU23" i="8"/>
  <c r="BC23" i="8"/>
  <c r="AU25" i="8"/>
  <c r="AG26" i="8"/>
  <c r="AU26" i="8"/>
  <c r="Q10" i="21"/>
  <c r="W10" i="21"/>
  <c r="Y10" i="21"/>
  <c r="AA10" i="21"/>
  <c r="Q12" i="21"/>
  <c r="W12" i="21"/>
  <c r="Y12" i="21"/>
  <c r="AA12" i="21"/>
  <c r="W13" i="21"/>
  <c r="Y13" i="21"/>
  <c r="AA13" i="21"/>
  <c r="W14" i="21"/>
  <c r="Y14" i="21"/>
  <c r="AA14" i="21"/>
  <c r="W15" i="21"/>
  <c r="Y15" i="21"/>
  <c r="AA15" i="21"/>
  <c r="W17" i="21"/>
  <c r="Y17" i="21"/>
  <c r="AA17" i="21"/>
  <c r="W18" i="21"/>
  <c r="Y18" i="21"/>
  <c r="AA18" i="21"/>
  <c r="W19" i="21"/>
  <c r="Y19" i="21"/>
  <c r="AA19" i="21"/>
  <c r="W20" i="21"/>
  <c r="Y20" i="21"/>
  <c r="AA20" i="21"/>
  <c r="W21" i="21"/>
  <c r="Y21" i="21"/>
  <c r="AA21" i="21"/>
  <c r="W22" i="21"/>
  <c r="Y22" i="21"/>
  <c r="AA22" i="21"/>
  <c r="W23" i="21"/>
  <c r="Y23" i="21"/>
  <c r="AA23" i="21"/>
  <c r="W25" i="21"/>
  <c r="Y25" i="21"/>
  <c r="AA25" i="21"/>
  <c r="W26" i="21"/>
  <c r="Y26" i="21"/>
  <c r="AA26" i="21"/>
  <c r="K9" i="22"/>
  <c r="AG18" i="4"/>
  <c r="AI18" i="4"/>
  <c r="AK18" i="4"/>
  <c r="AG19" i="4"/>
  <c r="AI19" i="4"/>
  <c r="Z10" i="21"/>
  <c r="AB10" i="21"/>
  <c r="Z12" i="21"/>
  <c r="AB12" i="21"/>
  <c r="Z13" i="21"/>
  <c r="AB13" i="21"/>
  <c r="Z14" i="21"/>
  <c r="AB14" i="21"/>
  <c r="Z15" i="21"/>
  <c r="AB15" i="21"/>
  <c r="Z17" i="21"/>
  <c r="AB17" i="21"/>
  <c r="Z18" i="21"/>
  <c r="AB18" i="21"/>
  <c r="Z19" i="21"/>
  <c r="AB19" i="21"/>
  <c r="Z20" i="21"/>
  <c r="AB20" i="21"/>
  <c r="Z21" i="21"/>
  <c r="AB21" i="21"/>
  <c r="Z22" i="21"/>
  <c r="AB22" i="21"/>
  <c r="Z23" i="21"/>
  <c r="AB23" i="21"/>
  <c r="Z25" i="21"/>
  <c r="AB25" i="21"/>
  <c r="Z26" i="21"/>
  <c r="AB26" i="21"/>
  <c r="AD10" i="24"/>
  <c r="BA10" i="24"/>
  <c r="AY10" i="24"/>
  <c r="AW10" i="24"/>
  <c r="AU10" i="24"/>
  <c r="AS10" i="24"/>
  <c r="AQ10" i="24"/>
  <c r="AO10" i="24"/>
  <c r="AM10" i="24"/>
  <c r="AK10" i="24"/>
  <c r="AI10" i="24"/>
  <c r="AZ10" i="24"/>
  <c r="AX10" i="24"/>
  <c r="AT10" i="24"/>
  <c r="AP10" i="24"/>
  <c r="AN10" i="24"/>
  <c r="AJ10" i="24"/>
  <c r="AF10" i="24"/>
  <c r="AF12" i="24"/>
  <c r="AH12" i="24"/>
  <c r="AL12" i="24"/>
  <c r="AP12" i="24"/>
  <c r="AR12" i="24"/>
  <c r="AV12" i="24"/>
  <c r="AZ12" i="24"/>
  <c r="BB12" i="24"/>
  <c r="AG13" i="24"/>
  <c r="AK13" i="24"/>
  <c r="AM13" i="24"/>
  <c r="AQ13" i="24"/>
  <c r="AU13" i="24"/>
  <c r="AW13" i="24"/>
  <c r="BA13" i="24"/>
  <c r="AF14" i="24"/>
  <c r="AH14" i="24"/>
  <c r="AL14" i="24"/>
  <c r="AP14" i="24"/>
  <c r="AR14" i="24"/>
  <c r="AV14" i="24"/>
  <c r="AZ14" i="24"/>
  <c r="BB14" i="24"/>
  <c r="AG15" i="24"/>
  <c r="AK15" i="24"/>
  <c r="AM15" i="24"/>
  <c r="AQ15" i="24"/>
  <c r="AU15" i="24"/>
  <c r="AW15" i="24"/>
  <c r="BA15" i="24"/>
  <c r="AF17" i="24"/>
  <c r="AH17" i="24"/>
  <c r="AL17" i="24"/>
  <c r="AP17" i="24"/>
  <c r="AR17" i="24"/>
  <c r="AV17" i="24"/>
  <c r="AZ17" i="24"/>
  <c r="BB17" i="24"/>
  <c r="AG18" i="24"/>
  <c r="AK18" i="24"/>
  <c r="AM18" i="24"/>
  <c r="AQ18" i="24"/>
  <c r="AU18" i="24"/>
  <c r="AW18" i="24"/>
  <c r="BA18" i="24"/>
  <c r="AF19" i="24"/>
  <c r="AH19" i="24"/>
  <c r="AL19" i="24"/>
  <c r="AP19" i="24"/>
  <c r="AR19" i="24"/>
  <c r="AV19" i="24"/>
  <c r="AZ19" i="24"/>
  <c r="BB19" i="24"/>
  <c r="AG20" i="24"/>
  <c r="AK20" i="24"/>
  <c r="AM20" i="24"/>
  <c r="AQ20" i="24"/>
  <c r="AU20" i="24"/>
  <c r="AW20" i="24"/>
  <c r="BA20" i="24"/>
  <c r="AF21" i="24"/>
  <c r="AH21" i="24"/>
  <c r="AL21" i="24"/>
  <c r="AP21" i="24"/>
  <c r="AR21" i="24"/>
  <c r="AV21" i="24"/>
  <c r="AZ21" i="24"/>
  <c r="BB21" i="24"/>
  <c r="AG22" i="24"/>
  <c r="AK22" i="24"/>
  <c r="AM22" i="24"/>
  <c r="AQ22" i="24"/>
  <c r="AU22" i="24"/>
  <c r="AW22" i="24"/>
  <c r="BA22" i="24"/>
  <c r="AF23" i="24"/>
  <c r="AH23" i="24"/>
  <c r="AL23" i="24"/>
  <c r="AP23" i="24"/>
  <c r="AR23" i="24"/>
  <c r="AV23" i="24"/>
  <c r="AZ23" i="24"/>
  <c r="BB23" i="24"/>
  <c r="AG25" i="24"/>
  <c r="AK25" i="24"/>
  <c r="AM25" i="24"/>
  <c r="AQ25" i="24"/>
  <c r="AU25" i="24"/>
  <c r="AW25" i="24"/>
  <c r="BA25" i="24"/>
  <c r="AF26" i="24"/>
  <c r="AH26" i="24"/>
  <c r="AL26" i="24"/>
  <c r="AP26" i="24"/>
  <c r="AR26" i="24"/>
  <c r="AV26" i="24"/>
  <c r="AZ26" i="24"/>
  <c r="BB26" i="24"/>
  <c r="AG10" i="24"/>
  <c r="AE10" i="24"/>
  <c r="AE12" i="24"/>
  <c r="AG12" i="24"/>
  <c r="AI12" i="24"/>
  <c r="AK12" i="24"/>
  <c r="AM12" i="24"/>
  <c r="AO12" i="24"/>
  <c r="AQ12" i="24"/>
  <c r="AS12" i="24"/>
  <c r="AU12" i="24"/>
  <c r="AW12" i="24"/>
  <c r="AY12" i="24"/>
  <c r="BA12" i="24"/>
  <c r="AD13" i="24"/>
  <c r="AF13" i="24"/>
  <c r="AH13" i="24"/>
  <c r="AJ13" i="24"/>
  <c r="AL13" i="24"/>
  <c r="AN13" i="24"/>
  <c r="AP13" i="24"/>
  <c r="AR13" i="24"/>
  <c r="AT13" i="24"/>
  <c r="AV13" i="24"/>
  <c r="AX13" i="24"/>
  <c r="AZ13" i="24"/>
  <c r="BB13" i="24"/>
  <c r="AE14" i="24"/>
  <c r="AG14" i="24"/>
  <c r="AI14" i="24"/>
  <c r="AK14" i="24"/>
  <c r="AM14" i="24"/>
  <c r="AO14" i="24"/>
  <c r="AQ14" i="24"/>
  <c r="AS14" i="24"/>
  <c r="AU14" i="24"/>
  <c r="AW14" i="24"/>
  <c r="AY14" i="24"/>
  <c r="BA14" i="24"/>
  <c r="AD15" i="24"/>
  <c r="AF15" i="24"/>
  <c r="AH15" i="24"/>
  <c r="AJ15" i="24"/>
  <c r="AL15" i="24"/>
  <c r="AN15" i="24"/>
  <c r="AP15" i="24"/>
  <c r="AR15" i="24"/>
  <c r="AT15" i="24"/>
  <c r="AV15" i="24"/>
  <c r="AX15" i="24"/>
  <c r="AZ15" i="24"/>
  <c r="BB15" i="24"/>
  <c r="AE17" i="24"/>
  <c r="AG17" i="24"/>
  <c r="AI17" i="24"/>
  <c r="AK17" i="24"/>
  <c r="AM17" i="24"/>
  <c r="AO17" i="24"/>
  <c r="AQ17" i="24"/>
  <c r="AS17" i="24"/>
  <c r="AU17" i="24"/>
  <c r="AW17" i="24"/>
  <c r="AY17" i="24"/>
  <c r="BA17" i="24"/>
  <c r="AD18" i="24"/>
  <c r="AF18" i="24"/>
  <c r="AH18" i="24"/>
  <c r="AJ18" i="24"/>
  <c r="AL18" i="24"/>
  <c r="AN18" i="24"/>
  <c r="AP18" i="24"/>
  <c r="AR18" i="24"/>
  <c r="AT18" i="24"/>
  <c r="AV18" i="24"/>
  <c r="AX18" i="24"/>
  <c r="AZ18" i="24"/>
  <c r="BB18" i="24"/>
  <c r="AE19" i="24"/>
  <c r="AG19" i="24"/>
  <c r="AI19" i="24"/>
  <c r="AK19" i="24"/>
  <c r="AM19" i="24"/>
  <c r="AO19" i="24"/>
  <c r="AQ19" i="24"/>
  <c r="AS19" i="24"/>
  <c r="AU19" i="24"/>
  <c r="AW19" i="24"/>
  <c r="AY19" i="24"/>
  <c r="BA19" i="24"/>
  <c r="AD20" i="24"/>
  <c r="AF20" i="24"/>
  <c r="AH20" i="24"/>
  <c r="AJ20" i="24"/>
  <c r="AL20" i="24"/>
  <c r="AN20" i="24"/>
  <c r="AP20" i="24"/>
  <c r="AR20" i="24"/>
  <c r="AT20" i="24"/>
  <c r="AV20" i="24"/>
  <c r="AX20" i="24"/>
  <c r="AZ20" i="24"/>
  <c r="BB20" i="24"/>
  <c r="AE21" i="24"/>
  <c r="AG21" i="24"/>
  <c r="AI21" i="24"/>
  <c r="AK21" i="24"/>
  <c r="AM21" i="24"/>
  <c r="AO21" i="24"/>
  <c r="AQ21" i="24"/>
  <c r="AS21" i="24"/>
  <c r="AU21" i="24"/>
  <c r="AW21" i="24"/>
  <c r="AY21" i="24"/>
  <c r="BA21" i="24"/>
  <c r="AD22" i="24"/>
  <c r="AF22" i="24"/>
  <c r="AH22" i="24"/>
  <c r="AJ22" i="24"/>
  <c r="AL22" i="24"/>
  <c r="AN22" i="24"/>
  <c r="AP22" i="24"/>
  <c r="AR22" i="24"/>
  <c r="AT22" i="24"/>
  <c r="AV22" i="24"/>
  <c r="AX22" i="24"/>
  <c r="AZ22" i="24"/>
  <c r="BB22" i="24"/>
  <c r="AE23" i="24"/>
  <c r="AG23" i="24"/>
  <c r="AI23" i="24"/>
  <c r="AK23" i="24"/>
  <c r="AM23" i="24"/>
  <c r="AO23" i="24"/>
  <c r="AQ23" i="24"/>
  <c r="AS23" i="24"/>
  <c r="AU23" i="24"/>
  <c r="AW23" i="24"/>
  <c r="AY23" i="24"/>
  <c r="BA23" i="24"/>
  <c r="AD25" i="24"/>
  <c r="AF25" i="24"/>
  <c r="AH25" i="24"/>
  <c r="AJ25" i="24"/>
  <c r="AL25" i="24"/>
  <c r="AN25" i="24"/>
  <c r="AP25" i="24"/>
  <c r="AR25" i="24"/>
  <c r="AT25" i="24"/>
  <c r="AV25" i="24"/>
  <c r="AX25" i="24"/>
  <c r="AZ25" i="24"/>
  <c r="BB25" i="24"/>
  <c r="AE26" i="24"/>
  <c r="AG26" i="24"/>
  <c r="AI26" i="24"/>
  <c r="AK26" i="24"/>
  <c r="AM26" i="24"/>
  <c r="AO26" i="24"/>
  <c r="AQ26" i="24"/>
  <c r="AS26" i="24"/>
  <c r="AU26" i="24"/>
  <c r="AW26" i="24"/>
  <c r="AY26" i="24"/>
  <c r="BA26" i="24"/>
  <c r="AN10" i="8"/>
  <c r="BB10" i="8"/>
  <c r="AN12" i="8"/>
  <c r="BH12" i="8"/>
  <c r="AN13" i="8"/>
  <c r="BH13" i="8"/>
  <c r="AI12" i="8"/>
  <c r="AK12" i="8"/>
  <c r="AM12" i="8"/>
  <c r="AQ12" i="8"/>
  <c r="AS12" i="8"/>
  <c r="AW12" i="8"/>
  <c r="AY12" i="8"/>
  <c r="BA12" i="8"/>
  <c r="BE12" i="8"/>
  <c r="BG12" i="8"/>
  <c r="AI13" i="8"/>
  <c r="AK13" i="8"/>
  <c r="AM13" i="8"/>
  <c r="AQ13" i="8"/>
  <c r="AS13" i="8"/>
  <c r="AW13" i="8"/>
  <c r="AY13" i="8"/>
  <c r="BA13" i="8"/>
  <c r="BE13" i="8"/>
  <c r="BG13" i="8"/>
  <c r="AI14" i="8"/>
  <c r="AK14" i="8"/>
  <c r="AM14" i="8"/>
  <c r="AQ14" i="8"/>
  <c r="AS14" i="8"/>
  <c r="AW14" i="8"/>
  <c r="AY14" i="8"/>
  <c r="BA14" i="8"/>
  <c r="BE14" i="8"/>
  <c r="BG14" i="8"/>
  <c r="AI15" i="8"/>
  <c r="AK15" i="8"/>
  <c r="AM15" i="8"/>
  <c r="AQ15" i="8"/>
  <c r="AS15" i="8"/>
  <c r="AW15" i="8"/>
  <c r="AY15" i="8"/>
  <c r="BA15" i="8"/>
  <c r="BE15" i="8"/>
  <c r="BG15" i="8"/>
  <c r="AI17" i="8"/>
  <c r="AK17" i="8"/>
  <c r="AM17" i="8"/>
  <c r="AQ17" i="8"/>
  <c r="AS17" i="8"/>
  <c r="AW17" i="8"/>
  <c r="AY17" i="8"/>
  <c r="BA17" i="8"/>
  <c r="AL10" i="4"/>
  <c r="AP10" i="4"/>
  <c r="BF10" i="4"/>
  <c r="BH10" i="4"/>
  <c r="AJ12" i="4"/>
  <c r="AR12" i="4"/>
  <c r="AT12" i="4"/>
  <c r="AX12" i="4"/>
  <c r="BF12" i="4"/>
  <c r="BH12" i="4"/>
  <c r="AH13" i="4"/>
  <c r="AJ13" i="4"/>
  <c r="AP13" i="4"/>
  <c r="AR13" i="4"/>
  <c r="AT13" i="4"/>
  <c r="AX13" i="4"/>
  <c r="AZ13" i="4"/>
  <c r="BD13" i="4"/>
  <c r="BF13" i="4"/>
  <c r="BH13" i="4"/>
  <c r="AJ14" i="4"/>
  <c r="AL14" i="4"/>
  <c r="AP14" i="4"/>
  <c r="AR14" i="4"/>
  <c r="AT14" i="4"/>
  <c r="AX14" i="4"/>
  <c r="AZ14" i="4"/>
  <c r="BD14" i="4"/>
  <c r="BF14" i="4"/>
  <c r="BH14" i="4"/>
  <c r="AJ15" i="4"/>
  <c r="AL15" i="4"/>
  <c r="AP15" i="4"/>
  <c r="AR15" i="4"/>
  <c r="AT15" i="4"/>
  <c r="AX15" i="4"/>
  <c r="AZ15" i="4"/>
  <c r="BD15" i="4"/>
  <c r="BF15" i="4"/>
  <c r="BH15" i="4"/>
  <c r="AJ17" i="4"/>
  <c r="AL17" i="4"/>
  <c r="AP17" i="4"/>
  <c r="AR17" i="4"/>
  <c r="AT17" i="4"/>
  <c r="AX17" i="4"/>
  <c r="AZ17" i="4"/>
  <c r="BD17" i="4"/>
  <c r="BF17" i="4"/>
  <c r="BH17" i="4"/>
  <c r="AJ18" i="4"/>
  <c r="AL18" i="4"/>
  <c r="AP18" i="4"/>
  <c r="AR18" i="4"/>
  <c r="AT18" i="4"/>
  <c r="AX18" i="4"/>
  <c r="AZ18" i="4"/>
  <c r="BD18" i="4"/>
  <c r="BF18" i="4"/>
  <c r="BH18" i="4"/>
  <c r="AJ19" i="4"/>
  <c r="AL19" i="4"/>
  <c r="AR10" i="4"/>
  <c r="AT10" i="4"/>
  <c r="AX10" i="4"/>
  <c r="AZ10" i="4"/>
  <c r="BD10" i="4"/>
  <c r="AL12" i="4"/>
  <c r="AZ12" i="4"/>
  <c r="AG10" i="4"/>
  <c r="AI10" i="4"/>
  <c r="AK10" i="4"/>
  <c r="AM10" i="4"/>
  <c r="AO10" i="4"/>
  <c r="AQ10" i="4"/>
  <c r="AS10" i="4"/>
  <c r="AU10" i="4"/>
  <c r="AW10" i="4"/>
  <c r="AY10" i="4"/>
  <c r="BA10" i="4"/>
  <c r="BC10" i="4"/>
  <c r="BE10" i="4"/>
  <c r="BG10" i="4"/>
  <c r="AG12" i="4"/>
  <c r="AI12" i="4"/>
  <c r="AK12" i="4"/>
  <c r="AM12" i="4"/>
  <c r="AO12" i="4"/>
  <c r="AQ12" i="4"/>
  <c r="AS12" i="4"/>
  <c r="AU12" i="4"/>
  <c r="AW12" i="4"/>
  <c r="AY12" i="4"/>
  <c r="BA12" i="4"/>
  <c r="BC12" i="4"/>
  <c r="BE12" i="4"/>
  <c r="BG12" i="4"/>
  <c r="AG13" i="4"/>
  <c r="AI13" i="4"/>
  <c r="AK13" i="4"/>
  <c r="AM13" i="4"/>
  <c r="AO13" i="4"/>
  <c r="AQ13" i="4"/>
  <c r="AG14" i="4"/>
  <c r="AI14" i="4"/>
  <c r="AK14" i="4"/>
  <c r="AM14" i="4"/>
  <c r="AG15" i="4"/>
  <c r="AI15" i="4"/>
  <c r="AK15" i="4"/>
  <c r="AM15" i="4"/>
  <c r="AG17" i="4"/>
  <c r="AI17" i="4"/>
  <c r="AK17" i="4"/>
  <c r="AM17" i="4"/>
  <c r="AM18" i="4"/>
  <c r="AP19" i="4"/>
  <c r="AR19" i="4"/>
  <c r="AT19" i="4"/>
  <c r="AX19" i="4"/>
  <c r="AZ19" i="4"/>
  <c r="BD19" i="4"/>
  <c r="BF19" i="4"/>
  <c r="BH19" i="4"/>
  <c r="AJ20" i="4"/>
  <c r="AL20" i="4"/>
  <c r="AP20" i="4"/>
  <c r="AR20" i="4"/>
  <c r="AT20" i="4"/>
  <c r="AX20" i="4"/>
  <c r="AZ20" i="4"/>
  <c r="BD20" i="4"/>
  <c r="BF20" i="4"/>
  <c r="BH20" i="4"/>
  <c r="AJ21" i="4"/>
  <c r="AL21" i="4"/>
  <c r="AP21" i="4"/>
  <c r="AR21" i="4"/>
  <c r="AT21" i="4"/>
  <c r="AX21" i="4"/>
  <c r="AZ21" i="4"/>
  <c r="BD21" i="4"/>
  <c r="BF21" i="4"/>
  <c r="BH21" i="4"/>
  <c r="AJ22" i="4"/>
  <c r="AL22" i="4"/>
  <c r="AP22" i="4"/>
  <c r="AR22" i="4"/>
  <c r="AT22" i="4"/>
  <c r="AX22" i="4"/>
  <c r="AZ22" i="4"/>
  <c r="BD22" i="4"/>
  <c r="BF22" i="4"/>
  <c r="BH22" i="4"/>
  <c r="AJ23" i="4"/>
  <c r="AL23" i="4"/>
  <c r="AP23" i="4"/>
  <c r="AR23" i="4"/>
  <c r="AT23" i="4"/>
  <c r="AX23" i="4"/>
  <c r="AZ23" i="4"/>
  <c r="BD23" i="4"/>
  <c r="BF23" i="4"/>
  <c r="BH23" i="4"/>
  <c r="AJ25" i="4"/>
  <c r="AL25" i="4"/>
  <c r="AP25" i="4"/>
  <c r="AR25" i="4"/>
  <c r="AT25" i="4"/>
  <c r="AX25" i="4"/>
  <c r="AZ25" i="4"/>
  <c r="BD25" i="4"/>
  <c r="BF25" i="4"/>
  <c r="BH25" i="4"/>
  <c r="AJ26" i="4"/>
  <c r="AL26" i="4"/>
  <c r="AP26" i="4"/>
  <c r="AR26" i="4"/>
  <c r="AT26" i="4"/>
  <c r="AX26" i="4"/>
  <c r="AZ26" i="4"/>
  <c r="BD26" i="4"/>
  <c r="BF26" i="4"/>
  <c r="BH26" i="4"/>
  <c r="AS13" i="4"/>
  <c r="AU13" i="4"/>
  <c r="AW13" i="4"/>
  <c r="AY13" i="4"/>
  <c r="BA13" i="4"/>
  <c r="BC13" i="4"/>
  <c r="BE13" i="4"/>
  <c r="BG13" i="4"/>
  <c r="AO14" i="4"/>
  <c r="AQ14" i="4"/>
  <c r="AS14" i="4"/>
  <c r="AU14" i="4"/>
  <c r="AW14" i="4"/>
  <c r="AY14" i="4"/>
  <c r="BA14" i="4"/>
  <c r="BC14" i="4"/>
  <c r="BE14" i="4"/>
  <c r="BG14" i="4"/>
  <c r="AO15" i="4"/>
  <c r="AQ15" i="4"/>
  <c r="AS15" i="4"/>
  <c r="AU15" i="4"/>
  <c r="AW15" i="4"/>
  <c r="AY15" i="4"/>
  <c r="BA15" i="4"/>
  <c r="BC15" i="4"/>
  <c r="BE15" i="4"/>
  <c r="BG15" i="4"/>
  <c r="AO17" i="4"/>
  <c r="AQ17" i="4"/>
  <c r="AS17" i="4"/>
  <c r="AU17" i="4"/>
  <c r="AW17" i="4"/>
  <c r="AY17" i="4"/>
  <c r="BA17" i="4"/>
  <c r="BC17" i="4"/>
  <c r="BE17" i="4"/>
  <c r="BG17" i="4"/>
  <c r="AO18" i="4"/>
  <c r="AQ18" i="4"/>
  <c r="AS18" i="4"/>
  <c r="AU18" i="4"/>
  <c r="AW18" i="4"/>
  <c r="AY18" i="4"/>
  <c r="BA18" i="4"/>
  <c r="BC18" i="4"/>
  <c r="BE18" i="4"/>
  <c r="BG18" i="4"/>
  <c r="AK19" i="4"/>
  <c r="AM19" i="4"/>
  <c r="AO19" i="4"/>
  <c r="AQ19" i="4"/>
  <c r="AS19" i="4"/>
  <c r="AU19" i="4"/>
  <c r="AW19" i="4"/>
  <c r="AY19" i="4"/>
  <c r="BA19" i="4"/>
  <c r="BC19" i="4"/>
  <c r="BE19" i="4"/>
  <c r="BG19" i="4"/>
  <c r="AG20" i="4"/>
  <c r="AI20" i="4"/>
  <c r="AK20" i="4"/>
  <c r="AM20" i="4"/>
  <c r="AO20" i="4"/>
  <c r="AQ20" i="4"/>
  <c r="AS20" i="4"/>
  <c r="AU20" i="4"/>
  <c r="AW20" i="4"/>
  <c r="AY20" i="4"/>
  <c r="BA20" i="4"/>
  <c r="BC20" i="4"/>
  <c r="BE20" i="4"/>
  <c r="BG20" i="4"/>
  <c r="AG21" i="4"/>
  <c r="AI21" i="4"/>
  <c r="AK21" i="4"/>
  <c r="AM21" i="4"/>
  <c r="AO21" i="4"/>
  <c r="AQ21" i="4"/>
  <c r="AS21" i="4"/>
  <c r="AU21" i="4"/>
  <c r="AW21" i="4"/>
  <c r="AY21" i="4"/>
  <c r="BA21" i="4"/>
  <c r="BC21" i="4"/>
  <c r="BE21" i="4"/>
  <c r="BG21" i="4"/>
  <c r="AG22" i="4"/>
  <c r="AI22" i="4"/>
  <c r="AK22" i="4"/>
  <c r="AM22" i="4"/>
  <c r="AO22" i="4"/>
  <c r="AQ22" i="4"/>
  <c r="AS22" i="4"/>
  <c r="AU22" i="4"/>
  <c r="AW22" i="4"/>
  <c r="AY22" i="4"/>
  <c r="BA22" i="4"/>
  <c r="BC22" i="4"/>
  <c r="BE22" i="4"/>
  <c r="BG22" i="4"/>
  <c r="AG23" i="4"/>
  <c r="AI23" i="4"/>
  <c r="AK23" i="4"/>
  <c r="AM23" i="4"/>
  <c r="AO23" i="4"/>
  <c r="AQ23" i="4"/>
  <c r="AS23" i="4"/>
  <c r="AU23" i="4"/>
  <c r="AW23" i="4"/>
  <c r="AY23" i="4"/>
  <c r="BA23" i="4"/>
  <c r="BC23" i="4"/>
  <c r="BE23" i="4"/>
  <c r="BG23" i="4"/>
  <c r="AG25" i="4"/>
  <c r="AI25" i="4"/>
  <c r="AK25" i="4"/>
  <c r="AM25" i="4"/>
  <c r="AO25" i="4"/>
  <c r="AQ25" i="4"/>
  <c r="AS25" i="4"/>
  <c r="AU25" i="4"/>
  <c r="AW25" i="4"/>
  <c r="AY25" i="4"/>
  <c r="BA25" i="4"/>
  <c r="BC25" i="4"/>
  <c r="BE25" i="4"/>
  <c r="BG25" i="4"/>
  <c r="AG26" i="4"/>
  <c r="AI26" i="4"/>
  <c r="AK26" i="4"/>
  <c r="AM26" i="4"/>
  <c r="AO26" i="4"/>
  <c r="AQ26" i="4"/>
  <c r="AS26" i="4"/>
  <c r="AU26" i="4"/>
  <c r="AW26" i="4"/>
  <c r="AY26" i="4"/>
  <c r="BA26" i="4"/>
  <c r="BC26" i="4"/>
  <c r="BE26" i="4"/>
  <c r="BG26" i="4"/>
  <c r="BE17" i="8"/>
  <c r="BG17" i="8"/>
  <c r="AI18" i="8"/>
  <c r="AK18" i="8"/>
  <c r="AM18" i="8"/>
  <c r="AQ18" i="8"/>
  <c r="AS18" i="8"/>
  <c r="AW18" i="8"/>
  <c r="AY18" i="8"/>
  <c r="BA18" i="8"/>
  <c r="BE18" i="8"/>
  <c r="BG18" i="8"/>
  <c r="AI19" i="8"/>
  <c r="AK19" i="8"/>
  <c r="AM19" i="8"/>
  <c r="AQ19" i="8"/>
  <c r="AS19" i="8"/>
  <c r="AW19" i="8"/>
  <c r="AY19" i="8"/>
  <c r="BA19" i="8"/>
  <c r="BE19" i="8"/>
  <c r="BG19" i="8"/>
  <c r="AI20" i="8"/>
  <c r="AK20" i="8"/>
  <c r="AM20" i="8"/>
  <c r="AQ20" i="8"/>
  <c r="AS20" i="8"/>
  <c r="AW20" i="8"/>
  <c r="AY20" i="8"/>
  <c r="BA20" i="8"/>
  <c r="BE20" i="8"/>
  <c r="BG20" i="8"/>
  <c r="AI21" i="8"/>
  <c r="AK21" i="8"/>
  <c r="AM21" i="8"/>
  <c r="AQ21" i="8"/>
  <c r="AS21" i="8"/>
  <c r="AW21" i="8"/>
  <c r="AY21" i="8"/>
  <c r="BA21" i="8"/>
  <c r="BE21" i="8"/>
  <c r="BG21" i="8"/>
  <c r="AI22" i="8"/>
  <c r="AK22" i="8"/>
  <c r="AM22" i="8"/>
  <c r="AQ22" i="8"/>
  <c r="AS22" i="8"/>
  <c r="AW22" i="8"/>
  <c r="AY22" i="8"/>
  <c r="BA22" i="8"/>
  <c r="BE22" i="8"/>
  <c r="BG22" i="8"/>
  <c r="AI23" i="8"/>
  <c r="AK23" i="8"/>
  <c r="AM23" i="8"/>
  <c r="AQ23" i="8"/>
  <c r="AS23" i="8"/>
  <c r="AW23" i="8"/>
  <c r="AY23" i="8"/>
  <c r="BA23" i="8"/>
  <c r="BE23" i="8"/>
  <c r="BG23" i="8"/>
  <c r="AH25" i="8"/>
  <c r="AI25" i="8"/>
  <c r="AJ25" i="8"/>
  <c r="AL25" i="8"/>
  <c r="AM25" i="8"/>
  <c r="AT25" i="8"/>
  <c r="AN25" i="8"/>
  <c r="AP25" i="8"/>
  <c r="AQ25" i="8"/>
  <c r="AR25" i="8"/>
  <c r="AV25" i="8"/>
  <c r="AX25" i="8"/>
  <c r="AY25" i="8"/>
  <c r="AZ25" i="8"/>
  <c r="BH25" i="8"/>
  <c r="BB25" i="8"/>
  <c r="BC25" i="8"/>
  <c r="BD25" i="8"/>
  <c r="BF25" i="8"/>
  <c r="BG25" i="8"/>
  <c r="AH26" i="8"/>
  <c r="AI26" i="8"/>
  <c r="AJ26" i="8"/>
  <c r="AL26" i="8"/>
  <c r="AM26" i="8"/>
  <c r="AT26" i="8"/>
  <c r="AN26" i="8"/>
  <c r="AP26" i="8"/>
  <c r="AQ26" i="8"/>
  <c r="AR26" i="8"/>
  <c r="AV26" i="8"/>
  <c r="AX26" i="8"/>
  <c r="AY26" i="8"/>
  <c r="AZ26" i="8"/>
  <c r="BH26" i="8"/>
  <c r="BB26" i="8"/>
  <c r="BC26" i="8"/>
  <c r="BD26" i="8"/>
  <c r="BF26" i="8"/>
  <c r="BG26" i="8"/>
  <c r="BF17" i="8"/>
  <c r="AH18" i="8"/>
  <c r="AL18" i="8"/>
  <c r="AP18" i="8"/>
  <c r="AT18" i="8"/>
  <c r="AX18" i="8"/>
  <c r="BB18" i="8"/>
  <c r="BF18" i="8"/>
  <c r="AH19" i="8"/>
  <c r="AL19" i="8"/>
  <c r="AP19" i="8"/>
  <c r="AT19" i="8"/>
  <c r="AX19" i="8"/>
  <c r="BB19" i="8"/>
  <c r="BF19" i="8"/>
  <c r="AH20" i="8"/>
  <c r="AL20" i="8"/>
  <c r="AP20" i="8"/>
  <c r="AT20" i="8"/>
  <c r="AX20" i="8"/>
  <c r="BB20" i="8"/>
  <c r="BF20" i="8"/>
  <c r="AH21" i="8"/>
  <c r="AL21" i="8"/>
  <c r="AP21" i="8"/>
  <c r="AT21" i="8"/>
  <c r="AX21" i="8"/>
  <c r="BB21" i="8"/>
  <c r="BF21" i="8"/>
  <c r="AH22" i="8"/>
  <c r="AL22" i="8"/>
  <c r="AP22" i="8"/>
  <c r="AT22" i="8"/>
  <c r="AX22" i="8"/>
  <c r="BB22" i="8"/>
  <c r="BF22" i="8"/>
  <c r="AH23" i="8"/>
  <c r="AL23" i="8"/>
  <c r="AP23" i="8"/>
  <c r="AT23" i="8"/>
  <c r="AX23" i="8"/>
  <c r="BB23" i="8"/>
  <c r="BF23" i="8"/>
  <c r="AK25" i="8"/>
  <c r="AS25" i="8"/>
  <c r="BA25" i="8"/>
  <c r="AO26" i="8"/>
  <c r="AW26" i="8"/>
  <c r="BE26" i="8"/>
  <c r="B10" i="17" l="1"/>
  <c r="B9" i="17"/>
  <c r="P25" i="23"/>
  <c r="O25" i="23"/>
  <c r="N25" i="23"/>
  <c r="M25" i="23"/>
  <c r="L25" i="23"/>
  <c r="K25" i="23"/>
  <c r="P24" i="23"/>
  <c r="O24" i="23"/>
  <c r="N24" i="23"/>
  <c r="M24" i="23"/>
  <c r="L24" i="23"/>
  <c r="K24" i="23"/>
  <c r="P22" i="23"/>
  <c r="O22" i="23"/>
  <c r="N22" i="23"/>
  <c r="M22" i="23"/>
  <c r="L22" i="23"/>
  <c r="K22" i="23"/>
  <c r="P21" i="23"/>
  <c r="O21" i="23"/>
  <c r="N21" i="23"/>
  <c r="M21" i="23"/>
  <c r="L21" i="23"/>
  <c r="K21" i="23"/>
  <c r="P20" i="23"/>
  <c r="O20" i="23"/>
  <c r="N20" i="23"/>
  <c r="M20" i="23"/>
  <c r="L20" i="23"/>
  <c r="K20" i="23"/>
  <c r="P19" i="23"/>
  <c r="O19" i="23"/>
  <c r="N19" i="23"/>
  <c r="M19" i="23"/>
  <c r="L19" i="23"/>
  <c r="K19" i="23"/>
  <c r="P18" i="23"/>
  <c r="O18" i="23"/>
  <c r="N18" i="23"/>
  <c r="M18" i="23"/>
  <c r="L18" i="23"/>
  <c r="K18" i="23"/>
  <c r="P17" i="23"/>
  <c r="O17" i="23"/>
  <c r="N17" i="23"/>
  <c r="M17" i="23"/>
  <c r="L17" i="23"/>
  <c r="K17" i="23"/>
  <c r="P16" i="23"/>
  <c r="O16" i="23"/>
  <c r="N16" i="23"/>
  <c r="M16" i="23"/>
  <c r="L16" i="23"/>
  <c r="K16" i="23"/>
  <c r="P14" i="23"/>
  <c r="O14" i="23"/>
  <c r="N14" i="23"/>
  <c r="M14" i="23"/>
  <c r="L14" i="23"/>
  <c r="K14" i="23"/>
  <c r="P13" i="23"/>
  <c r="O13" i="23"/>
  <c r="N13" i="23"/>
  <c r="M13" i="23"/>
  <c r="L13" i="23"/>
  <c r="K13" i="23"/>
  <c r="P12" i="23"/>
  <c r="O12" i="23"/>
  <c r="N12" i="23"/>
  <c r="M12" i="23"/>
  <c r="L12" i="23"/>
  <c r="K12" i="23"/>
  <c r="P11" i="23"/>
  <c r="O11" i="23"/>
  <c r="N11" i="23"/>
  <c r="M11" i="23"/>
  <c r="L11" i="23"/>
  <c r="K11" i="23"/>
  <c r="P9" i="23"/>
  <c r="O9" i="23"/>
  <c r="N9" i="23"/>
  <c r="M9" i="23"/>
  <c r="L9" i="23"/>
  <c r="K9" i="23"/>
  <c r="P25" i="22"/>
  <c r="O25" i="22"/>
  <c r="N25" i="22"/>
  <c r="M25" i="22"/>
  <c r="L25" i="22"/>
  <c r="K25" i="22"/>
  <c r="P24" i="22"/>
  <c r="O24" i="22"/>
  <c r="N24" i="22"/>
  <c r="M24" i="22"/>
  <c r="L24" i="22"/>
  <c r="K24" i="22"/>
  <c r="P22" i="22"/>
  <c r="O22" i="22"/>
  <c r="N22" i="22"/>
  <c r="M22" i="22"/>
  <c r="L22" i="22"/>
  <c r="K22" i="22"/>
  <c r="P21" i="22"/>
  <c r="O21" i="22"/>
  <c r="N21" i="22"/>
  <c r="M21" i="22"/>
  <c r="L21" i="22"/>
  <c r="K21" i="22"/>
  <c r="P20" i="22"/>
  <c r="O20" i="22"/>
  <c r="N20" i="22"/>
  <c r="M20" i="22"/>
  <c r="L20" i="22"/>
  <c r="K20" i="22"/>
  <c r="P19" i="22"/>
  <c r="O19" i="22"/>
  <c r="N19" i="22"/>
  <c r="M19" i="22"/>
  <c r="L19" i="22"/>
  <c r="K19" i="22"/>
  <c r="P18" i="22"/>
  <c r="O18" i="22"/>
  <c r="N18" i="22"/>
  <c r="M18" i="22"/>
  <c r="L18" i="22"/>
  <c r="K18" i="22"/>
  <c r="P17" i="22"/>
  <c r="O17" i="22"/>
  <c r="N17" i="22"/>
  <c r="M17" i="22"/>
  <c r="L17" i="22"/>
  <c r="K17" i="22"/>
  <c r="P16" i="22"/>
  <c r="O16" i="22"/>
  <c r="N16" i="22"/>
  <c r="M16" i="22"/>
  <c r="L16" i="22"/>
  <c r="K16" i="22"/>
  <c r="P14" i="22"/>
  <c r="O14" i="22"/>
  <c r="N14" i="22"/>
  <c r="M14" i="22"/>
  <c r="L14" i="22"/>
  <c r="K14" i="22"/>
  <c r="P13" i="22"/>
  <c r="O13" i="22"/>
  <c r="N13" i="22"/>
  <c r="M13" i="22"/>
  <c r="L13" i="22"/>
  <c r="K13" i="22"/>
  <c r="P12" i="22"/>
  <c r="O12" i="22"/>
  <c r="N12" i="22"/>
  <c r="M12" i="22"/>
  <c r="L12" i="22"/>
  <c r="K12" i="22"/>
  <c r="P11" i="22"/>
  <c r="O11" i="22"/>
  <c r="N11" i="22"/>
  <c r="M11" i="22"/>
  <c r="L11" i="22"/>
  <c r="K11" i="22"/>
  <c r="O9" i="22"/>
  <c r="P9" i="22"/>
  <c r="N9" i="22"/>
  <c r="M9" i="22"/>
  <c r="L9" i="22"/>
  <c r="R23" i="21" l="1"/>
  <c r="R22" i="21"/>
  <c r="R21" i="21"/>
  <c r="R20" i="21"/>
  <c r="R19" i="21"/>
  <c r="R18" i="21"/>
  <c r="R17" i="21"/>
  <c r="R15" i="21"/>
  <c r="R14" i="21"/>
  <c r="R13" i="21"/>
  <c r="R12" i="21"/>
  <c r="R10" i="21"/>
  <c r="R25" i="21" l="1"/>
  <c r="R26" i="21"/>
  <c r="T10" i="21"/>
  <c r="V10" i="21"/>
  <c r="T12" i="21"/>
  <c r="V12" i="21"/>
  <c r="T13" i="21"/>
  <c r="V13" i="21"/>
  <c r="T14" i="21"/>
  <c r="V14" i="21"/>
  <c r="T15" i="21"/>
  <c r="V15" i="21"/>
  <c r="T17" i="21"/>
  <c r="V17" i="21"/>
  <c r="T18" i="21"/>
  <c r="V18" i="21"/>
  <c r="T19" i="21"/>
  <c r="V19" i="21"/>
  <c r="T20" i="21"/>
  <c r="V20" i="21"/>
  <c r="T21" i="21"/>
  <c r="V21" i="21"/>
  <c r="T22" i="21"/>
  <c r="V22" i="21"/>
  <c r="T23" i="21"/>
  <c r="V23" i="21"/>
  <c r="T25" i="21"/>
  <c r="V25" i="21"/>
  <c r="T26" i="21"/>
  <c r="V26" i="21"/>
  <c r="S10" i="21"/>
  <c r="U10" i="21"/>
  <c r="S12" i="21"/>
  <c r="U12" i="21"/>
  <c r="Q13" i="21"/>
  <c r="S13" i="21"/>
  <c r="U13" i="21"/>
  <c r="Q14" i="21"/>
  <c r="S14" i="21"/>
  <c r="U14" i="21"/>
  <c r="Q15" i="21"/>
  <c r="S15" i="21"/>
  <c r="U15" i="21"/>
  <c r="Q17" i="21"/>
  <c r="S17" i="21"/>
  <c r="U17" i="21"/>
  <c r="Q18" i="21"/>
  <c r="S18" i="21"/>
  <c r="U18" i="21"/>
  <c r="Q19" i="21"/>
  <c r="S19" i="21"/>
  <c r="U19" i="21"/>
  <c r="Q20" i="21"/>
  <c r="S20" i="21"/>
  <c r="U20" i="21"/>
  <c r="Q21" i="21"/>
  <c r="S21" i="21"/>
  <c r="U21" i="21"/>
  <c r="Q22" i="21"/>
  <c r="S22" i="21"/>
  <c r="U22" i="21"/>
  <c r="Q23" i="21"/>
  <c r="S23" i="21"/>
  <c r="U23" i="21"/>
  <c r="Q25" i="21"/>
  <c r="Q26" i="21"/>
  <c r="S25" i="21"/>
  <c r="U25" i="21"/>
  <c r="S26" i="21"/>
  <c r="U26" i="21"/>
  <c r="AH26" i="12" l="1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J25" i="11"/>
  <c r="I25" i="11"/>
  <c r="H25" i="11"/>
  <c r="J24" i="11"/>
  <c r="I24" i="11"/>
  <c r="H24" i="11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6" i="7"/>
  <c r="W26" i="7"/>
  <c r="V26" i="7"/>
  <c r="U26" i="7"/>
  <c r="T26" i="7"/>
  <c r="S26" i="7"/>
  <c r="R26" i="7"/>
  <c r="Q26" i="7"/>
  <c r="P26" i="7"/>
  <c r="O26" i="7"/>
  <c r="X25" i="7"/>
  <c r="W25" i="7"/>
  <c r="V25" i="7"/>
  <c r="U25" i="7"/>
  <c r="T25" i="7"/>
  <c r="S25" i="7"/>
  <c r="R25" i="7"/>
  <c r="Q25" i="7"/>
  <c r="P25" i="7"/>
  <c r="O25" i="7"/>
  <c r="L25" i="6"/>
  <c r="K25" i="6"/>
  <c r="J25" i="6"/>
  <c r="I25" i="6"/>
  <c r="L24" i="6"/>
  <c r="K24" i="6"/>
  <c r="J24" i="6"/>
  <c r="I24" i="6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L25" i="2"/>
  <c r="K25" i="2"/>
  <c r="J25" i="2"/>
  <c r="I25" i="2"/>
  <c r="L24" i="2"/>
  <c r="K24" i="2"/>
  <c r="J24" i="2"/>
  <c r="I24" i="2"/>
  <c r="K26" i="15"/>
  <c r="J26" i="15"/>
  <c r="I26" i="15"/>
  <c r="K25" i="15"/>
  <c r="J25" i="15"/>
  <c r="I25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J10" i="15"/>
  <c r="K10" i="15"/>
  <c r="I10" i="15"/>
  <c r="J25" i="1"/>
  <c r="I25" i="1"/>
  <c r="H25" i="1"/>
  <c r="J24" i="1"/>
  <c r="I24" i="1"/>
  <c r="H24" i="1"/>
  <c r="S26" i="15"/>
  <c r="R26" i="15"/>
  <c r="Q26" i="15"/>
  <c r="P26" i="15"/>
  <c r="O26" i="15"/>
  <c r="N26" i="15"/>
  <c r="S25" i="15"/>
  <c r="R25" i="15"/>
  <c r="Q25" i="15"/>
  <c r="P25" i="15"/>
  <c r="O25" i="15"/>
  <c r="N25" i="15"/>
  <c r="N18" i="15"/>
  <c r="O18" i="15"/>
  <c r="P18" i="15"/>
  <c r="Q18" i="15"/>
  <c r="R18" i="15"/>
  <c r="S18" i="15"/>
  <c r="N19" i="15"/>
  <c r="O19" i="15"/>
  <c r="P19" i="15"/>
  <c r="Q19" i="15"/>
  <c r="R19" i="15"/>
  <c r="S19" i="15"/>
  <c r="N20" i="15"/>
  <c r="O20" i="15"/>
  <c r="P20" i="15"/>
  <c r="Q20" i="15"/>
  <c r="R20" i="15"/>
  <c r="S20" i="15"/>
  <c r="N21" i="15"/>
  <c r="O21" i="15"/>
  <c r="P21" i="15"/>
  <c r="Q21" i="15"/>
  <c r="R21" i="15"/>
  <c r="S21" i="15"/>
  <c r="N22" i="15"/>
  <c r="O22" i="15"/>
  <c r="P22" i="15"/>
  <c r="Q22" i="15"/>
  <c r="R22" i="15"/>
  <c r="S22" i="15"/>
  <c r="N23" i="15"/>
  <c r="O23" i="15"/>
  <c r="P23" i="15"/>
  <c r="Q23" i="15"/>
  <c r="R23" i="15"/>
  <c r="S23" i="15"/>
  <c r="S17" i="15"/>
  <c r="R17" i="15"/>
  <c r="Q17" i="15"/>
  <c r="P17" i="15"/>
  <c r="O17" i="15"/>
  <c r="N17" i="15"/>
  <c r="N13" i="15"/>
  <c r="O13" i="15"/>
  <c r="P13" i="15"/>
  <c r="Q13" i="15"/>
  <c r="R13" i="15"/>
  <c r="S13" i="15"/>
  <c r="N14" i="15"/>
  <c r="O14" i="15"/>
  <c r="P14" i="15"/>
  <c r="Q14" i="15"/>
  <c r="R14" i="15"/>
  <c r="S14" i="15"/>
  <c r="N15" i="15"/>
  <c r="O15" i="15"/>
  <c r="P15" i="15"/>
  <c r="Q15" i="15"/>
  <c r="R15" i="15"/>
  <c r="S15" i="15"/>
  <c r="S12" i="15"/>
  <c r="R12" i="15"/>
  <c r="Q12" i="15"/>
  <c r="P12" i="15"/>
  <c r="O12" i="15"/>
  <c r="N12" i="15"/>
  <c r="X26" i="15"/>
  <c r="W26" i="15"/>
  <c r="V26" i="15"/>
  <c r="X25" i="15"/>
  <c r="W25" i="15"/>
  <c r="V25" i="15"/>
  <c r="N10" i="15" l="1"/>
  <c r="P10" i="15"/>
  <c r="R10" i="15"/>
  <c r="O10" i="15"/>
  <c r="Q10" i="15"/>
  <c r="S10" i="15"/>
  <c r="AO23" i="9" l="1"/>
  <c r="AI23" i="9"/>
  <c r="AE23" i="9"/>
  <c r="Y23" i="9"/>
  <c r="AO22" i="9"/>
  <c r="AI22" i="9"/>
  <c r="AE22" i="9"/>
  <c r="Y22" i="9"/>
  <c r="AO21" i="9"/>
  <c r="AI21" i="9"/>
  <c r="AE21" i="9"/>
  <c r="Y21" i="9"/>
  <c r="AO20" i="9"/>
  <c r="AI20" i="9"/>
  <c r="AE20" i="9"/>
  <c r="Y20" i="9"/>
  <c r="AO19" i="9"/>
  <c r="AI19" i="9"/>
  <c r="AE19" i="9"/>
  <c r="Y19" i="9"/>
  <c r="AO18" i="9"/>
  <c r="AI18" i="9"/>
  <c r="AE18" i="9"/>
  <c r="Y18" i="9"/>
  <c r="AO17" i="9"/>
  <c r="AI17" i="9"/>
  <c r="AE17" i="9"/>
  <c r="Y17" i="9"/>
  <c r="AO15" i="9"/>
  <c r="AI15" i="9"/>
  <c r="AE15" i="9"/>
  <c r="Y15" i="9"/>
  <c r="AO14" i="9"/>
  <c r="AI14" i="9"/>
  <c r="AE14" i="9"/>
  <c r="Y14" i="9"/>
  <c r="AO13" i="9"/>
  <c r="AI13" i="9"/>
  <c r="AE13" i="9"/>
  <c r="Y13" i="9"/>
  <c r="AO12" i="9"/>
  <c r="AI12" i="9"/>
  <c r="AE12" i="9"/>
  <c r="Y12" i="9"/>
  <c r="AO10" i="9"/>
  <c r="AI10" i="9"/>
  <c r="AE10" i="9"/>
  <c r="Y10" i="9"/>
  <c r="AA10" i="9" l="1"/>
  <c r="AC10" i="9"/>
  <c r="AG10" i="9"/>
  <c r="AK10" i="9"/>
  <c r="AM10" i="9"/>
  <c r="AQ10" i="9"/>
  <c r="AA12" i="9"/>
  <c r="AC12" i="9"/>
  <c r="AG12" i="9"/>
  <c r="AK12" i="9"/>
  <c r="AM12" i="9"/>
  <c r="AQ12" i="9"/>
  <c r="AA13" i="9"/>
  <c r="AC13" i="9"/>
  <c r="AG13" i="9"/>
  <c r="AK13" i="9"/>
  <c r="AM13" i="9"/>
  <c r="AQ13" i="9"/>
  <c r="AA14" i="9"/>
  <c r="AC14" i="9"/>
  <c r="AG14" i="9"/>
  <c r="AK14" i="9"/>
  <c r="AM14" i="9"/>
  <c r="AQ14" i="9"/>
  <c r="AA15" i="9"/>
  <c r="AC15" i="9"/>
  <c r="AG15" i="9"/>
  <c r="AK15" i="9"/>
  <c r="AM15" i="9"/>
  <c r="AQ15" i="9"/>
  <c r="AA17" i="9"/>
  <c r="AC17" i="9"/>
  <c r="AG17" i="9"/>
  <c r="AK17" i="9"/>
  <c r="AM17" i="9"/>
  <c r="AQ17" i="9"/>
  <c r="AA18" i="9"/>
  <c r="AC18" i="9"/>
  <c r="AG18" i="9"/>
  <c r="AK18" i="9"/>
  <c r="AM18" i="9"/>
  <c r="AQ18" i="9"/>
  <c r="AA19" i="9"/>
  <c r="AC19" i="9"/>
  <c r="AG19" i="9"/>
  <c r="AK19" i="9"/>
  <c r="AM19" i="9"/>
  <c r="AQ19" i="9"/>
  <c r="AA20" i="9"/>
  <c r="AC20" i="9"/>
  <c r="AG20" i="9"/>
  <c r="AK20" i="9"/>
  <c r="AM20" i="9"/>
  <c r="AQ20" i="9"/>
  <c r="AA21" i="9"/>
  <c r="AC21" i="9"/>
  <c r="AG21" i="9"/>
  <c r="AK21" i="9"/>
  <c r="AM21" i="9"/>
  <c r="AQ21" i="9"/>
  <c r="AA22" i="9"/>
  <c r="AC22" i="9"/>
  <c r="AG22" i="9"/>
  <c r="AK22" i="9"/>
  <c r="AM22" i="9"/>
  <c r="AQ22" i="9"/>
  <c r="AA23" i="9"/>
  <c r="AC23" i="9"/>
  <c r="AG23" i="9"/>
  <c r="AK23" i="9"/>
  <c r="Z10" i="9"/>
  <c r="AB10" i="9"/>
  <c r="AD10" i="9"/>
  <c r="AF10" i="9"/>
  <c r="AH10" i="9"/>
  <c r="AJ10" i="9"/>
  <c r="AL10" i="9"/>
  <c r="AN10" i="9"/>
  <c r="AP10" i="9"/>
  <c r="AR10" i="9"/>
  <c r="Z12" i="9"/>
  <c r="AB12" i="9"/>
  <c r="AD12" i="9"/>
  <c r="AF12" i="9"/>
  <c r="AH12" i="9"/>
  <c r="AJ12" i="9"/>
  <c r="AL12" i="9"/>
  <c r="AN12" i="9"/>
  <c r="AP12" i="9"/>
  <c r="AR12" i="9"/>
  <c r="Z13" i="9"/>
  <c r="AB13" i="9"/>
  <c r="AD13" i="9"/>
  <c r="AF13" i="9"/>
  <c r="AH13" i="9"/>
  <c r="AJ13" i="9"/>
  <c r="AL13" i="9"/>
  <c r="AN13" i="9"/>
  <c r="AP13" i="9"/>
  <c r="AR13" i="9"/>
  <c r="Z14" i="9"/>
  <c r="AB14" i="9"/>
  <c r="AD14" i="9"/>
  <c r="AF14" i="9"/>
  <c r="AH14" i="9"/>
  <c r="AJ14" i="9"/>
  <c r="AL14" i="9"/>
  <c r="AN14" i="9"/>
  <c r="AP14" i="9"/>
  <c r="AR14" i="9"/>
  <c r="Z15" i="9"/>
  <c r="AB15" i="9"/>
  <c r="AD15" i="9"/>
  <c r="AF15" i="9"/>
  <c r="AH15" i="9"/>
  <c r="AJ15" i="9"/>
  <c r="AL15" i="9"/>
  <c r="AN15" i="9"/>
  <c r="AP15" i="9"/>
  <c r="AR15" i="9"/>
  <c r="Z17" i="9"/>
  <c r="AB17" i="9"/>
  <c r="AD17" i="9"/>
  <c r="AF17" i="9"/>
  <c r="AH17" i="9"/>
  <c r="AJ17" i="9"/>
  <c r="AL17" i="9"/>
  <c r="AN17" i="9"/>
  <c r="AP17" i="9"/>
  <c r="AR17" i="9"/>
  <c r="Z18" i="9"/>
  <c r="AB18" i="9"/>
  <c r="AD18" i="9"/>
  <c r="AF18" i="9"/>
  <c r="AH18" i="9"/>
  <c r="AJ18" i="9"/>
  <c r="AL18" i="9"/>
  <c r="AN18" i="9"/>
  <c r="AP18" i="9"/>
  <c r="AR18" i="9"/>
  <c r="Z19" i="9"/>
  <c r="AB19" i="9"/>
  <c r="AD19" i="9"/>
  <c r="AF19" i="9"/>
  <c r="AH19" i="9"/>
  <c r="AJ19" i="9"/>
  <c r="AL19" i="9"/>
  <c r="AN19" i="9"/>
  <c r="AP19" i="9"/>
  <c r="AR19" i="9"/>
  <c r="Z20" i="9"/>
  <c r="AB20" i="9"/>
  <c r="AD20" i="9"/>
  <c r="AF20" i="9"/>
  <c r="AH20" i="9"/>
  <c r="AJ20" i="9"/>
  <c r="AL20" i="9"/>
  <c r="AN20" i="9"/>
  <c r="Z21" i="9"/>
  <c r="AB21" i="9"/>
  <c r="Z23" i="9"/>
  <c r="AB23" i="9"/>
  <c r="AP20" i="9"/>
  <c r="AR20" i="9"/>
  <c r="AD21" i="9"/>
  <c r="AF21" i="9"/>
  <c r="AH21" i="9"/>
  <c r="AJ21" i="9"/>
  <c r="AL21" i="9"/>
  <c r="AN21" i="9"/>
  <c r="AP21" i="9"/>
  <c r="AR21" i="9"/>
  <c r="Z22" i="9"/>
  <c r="AB22" i="9"/>
  <c r="AD22" i="9"/>
  <c r="AF22" i="9"/>
  <c r="AH22" i="9"/>
  <c r="AJ22" i="9"/>
  <c r="AL22" i="9"/>
  <c r="AN22" i="9"/>
  <c r="AP22" i="9"/>
  <c r="AR22" i="9"/>
  <c r="AD23" i="9"/>
  <c r="AF23" i="9"/>
  <c r="AH23" i="9"/>
  <c r="AJ23" i="9"/>
  <c r="AL23" i="9"/>
  <c r="AN23" i="9"/>
  <c r="AP23" i="9"/>
  <c r="AR23" i="9"/>
  <c r="AM23" i="9"/>
  <c r="AQ23" i="9"/>
  <c r="B8" i="17" l="1"/>
  <c r="B6" i="17"/>
  <c r="W23" i="15" l="1"/>
  <c r="X23" i="15"/>
  <c r="X10" i="15" l="1"/>
  <c r="W10" i="15"/>
  <c r="V10" i="15"/>
  <c r="V22" i="15" l="1"/>
  <c r="V18" i="15"/>
  <c r="V13" i="15"/>
  <c r="V23" i="15"/>
  <c r="W20" i="15"/>
  <c r="V19" i="15"/>
  <c r="W15" i="15"/>
  <c r="V14" i="15"/>
  <c r="W21" i="15"/>
  <c r="V20" i="15"/>
  <c r="X18" i="15"/>
  <c r="V15" i="15"/>
  <c r="X13" i="15"/>
  <c r="W12" i="15"/>
  <c r="AL22" i="5"/>
  <c r="W14" i="3"/>
  <c r="AJ18" i="5"/>
  <c r="AI23" i="5"/>
  <c r="V18" i="12"/>
  <c r="X17" i="12"/>
  <c r="U21" i="12"/>
  <c r="AG22" i="12"/>
  <c r="AF19" i="12"/>
  <c r="AG23" i="12"/>
  <c r="AF20" i="12"/>
  <c r="AH21" i="12"/>
  <c r="AH12" i="12"/>
  <c r="AD17" i="12"/>
  <c r="AA20" i="12"/>
  <c r="Z17" i="12"/>
  <c r="Y18" i="12"/>
  <c r="V14" i="7"/>
  <c r="W13" i="7"/>
  <c r="O14" i="7"/>
  <c r="P13" i="7"/>
  <c r="Q12" i="7"/>
  <c r="Z23" i="5"/>
  <c r="AB21" i="5"/>
  <c r="Z18" i="5"/>
  <c r="Y13" i="5"/>
  <c r="AF12" i="5"/>
  <c r="AR15" i="5"/>
  <c r="S10" i="3"/>
  <c r="AL15" i="5"/>
  <c r="AH10" i="12"/>
  <c r="AQ13" i="5"/>
  <c r="AA12" i="12"/>
  <c r="T15" i="3"/>
  <c r="X10" i="7"/>
  <c r="P10" i="7"/>
  <c r="AK14" i="5"/>
  <c r="AE15" i="5"/>
  <c r="AD13" i="5"/>
  <c r="AF10" i="5"/>
  <c r="W17" i="15" l="1"/>
  <c r="AR14" i="5"/>
  <c r="O15" i="3"/>
  <c r="Y12" i="5"/>
  <c r="AB20" i="5"/>
  <c r="AB17" i="5"/>
  <c r="Z19" i="5"/>
  <c r="AA22" i="5"/>
  <c r="AB19" i="12"/>
  <c r="AC22" i="12"/>
  <c r="Z21" i="12"/>
  <c r="Y23" i="12"/>
  <c r="AG18" i="12"/>
  <c r="T22" i="12"/>
  <c r="T20" i="12"/>
  <c r="V19" i="12"/>
  <c r="W23" i="12"/>
  <c r="X15" i="3"/>
  <c r="S15" i="3"/>
  <c r="P15" i="3"/>
  <c r="AL14" i="5"/>
  <c r="AE13" i="5"/>
  <c r="AA12" i="5"/>
  <c r="AA13" i="5"/>
  <c r="AA18" i="5"/>
  <c r="Y20" i="5"/>
  <c r="AA21" i="5"/>
  <c r="AC12" i="5"/>
  <c r="Y17" i="5"/>
  <c r="AB18" i="5"/>
  <c r="Z20" i="5"/>
  <c r="AC21" i="5"/>
  <c r="AA23" i="5"/>
  <c r="AC19" i="5"/>
  <c r="AC23" i="5"/>
  <c r="Z12" i="5"/>
  <c r="Y18" i="5"/>
  <c r="AB19" i="5"/>
  <c r="Z21" i="5"/>
  <c r="AC22" i="5"/>
  <c r="J9" i="6"/>
  <c r="J16" i="6"/>
  <c r="J18" i="6"/>
  <c r="J20" i="6"/>
  <c r="J22" i="6"/>
  <c r="K22" i="6"/>
  <c r="L22" i="6"/>
  <c r="R10" i="7"/>
  <c r="S14" i="7"/>
  <c r="R12" i="7"/>
  <c r="P12" i="7"/>
  <c r="S13" i="7"/>
  <c r="P14" i="7"/>
  <c r="U10" i="7"/>
  <c r="U14" i="7"/>
  <c r="S10" i="7"/>
  <c r="H16" i="11"/>
  <c r="I11" i="11"/>
  <c r="AB23" i="12"/>
  <c r="AC19" i="12"/>
  <c r="Y19" i="12"/>
  <c r="Z22" i="12"/>
  <c r="AB17" i="12"/>
  <c r="Z19" i="12"/>
  <c r="AC20" i="12"/>
  <c r="AA22" i="12"/>
  <c r="Y12" i="12"/>
  <c r="AC17" i="12"/>
  <c r="AA19" i="12"/>
  <c r="Y21" i="12"/>
  <c r="AB22" i="12"/>
  <c r="AD12" i="12"/>
  <c r="AF23" i="12"/>
  <c r="AD22" i="12"/>
  <c r="AD18" i="12"/>
  <c r="AE21" i="12"/>
  <c r="AG10" i="12"/>
  <c r="AE18" i="12"/>
  <c r="AH19" i="12"/>
  <c r="AF21" i="12"/>
  <c r="AD23" i="12"/>
  <c r="AD10" i="12"/>
  <c r="AG17" i="12"/>
  <c r="AE19" i="12"/>
  <c r="AH20" i="12"/>
  <c r="AF22" i="12"/>
  <c r="X22" i="12"/>
  <c r="T18" i="12"/>
  <c r="T17" i="12"/>
  <c r="W18" i="12"/>
  <c r="U20" i="12"/>
  <c r="W21" i="12"/>
  <c r="U23" i="12"/>
  <c r="T19" i="12"/>
  <c r="U17" i="12"/>
  <c r="X18" i="12"/>
  <c r="V20" i="12"/>
  <c r="V21" i="12"/>
  <c r="U22" i="12"/>
  <c r="T23" i="12"/>
  <c r="X23" i="12"/>
  <c r="AE12" i="5"/>
  <c r="AD15" i="5"/>
  <c r="AH15" i="5"/>
  <c r="AE10" i="5"/>
  <c r="AD12" i="5"/>
  <c r="AG13" i="5"/>
  <c r="AI19" i="5"/>
  <c r="R15" i="3"/>
  <c r="AN13" i="5"/>
  <c r="AR13" i="5"/>
  <c r="AN15" i="5"/>
  <c r="AQ15" i="5"/>
  <c r="X13" i="7"/>
  <c r="U14" i="3"/>
  <c r="V14" i="3"/>
  <c r="U15" i="3"/>
  <c r="AJ15" i="5"/>
  <c r="AK22" i="5"/>
  <c r="AJ19" i="5"/>
  <c r="AJ14" i="5"/>
  <c r="AK23" i="5"/>
  <c r="AM23" i="5"/>
  <c r="H20" i="1"/>
  <c r="AI22" i="5"/>
  <c r="O10" i="7"/>
  <c r="X22" i="15"/>
  <c r="X12" i="15"/>
  <c r="X17" i="15"/>
  <c r="X21" i="15"/>
  <c r="W14" i="15"/>
  <c r="X15" i="15"/>
  <c r="W19" i="15"/>
  <c r="X20" i="15"/>
  <c r="V12" i="15"/>
  <c r="W13" i="15"/>
  <c r="X14" i="15"/>
  <c r="V17" i="15"/>
  <c r="W18" i="15"/>
  <c r="X19" i="15"/>
  <c r="V21" i="15"/>
  <c r="W22" i="15"/>
  <c r="AH13" i="5"/>
  <c r="AI14" i="5"/>
  <c r="K9" i="6"/>
  <c r="AN14" i="5"/>
  <c r="J11" i="11"/>
  <c r="AO14" i="5"/>
  <c r="P10" i="3"/>
  <c r="O10" i="3"/>
  <c r="AK15" i="5"/>
  <c r="AI15" i="5"/>
  <c r="AB12" i="5"/>
  <c r="AC20" i="5"/>
  <c r="Z13" i="5"/>
  <c r="Y19" i="5"/>
  <c r="Y23" i="5"/>
  <c r="AB13" i="5"/>
  <c r="AC17" i="5"/>
  <c r="AA19" i="5"/>
  <c r="Y21" i="5"/>
  <c r="AB22" i="5"/>
  <c r="AA17" i="5"/>
  <c r="Z22" i="5"/>
  <c r="AC13" i="5"/>
  <c r="Z17" i="5"/>
  <c r="AC18" i="5"/>
  <c r="AA20" i="5"/>
  <c r="Y22" i="5"/>
  <c r="AB23" i="5"/>
  <c r="I16" i="6"/>
  <c r="J14" i="6"/>
  <c r="J17" i="6"/>
  <c r="J19" i="6"/>
  <c r="J21" i="6"/>
  <c r="I17" i="6"/>
  <c r="I22" i="6"/>
  <c r="K14" i="6"/>
  <c r="K17" i="6"/>
  <c r="K19" i="6"/>
  <c r="K21" i="6"/>
  <c r="L9" i="6"/>
  <c r="L17" i="6"/>
  <c r="L21" i="6"/>
  <c r="O12" i="7"/>
  <c r="S12" i="7"/>
  <c r="R13" i="7"/>
  <c r="Q14" i="7"/>
  <c r="W10" i="7"/>
  <c r="U13" i="7"/>
  <c r="T14" i="7"/>
  <c r="X14" i="7"/>
  <c r="Q13" i="7"/>
  <c r="Q10" i="7"/>
  <c r="O13" i="7"/>
  <c r="R14" i="7"/>
  <c r="V10" i="7"/>
  <c r="V13" i="7"/>
  <c r="J19" i="11"/>
  <c r="H17" i="11"/>
  <c r="I18" i="11"/>
  <c r="I19" i="11"/>
  <c r="J12" i="11"/>
  <c r="J16" i="11"/>
  <c r="H13" i="11"/>
  <c r="H9" i="11"/>
  <c r="Z12" i="12"/>
  <c r="Z18" i="12"/>
  <c r="AC18" i="12"/>
  <c r="Y22" i="12"/>
  <c r="AA21" i="12"/>
  <c r="AA17" i="12"/>
  <c r="AB20" i="12"/>
  <c r="AC23" i="12"/>
  <c r="AB12" i="12"/>
  <c r="AA18" i="12"/>
  <c r="Y20" i="12"/>
  <c r="AB21" i="12"/>
  <c r="Z23" i="12"/>
  <c r="AC12" i="12"/>
  <c r="Y17" i="12"/>
  <c r="AB18" i="12"/>
  <c r="Z20" i="12"/>
  <c r="AC21" i="12"/>
  <c r="AA23" i="12"/>
  <c r="AE10" i="12"/>
  <c r="AE17" i="12"/>
  <c r="AH17" i="12"/>
  <c r="AD21" i="12"/>
  <c r="AE20" i="12"/>
  <c r="AF10" i="12"/>
  <c r="AH18" i="12"/>
  <c r="AE12" i="12"/>
  <c r="AG19" i="12"/>
  <c r="AH22" i="12"/>
  <c r="AF12" i="12"/>
  <c r="AF17" i="12"/>
  <c r="AD19" i="12"/>
  <c r="AG20" i="12"/>
  <c r="AE22" i="12"/>
  <c r="AH23" i="12"/>
  <c r="AG12" i="12"/>
  <c r="AF18" i="12"/>
  <c r="AD20" i="12"/>
  <c r="AG21" i="12"/>
  <c r="AE23" i="12"/>
  <c r="W19" i="12"/>
  <c r="W17" i="12"/>
  <c r="U19" i="12"/>
  <c r="X20" i="12"/>
  <c r="V22" i="12"/>
  <c r="V17" i="12"/>
  <c r="W20" i="12"/>
  <c r="U18" i="12"/>
  <c r="X19" i="12"/>
  <c r="T21" i="12"/>
  <c r="X21" i="12"/>
  <c r="W22" i="12"/>
  <c r="V23" i="12"/>
  <c r="AD10" i="5"/>
  <c r="AH10" i="5"/>
  <c r="AG12" i="5"/>
  <c r="AF13" i="5"/>
  <c r="AF15" i="5"/>
  <c r="AG10" i="5"/>
  <c r="AH12" i="5"/>
  <c r="AG15" i="5"/>
  <c r="Q10" i="3"/>
  <c r="Q15" i="3"/>
  <c r="R10" i="3"/>
  <c r="J14" i="2"/>
  <c r="AP13" i="5"/>
  <c r="AQ14" i="5"/>
  <c r="AP15" i="5"/>
  <c r="AO13" i="5"/>
  <c r="AP14" i="5"/>
  <c r="AO15" i="5"/>
  <c r="T10" i="7"/>
  <c r="T13" i="7"/>
  <c r="W14" i="7"/>
  <c r="J19" i="1"/>
  <c r="H16" i="1"/>
  <c r="I21" i="1"/>
  <c r="V15" i="3"/>
  <c r="T14" i="3"/>
  <c r="X14" i="3"/>
  <c r="W15" i="3"/>
  <c r="AL18" i="5"/>
  <c r="AJ23" i="5"/>
  <c r="AK18" i="5"/>
  <c r="AM15" i="5"/>
  <c r="AJ22" i="5"/>
  <c r="AM22" i="5"/>
  <c r="AL19" i="5"/>
  <c r="J11" i="1"/>
  <c r="H13" i="1"/>
  <c r="H18" i="1"/>
  <c r="I16" i="1"/>
  <c r="J17" i="1"/>
  <c r="I20" i="1"/>
  <c r="J21" i="1"/>
  <c r="AM19" i="5"/>
  <c r="AM14" i="5"/>
  <c r="AI18" i="5"/>
  <c r="AM18" i="5"/>
  <c r="AL23" i="5"/>
  <c r="S17" i="7"/>
  <c r="O22" i="7"/>
  <c r="S19" i="7"/>
  <c r="O23" i="7"/>
  <c r="AH17" i="5"/>
  <c r="AF19" i="5"/>
  <c r="AG22" i="5"/>
  <c r="S18" i="3"/>
  <c r="R20" i="3"/>
  <c r="S23" i="3"/>
  <c r="AP17" i="5"/>
  <c r="AO18" i="5"/>
  <c r="AR19" i="5"/>
  <c r="AP21" i="5"/>
  <c r="AN23" i="5"/>
  <c r="U18" i="7"/>
  <c r="X19" i="7"/>
  <c r="V21" i="7"/>
  <c r="X23" i="7"/>
  <c r="W18" i="3"/>
  <c r="V19" i="3"/>
  <c r="U20" i="3"/>
  <c r="X21" i="3"/>
  <c r="V23" i="3"/>
  <c r="R15" i="7"/>
  <c r="AA15" i="5"/>
  <c r="R12" i="3"/>
  <c r="P14" i="3"/>
  <c r="I11" i="6"/>
  <c r="AB15" i="12"/>
  <c r="X15" i="12"/>
  <c r="AL13" i="5"/>
  <c r="O13" i="3"/>
  <c r="I13" i="6"/>
  <c r="AE15" i="12"/>
  <c r="Q18" i="7" l="1"/>
  <c r="I20" i="11"/>
  <c r="AO12" i="5"/>
  <c r="AD14" i="12"/>
  <c r="W22" i="3"/>
  <c r="X17" i="3"/>
  <c r="W20" i="7"/>
  <c r="V17" i="7"/>
  <c r="X22" i="7"/>
  <c r="AO22" i="5"/>
  <c r="AQ20" i="5"/>
  <c r="P22" i="3"/>
  <c r="S19" i="3"/>
  <c r="Q17" i="3"/>
  <c r="S22" i="3"/>
  <c r="P21" i="3"/>
  <c r="AF23" i="5"/>
  <c r="AH21" i="5"/>
  <c r="AE20" i="5"/>
  <c r="AG18" i="5"/>
  <c r="Q21" i="7"/>
  <c r="P18" i="7"/>
  <c r="Q20" i="7"/>
  <c r="X19" i="3"/>
  <c r="P23" i="3"/>
  <c r="L11" i="2"/>
  <c r="I12" i="11"/>
  <c r="I21" i="11"/>
  <c r="L19" i="6"/>
  <c r="L14" i="6"/>
  <c r="K11" i="6"/>
  <c r="AK19" i="5"/>
  <c r="L18" i="6"/>
  <c r="K18" i="6"/>
  <c r="I12" i="2"/>
  <c r="I9" i="2"/>
  <c r="K13" i="2"/>
  <c r="AH14" i="12"/>
  <c r="T17" i="3"/>
  <c r="U22" i="3"/>
  <c r="V22" i="3"/>
  <c r="U19" i="3"/>
  <c r="V18" i="3"/>
  <c r="T23" i="7"/>
  <c r="W23" i="7"/>
  <c r="U21" i="7"/>
  <c r="X18" i="7"/>
  <c r="T18" i="7"/>
  <c r="AR23" i="5"/>
  <c r="AN19" i="5"/>
  <c r="AR22" i="5"/>
  <c r="AN22" i="5"/>
  <c r="AO17" i="5"/>
  <c r="O19" i="3"/>
  <c r="R23" i="3"/>
  <c r="O22" i="3"/>
  <c r="R19" i="3"/>
  <c r="P17" i="3"/>
  <c r="AD21" i="5"/>
  <c r="AD17" i="5"/>
  <c r="AF22" i="5"/>
  <c r="AH20" i="5"/>
  <c r="AD20" i="5"/>
  <c r="AF18" i="5"/>
  <c r="AG17" i="5"/>
  <c r="R22" i="7"/>
  <c r="O21" i="7"/>
  <c r="Q19" i="7"/>
  <c r="P23" i="7"/>
  <c r="O20" i="7"/>
  <c r="X23" i="3"/>
  <c r="T23" i="3"/>
  <c r="U18" i="3"/>
  <c r="W23" i="3"/>
  <c r="X22" i="3"/>
  <c r="T22" i="3"/>
  <c r="U21" i="3"/>
  <c r="W19" i="3"/>
  <c r="U17" i="3"/>
  <c r="W22" i="7"/>
  <c r="U20" i="7"/>
  <c r="W18" i="7"/>
  <c r="U23" i="7"/>
  <c r="W21" i="7"/>
  <c r="T20" i="7"/>
  <c r="V18" i="7"/>
  <c r="AQ22" i="5"/>
  <c r="AO20" i="5"/>
  <c r="AQ18" i="5"/>
  <c r="AO23" i="5"/>
  <c r="AQ21" i="5"/>
  <c r="AO19" i="5"/>
  <c r="AQ17" i="5"/>
  <c r="I19" i="2"/>
  <c r="I17" i="2"/>
  <c r="R22" i="3"/>
  <c r="P20" i="3"/>
  <c r="R18" i="3"/>
  <c r="S17" i="3"/>
  <c r="O17" i="3"/>
  <c r="R21" i="3"/>
  <c r="O20" i="3"/>
  <c r="Q18" i="3"/>
  <c r="AE22" i="5"/>
  <c r="AG20" i="5"/>
  <c r="AE18" i="5"/>
  <c r="AF17" i="5"/>
  <c r="AH22" i="5"/>
  <c r="AD22" i="5"/>
  <c r="AF20" i="5"/>
  <c r="AH18" i="5"/>
  <c r="AD18" i="5"/>
  <c r="S23" i="7"/>
  <c r="R20" i="7"/>
  <c r="O19" i="7"/>
  <c r="Q23" i="7"/>
  <c r="P20" i="7"/>
  <c r="S20" i="7"/>
  <c r="R17" i="7"/>
  <c r="H22" i="11"/>
  <c r="AP12" i="5"/>
  <c r="J13" i="2"/>
  <c r="P13" i="3"/>
  <c r="U15" i="12"/>
  <c r="AH15" i="12"/>
  <c r="AA15" i="12"/>
  <c r="I22" i="11"/>
  <c r="P21" i="7"/>
  <c r="Q22" i="7"/>
  <c r="S12" i="3"/>
  <c r="Q14" i="3"/>
  <c r="I19" i="1"/>
  <c r="J16" i="1"/>
  <c r="L14" i="2"/>
  <c r="AR12" i="5"/>
  <c r="AM13" i="5"/>
  <c r="H21" i="1"/>
  <c r="J22" i="1"/>
  <c r="I17" i="1"/>
  <c r="H11" i="1"/>
  <c r="W21" i="3"/>
  <c r="J18" i="1"/>
  <c r="I11" i="1"/>
  <c r="AR18" i="5"/>
  <c r="J9" i="2"/>
  <c r="Q21" i="3"/>
  <c r="Q12" i="3"/>
  <c r="P12" i="3"/>
  <c r="AG15" i="12"/>
  <c r="AG14" i="12"/>
  <c r="AF14" i="12"/>
  <c r="W15" i="12"/>
  <c r="I13" i="11"/>
  <c r="J9" i="11"/>
  <c r="H19" i="11"/>
  <c r="J18" i="11"/>
  <c r="I17" i="11"/>
  <c r="I16" i="11"/>
  <c r="R23" i="7"/>
  <c r="Q15" i="7"/>
  <c r="L11" i="6"/>
  <c r="K13" i="6"/>
  <c r="J13" i="6"/>
  <c r="I19" i="6"/>
  <c r="AB15" i="5"/>
  <c r="Q13" i="3"/>
  <c r="O12" i="3"/>
  <c r="H19" i="1"/>
  <c r="I14" i="6"/>
  <c r="AI13" i="5"/>
  <c r="H14" i="11"/>
  <c r="I9" i="1"/>
  <c r="J14" i="1"/>
  <c r="AN12" i="5"/>
  <c r="T21" i="3"/>
  <c r="U23" i="3"/>
  <c r="X20" i="3"/>
  <c r="T20" i="3"/>
  <c r="W17" i="3"/>
  <c r="T19" i="7"/>
  <c r="T22" i="7"/>
  <c r="V20" i="7"/>
  <c r="W19" i="7"/>
  <c r="U17" i="7"/>
  <c r="AQ23" i="5"/>
  <c r="AO21" i="5"/>
  <c r="AP20" i="5"/>
  <c r="AQ19" i="5"/>
  <c r="AN18" i="5"/>
  <c r="K22" i="2"/>
  <c r="K16" i="2"/>
  <c r="Q20" i="3"/>
  <c r="O18" i="3"/>
  <c r="AE23" i="5"/>
  <c r="AG21" i="5"/>
  <c r="AE19" i="5"/>
  <c r="S18" i="7"/>
  <c r="R21" i="7"/>
  <c r="V21" i="3"/>
  <c r="T19" i="3"/>
  <c r="V17" i="3"/>
  <c r="V20" i="3"/>
  <c r="X18" i="3"/>
  <c r="T18" i="3"/>
  <c r="V23" i="7"/>
  <c r="X21" i="7"/>
  <c r="T21" i="7"/>
  <c r="V19" i="7"/>
  <c r="X17" i="7"/>
  <c r="T17" i="7"/>
  <c r="V22" i="7"/>
  <c r="U22" i="7"/>
  <c r="X20" i="7"/>
  <c r="U19" i="7"/>
  <c r="W17" i="7"/>
  <c r="AP23" i="5"/>
  <c r="AR21" i="5"/>
  <c r="AN21" i="5"/>
  <c r="AP19" i="5"/>
  <c r="AR17" i="5"/>
  <c r="AN17" i="5"/>
  <c r="AP22" i="5"/>
  <c r="AR20" i="5"/>
  <c r="AN20" i="5"/>
  <c r="AP18" i="5"/>
  <c r="J21" i="2"/>
  <c r="J18" i="2"/>
  <c r="I20" i="2"/>
  <c r="Q23" i="3"/>
  <c r="S21" i="3"/>
  <c r="O21" i="3"/>
  <c r="Q19" i="3"/>
  <c r="Q22" i="3"/>
  <c r="S20" i="3"/>
  <c r="R17" i="3"/>
  <c r="AH23" i="5"/>
  <c r="AD23" i="5"/>
  <c r="AF21" i="5"/>
  <c r="AH19" i="5"/>
  <c r="AD19" i="5"/>
  <c r="AG23" i="5"/>
  <c r="AE21" i="5"/>
  <c r="AG19" i="5"/>
  <c r="AE17" i="5"/>
  <c r="P22" i="7"/>
  <c r="Q17" i="7"/>
  <c r="S22" i="7"/>
  <c r="O18" i="7"/>
  <c r="S21" i="7"/>
  <c r="R18" i="7"/>
  <c r="O17" i="7"/>
  <c r="P19" i="7"/>
  <c r="T15" i="7"/>
  <c r="W15" i="7"/>
  <c r="AJ13" i="5"/>
  <c r="AK13" i="5"/>
  <c r="W20" i="3"/>
  <c r="H12" i="1"/>
  <c r="L9" i="2"/>
  <c r="K19" i="2"/>
  <c r="I13" i="2"/>
  <c r="I11" i="2"/>
  <c r="S14" i="3"/>
  <c r="P19" i="3"/>
  <c r="T15" i="12"/>
  <c r="V15" i="12"/>
  <c r="AE14" i="12"/>
  <c r="AF15" i="12"/>
  <c r="AC15" i="12"/>
  <c r="H12" i="11"/>
  <c r="H21" i="11"/>
  <c r="J17" i="11"/>
  <c r="J22" i="11"/>
  <c r="R19" i="7"/>
  <c r="S15" i="7"/>
  <c r="P15" i="7"/>
  <c r="J11" i="6"/>
  <c r="I21" i="6"/>
  <c r="Y15" i="5"/>
  <c r="I13" i="1"/>
  <c r="R13" i="3"/>
  <c r="K14" i="2"/>
  <c r="J12" i="2"/>
  <c r="I18" i="1"/>
  <c r="J13" i="1"/>
  <c r="H17" i="1"/>
  <c r="L13" i="2"/>
  <c r="L12" i="2"/>
  <c r="J11" i="2"/>
  <c r="K12" i="2"/>
  <c r="K9" i="2"/>
  <c r="O23" i="3"/>
  <c r="P18" i="3"/>
  <c r="O14" i="3"/>
  <c r="R14" i="3"/>
  <c r="AD15" i="12"/>
  <c r="Z15" i="12"/>
  <c r="Y15" i="12"/>
  <c r="H18" i="11"/>
  <c r="I14" i="11"/>
  <c r="I9" i="11"/>
  <c r="J13" i="11"/>
  <c r="J21" i="11"/>
  <c r="H20" i="11"/>
  <c r="J20" i="11"/>
  <c r="P17" i="7"/>
  <c r="O15" i="7"/>
  <c r="L20" i="6"/>
  <c r="L16" i="6"/>
  <c r="I18" i="6"/>
  <c r="K20" i="6"/>
  <c r="K16" i="6"/>
  <c r="I20" i="6"/>
  <c r="I9" i="6"/>
  <c r="AC15" i="5"/>
  <c r="Z15" i="5"/>
  <c r="S13" i="3"/>
  <c r="J20" i="1"/>
  <c r="J14" i="11"/>
  <c r="H11" i="11"/>
  <c r="K11" i="2"/>
  <c r="L13" i="6"/>
  <c r="I14" i="2"/>
  <c r="AQ12" i="5"/>
  <c r="AM21" i="5" l="1"/>
  <c r="AK21" i="5"/>
  <c r="AL21" i="5"/>
  <c r="AJ21" i="5"/>
  <c r="AI21" i="5"/>
  <c r="AJ20" i="5"/>
  <c r="AM20" i="5"/>
  <c r="AK20" i="5"/>
  <c r="AL20" i="5"/>
  <c r="AI20" i="5"/>
  <c r="V10" i="3"/>
  <c r="T10" i="3"/>
  <c r="U10" i="3"/>
  <c r="X10" i="3"/>
  <c r="W10" i="3"/>
  <c r="J12" i="6"/>
  <c r="L12" i="6"/>
  <c r="I12" i="6"/>
  <c r="K12" i="6"/>
  <c r="Z14" i="12"/>
  <c r="Y14" i="12"/>
  <c r="AC14" i="12"/>
  <c r="AB14" i="12"/>
  <c r="AA14" i="12"/>
  <c r="T12" i="3"/>
  <c r="U12" i="3"/>
  <c r="V12" i="3"/>
  <c r="X12" i="3"/>
  <c r="W12" i="3"/>
  <c r="U14" i="12"/>
  <c r="V14" i="12"/>
  <c r="X14" i="12"/>
  <c r="T14" i="12"/>
  <c r="W14" i="12"/>
  <c r="AE13" i="12"/>
  <c r="AD13" i="12"/>
  <c r="AH13" i="12"/>
  <c r="AF13" i="12"/>
  <c r="AG13" i="12"/>
  <c r="V13" i="12"/>
  <c r="X13" i="12"/>
  <c r="W13" i="12"/>
  <c r="T13" i="12"/>
  <c r="U13" i="12"/>
  <c r="J9" i="1"/>
  <c r="V15" i="7"/>
  <c r="U15" i="7"/>
  <c r="J17" i="2"/>
  <c r="J22" i="2"/>
  <c r="T13" i="3"/>
  <c r="W13" i="3"/>
  <c r="V13" i="3"/>
  <c r="X13" i="3"/>
  <c r="U13" i="3"/>
  <c r="AG14" i="5"/>
  <c r="AF14" i="5"/>
  <c r="AH14" i="5"/>
  <c r="AE14" i="5"/>
  <c r="AD14" i="5"/>
  <c r="Y13" i="12"/>
  <c r="AC13" i="12"/>
  <c r="AA13" i="12"/>
  <c r="AB13" i="12"/>
  <c r="Z13" i="12"/>
  <c r="J20" i="2"/>
  <c r="K18" i="2"/>
  <c r="L18" i="2"/>
  <c r="L20" i="2"/>
  <c r="L22" i="2"/>
  <c r="X12" i="7"/>
  <c r="T12" i="7"/>
  <c r="V12" i="7"/>
  <c r="W12" i="7"/>
  <c r="U12" i="7"/>
  <c r="AO10" i="5"/>
  <c r="AQ10" i="5"/>
  <c r="AR10" i="5"/>
  <c r="AN10" i="5"/>
  <c r="AP10" i="5"/>
  <c r="AJ12" i="5"/>
  <c r="AI12" i="5"/>
  <c r="AM12" i="5"/>
  <c r="AL12" i="5"/>
  <c r="AK12" i="5"/>
  <c r="AB10" i="12"/>
  <c r="AC10" i="12"/>
  <c r="AA10" i="12"/>
  <c r="Y10" i="12"/>
  <c r="Z10" i="12"/>
  <c r="H14" i="1"/>
  <c r="I14" i="1"/>
  <c r="H9" i="1"/>
  <c r="H22" i="1"/>
  <c r="I22" i="1"/>
  <c r="X15" i="7"/>
  <c r="AL17" i="5"/>
  <c r="AJ17" i="5"/>
  <c r="AM17" i="5"/>
  <c r="AK17" i="5"/>
  <c r="AI17" i="5"/>
  <c r="I16" i="2"/>
  <c r="I18" i="2"/>
  <c r="I21" i="2"/>
  <c r="I22" i="2"/>
  <c r="J16" i="2"/>
  <c r="J19" i="2"/>
  <c r="K17" i="2"/>
  <c r="K20" i="2"/>
  <c r="K21" i="2"/>
  <c r="L16" i="2"/>
  <c r="L17" i="2"/>
  <c r="L19" i="2"/>
  <c r="L21" i="2"/>
  <c r="AJ10" i="5"/>
  <c r="AK10" i="5"/>
  <c r="AI10" i="5"/>
  <c r="AM10" i="5"/>
  <c r="AL10" i="5"/>
  <c r="J12" i="1"/>
  <c r="I12" i="1"/>
  <c r="Y14" i="5" l="1"/>
  <c r="AB14" i="5"/>
  <c r="Z14" i="5"/>
  <c r="AC14" i="5"/>
  <c r="AA14" i="5"/>
  <c r="Y10" i="5"/>
  <c r="Z10" i="5"/>
  <c r="AA10" i="5"/>
  <c r="AC10" i="5"/>
  <c r="AB10" i="5"/>
  <c r="T12" i="12" l="1"/>
  <c r="X12" i="12"/>
  <c r="W12" i="12"/>
  <c r="U12" i="12"/>
  <c r="V12" i="12"/>
  <c r="X10" i="12"/>
  <c r="W10" i="12"/>
  <c r="U10" i="12"/>
  <c r="T10" i="12"/>
  <c r="V10" i="12"/>
</calcChain>
</file>

<file path=xl/sharedStrings.xml><?xml version="1.0" encoding="utf-8"?>
<sst xmlns="http://schemas.openxmlformats.org/spreadsheetml/2006/main" count="1256" uniqueCount="133">
  <si>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</si>
  <si>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</si>
  <si>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</si>
  <si>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</si>
  <si>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</si>
  <si>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</si>
  <si>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</si>
  <si>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</si>
  <si>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</si>
  <si>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</si>
  <si>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</si>
  <si>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</si>
  <si>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</si>
  <si>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</si>
  <si>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</si>
  <si>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</si>
  <si>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</si>
  <si>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</si>
  <si>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</si>
  <si>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</si>
  <si>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</si>
  <si>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</si>
  <si>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</si>
  <si>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</si>
  <si>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</si>
  <si>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</si>
  <si>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</si>
  <si>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</si>
  <si>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</si>
  <si>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</si>
  <si>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</si>
  <si>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</si>
  <si>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</si>
  <si>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</si>
  <si>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</si>
  <si>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</si>
  <si>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</si>
  <si>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</si>
  <si>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</si>
  <si>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</si>
  <si>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</si>
  <si>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</si>
  <si>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</si>
  <si>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</si>
  <si>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</si>
  <si>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</si>
  <si>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</si>
  <si>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</si>
  <si>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</si>
  <si>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</si>
  <si>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</si>
  <si>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</si>
  <si>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</si>
  <si>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</si>
  <si>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</si>
  <si>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</si>
  <si>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</si>
  <si>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</si>
  <si>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</si>
  <si>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</si>
  <si>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</si>
  <si>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</si>
  <si>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</si>
  <si>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</si>
  <si>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</si>
  <si>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</si>
  <si>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</si>
  <si>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</si>
  <si>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</si>
  <si>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</si>
  <si>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</si>
  <si>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</si>
  <si>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</si>
  <si>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</si>
  <si>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</si>
  <si>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</si>
  <si>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</si>
  <si>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</si>
  <si>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</si>
  <si>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</si>
  <si>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</si>
  <si>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</si>
  <si>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</si>
  <si>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</si>
  <si>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</si>
  <si>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</si>
  <si>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</si>
  <si>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</si>
  <si>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Muito relevante</t>
  </si>
  <si>
    <t>Relevante</t>
  </si>
  <si>
    <t>Pouco ou nada relevante</t>
  </si>
  <si>
    <t>Quadro 1. Qual a situação que melhor descreve a sua empresa no momento de resposta a este questionário?</t>
  </si>
  <si>
    <t>Quadro 2. Qual o impacto dos seguintes motivos para o encerramento definitivo da sua empresa?</t>
  </si>
  <si>
    <t>Está a aumentar muito</t>
  </si>
  <si>
    <t>Está a aumentar pouco</t>
  </si>
  <si>
    <t>Sem alteração</t>
  </si>
  <si>
    <t>Está a diminuir pouco</t>
  </si>
  <si>
    <t>Está a diminuir muito</t>
  </si>
  <si>
    <t>Evolução das medidas de contenção</t>
  </si>
  <si>
    <t>Variações nas encomendas/clientes</t>
  </si>
  <si>
    <t>Alterações na cadeia de fornecimentos</t>
  </si>
  <si>
    <t>Variações no pessoal ao serviço da empresa</t>
  </si>
  <si>
    <t>Impacto muito positivo</t>
  </si>
  <si>
    <t>Impacto positivo</t>
  </si>
  <si>
    <t>Impacto negativo</t>
  </si>
  <si>
    <t>Impacto muito negativo</t>
  </si>
  <si>
    <t>Em teletrabalho</t>
  </si>
  <si>
    <t>Com presença alternada nas instalações da empresa</t>
  </si>
  <si>
    <t>Não tem pessoas nesta situação</t>
  </si>
  <si>
    <t>Quadro 11. A sua empresa beneficiou ou está a planear beneficiar de uma ou mais das seguintes medidas apresentadas pelo Governo devido à pandemia COVID-19?</t>
  </si>
  <si>
    <t>Quadro 10. Tendo em conta os requisitos de higiene e segurança necessários para a retoma da atividade, como caracteriza a relevância das seguintes situações na dificuldade de cumprimento destes requisitos?</t>
  </si>
  <si>
    <t>Disponibilidade de material de proteção individual (máscaras, viseiras, desinfetante, etc.)</t>
  </si>
  <si>
    <t>Restrições no espaço físico</t>
  </si>
  <si>
    <t>Custos elevados</t>
  </si>
  <si>
    <t>Falta de informação sobre os requisitos necessários</t>
  </si>
  <si>
    <t>Inexistência, na empresa, de capacidade técnica em higiene e segurança no trabalho</t>
  </si>
  <si>
    <t xml:space="preserve"> Quadro 3. Na 1ª quinzena de maio, a pandemia COVID-19 está a ter um impacto no volume de negócios da sua empresa? (compare com a situação expectável na ausência dos efeitos da pandemia)</t>
  </si>
  <si>
    <t>Quadro 3.1 Indique a melhor estimativa para a redução ou aumento no volume de negócios da sua empresa na 1ª quinzena de maio de 2020</t>
  </si>
  <si>
    <t>Quadro 4. Como está a evoluir o volume de negócios da sua empresa na 1ª quinzena de maio de 2020? (compare com a 2ª quinzena de abril de 2020)</t>
  </si>
  <si>
    <t>Quadro 5. Como caracteriza o impacto dos seguintes motivos para a evolução do volume de negócios da sua empresa, na 1ª quinzena de maio de 2020? (compare com a 2ª quinzena de abril de 2020)</t>
  </si>
  <si>
    <t>Quadro 6. Na 1ª quinzena de maio, a pandemia COVID-19 está a ter um impacto no número de pessoas ao serviço efetivamente a trabalhar na sua empresa? (compare com a situação expectável na ausência dos efeitos da pandemia)</t>
  </si>
  <si>
    <t>Quadro 6.1. Indique a melhor estimativa para a redução ou aumento nas pessoas ao serviço da sua empresa na 1ª quinzena de maio de 2020</t>
  </si>
  <si>
    <t>Quadro 7. Como está a evoluir o pessoal ao serviço efetivamente a trabalhar na sua empresa na 1ª quinzena de maio de 2020? (compare com a 2ª quinzena de abril de 2020)</t>
  </si>
  <si>
    <t>Quadro 8. Como caracteriza o impacto dos seguintes motivos para a evolução do pessoal ao serviço efetivamente a trabalhar na sua empresa na 1ª quinzena de maio de 2020? (compare com a 2ª quinzena de abril de 2020)</t>
  </si>
  <si>
    <t>Quadro 9. Relativamente ao pessoal ao serviço efetivamente a trabalhar, indique a percentagem de pessoas que, na 1ª quinzena de maio de 2020, estão em teletrabalho ou a trabalhar com presença alternada nas instalações da empresa</t>
  </si>
  <si>
    <t>Quadro 12. Devido aos efeitos da pandemia COVID-19, a sua empresa aumentou o recurso ao crédito bancário ou outro tipo de crédito, na 1ª quinzena de maio 2020?</t>
  </si>
  <si>
    <t>Quadro 12.1 Indique em que condições a empresa acedeu ao crédito, na 1ª quizena de maio 2020, face às anteriormente praticadas</t>
  </si>
  <si>
    <t>Quadro 13. Nota Técnica</t>
  </si>
  <si>
    <t>1ª quinzena de maio 2020</t>
  </si>
  <si>
    <t>Alteração do número de pessoas ao serviço em layoff</t>
  </si>
  <si>
    <t>Variação do número de contratos por tempo indeterminado</t>
  </si>
  <si>
    <t>Variação do número de contrato a prazo</t>
  </si>
  <si>
    <t>Variações dos dias de faltas por doença ou para apoio à família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</si>
</sst>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/>
      <bottom/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764000366222"/>
      </left>
      <right/>
      <top/>
      <bottom/>
      <diagonal/>
    </border>
    <border>
      <left/>
      <right style="medium">
        <color theme="0" tint="-0.1498458815271462"/>
      </right>
      <top/>
      <bottom/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458815271462"/>
      </right>
      <top/>
      <bottom/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/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458815271462"/>
      </left>
      <right/>
      <top/>
      <bottom/>
      <diagonal/>
    </border>
    <border>
      <left/>
      <right style="medium">
        <color theme="0" tint="-0.14981536301767021"/>
      </right>
      <top/>
      <bottom/>
      <diagonal/>
    </border>
    <border>
      <left style="medium">
        <color theme="0" tint="-0.14984588152714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1536301767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3" fontId="2" fillId="2" borderId="35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1" fontId="2" fillId="0" borderId="41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0" fillId="0" borderId="41" xfId="0" applyBorder="1"/>
    <xf numFmtId="3" fontId="2" fillId="0" borderId="42" xfId="0" applyNumberFormat="1" applyFont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0" fillId="0" borderId="27" xfId="0" applyBorder="1"/>
    <xf numFmtId="164" fontId="2" fillId="2" borderId="35" xfId="0" applyNumberFormat="1" applyFont="1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0" fillId="0" borderId="42" xfId="0" applyBorder="1"/>
    <xf numFmtId="164" fontId="2" fillId="0" borderId="28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vertical="center"/>
    </xf>
    <xf numFmtId="164" fontId="2" fillId="2" borderId="52" xfId="0" applyNumberFormat="1" applyFont="1" applyFill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164" fontId="2" fillId="0" borderId="54" xfId="0" applyNumberFormat="1" applyFont="1" applyBorder="1" applyAlignment="1">
      <alignment wrapText="1"/>
    </xf>
    <xf numFmtId="164" fontId="2" fillId="0" borderId="55" xfId="0" applyNumberFormat="1" applyFont="1" applyBorder="1" applyAlignment="1">
      <alignment wrapText="1"/>
    </xf>
    <xf numFmtId="164" fontId="2" fillId="0" borderId="56" xfId="0" applyNumberFormat="1" applyFont="1" applyBorder="1" applyAlignment="1">
      <alignment wrapText="1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164" fontId="2" fillId="2" borderId="57" xfId="0" applyNumberFormat="1" applyFont="1" applyFill="1" applyBorder="1" applyAlignment="1">
      <alignment vertical="center"/>
    </xf>
    <xf numFmtId="164" fontId="2" fillId="0" borderId="58" xfId="0" applyNumberFormat="1" applyFont="1" applyBorder="1" applyAlignment="1">
      <alignment wrapText="1"/>
    </xf>
    <xf numFmtId="164" fontId="2" fillId="0" borderId="57" xfId="0" applyNumberFormat="1" applyFont="1" applyBorder="1" applyAlignment="1">
      <alignment vertical="center"/>
    </xf>
    <xf numFmtId="0" fontId="0" fillId="0" borderId="58" xfId="0" applyBorder="1"/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3" fillId="0" borderId="41" xfId="0" applyFont="1" applyBorder="1" applyAlignment="1">
      <alignment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64" fontId="2" fillId="2" borderId="59" xfId="0" applyNumberFormat="1" applyFont="1" applyFill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2" borderId="60" xfId="0" applyNumberFormat="1" applyFont="1" applyFill="1" applyBorder="1" applyAlignment="1">
      <alignment vertical="center"/>
    </xf>
    <xf numFmtId="164" fontId="2" fillId="2" borderId="61" xfId="0" applyNumberFormat="1" applyFont="1" applyFill="1" applyBorder="1" applyAlignment="1">
      <alignment vertical="center"/>
    </xf>
    <xf numFmtId="164" fontId="2" fillId="0" borderId="62" xfId="0" applyNumberFormat="1" applyFont="1" applyBorder="1" applyAlignment="1">
      <alignment wrapText="1"/>
    </xf>
    <xf numFmtId="164" fontId="2" fillId="0" borderId="63" xfId="0" applyNumberFormat="1" applyFont="1" applyBorder="1" applyAlignment="1">
      <alignment wrapText="1"/>
    </xf>
    <xf numFmtId="164" fontId="2" fillId="0" borderId="60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0" fontId="0" fillId="0" borderId="62" xfId="0" applyBorder="1"/>
    <xf numFmtId="0" fontId="0" fillId="0" borderId="63" xfId="0" applyBorder="1"/>
    <xf numFmtId="164" fontId="2" fillId="2" borderId="64" xfId="0" applyNumberFormat="1" applyFont="1" applyFill="1" applyBorder="1" applyAlignment="1">
      <alignment vertical="center"/>
    </xf>
    <xf numFmtId="164" fontId="2" fillId="2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0" borderId="64" xfId="0" applyNumberFormat="1" applyFont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164" fontId="2" fillId="0" borderId="71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1" applyFont="1" applyFill="1"/>
    <xf numFmtId="0" fontId="2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2" fillId="4" borderId="0" xfId="0" applyFont="1" applyFill="1" applyAlignment="1"/>
    <xf numFmtId="0" fontId="2" fillId="0" borderId="6" xfId="0" applyFont="1" applyBorder="1" applyAlignment="1">
      <alignment vertical="center"/>
    </xf>
    <xf numFmtId="0" fontId="0" fillId="4" borderId="0" xfId="0" applyFill="1" applyBorder="1"/>
    <xf numFmtId="0" fontId="0" fillId="4" borderId="27" xfId="0" applyFill="1" applyBorder="1"/>
    <xf numFmtId="0" fontId="2" fillId="0" borderId="28" xfId="0" applyFont="1" applyBorder="1" applyAlignment="1">
      <alignment vertical="center"/>
    </xf>
    <xf numFmtId="0" fontId="2" fillId="4" borderId="0" xfId="0" applyFont="1" applyFill="1" applyBorder="1" applyAlignment="1"/>
    <xf numFmtId="0" fontId="2" fillId="4" borderId="27" xfId="0" applyFont="1" applyFill="1" applyBorder="1" applyAlignment="1"/>
    <xf numFmtId="0" fontId="0" fillId="4" borderId="33" xfId="0" applyFill="1" applyBorder="1"/>
    <xf numFmtId="0" fontId="0" fillId="4" borderId="34" xfId="0" applyFill="1" applyBorder="1"/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4" borderId="33" xfId="0" applyFont="1" applyFill="1" applyBorder="1" applyAlignment="1"/>
    <xf numFmtId="0" fontId="2" fillId="4" borderId="34" xfId="0" applyFont="1" applyFill="1" applyBorder="1" applyAlignment="1"/>
    <xf numFmtId="0" fontId="0" fillId="4" borderId="41" xfId="0" applyFill="1" applyBorder="1"/>
    <xf numFmtId="0" fontId="0" fillId="4" borderId="42" xfId="0" applyFill="1" applyBorder="1"/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4" borderId="41" xfId="0" applyFont="1" applyFill="1" applyBorder="1" applyAlignment="1"/>
    <xf numFmtId="0" fontId="2" fillId="4" borderId="42" xfId="0" applyFont="1" applyFill="1" applyBorder="1" applyAlignment="1"/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0" fillId="4" borderId="76" xfId="0" applyFill="1" applyBorder="1"/>
    <xf numFmtId="0" fontId="0" fillId="4" borderId="77" xfId="0" applyFill="1" applyBorder="1"/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4" borderId="76" xfId="0" applyFont="1" applyFill="1" applyBorder="1" applyAlignment="1"/>
    <xf numFmtId="0" fontId="2" fillId="4" borderId="77" xfId="0" applyFont="1" applyFill="1" applyBorder="1" applyAlignment="1"/>
    <xf numFmtId="3" fontId="2" fillId="2" borderId="28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0" fillId="4" borderId="33" xfId="0" applyFill="1" applyBorder="1" applyAlignment="1"/>
    <xf numFmtId="0" fontId="0" fillId="4" borderId="0" xfId="0" applyFill="1" applyBorder="1" applyAlignment="1"/>
    <xf numFmtId="0" fontId="0" fillId="4" borderId="34" xfId="0" applyFill="1" applyBorder="1" applyAlignment="1"/>
    <xf numFmtId="3" fontId="2" fillId="2" borderId="43" xfId="0" applyNumberFormat="1" applyFont="1" applyFill="1" applyBorder="1" applyAlignment="1">
      <alignment vertical="center" wrapText="1"/>
    </xf>
    <xf numFmtId="3" fontId="2" fillId="2" borderId="44" xfId="0" applyNumberFormat="1" applyFont="1" applyFill="1" applyBorder="1" applyAlignment="1">
      <alignment vertical="center" wrapText="1"/>
    </xf>
    <xf numFmtId="3" fontId="2" fillId="2" borderId="78" xfId="0" applyNumberFormat="1" applyFont="1" applyFill="1" applyBorder="1" applyAlignment="1">
      <alignment vertical="center" wrapText="1"/>
    </xf>
    <xf numFmtId="3" fontId="2" fillId="2" borderId="79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76" xfId="0" applyFill="1" applyBorder="1" applyAlignment="1"/>
    <xf numFmtId="0" fontId="0" fillId="4" borderId="77" xfId="0" applyFill="1" applyBorder="1" applyAlignment="1"/>
    <xf numFmtId="0" fontId="0" fillId="4" borderId="0" xfId="0" applyFill="1" applyAlignment="1"/>
    <xf numFmtId="164" fontId="2" fillId="2" borderId="78" xfId="0" applyNumberFormat="1" applyFont="1" applyFill="1" applyBorder="1" applyAlignment="1">
      <alignment vertical="center"/>
    </xf>
    <xf numFmtId="164" fontId="2" fillId="2" borderId="79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35" xfId="0" applyNumberFormat="1" applyFont="1" applyBorder="1" applyAlignment="1">
      <alignment vertical="center"/>
    </xf>
    <xf numFmtId="165" fontId="2" fillId="0" borderId="36" xfId="0" applyNumberFormat="1" applyFont="1" applyBorder="1" applyAlignment="1">
      <alignment vertical="center"/>
    </xf>
    <xf numFmtId="165" fontId="2" fillId="0" borderId="43" xfId="0" applyNumberFormat="1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165" fontId="2" fillId="0" borderId="78" xfId="0" applyNumberFormat="1" applyFont="1" applyBorder="1" applyAlignment="1">
      <alignment vertical="center"/>
    </xf>
    <xf numFmtId="165" fontId="2" fillId="0" borderId="79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/>
    <xf numFmtId="165" fontId="2" fillId="4" borderId="27" xfId="0" applyNumberFormat="1" applyFont="1" applyFill="1" applyBorder="1" applyAlignment="1"/>
    <xf numFmtId="165" fontId="2" fillId="4" borderId="33" xfId="0" applyNumberFormat="1" applyFont="1" applyFill="1" applyBorder="1" applyAlignment="1"/>
    <xf numFmtId="165" fontId="2" fillId="4" borderId="34" xfId="0" applyNumberFormat="1" applyFont="1" applyFill="1" applyBorder="1" applyAlignment="1"/>
    <xf numFmtId="165" fontId="2" fillId="4" borderId="41" xfId="0" applyNumberFormat="1" applyFont="1" applyFill="1" applyBorder="1" applyAlignment="1"/>
    <xf numFmtId="165" fontId="2" fillId="4" borderId="42" xfId="0" applyNumberFormat="1" applyFont="1" applyFill="1" applyBorder="1" applyAlignment="1"/>
    <xf numFmtId="165" fontId="2" fillId="4" borderId="76" xfId="0" applyNumberFormat="1" applyFont="1" applyFill="1" applyBorder="1" applyAlignment="1"/>
    <xf numFmtId="165" fontId="2" fillId="4" borderId="77" xfId="0" applyNumberFormat="1" applyFont="1" applyFill="1" applyBorder="1" applyAlignment="1"/>
    <xf numFmtId="165" fontId="2" fillId="4" borderId="0" xfId="0" applyNumberFormat="1" applyFont="1" applyFill="1" applyAlignment="1"/>
    <xf numFmtId="3" fontId="2" fillId="0" borderId="34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3.42578125" style="31" customWidth="1"/>
    <col min="2" max="2" width="30" customWidth="1"/>
  </cols>
  <sheetData>
    <row r="1" spans="1:2" ht="18" x14ac:dyDescent="0.25">
      <c r="B1" s="1" t="s">
        <v>66</v>
      </c>
    </row>
    <row r="2" spans="1:2" ht="18" x14ac:dyDescent="0.25">
      <c r="B2" s="1" t="s">
        <v>128</v>
      </c>
    </row>
    <row r="4" spans="1:2" ht="18" x14ac:dyDescent="0.25">
      <c r="B4" s="1" t="s">
        <v>67</v>
      </c>
    </row>
    <row r="6" spans="1:2" ht="19.5" customHeight="1" x14ac:dyDescent="0.25">
      <c r="A6" s="45" t="s">
        <v>68</v>
      </c>
      <c r="B6" s="35" t="str">
        <f>Amostra!B4</f>
        <v>Quadro 0. Resumo da Amostra e das Respostas</v>
      </c>
    </row>
    <row r="7" spans="1:2" ht="6.95" customHeight="1" x14ac:dyDescent="0.25">
      <c r="A7" s="45"/>
      <c r="B7" s="47"/>
    </row>
    <row r="8" spans="1:2" ht="19.5" customHeight="1" x14ac:dyDescent="0.25">
      <c r="A8" s="45" t="s">
        <v>68</v>
      </c>
      <c r="B8" s="35" t="str">
        <f>'Q1'!B4</f>
        <v>Quadro 1. Qual a situação que melhor descreve a sua empresa no momento de resposta a este questionário?</v>
      </c>
    </row>
    <row r="9" spans="1:2" ht="19.5" customHeight="1" x14ac:dyDescent="0.25">
      <c r="A9" s="45" t="s">
        <v>68</v>
      </c>
      <c r="B9" s="35" t="str">
        <f>'Q2'!B4</f>
        <v>Quadro 2. Qual o impacto dos seguintes motivos para o encerramento definitivo da sua empresa?</v>
      </c>
    </row>
    <row r="10" spans="1:2" ht="19.5" customHeight="1" x14ac:dyDescent="0.25">
      <c r="A10" s="45" t="s">
        <v>68</v>
      </c>
      <c r="B10" s="35" t="str">
        <f>'Q3'!B4</f>
        <v xml:space="preserve"> Quadro 3. Na 1ª quinzena de maio, a pandemia COVID-19 está a ter um impacto no volume de negócios da sua empresa? (compare com a situação expectável na ausência dos efeitos da pandemia)</v>
      </c>
    </row>
    <row r="11" spans="1:2" ht="19.5" customHeight="1" x14ac:dyDescent="0.25">
      <c r="A11" s="45" t="s">
        <v>68</v>
      </c>
      <c r="B11" s="35" t="str">
        <f>'Q31'!B4</f>
        <v>Quadro 3.1 Indique a melhor estimativa para a redução ou aumento no volume de negócios da sua empresa na 1ª quinzena de maio de 2020</v>
      </c>
    </row>
    <row r="12" spans="1:2" ht="19.5" customHeight="1" x14ac:dyDescent="0.25">
      <c r="A12" s="45" t="s">
        <v>68</v>
      </c>
      <c r="B12" s="35" t="str">
        <f>'Q4'!B4</f>
        <v>Quadro 4. Como está a evoluir o volume de negócios da sua empresa na 1ª quinzena de maio de 2020? (compare com a 2ª quinzena de abril de 2020)</v>
      </c>
    </row>
    <row r="13" spans="1:2" ht="19.5" customHeight="1" x14ac:dyDescent="0.25">
      <c r="A13" s="45" t="s">
        <v>68</v>
      </c>
      <c r="B13" s="35" t="str">
        <f>'Q5'!B4</f>
        <v>Quadro 5. Como caracteriza o impacto dos seguintes motivos para a evolução do volume de negócios da sua empresa, na 1ª quinzena de maio de 2020? (compare com a 2ª quinzena de abril de 2020)</v>
      </c>
    </row>
    <row r="14" spans="1:2" ht="19.5" customHeight="1" x14ac:dyDescent="0.25">
      <c r="A14" s="45" t="s">
        <v>68</v>
      </c>
      <c r="B14" s="35" t="str">
        <f>'Q6'!B4</f>
        <v>Quadro 6. Na 1ª quinzena de maio, a pandemia COVID-19 está a ter um impacto no número de pessoas ao serviço efetivamente a trabalhar na sua empresa? (compare com a situação expectável na ausência dos efeitos da pandemia)</v>
      </c>
    </row>
    <row r="15" spans="1:2" ht="19.5" customHeight="1" x14ac:dyDescent="0.25">
      <c r="A15" s="45" t="s">
        <v>68</v>
      </c>
      <c r="B15" s="35" t="str">
        <f>'Q61'!B4</f>
        <v>Quadro 6.1. Indique a melhor estimativa para a redução ou aumento nas pessoas ao serviço da sua empresa na 1ª quinzena de maio de 2020</v>
      </c>
    </row>
    <row r="16" spans="1:2" ht="19.5" customHeight="1" x14ac:dyDescent="0.25">
      <c r="A16" s="45" t="s">
        <v>68</v>
      </c>
      <c r="B16" s="35" t="str">
        <f>'Q7'!B4</f>
        <v>Quadro 7. Como está a evoluir o pessoal ao serviço efetivamente a trabalhar na sua empresa na 1ª quinzena de maio de 2020? (compare com a 2ª quinzena de abril de 2020)</v>
      </c>
    </row>
    <row r="17" spans="1:2" ht="19.5" customHeight="1" x14ac:dyDescent="0.25">
      <c r="A17" s="45" t="s">
        <v>68</v>
      </c>
      <c r="B17" s="35" t="str">
        <f>'Q8'!B4</f>
        <v>Quadro 8. Como caracteriza o impacto dos seguintes motivos para a evolução do pessoal ao serviço efetivamente a trabalhar na sua empresa na 1ª quinzena de maio de 2020? (compare com a 2ª quinzena de abril de 2020)</v>
      </c>
    </row>
    <row r="18" spans="1:2" ht="19.5" customHeight="1" x14ac:dyDescent="0.25">
      <c r="A18" s="45" t="s">
        <v>68</v>
      </c>
      <c r="B18" s="35" t="str">
        <f>'Q9'!B4</f>
        <v>Quadro 9. Relativamente ao pessoal ao serviço efetivamente a trabalhar, indique a percentagem de pessoas que, na 1ª quinzena de maio de 2020, estão em teletrabalho ou a trabalhar com presença alternada nas instalações da empresa</v>
      </c>
    </row>
    <row r="19" spans="1:2" ht="19.5" customHeight="1" x14ac:dyDescent="0.25">
      <c r="A19" s="45" t="s">
        <v>68</v>
      </c>
      <c r="B19" s="35" t="str">
        <f>'Q10'!B4</f>
        <v>Quadro 10. Tendo em conta os requisitos de higiene e segurança necessários para a retoma da atividade, como caracteriza a relevância das seguintes situações na dificuldade de cumprimento destes requisitos?</v>
      </c>
    </row>
    <row r="20" spans="1:2" ht="19.5" customHeight="1" x14ac:dyDescent="0.25">
      <c r="A20" s="45" t="s">
        <v>68</v>
      </c>
      <c r="B20" s="35" t="str">
        <f>'Q11'!B4</f>
        <v>Quadro 11. A sua empresa beneficiou ou está a planear beneficiar de uma ou mais das seguintes medidas apresentadas pelo Governo devido à pandemia COVID-19?</v>
      </c>
    </row>
    <row r="21" spans="1:2" ht="19.5" customHeight="1" x14ac:dyDescent="0.25">
      <c r="A21" s="45" t="s">
        <v>68</v>
      </c>
      <c r="B21" s="35" t="str">
        <f>'Q12'!B4</f>
        <v>Quadro 12. Devido aos efeitos da pandemia COVID-19, a sua empresa aumentou o recurso ao crédito bancário ou outro tipo de crédito, na 1ª quinzena de maio 2020?</v>
      </c>
    </row>
    <row r="22" spans="1:2" ht="19.5" customHeight="1" x14ac:dyDescent="0.25">
      <c r="A22" s="45" t="s">
        <v>68</v>
      </c>
      <c r="B22" s="35" t="str">
        <f>'Q121'!B4</f>
        <v>Quadro 12.1 Indique em que condições a empresa acedeu ao crédito, na 1ª quizena de maio 2020, face às anteriormente praticadas</v>
      </c>
    </row>
    <row r="23" spans="1:2" ht="6.95" customHeight="1" x14ac:dyDescent="0.25">
      <c r="A23" s="45"/>
      <c r="B23" s="35"/>
    </row>
    <row r="24" spans="1:2" ht="19.5" customHeight="1" x14ac:dyDescent="0.25">
      <c r="A24" s="45" t="s">
        <v>68</v>
      </c>
      <c r="B24" s="35" t="s">
        <v>127</v>
      </c>
    </row>
    <row r="25" spans="1:2" x14ac:dyDescent="0.25">
      <c r="B25" s="35"/>
    </row>
  </sheetData>
  <hyperlinks>
    <hyperlink ref="B6" location="Amostra!A1" display="Amostra!A1"/>
    <hyperlink ref="B8" location="'Q1'!A1" display="'Q1'!A1"/>
    <hyperlink ref="B10" location="'Q3'!A1" display="'Q3'!A1"/>
    <hyperlink ref="B11" location="'Q31'!A1" display="'Q31'!A1"/>
    <hyperlink ref="B12" location="'Q4'!A1" display="'Q4'!A1"/>
    <hyperlink ref="B13" location="'Q5'!A1" display="'Q5'!A1"/>
    <hyperlink ref="B14" location="'Q6'!A1" display="'Q6'!A1"/>
    <hyperlink ref="B15" location="'Q7'!A1" display="'Q7'!A1"/>
    <hyperlink ref="B16" location="'Q7'!A1" display="'Q7'!A1"/>
    <hyperlink ref="B19" location="'Q10'!A1" display="'Q10'!A1"/>
    <hyperlink ref="B20" location="'Q11'!A1" display="'Q11'!A1"/>
    <hyperlink ref="B21" location="'Q12'!A1" display="'Q12'!A1"/>
    <hyperlink ref="B24" location="Nota!A1" display="Nota!A1"/>
    <hyperlink ref="B9" location="'Q2'!A1" display="'Q2'!A1"/>
    <hyperlink ref="B17" location="'Q8'!A1" display="'Q8'!A1"/>
    <hyperlink ref="B18" location="'Q9'!A1" display="'Q9'!A1"/>
    <hyperlink ref="B22" location="'Q121'!A1" display="'Q121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 x14ac:dyDescent="0.25">
      <c r="B1" s="1" t="s">
        <v>66</v>
      </c>
    </row>
    <row r="2" spans="1:24" ht="18" x14ac:dyDescent="0.25">
      <c r="A2" s="31"/>
      <c r="B2" s="1" t="s">
        <v>128</v>
      </c>
    </row>
    <row r="3" spans="1:24" x14ac:dyDescent="0.25">
      <c r="B3" s="32" t="s">
        <v>69</v>
      </c>
    </row>
    <row r="4" spans="1:24" ht="18" customHeight="1" x14ac:dyDescent="0.25">
      <c r="B4" s="1" t="s">
        <v>121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 x14ac:dyDescent="0.25"/>
    <row r="6" spans="1:24" x14ac:dyDescent="0.25">
      <c r="B6" s="20" t="s">
        <v>63</v>
      </c>
      <c r="N6" s="20" t="s">
        <v>64</v>
      </c>
    </row>
    <row r="7" spans="1:24" x14ac:dyDescent="0.25">
      <c r="B7" s="251" t="s">
        <v>0</v>
      </c>
      <c r="C7" s="251" t="s">
        <v>15</v>
      </c>
      <c r="D7" s="251"/>
      <c r="E7" s="251"/>
      <c r="F7" s="251"/>
      <c r="G7" s="253"/>
      <c r="H7" s="258" t="s">
        <v>16</v>
      </c>
      <c r="I7" s="251"/>
      <c r="J7" s="251"/>
      <c r="K7" s="251"/>
      <c r="L7" s="251"/>
      <c r="N7" s="251" t="s">
        <v>0</v>
      </c>
      <c r="O7" s="251" t="s">
        <v>15</v>
      </c>
      <c r="P7" s="251"/>
      <c r="Q7" s="251"/>
      <c r="R7" s="251"/>
      <c r="S7" s="253"/>
      <c r="T7" s="258" t="s">
        <v>16</v>
      </c>
      <c r="U7" s="251"/>
      <c r="V7" s="251"/>
      <c r="W7" s="251"/>
      <c r="X7" s="251"/>
    </row>
    <row r="8" spans="1:24" ht="22.5" x14ac:dyDescent="0.25">
      <c r="B8" s="252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252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 x14ac:dyDescent="0.25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642</v>
      </c>
      <c r="D10" s="7">
        <v>452</v>
      </c>
      <c r="E10" s="7">
        <v>417</v>
      </c>
      <c r="F10" s="7">
        <v>364</v>
      </c>
      <c r="G10" s="52">
        <v>665</v>
      </c>
      <c r="H10" s="29">
        <v>49</v>
      </c>
      <c r="I10" s="7">
        <v>49</v>
      </c>
      <c r="J10" s="7">
        <v>27</v>
      </c>
      <c r="K10" s="7">
        <v>13</v>
      </c>
      <c r="L10" s="7">
        <v>11</v>
      </c>
      <c r="N10" s="6" t="s">
        <v>4</v>
      </c>
      <c r="O10" s="11">
        <f>C10/(C10+D10+E10+F10+G10)*100</f>
        <v>25.275590551181104</v>
      </c>
      <c r="P10" s="11">
        <f>D10/(D10+E10+F10+G10+C10)*100</f>
        <v>17.795275590551181</v>
      </c>
      <c r="Q10" s="11">
        <f>E10/(E10+F10+G10+C10+D10)*100</f>
        <v>16.41732283464567</v>
      </c>
      <c r="R10" s="11">
        <f>F10/(F10+G10+E10+D10+C10)*100</f>
        <v>14.330708661417324</v>
      </c>
      <c r="S10" s="81">
        <f>G10/(G10+C10+D10+E10+F10)*100</f>
        <v>26.181102362204722</v>
      </c>
      <c r="T10" s="27">
        <f>H10/(H10+I10+J10+K10+L10)*100</f>
        <v>32.885906040268459</v>
      </c>
      <c r="U10" s="11">
        <f>I10/(I10+J10+K10+L10+H10)*100</f>
        <v>32.885906040268459</v>
      </c>
      <c r="V10" s="11">
        <f>J10/(J10+K10+L10+H10+I10)*100</f>
        <v>18.120805369127517</v>
      </c>
      <c r="W10" s="11">
        <f>K10/(K10+L10+J10+I10+H10)*100</f>
        <v>8.724832214765101</v>
      </c>
      <c r="X10" s="11">
        <f>L10/(L10+H10+I10+J10+K10)*100</f>
        <v>7.3825503355704702</v>
      </c>
    </row>
    <row r="11" spans="1:24" x14ac:dyDescent="0.25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47</v>
      </c>
      <c r="D12" s="10">
        <v>58</v>
      </c>
      <c r="E12" s="10">
        <v>75</v>
      </c>
      <c r="F12" s="10">
        <v>59</v>
      </c>
      <c r="G12" s="54">
        <v>158</v>
      </c>
      <c r="H12" s="30">
        <v>2</v>
      </c>
      <c r="I12" s="10">
        <v>4</v>
      </c>
      <c r="J12" s="10">
        <v>2</v>
      </c>
      <c r="K12" s="10">
        <v>1</v>
      </c>
      <c r="L12" s="10">
        <v>4</v>
      </c>
      <c r="N12" s="9" t="s">
        <v>6</v>
      </c>
      <c r="O12" s="13">
        <f t="shared" ref="O12:O15" si="0">C12/(C12+D12+E12+F12+G12)*100</f>
        <v>11.838790931989925</v>
      </c>
      <c r="P12" s="13">
        <f t="shared" ref="P12:P15" si="1">D12/(D12+E12+F12+G12+C12)*100</f>
        <v>14.609571788413097</v>
      </c>
      <c r="Q12" s="13">
        <f t="shared" ref="Q12:Q15" si="2">E12/(E12+F12+G12+C12+D12)*100</f>
        <v>18.89168765743073</v>
      </c>
      <c r="R12" s="13">
        <f t="shared" ref="R12:R15" si="3">F12/(F12+G12+E12+D12+C12)*100</f>
        <v>14.86146095717884</v>
      </c>
      <c r="S12" s="83">
        <f t="shared" ref="S12:S15" si="4">G12/(G12+C12+D12+E12+F12)*100</f>
        <v>39.79848866498741</v>
      </c>
      <c r="T12" s="28">
        <f t="shared" ref="T12:T15" si="5">H12/(H12+I12+J12+K12+L12)*100</f>
        <v>15.384615384615385</v>
      </c>
      <c r="U12" s="13">
        <f t="shared" ref="U12:U15" si="6">I12/(I12+J12+K12+L12+H12)*100</f>
        <v>30.76923076923077</v>
      </c>
      <c r="V12" s="13">
        <f t="shared" ref="V12:V15" si="7">J12/(J12+K12+L12+H12+I12)*100</f>
        <v>15.384615384615385</v>
      </c>
      <c r="W12" s="13">
        <f t="shared" ref="W12:W15" si="8">K12/(K12+L12+J12+I12+H12)*100</f>
        <v>7.6923076923076925</v>
      </c>
      <c r="X12" s="13">
        <f t="shared" ref="X12:X15" si="9">L12/(L12+H12+I12+J12+K12)*100</f>
        <v>30.76923076923077</v>
      </c>
    </row>
    <row r="13" spans="1:24" x14ac:dyDescent="0.25">
      <c r="B13" s="9" t="s">
        <v>7</v>
      </c>
      <c r="C13" s="10">
        <v>204</v>
      </c>
      <c r="D13" s="10">
        <v>166</v>
      </c>
      <c r="E13" s="10">
        <v>160</v>
      </c>
      <c r="F13" s="10">
        <v>116</v>
      </c>
      <c r="G13" s="54">
        <v>224</v>
      </c>
      <c r="H13" s="30">
        <v>14</v>
      </c>
      <c r="I13" s="10">
        <v>15</v>
      </c>
      <c r="J13" s="10">
        <v>6</v>
      </c>
      <c r="K13" s="10">
        <v>6</v>
      </c>
      <c r="L13" s="10">
        <v>2</v>
      </c>
      <c r="N13" s="9" t="s">
        <v>7</v>
      </c>
      <c r="O13" s="13">
        <f t="shared" si="0"/>
        <v>23.448275862068964</v>
      </c>
      <c r="P13" s="13">
        <f t="shared" si="1"/>
        <v>19.080459770114942</v>
      </c>
      <c r="Q13" s="13">
        <f t="shared" si="2"/>
        <v>18.390804597701148</v>
      </c>
      <c r="R13" s="13">
        <f t="shared" si="3"/>
        <v>13.333333333333334</v>
      </c>
      <c r="S13" s="83">
        <f t="shared" si="4"/>
        <v>25.74712643678161</v>
      </c>
      <c r="T13" s="28">
        <f t="shared" si="5"/>
        <v>32.558139534883722</v>
      </c>
      <c r="U13" s="13">
        <f t="shared" si="6"/>
        <v>34.883720930232556</v>
      </c>
      <c r="V13" s="13">
        <f t="shared" si="7"/>
        <v>13.953488372093023</v>
      </c>
      <c r="W13" s="13">
        <f t="shared" si="8"/>
        <v>13.953488372093023</v>
      </c>
      <c r="X13" s="13">
        <f t="shared" si="9"/>
        <v>4.6511627906976747</v>
      </c>
    </row>
    <row r="14" spans="1:24" x14ac:dyDescent="0.25">
      <c r="B14" s="9" t="s">
        <v>8</v>
      </c>
      <c r="C14" s="10">
        <v>255</v>
      </c>
      <c r="D14" s="10">
        <v>151</v>
      </c>
      <c r="E14" s="10">
        <v>116</v>
      </c>
      <c r="F14" s="10">
        <v>110</v>
      </c>
      <c r="G14" s="54">
        <v>195</v>
      </c>
      <c r="H14" s="30">
        <v>19</v>
      </c>
      <c r="I14" s="10">
        <v>17</v>
      </c>
      <c r="J14" s="10">
        <v>10</v>
      </c>
      <c r="K14" s="10">
        <v>5</v>
      </c>
      <c r="L14" s="10">
        <v>3</v>
      </c>
      <c r="N14" s="9" t="s">
        <v>8</v>
      </c>
      <c r="O14" s="13">
        <f>C14/(C14+D14+E14+F14+G14)*100</f>
        <v>30.834340991535669</v>
      </c>
      <c r="P14" s="13">
        <f t="shared" si="1"/>
        <v>18.258766626360341</v>
      </c>
      <c r="Q14" s="13">
        <f t="shared" si="2"/>
        <v>14.026602176541717</v>
      </c>
      <c r="R14" s="13">
        <f t="shared" si="3"/>
        <v>13.301088270858525</v>
      </c>
      <c r="S14" s="83">
        <f t="shared" si="4"/>
        <v>23.579201934703747</v>
      </c>
      <c r="T14" s="28">
        <f t="shared" si="5"/>
        <v>35.185185185185183</v>
      </c>
      <c r="U14" s="13">
        <f t="shared" si="6"/>
        <v>31.481481481481481</v>
      </c>
      <c r="V14" s="13">
        <f t="shared" si="7"/>
        <v>18.518518518518519</v>
      </c>
      <c r="W14" s="13">
        <f t="shared" si="8"/>
        <v>9.2592592592592595</v>
      </c>
      <c r="X14" s="13">
        <f t="shared" si="9"/>
        <v>5.5555555555555554</v>
      </c>
    </row>
    <row r="15" spans="1:24" x14ac:dyDescent="0.25">
      <c r="B15" s="9" t="s">
        <v>9</v>
      </c>
      <c r="C15" s="10">
        <v>136</v>
      </c>
      <c r="D15" s="10">
        <v>77</v>
      </c>
      <c r="E15" s="10">
        <v>66</v>
      </c>
      <c r="F15" s="10">
        <v>79</v>
      </c>
      <c r="G15" s="54">
        <v>88</v>
      </c>
      <c r="H15" s="30">
        <v>14</v>
      </c>
      <c r="I15" s="10">
        <v>13</v>
      </c>
      <c r="J15" s="10">
        <v>9</v>
      </c>
      <c r="K15" s="10">
        <v>1</v>
      </c>
      <c r="L15" s="10">
        <v>2</v>
      </c>
      <c r="N15" s="9" t="s">
        <v>9</v>
      </c>
      <c r="O15" s="13">
        <f t="shared" si="0"/>
        <v>30.493273542600896</v>
      </c>
      <c r="P15" s="13">
        <f t="shared" si="1"/>
        <v>17.264573991031391</v>
      </c>
      <c r="Q15" s="13">
        <f t="shared" si="2"/>
        <v>14.798206278026907</v>
      </c>
      <c r="R15" s="13">
        <f t="shared" si="3"/>
        <v>17.713004484304935</v>
      </c>
      <c r="S15" s="83">
        <f t="shared" si="4"/>
        <v>19.730941704035875</v>
      </c>
      <c r="T15" s="28">
        <f t="shared" si="5"/>
        <v>35.897435897435898</v>
      </c>
      <c r="U15" s="13">
        <f t="shared" si="6"/>
        <v>33.333333333333329</v>
      </c>
      <c r="V15" s="13">
        <f t="shared" si="7"/>
        <v>23.076923076923077</v>
      </c>
      <c r="W15" s="13">
        <f t="shared" si="8"/>
        <v>2.5641025641025639</v>
      </c>
      <c r="X15" s="13">
        <f t="shared" si="9"/>
        <v>5.1282051282051277</v>
      </c>
    </row>
    <row r="16" spans="1:24" x14ac:dyDescent="0.25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 x14ac:dyDescent="0.25">
      <c r="B17" s="9" t="s">
        <v>46</v>
      </c>
      <c r="C17" s="10">
        <v>260</v>
      </c>
      <c r="D17" s="10">
        <v>163</v>
      </c>
      <c r="E17" s="10">
        <v>115</v>
      </c>
      <c r="F17" s="10">
        <v>107</v>
      </c>
      <c r="G17" s="54">
        <v>139</v>
      </c>
      <c r="H17" s="30">
        <v>17</v>
      </c>
      <c r="I17" s="10">
        <v>17</v>
      </c>
      <c r="J17" s="10">
        <v>7</v>
      </c>
      <c r="K17" s="10">
        <v>2</v>
      </c>
      <c r="L17" s="10">
        <v>6</v>
      </c>
      <c r="N17" s="9" t="s">
        <v>46</v>
      </c>
      <c r="O17" s="13">
        <f t="shared" ref="O17:O23" si="10">C17/(C17+D17+E17+F17+G17)*100</f>
        <v>33.163265306122447</v>
      </c>
      <c r="P17" s="13">
        <f t="shared" ref="P17:P23" si="11">D17/(D17+E17+F17+G17+C17)*100</f>
        <v>20.79081632653061</v>
      </c>
      <c r="Q17" s="13">
        <f t="shared" ref="Q17:Q23" si="12">E17/(E17+F17+G17+C17+D17)*100</f>
        <v>14.668367346938776</v>
      </c>
      <c r="R17" s="13">
        <f t="shared" ref="R17:R21" si="13">F17/(F17+G17+E17+D17+C17)*100</f>
        <v>13.647959183673469</v>
      </c>
      <c r="S17" s="83">
        <f t="shared" ref="S17:S23" si="14">G17/(G17+C17+D17+E17+F17)*100</f>
        <v>17.729591836734691</v>
      </c>
      <c r="T17" s="28">
        <f t="shared" ref="T17:T23" si="15">H17/(H17+I17+J17+K17+L17)*100</f>
        <v>34.693877551020407</v>
      </c>
      <c r="U17" s="13">
        <f t="shared" ref="U17:U23" si="16">I17/(I17+J17+K17+L17+H17)*100</f>
        <v>34.693877551020407</v>
      </c>
      <c r="V17" s="13">
        <f t="shared" ref="V17:V23" si="17">J17/(J17+K17+L17+H17+I17)*100</f>
        <v>14.285714285714285</v>
      </c>
      <c r="W17" s="13">
        <f t="shared" ref="W17:W23" si="18">K17/(K17+L17+J17+I17+H17)*100</f>
        <v>4.0816326530612246</v>
      </c>
      <c r="X17" s="13">
        <f t="shared" ref="X17:X23" si="19">L17/(L17+H17+I17+J17+K17)*100</f>
        <v>12.244897959183673</v>
      </c>
    </row>
    <row r="18" spans="2:24" x14ac:dyDescent="0.25">
      <c r="B18" s="9" t="s">
        <v>47</v>
      </c>
      <c r="C18" s="10">
        <v>61</v>
      </c>
      <c r="D18" s="10">
        <v>47</v>
      </c>
      <c r="E18" s="10">
        <v>35</v>
      </c>
      <c r="F18" s="10">
        <v>24</v>
      </c>
      <c r="G18" s="54">
        <v>25</v>
      </c>
      <c r="H18" s="30">
        <v>3</v>
      </c>
      <c r="I18" s="10">
        <v>2</v>
      </c>
      <c r="J18" s="10">
        <v>4</v>
      </c>
      <c r="K18" s="10">
        <v>1</v>
      </c>
      <c r="L18" s="10">
        <v>0</v>
      </c>
      <c r="N18" s="9" t="s">
        <v>47</v>
      </c>
      <c r="O18" s="13">
        <f t="shared" si="10"/>
        <v>31.770833333333332</v>
      </c>
      <c r="P18" s="13">
        <f t="shared" si="11"/>
        <v>24.479166666666664</v>
      </c>
      <c r="Q18" s="13">
        <f t="shared" si="12"/>
        <v>18.229166666666664</v>
      </c>
      <c r="R18" s="13">
        <f t="shared" si="13"/>
        <v>12.5</v>
      </c>
      <c r="S18" s="83">
        <f t="shared" si="14"/>
        <v>13.020833333333334</v>
      </c>
      <c r="T18" s="28">
        <f t="shared" si="15"/>
        <v>30</v>
      </c>
      <c r="U18" s="13">
        <f t="shared" si="16"/>
        <v>20</v>
      </c>
      <c r="V18" s="13">
        <f t="shared" si="17"/>
        <v>40</v>
      </c>
      <c r="W18" s="13">
        <f t="shared" si="18"/>
        <v>10</v>
      </c>
      <c r="X18" s="13">
        <f t="shared" si="19"/>
        <v>0</v>
      </c>
    </row>
    <row r="19" spans="2:24" x14ac:dyDescent="0.25">
      <c r="B19" s="9" t="s">
        <v>48</v>
      </c>
      <c r="C19" s="10">
        <v>172</v>
      </c>
      <c r="D19" s="10">
        <v>137</v>
      </c>
      <c r="E19" s="10">
        <v>139</v>
      </c>
      <c r="F19" s="10">
        <v>132</v>
      </c>
      <c r="G19" s="54">
        <v>183</v>
      </c>
      <c r="H19" s="30">
        <v>15</v>
      </c>
      <c r="I19" s="10">
        <v>22</v>
      </c>
      <c r="J19" s="10">
        <v>7</v>
      </c>
      <c r="K19" s="10">
        <v>8</v>
      </c>
      <c r="L19" s="10">
        <v>2</v>
      </c>
      <c r="N19" s="9" t="s">
        <v>48</v>
      </c>
      <c r="O19" s="13">
        <f t="shared" si="10"/>
        <v>22.542595019659238</v>
      </c>
      <c r="P19" s="13">
        <f t="shared" si="11"/>
        <v>17.955439056356486</v>
      </c>
      <c r="Q19" s="13">
        <f t="shared" si="12"/>
        <v>18.217562254259501</v>
      </c>
      <c r="R19" s="13">
        <f t="shared" si="13"/>
        <v>17.300131061598954</v>
      </c>
      <c r="S19" s="83">
        <f t="shared" si="14"/>
        <v>23.984272608125821</v>
      </c>
      <c r="T19" s="28">
        <f t="shared" si="15"/>
        <v>27.777777777777779</v>
      </c>
      <c r="U19" s="13">
        <f t="shared" si="16"/>
        <v>40.74074074074074</v>
      </c>
      <c r="V19" s="13">
        <f t="shared" si="17"/>
        <v>12.962962962962962</v>
      </c>
      <c r="W19" s="13">
        <f t="shared" si="18"/>
        <v>14.814814814814813</v>
      </c>
      <c r="X19" s="13">
        <f t="shared" si="19"/>
        <v>3.7037037037037033</v>
      </c>
    </row>
    <row r="20" spans="2:24" x14ac:dyDescent="0.25">
      <c r="B20" s="9" t="s">
        <v>49</v>
      </c>
      <c r="C20" s="10">
        <v>22</v>
      </c>
      <c r="D20" s="10">
        <v>18</v>
      </c>
      <c r="E20" s="10">
        <v>16</v>
      </c>
      <c r="F20" s="10">
        <v>7</v>
      </c>
      <c r="G20" s="54">
        <v>24</v>
      </c>
      <c r="H20" s="30">
        <v>3</v>
      </c>
      <c r="I20" s="10">
        <v>3</v>
      </c>
      <c r="J20" s="10">
        <v>0</v>
      </c>
      <c r="K20" s="10">
        <v>0</v>
      </c>
      <c r="L20" s="10">
        <v>0</v>
      </c>
      <c r="N20" s="9" t="s">
        <v>49</v>
      </c>
      <c r="O20" s="13">
        <f t="shared" si="10"/>
        <v>25.287356321839084</v>
      </c>
      <c r="P20" s="13">
        <f t="shared" si="11"/>
        <v>20.689655172413794</v>
      </c>
      <c r="Q20" s="13">
        <f t="shared" si="12"/>
        <v>18.390804597701148</v>
      </c>
      <c r="R20" s="13">
        <f t="shared" si="13"/>
        <v>8.0459770114942533</v>
      </c>
      <c r="S20" s="83">
        <f t="shared" si="14"/>
        <v>27.586206896551722</v>
      </c>
      <c r="T20" s="28">
        <f t="shared" si="15"/>
        <v>50</v>
      </c>
      <c r="U20" s="13">
        <f t="shared" si="16"/>
        <v>50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50</v>
      </c>
      <c r="C21" s="10">
        <v>19</v>
      </c>
      <c r="D21" s="10">
        <v>12</v>
      </c>
      <c r="E21" s="10">
        <v>20</v>
      </c>
      <c r="F21" s="10">
        <v>30</v>
      </c>
      <c r="G21" s="54">
        <v>146</v>
      </c>
      <c r="H21" s="30">
        <v>1</v>
      </c>
      <c r="I21" s="10">
        <v>1</v>
      </c>
      <c r="J21" s="10">
        <v>6</v>
      </c>
      <c r="K21" s="10">
        <v>0</v>
      </c>
      <c r="L21" s="10">
        <v>1</v>
      </c>
      <c r="N21" s="9" t="s">
        <v>50</v>
      </c>
      <c r="O21" s="13">
        <f t="shared" si="10"/>
        <v>8.3700440528634363</v>
      </c>
      <c r="P21" s="13">
        <f t="shared" si="11"/>
        <v>5.286343612334802</v>
      </c>
      <c r="Q21" s="13">
        <f t="shared" si="12"/>
        <v>8.8105726872246706</v>
      </c>
      <c r="R21" s="13">
        <f t="shared" si="13"/>
        <v>13.215859030837004</v>
      </c>
      <c r="S21" s="83">
        <f t="shared" si="14"/>
        <v>64.317180616740089</v>
      </c>
      <c r="T21" s="28">
        <f t="shared" si="15"/>
        <v>11.111111111111111</v>
      </c>
      <c r="U21" s="13">
        <f t="shared" si="16"/>
        <v>11.111111111111111</v>
      </c>
      <c r="V21" s="13">
        <f t="shared" si="17"/>
        <v>66.666666666666657</v>
      </c>
      <c r="W21" s="13">
        <f t="shared" si="18"/>
        <v>0</v>
      </c>
      <c r="X21" s="13">
        <f t="shared" si="19"/>
        <v>11.111111111111111</v>
      </c>
    </row>
    <row r="22" spans="2:24" x14ac:dyDescent="0.25">
      <c r="B22" s="9" t="s">
        <v>51</v>
      </c>
      <c r="C22" s="10">
        <v>13</v>
      </c>
      <c r="D22" s="10">
        <v>12</v>
      </c>
      <c r="E22" s="10">
        <v>20</v>
      </c>
      <c r="F22" s="10">
        <v>12</v>
      </c>
      <c r="G22" s="54">
        <v>15</v>
      </c>
      <c r="H22" s="30">
        <v>0</v>
      </c>
      <c r="I22" s="10">
        <v>3</v>
      </c>
      <c r="J22" s="10">
        <v>0</v>
      </c>
      <c r="K22" s="10">
        <v>0</v>
      </c>
      <c r="L22" s="10">
        <v>0</v>
      </c>
      <c r="N22" s="9" t="s">
        <v>51</v>
      </c>
      <c r="O22" s="13">
        <f t="shared" si="10"/>
        <v>18.055555555555554</v>
      </c>
      <c r="P22" s="13">
        <f t="shared" si="11"/>
        <v>16.666666666666664</v>
      </c>
      <c r="Q22" s="13">
        <f t="shared" si="12"/>
        <v>27.777777777777779</v>
      </c>
      <c r="R22" s="13">
        <f>F22/(F22+G22+E22+D22+C22)*100</f>
        <v>16.666666666666664</v>
      </c>
      <c r="S22" s="83">
        <f t="shared" si="14"/>
        <v>20.833333333333336</v>
      </c>
      <c r="T22" s="28">
        <f t="shared" si="15"/>
        <v>0</v>
      </c>
      <c r="U22" s="13">
        <f t="shared" si="16"/>
        <v>100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 x14ac:dyDescent="0.25">
      <c r="B23" s="9" t="s">
        <v>52</v>
      </c>
      <c r="C23" s="10">
        <v>95</v>
      </c>
      <c r="D23" s="10">
        <v>63</v>
      </c>
      <c r="E23" s="10">
        <v>72</v>
      </c>
      <c r="F23" s="10">
        <v>52</v>
      </c>
      <c r="G23" s="54">
        <v>133</v>
      </c>
      <c r="H23" s="30">
        <v>10</v>
      </c>
      <c r="I23" s="10">
        <v>1</v>
      </c>
      <c r="J23" s="10">
        <v>3</v>
      </c>
      <c r="K23" s="10">
        <v>2</v>
      </c>
      <c r="L23" s="10">
        <v>2</v>
      </c>
      <c r="N23" s="9" t="s">
        <v>52</v>
      </c>
      <c r="O23" s="13">
        <f t="shared" si="10"/>
        <v>22.891566265060241</v>
      </c>
      <c r="P23" s="13">
        <f t="shared" si="11"/>
        <v>15.180722891566264</v>
      </c>
      <c r="Q23" s="13">
        <f t="shared" si="12"/>
        <v>17.349397590361445</v>
      </c>
      <c r="R23" s="13">
        <f t="shared" ref="R23" si="20">F23/(F23+G23+E23+D23+C23)*100</f>
        <v>12.530120481927712</v>
      </c>
      <c r="S23" s="83">
        <f t="shared" si="14"/>
        <v>32.048192771084338</v>
      </c>
      <c r="T23" s="28">
        <f t="shared" si="15"/>
        <v>55.555555555555557</v>
      </c>
      <c r="U23" s="13">
        <f t="shared" si="16"/>
        <v>5.5555555555555554</v>
      </c>
      <c r="V23" s="13">
        <f t="shared" si="17"/>
        <v>16.666666666666664</v>
      </c>
      <c r="W23" s="13">
        <f t="shared" si="18"/>
        <v>11.111111111111111</v>
      </c>
      <c r="X23" s="13">
        <f t="shared" si="19"/>
        <v>11.111111111111111</v>
      </c>
    </row>
    <row r="24" spans="2:24" x14ac:dyDescent="0.25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 x14ac:dyDescent="0.25">
      <c r="B25" s="9" t="s">
        <v>84</v>
      </c>
      <c r="C25" s="10">
        <v>424</v>
      </c>
      <c r="D25" s="10">
        <v>298</v>
      </c>
      <c r="E25" s="10">
        <v>292</v>
      </c>
      <c r="F25" s="10">
        <v>256</v>
      </c>
      <c r="G25" s="54">
        <v>517</v>
      </c>
      <c r="H25" s="30">
        <v>30</v>
      </c>
      <c r="I25" s="10">
        <v>32</v>
      </c>
      <c r="J25" s="10">
        <v>17</v>
      </c>
      <c r="K25" s="10">
        <v>9</v>
      </c>
      <c r="L25" s="10">
        <v>8</v>
      </c>
      <c r="N25" s="9" t="s">
        <v>84</v>
      </c>
      <c r="O25" s="40">
        <f t="shared" ref="O25:O26" si="21">C25/(C25+D25+E25+F25+G25)*100</f>
        <v>23.726916620033574</v>
      </c>
      <c r="P25" s="40">
        <f t="shared" ref="P25:P26" si="22">D25/(D25+E25+F25+G25+C25)*100</f>
        <v>16.67599328483492</v>
      </c>
      <c r="Q25" s="40">
        <f t="shared" ref="Q25:Q26" si="23">E25/(E25+F25+G25+C25+D25)*100</f>
        <v>16.340235030777841</v>
      </c>
      <c r="R25" s="40">
        <f>F25/(F25+G25+E25+D25+C25)*100</f>
        <v>14.325685506435368</v>
      </c>
      <c r="S25" s="100">
        <f t="shared" ref="S25:S26" si="24">G25/(G25+C25+D25+E25+F25)*100</f>
        <v>28.931169557918302</v>
      </c>
      <c r="T25" s="42">
        <f t="shared" ref="T25:T26" si="25">H25/(H25+I25+J25+K25+L25)*100</f>
        <v>31.25</v>
      </c>
      <c r="U25" s="40">
        <f t="shared" ref="U25:U26" si="26">I25/(I25+J25+K25+L25+H25)*100</f>
        <v>33.333333333333329</v>
      </c>
      <c r="V25" s="40">
        <f t="shared" ref="V25:V26" si="27">J25/(J25+K25+L25+H25+I25)*100</f>
        <v>17.708333333333336</v>
      </c>
      <c r="W25" s="40">
        <f t="shared" ref="W25:W26" si="28">K25/(K25+L25+J25+I25+H25)*100</f>
        <v>9.375</v>
      </c>
      <c r="X25" s="40">
        <f t="shared" ref="X25:X26" si="29">L25/(L25+H25+I25+J25+K25)*100</f>
        <v>8.3333333333333321</v>
      </c>
    </row>
    <row r="26" spans="2:24" x14ac:dyDescent="0.25">
      <c r="B26" s="9" t="s">
        <v>85</v>
      </c>
      <c r="C26" s="10">
        <v>218</v>
      </c>
      <c r="D26" s="10">
        <v>154</v>
      </c>
      <c r="E26" s="10">
        <v>125</v>
      </c>
      <c r="F26" s="10">
        <v>108</v>
      </c>
      <c r="G26" s="54">
        <v>148</v>
      </c>
      <c r="H26" s="30">
        <v>19</v>
      </c>
      <c r="I26" s="10">
        <v>17</v>
      </c>
      <c r="J26" s="10">
        <v>10</v>
      </c>
      <c r="K26" s="10">
        <v>4</v>
      </c>
      <c r="L26" s="10">
        <v>3</v>
      </c>
      <c r="N26" s="9" t="s">
        <v>85</v>
      </c>
      <c r="O26" s="40">
        <f t="shared" si="21"/>
        <v>28.950863213811424</v>
      </c>
      <c r="P26" s="40">
        <f t="shared" si="22"/>
        <v>20.451527224435591</v>
      </c>
      <c r="Q26" s="40">
        <f t="shared" si="23"/>
        <v>16.600265604249667</v>
      </c>
      <c r="R26" s="40">
        <f t="shared" ref="R26" si="30">F26/(F26+G26+E26+D26+C26)*100</f>
        <v>14.342629482071715</v>
      </c>
      <c r="S26" s="100">
        <f t="shared" si="24"/>
        <v>19.654714475431607</v>
      </c>
      <c r="T26" s="42">
        <f t="shared" si="25"/>
        <v>35.849056603773583</v>
      </c>
      <c r="U26" s="40">
        <f t="shared" si="26"/>
        <v>32.075471698113205</v>
      </c>
      <c r="V26" s="40">
        <f t="shared" si="27"/>
        <v>18.867924528301888</v>
      </c>
      <c r="W26" s="40">
        <f t="shared" si="28"/>
        <v>7.5471698113207548</v>
      </c>
      <c r="X26" s="40">
        <f t="shared" si="29"/>
        <v>5.6603773584905666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 x14ac:dyDescent="0.25">
      <c r="B1" s="1" t="s">
        <v>66</v>
      </c>
    </row>
    <row r="2" spans="1:16" ht="18" x14ac:dyDescent="0.25">
      <c r="A2" s="31"/>
      <c r="B2" s="1" t="s">
        <v>128</v>
      </c>
    </row>
    <row r="3" spans="1:16" x14ac:dyDescent="0.25">
      <c r="B3" s="32" t="s">
        <v>69</v>
      </c>
    </row>
    <row r="4" spans="1:16" ht="18" customHeight="1" x14ac:dyDescent="0.25">
      <c r="B4" s="1" t="s">
        <v>122</v>
      </c>
      <c r="C4" s="1"/>
      <c r="D4" s="1"/>
      <c r="E4" s="1"/>
      <c r="F4" s="1"/>
      <c r="G4" s="1"/>
      <c r="H4" s="1"/>
    </row>
    <row r="5" spans="1:16" ht="4.5" customHeight="1" x14ac:dyDescent="0.25"/>
    <row r="6" spans="1:16" x14ac:dyDescent="0.25">
      <c r="B6" s="20" t="s">
        <v>63</v>
      </c>
      <c r="J6" s="20" t="s">
        <v>64</v>
      </c>
    </row>
    <row r="7" spans="1:16" ht="22.5" x14ac:dyDescent="0.2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 x14ac:dyDescent="0.25">
      <c r="B9" s="6" t="s">
        <v>4</v>
      </c>
      <c r="C9" s="7">
        <v>121</v>
      </c>
      <c r="D9" s="7">
        <v>772</v>
      </c>
      <c r="E9" s="7">
        <v>3462</v>
      </c>
      <c r="F9" s="7">
        <v>417</v>
      </c>
      <c r="G9" s="7">
        <v>205</v>
      </c>
      <c r="H9" s="7">
        <v>477</v>
      </c>
      <c r="J9" s="6" t="s">
        <v>4</v>
      </c>
      <c r="K9" s="11">
        <f>C9/(C9+D9+E9+F9+G9+H9)*100</f>
        <v>2.2185551888522186</v>
      </c>
      <c r="L9" s="11">
        <f>D9/(D9+E9+F9+G9+H9+C9)*100</f>
        <v>14.154748808214155</v>
      </c>
      <c r="M9" s="11">
        <f>E9/(E9+F9+G9+H9+D9+C9)*100</f>
        <v>63.476347634763478</v>
      </c>
      <c r="N9" s="11">
        <f>F9/(F9+G9+H9+E9+D9+C9)*100</f>
        <v>7.6457645764576458</v>
      </c>
      <c r="O9" s="11">
        <f>G9/(G9+H9+E9+F9+D9+C9)*100</f>
        <v>3.7587092042537589</v>
      </c>
      <c r="P9" s="11">
        <f>H9/(H9+G9+F9+E9+D9+C9)*100</f>
        <v>8.7458745874587471</v>
      </c>
    </row>
    <row r="10" spans="1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25">
      <c r="B11" s="9" t="s">
        <v>6</v>
      </c>
      <c r="C11" s="10">
        <v>23</v>
      </c>
      <c r="D11" s="10">
        <v>89</v>
      </c>
      <c r="E11" s="10">
        <v>771</v>
      </c>
      <c r="F11" s="10">
        <v>47</v>
      </c>
      <c r="G11" s="10">
        <v>32</v>
      </c>
      <c r="H11" s="10">
        <v>145</v>
      </c>
      <c r="J11" s="9" t="s">
        <v>6</v>
      </c>
      <c r="K11" s="13">
        <f t="shared" ref="K11:K14" si="0">C11/(C11+D11+E11+F11+G11+H11)*100</f>
        <v>2.0776874435411021</v>
      </c>
      <c r="L11" s="13">
        <f t="shared" ref="L11:L14" si="1">D11/(D11+E11+F11+G11+H11+C11)*100</f>
        <v>8.0397470641373072</v>
      </c>
      <c r="M11" s="13">
        <f t="shared" ref="M11:M14" si="2">E11/(E11+F11+G11+H11+D11+C11)*100</f>
        <v>69.647696476964768</v>
      </c>
      <c r="N11" s="13">
        <f t="shared" ref="N11:N14" si="3">F11/(F11+G11+H11+E11+D11+C11)*100</f>
        <v>4.2457091237579041</v>
      </c>
      <c r="O11" s="13">
        <f t="shared" ref="O11:O14" si="4">G11/(G11+H11+E11+F11+D11+C11)*100</f>
        <v>2.8906955736224029</v>
      </c>
      <c r="P11" s="13">
        <f t="shared" ref="P11:P14" si="5">H11/(H11+G11+F11+E11+D11+C11)*100</f>
        <v>13.098464317976513</v>
      </c>
    </row>
    <row r="12" spans="1:16" x14ac:dyDescent="0.25">
      <c r="B12" s="9" t="s">
        <v>7</v>
      </c>
      <c r="C12" s="10">
        <v>32</v>
      </c>
      <c r="D12" s="10">
        <v>233</v>
      </c>
      <c r="E12" s="10">
        <v>1288</v>
      </c>
      <c r="F12" s="10">
        <v>132</v>
      </c>
      <c r="G12" s="10">
        <v>73</v>
      </c>
      <c r="H12" s="10">
        <v>163</v>
      </c>
      <c r="J12" s="9" t="s">
        <v>7</v>
      </c>
      <c r="K12" s="13">
        <f t="shared" si="0"/>
        <v>1.665799062988027</v>
      </c>
      <c r="L12" s="13">
        <f t="shared" si="1"/>
        <v>12.129099427381572</v>
      </c>
      <c r="M12" s="13">
        <f t="shared" si="2"/>
        <v>67.048412285268085</v>
      </c>
      <c r="N12" s="13">
        <f t="shared" si="3"/>
        <v>6.8714211348256118</v>
      </c>
      <c r="O12" s="13">
        <f t="shared" si="4"/>
        <v>3.8001041124414368</v>
      </c>
      <c r="P12" s="13">
        <f t="shared" si="5"/>
        <v>8.4851639770952634</v>
      </c>
    </row>
    <row r="13" spans="1:16" x14ac:dyDescent="0.25">
      <c r="B13" s="9" t="s">
        <v>8</v>
      </c>
      <c r="C13" s="10">
        <v>37</v>
      </c>
      <c r="D13" s="10">
        <v>269</v>
      </c>
      <c r="E13" s="10">
        <v>985</v>
      </c>
      <c r="F13" s="10">
        <v>156</v>
      </c>
      <c r="G13" s="10">
        <v>74</v>
      </c>
      <c r="H13" s="10">
        <v>123</v>
      </c>
      <c r="J13" s="9" t="s">
        <v>8</v>
      </c>
      <c r="K13" s="13">
        <f t="shared" si="0"/>
        <v>2.2506082725060828</v>
      </c>
      <c r="L13" s="13">
        <f t="shared" si="1"/>
        <v>16.362530413625304</v>
      </c>
      <c r="M13" s="13">
        <f t="shared" si="2"/>
        <v>59.914841849148416</v>
      </c>
      <c r="N13" s="13">
        <f t="shared" si="3"/>
        <v>9.4890510948905096</v>
      </c>
      <c r="O13" s="13">
        <f t="shared" si="4"/>
        <v>4.5012165450121655</v>
      </c>
      <c r="P13" s="13">
        <f t="shared" si="5"/>
        <v>7.4817518248175192</v>
      </c>
    </row>
    <row r="14" spans="1:16" x14ac:dyDescent="0.25">
      <c r="B14" s="9" t="s">
        <v>9</v>
      </c>
      <c r="C14" s="10">
        <v>29</v>
      </c>
      <c r="D14" s="10">
        <v>181</v>
      </c>
      <c r="E14" s="10">
        <v>418</v>
      </c>
      <c r="F14" s="10">
        <v>82</v>
      </c>
      <c r="G14" s="10">
        <v>26</v>
      </c>
      <c r="H14" s="10">
        <v>46</v>
      </c>
      <c r="J14" s="9" t="s">
        <v>9</v>
      </c>
      <c r="K14" s="13">
        <f t="shared" si="0"/>
        <v>3.7084398976982098</v>
      </c>
      <c r="L14" s="13">
        <f t="shared" si="1"/>
        <v>23.145780051150894</v>
      </c>
      <c r="M14" s="13">
        <f t="shared" si="2"/>
        <v>53.452685421994886</v>
      </c>
      <c r="N14" s="13">
        <f t="shared" si="3"/>
        <v>10.485933503836318</v>
      </c>
      <c r="O14" s="13">
        <f t="shared" si="4"/>
        <v>3.3248081841432229</v>
      </c>
      <c r="P14" s="13">
        <f t="shared" si="5"/>
        <v>5.8823529411764701</v>
      </c>
    </row>
    <row r="15" spans="1:16" x14ac:dyDescent="0.25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 x14ac:dyDescent="0.25">
      <c r="B16" s="9" t="s">
        <v>46</v>
      </c>
      <c r="C16" s="10">
        <v>39</v>
      </c>
      <c r="D16" s="10">
        <v>259</v>
      </c>
      <c r="E16" s="10">
        <v>952</v>
      </c>
      <c r="F16" s="10">
        <v>175</v>
      </c>
      <c r="G16" s="10">
        <v>76</v>
      </c>
      <c r="H16" s="10">
        <v>96</v>
      </c>
      <c r="J16" s="9" t="s">
        <v>46</v>
      </c>
      <c r="K16" s="13">
        <f t="shared" ref="K16:K22" si="6">C16/(C16+D16+E16+F16+G16+H16)*100</f>
        <v>2.4420788979336256</v>
      </c>
      <c r="L16" s="13">
        <f t="shared" ref="L16:L22" si="7">D16/(D16+E16+F16+G16+H16+C16)*100</f>
        <v>16.217908578584847</v>
      </c>
      <c r="M16" s="13">
        <f t="shared" ref="M16:M22" si="8">E16/(E16+F16+G16+H16+D16+C16)*100</f>
        <v>59.611772072636192</v>
      </c>
      <c r="N16" s="13">
        <f t="shared" ref="N16:N22" si="9">F16/(F16+G16+H16+E16+D16+C16)*100</f>
        <v>10.958046336881653</v>
      </c>
      <c r="O16" s="13">
        <f t="shared" ref="O16:O22" si="10">G16/(G16+H16+E16+F16+D16+C16)*100</f>
        <v>4.7589229805886033</v>
      </c>
      <c r="P16" s="13">
        <f t="shared" ref="P16:P22" si="11">H16/(H16+G16+F16+E16+D16+C16)*100</f>
        <v>6.0112711333750779</v>
      </c>
    </row>
    <row r="17" spans="2:16" x14ac:dyDescent="0.25">
      <c r="B17" s="9" t="s">
        <v>47</v>
      </c>
      <c r="C17" s="10">
        <v>10</v>
      </c>
      <c r="D17" s="10">
        <v>63</v>
      </c>
      <c r="E17" s="10">
        <v>412</v>
      </c>
      <c r="F17" s="10">
        <v>35</v>
      </c>
      <c r="G17" s="10">
        <v>12</v>
      </c>
      <c r="H17" s="10">
        <v>70</v>
      </c>
      <c r="J17" s="9" t="s">
        <v>47</v>
      </c>
      <c r="K17" s="13">
        <f t="shared" si="6"/>
        <v>1.6611295681063125</v>
      </c>
      <c r="L17" s="13">
        <f t="shared" si="7"/>
        <v>10.465116279069768</v>
      </c>
      <c r="M17" s="13">
        <f t="shared" si="8"/>
        <v>68.438538205980066</v>
      </c>
      <c r="N17" s="13">
        <f t="shared" si="9"/>
        <v>5.8139534883720927</v>
      </c>
      <c r="O17" s="13">
        <f t="shared" si="10"/>
        <v>1.9933554817275747</v>
      </c>
      <c r="P17" s="13">
        <f t="shared" si="11"/>
        <v>11.627906976744185</v>
      </c>
    </row>
    <row r="18" spans="2:16" x14ac:dyDescent="0.25">
      <c r="B18" s="9" t="s">
        <v>48</v>
      </c>
      <c r="C18" s="10">
        <v>53</v>
      </c>
      <c r="D18" s="10">
        <v>276</v>
      </c>
      <c r="E18" s="10">
        <v>1050</v>
      </c>
      <c r="F18" s="10">
        <v>107</v>
      </c>
      <c r="G18" s="10">
        <v>35</v>
      </c>
      <c r="H18" s="10">
        <v>138</v>
      </c>
      <c r="J18" s="9" t="s">
        <v>48</v>
      </c>
      <c r="K18" s="13">
        <f t="shared" si="6"/>
        <v>3.1946955997588908</v>
      </c>
      <c r="L18" s="13">
        <f t="shared" si="7"/>
        <v>16.636528028933093</v>
      </c>
      <c r="M18" s="13">
        <f t="shared" si="8"/>
        <v>63.291139240506332</v>
      </c>
      <c r="N18" s="13">
        <f t="shared" si="9"/>
        <v>6.4496684749849305</v>
      </c>
      <c r="O18" s="13">
        <f t="shared" si="10"/>
        <v>2.109704641350211</v>
      </c>
      <c r="P18" s="13">
        <f t="shared" si="11"/>
        <v>8.3182640144665463</v>
      </c>
    </row>
    <row r="19" spans="2:16" x14ac:dyDescent="0.25">
      <c r="B19" s="9" t="s">
        <v>49</v>
      </c>
      <c r="C19" s="10">
        <v>4</v>
      </c>
      <c r="D19" s="10">
        <v>27</v>
      </c>
      <c r="E19" s="10">
        <v>101</v>
      </c>
      <c r="F19" s="10">
        <v>23</v>
      </c>
      <c r="G19" s="10">
        <v>7</v>
      </c>
      <c r="H19" s="10">
        <v>18</v>
      </c>
      <c r="J19" s="9" t="s">
        <v>49</v>
      </c>
      <c r="K19" s="13">
        <f t="shared" si="6"/>
        <v>2.2222222222222223</v>
      </c>
      <c r="L19" s="13">
        <f t="shared" si="7"/>
        <v>15</v>
      </c>
      <c r="M19" s="13">
        <f t="shared" si="8"/>
        <v>56.111111111111114</v>
      </c>
      <c r="N19" s="13">
        <f t="shared" si="9"/>
        <v>12.777777777777777</v>
      </c>
      <c r="O19" s="13">
        <f t="shared" si="10"/>
        <v>3.8888888888888888</v>
      </c>
      <c r="P19" s="13">
        <f t="shared" si="11"/>
        <v>10</v>
      </c>
    </row>
    <row r="20" spans="2:16" x14ac:dyDescent="0.25">
      <c r="B20" s="9" t="s">
        <v>50</v>
      </c>
      <c r="C20" s="10">
        <v>1</v>
      </c>
      <c r="D20" s="10">
        <v>30</v>
      </c>
      <c r="E20" s="10">
        <v>209</v>
      </c>
      <c r="F20" s="10">
        <v>16</v>
      </c>
      <c r="G20" s="10">
        <v>24</v>
      </c>
      <c r="H20" s="10">
        <v>40</v>
      </c>
      <c r="J20" s="9" t="s">
        <v>50</v>
      </c>
      <c r="K20" s="13">
        <f t="shared" si="6"/>
        <v>0.3125</v>
      </c>
      <c r="L20" s="13">
        <f t="shared" si="7"/>
        <v>9.375</v>
      </c>
      <c r="M20" s="13">
        <f t="shared" si="8"/>
        <v>65.3125</v>
      </c>
      <c r="N20" s="13">
        <f t="shared" si="9"/>
        <v>5</v>
      </c>
      <c r="O20" s="13">
        <f t="shared" si="10"/>
        <v>7.5</v>
      </c>
      <c r="P20" s="13">
        <f t="shared" si="11"/>
        <v>12.5</v>
      </c>
    </row>
    <row r="21" spans="2:16" x14ac:dyDescent="0.25">
      <c r="B21" s="9" t="s">
        <v>51</v>
      </c>
      <c r="C21" s="10">
        <v>1</v>
      </c>
      <c r="D21" s="10">
        <v>23</v>
      </c>
      <c r="E21" s="10">
        <v>155</v>
      </c>
      <c r="F21" s="10">
        <v>10</v>
      </c>
      <c r="G21" s="10">
        <v>10</v>
      </c>
      <c r="H21" s="10">
        <v>15</v>
      </c>
      <c r="J21" s="9" t="s">
        <v>51</v>
      </c>
      <c r="K21" s="13">
        <f t="shared" si="6"/>
        <v>0.46728971962616817</v>
      </c>
      <c r="L21" s="13">
        <f t="shared" si="7"/>
        <v>10.747663551401869</v>
      </c>
      <c r="M21" s="13">
        <f t="shared" si="8"/>
        <v>72.429906542056074</v>
      </c>
      <c r="N21" s="13">
        <f t="shared" si="9"/>
        <v>4.6728971962616823</v>
      </c>
      <c r="O21" s="13">
        <f t="shared" si="10"/>
        <v>4.6728971962616823</v>
      </c>
      <c r="P21" s="13">
        <f t="shared" si="11"/>
        <v>7.009345794392523</v>
      </c>
    </row>
    <row r="22" spans="2:16" x14ac:dyDescent="0.25">
      <c r="B22" s="9" t="s">
        <v>52</v>
      </c>
      <c r="C22" s="10">
        <v>13</v>
      </c>
      <c r="D22" s="10">
        <v>94</v>
      </c>
      <c r="E22" s="10">
        <v>583</v>
      </c>
      <c r="F22" s="10">
        <v>51</v>
      </c>
      <c r="G22" s="10">
        <v>41</v>
      </c>
      <c r="H22" s="10">
        <v>100</v>
      </c>
      <c r="J22" s="9" t="s">
        <v>52</v>
      </c>
      <c r="K22" s="13">
        <f t="shared" si="6"/>
        <v>1.473922902494331</v>
      </c>
      <c r="L22" s="13">
        <f t="shared" si="7"/>
        <v>10.657596371882086</v>
      </c>
      <c r="M22" s="13">
        <f t="shared" si="8"/>
        <v>66.099773242630391</v>
      </c>
      <c r="N22" s="13">
        <f t="shared" si="9"/>
        <v>5.7823129251700678</v>
      </c>
      <c r="O22" s="13">
        <f t="shared" si="10"/>
        <v>4.6485260770975056</v>
      </c>
      <c r="P22" s="13">
        <f t="shared" si="11"/>
        <v>11.337868480725625</v>
      </c>
    </row>
    <row r="23" spans="2:16" x14ac:dyDescent="0.25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 x14ac:dyDescent="0.25">
      <c r="B24" s="9" t="s">
        <v>84</v>
      </c>
      <c r="C24" s="10">
        <v>85</v>
      </c>
      <c r="D24" s="10">
        <v>518</v>
      </c>
      <c r="E24" s="10">
        <v>2578</v>
      </c>
      <c r="F24" s="10">
        <v>267</v>
      </c>
      <c r="G24" s="10">
        <v>121</v>
      </c>
      <c r="H24" s="10">
        <v>392</v>
      </c>
      <c r="J24" s="9" t="s">
        <v>84</v>
      </c>
      <c r="K24" s="40">
        <f t="shared" ref="K24:K25" si="12">C24/(C24+D24+E24+F24+G24+H24)*100</f>
        <v>2.1459227467811157</v>
      </c>
      <c r="L24" s="40">
        <f t="shared" ref="L24:L25" si="13">D24/(D24+E24+F24+G24+H24+C24)*100</f>
        <v>13.077505680383741</v>
      </c>
      <c r="M24" s="40">
        <f t="shared" ref="M24:M25" si="14">E24/(E24+F24+G24+H24+D24+C24)*100</f>
        <v>65.084574602373138</v>
      </c>
      <c r="N24" s="40">
        <f t="shared" ref="N24:N25" si="15">F24/(F24+G24+H24+E24+D24+C24)*100</f>
        <v>6.7407220398889178</v>
      </c>
      <c r="O24" s="40">
        <f t="shared" ref="O24:O25" si="16">G24/(G24+H24+E24+F24+D24+C24)*100</f>
        <v>3.0547841454178237</v>
      </c>
      <c r="P24" s="40">
        <f t="shared" ref="P24:P25" si="17">H24/(H24+G24+F24+E24+D24+C24)*100</f>
        <v>9.8964907851552635</v>
      </c>
    </row>
    <row r="25" spans="2:16" x14ac:dyDescent="0.25">
      <c r="B25" s="9" t="s">
        <v>85</v>
      </c>
      <c r="C25" s="10">
        <v>36</v>
      </c>
      <c r="D25" s="10">
        <v>254</v>
      </c>
      <c r="E25" s="10">
        <v>884</v>
      </c>
      <c r="F25" s="10">
        <v>150</v>
      </c>
      <c r="G25" s="10">
        <v>84</v>
      </c>
      <c r="H25" s="10">
        <v>85</v>
      </c>
      <c r="J25" s="9" t="s">
        <v>85</v>
      </c>
      <c r="K25" s="40">
        <f t="shared" si="12"/>
        <v>2.4112525117213663</v>
      </c>
      <c r="L25" s="40">
        <f t="shared" si="13"/>
        <v>17.012726054922975</v>
      </c>
      <c r="M25" s="40">
        <f t="shared" si="14"/>
        <v>59.209645010046884</v>
      </c>
      <c r="N25" s="40">
        <f t="shared" si="15"/>
        <v>10.046885465505694</v>
      </c>
      <c r="O25" s="40">
        <f t="shared" si="16"/>
        <v>5.6262558606831883</v>
      </c>
      <c r="P25" s="40">
        <f t="shared" si="17"/>
        <v>5.6932350971198931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0" width="8.7109375" customWidth="1"/>
    <col min="31" max="31" width="5.7109375" customWidth="1"/>
    <col min="32" max="32" width="28.28515625" customWidth="1"/>
    <col min="33" max="34" width="13.7109375" customWidth="1"/>
  </cols>
  <sheetData>
    <row r="1" spans="1:60" ht="18" x14ac:dyDescent="0.25">
      <c r="B1" s="1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0" ht="18" x14ac:dyDescent="0.25">
      <c r="A2" s="31"/>
      <c r="B2" s="1" t="s">
        <v>128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0" x14ac:dyDescent="0.25">
      <c r="B3" s="32" t="s">
        <v>69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8" customHeight="1" x14ac:dyDescent="0.25">
      <c r="B4" s="1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60" ht="4.5" customHeight="1" x14ac:dyDescent="0.25"/>
    <row r="6" spans="1:60" ht="14.25" customHeight="1" x14ac:dyDescent="0.25">
      <c r="B6" s="20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AB6" s="2"/>
      <c r="AF6" s="20" t="s">
        <v>64</v>
      </c>
    </row>
    <row r="7" spans="1:60" ht="15" customHeight="1" x14ac:dyDescent="0.25">
      <c r="B7" s="251" t="s">
        <v>0</v>
      </c>
      <c r="C7" s="251" t="s">
        <v>129</v>
      </c>
      <c r="D7" s="251"/>
      <c r="E7" s="251"/>
      <c r="F7" s="251"/>
      <c r="G7" s="251"/>
      <c r="H7" s="251"/>
      <c r="I7" s="253"/>
      <c r="J7" s="254" t="s">
        <v>130</v>
      </c>
      <c r="K7" s="251"/>
      <c r="L7" s="251"/>
      <c r="M7" s="251"/>
      <c r="N7" s="251"/>
      <c r="O7" s="251"/>
      <c r="P7" s="255"/>
      <c r="Q7" s="256" t="s">
        <v>131</v>
      </c>
      <c r="R7" s="251"/>
      <c r="S7" s="251"/>
      <c r="T7" s="251"/>
      <c r="U7" s="251"/>
      <c r="V7" s="251"/>
      <c r="W7" s="257"/>
      <c r="X7" s="258" t="s">
        <v>132</v>
      </c>
      <c r="Y7" s="251"/>
      <c r="Z7" s="251"/>
      <c r="AA7" s="251"/>
      <c r="AB7" s="251"/>
      <c r="AC7" s="251"/>
      <c r="AD7" s="251"/>
      <c r="AF7" s="251" t="s">
        <v>0</v>
      </c>
      <c r="AG7" s="251" t="s">
        <v>129</v>
      </c>
      <c r="AH7" s="251"/>
      <c r="AI7" s="251"/>
      <c r="AJ7" s="251"/>
      <c r="AK7" s="251"/>
      <c r="AL7" s="251"/>
      <c r="AM7" s="253"/>
      <c r="AN7" s="254" t="s">
        <v>130</v>
      </c>
      <c r="AO7" s="251"/>
      <c r="AP7" s="251"/>
      <c r="AQ7" s="251"/>
      <c r="AR7" s="251"/>
      <c r="AS7" s="251"/>
      <c r="AT7" s="255"/>
      <c r="AU7" s="256" t="s">
        <v>131</v>
      </c>
      <c r="AV7" s="251"/>
      <c r="AW7" s="251"/>
      <c r="AX7" s="251"/>
      <c r="AY7" s="251"/>
      <c r="AZ7" s="251"/>
      <c r="BA7" s="257"/>
      <c r="BB7" s="258" t="s">
        <v>132</v>
      </c>
      <c r="BC7" s="251"/>
      <c r="BD7" s="251"/>
      <c r="BE7" s="251"/>
      <c r="BF7" s="251"/>
      <c r="BG7" s="251"/>
      <c r="BH7" s="251"/>
    </row>
    <row r="8" spans="1:60" ht="67.5" customHeight="1" x14ac:dyDescent="0.25">
      <c r="B8" s="252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52"/>
      <c r="AG8" s="49" t="s">
        <v>102</v>
      </c>
      <c r="AH8" s="49" t="s">
        <v>103</v>
      </c>
      <c r="AI8" s="49" t="s">
        <v>28</v>
      </c>
      <c r="AJ8" s="49" t="s">
        <v>104</v>
      </c>
      <c r="AK8" s="49" t="s">
        <v>105</v>
      </c>
      <c r="AL8" s="49" t="s">
        <v>29</v>
      </c>
      <c r="AM8" s="50" t="s">
        <v>30</v>
      </c>
      <c r="AN8" s="57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6" t="s">
        <v>103</v>
      </c>
      <c r="BD8" s="46" t="s">
        <v>28</v>
      </c>
      <c r="BE8" s="46" t="s">
        <v>104</v>
      </c>
      <c r="BF8" s="46" t="s">
        <v>105</v>
      </c>
      <c r="BG8" s="46" t="s">
        <v>29</v>
      </c>
      <c r="BH8" s="46" t="s">
        <v>30</v>
      </c>
    </row>
    <row r="9" spans="1:60" x14ac:dyDescent="0.25">
      <c r="B9" s="4" t="s">
        <v>4</v>
      </c>
      <c r="C9" s="4"/>
      <c r="D9" s="4"/>
      <c r="E9" s="4"/>
      <c r="F9" s="4"/>
      <c r="G9" s="4"/>
      <c r="H9" s="4"/>
      <c r="I9" s="56"/>
      <c r="J9" s="67"/>
      <c r="K9" s="4"/>
      <c r="L9" s="4"/>
      <c r="M9" s="4"/>
      <c r="N9" s="4"/>
      <c r="O9" s="4"/>
      <c r="P9" s="68"/>
      <c r="Q9" s="135"/>
      <c r="R9" s="4"/>
      <c r="S9" s="4"/>
      <c r="T9" s="4"/>
      <c r="U9" s="8"/>
      <c r="V9" s="8"/>
      <c r="W9" s="76"/>
      <c r="X9" s="8"/>
      <c r="Y9" s="8"/>
      <c r="Z9" s="8"/>
      <c r="AB9" s="4"/>
      <c r="AC9" s="12"/>
      <c r="AD9" s="12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 x14ac:dyDescent="0.25">
      <c r="B10" s="6" t="s">
        <v>4</v>
      </c>
      <c r="C10" s="121">
        <v>129</v>
      </c>
      <c r="D10" s="121">
        <v>407</v>
      </c>
      <c r="E10" s="121">
        <v>1582</v>
      </c>
      <c r="F10" s="121">
        <v>257</v>
      </c>
      <c r="G10" s="121">
        <v>142</v>
      </c>
      <c r="H10" s="121">
        <v>132</v>
      </c>
      <c r="I10" s="126">
        <v>2328</v>
      </c>
      <c r="J10" s="129">
        <v>4</v>
      </c>
      <c r="K10" s="121">
        <v>37</v>
      </c>
      <c r="L10" s="121">
        <v>2200</v>
      </c>
      <c r="M10" s="121">
        <v>113</v>
      </c>
      <c r="N10" s="121">
        <v>56</v>
      </c>
      <c r="O10" s="121">
        <v>202</v>
      </c>
      <c r="P10" s="130">
        <v>2365</v>
      </c>
      <c r="Q10" s="136">
        <v>15</v>
      </c>
      <c r="R10" s="121">
        <v>84</v>
      </c>
      <c r="S10" s="121">
        <v>2119</v>
      </c>
      <c r="T10" s="121">
        <v>210</v>
      </c>
      <c r="U10" s="121">
        <v>54</v>
      </c>
      <c r="V10" s="121">
        <v>213</v>
      </c>
      <c r="W10" s="137">
        <v>2282</v>
      </c>
      <c r="X10" s="124">
        <v>36</v>
      </c>
      <c r="Y10" s="121">
        <v>174</v>
      </c>
      <c r="Z10" s="121">
        <v>2080</v>
      </c>
      <c r="AA10" s="121">
        <v>706</v>
      </c>
      <c r="AB10" s="121">
        <v>103</v>
      </c>
      <c r="AC10" s="121">
        <v>245</v>
      </c>
      <c r="AD10" s="121">
        <v>1633</v>
      </c>
      <c r="AF10" s="6" t="s">
        <v>4</v>
      </c>
      <c r="AG10" s="104">
        <f>C10/(C10+D10+E10+F10+G10+H10+I10)*100</f>
        <v>2.5919228450874021</v>
      </c>
      <c r="AH10" s="105">
        <f>D10/(D10+E10+F10+G10+H10+I10+C10)*100</f>
        <v>8.1776170383765319</v>
      </c>
      <c r="AI10" s="105">
        <f>E10/(E10+F10+G10+H10+I10+D10+C10)*100</f>
        <v>31.786216596343181</v>
      </c>
      <c r="AJ10" s="105">
        <f>F10/(F10+G10+H10+I10+E10+D10+C10)*100</f>
        <v>5.1637532650190883</v>
      </c>
      <c r="AK10" s="105">
        <f>G10/(G10+H10+I10+E10+D10+C10+F10)*100</f>
        <v>2.8531243721117141</v>
      </c>
      <c r="AL10" s="105">
        <f>H10/(H10+I10+C10+F10+E10+D10+G10)*100</f>
        <v>2.6522001205545509</v>
      </c>
      <c r="AM10" s="106">
        <f>I10/(I10+D10+C10+G10+F10+E10+H10)*100</f>
        <v>46.775165762507534</v>
      </c>
      <c r="AN10" s="144">
        <f>J10/(J10+K10+L10+M10+N10+O10+P10)*100</f>
        <v>8.0369700622865178E-2</v>
      </c>
      <c r="AO10" s="105">
        <f>K10/(K10+L10+M10+N10+O10+P10+J10)*100</f>
        <v>0.74341973076150292</v>
      </c>
      <c r="AP10" s="105">
        <f>L10/(L10+M10+N10+O10+P10+K10+J10)*100</f>
        <v>44.203335342575848</v>
      </c>
      <c r="AQ10" s="105">
        <f>M10/(M10+N10+O10+P10+L10+K10+J10)*100</f>
        <v>2.2704440425959413</v>
      </c>
      <c r="AR10" s="105">
        <f>N10/(N10+O10+P10+L10+K10+J10+M10)*100</f>
        <v>1.1251758087201125</v>
      </c>
      <c r="AS10" s="105">
        <f>O10/(O10+P10+J10+M10+L10+K10+N10)*100</f>
        <v>4.0586698814546915</v>
      </c>
      <c r="AT10" s="145">
        <f>P10/(P10+K10+J10+N10+M10+L10+O10)*100</f>
        <v>47.518585493269036</v>
      </c>
      <c r="AU10" s="152">
        <f>Q10/(Q10+R10+S10+T10+U10+V10+W10)*100</f>
        <v>0.30138637733574442</v>
      </c>
      <c r="AV10" s="105">
        <f>R10/(R10+S10+T10+U10+V10+W10+Q10)*100</f>
        <v>1.6877637130801686</v>
      </c>
      <c r="AW10" s="105">
        <f>S10/(S10+T10+U10+V10+W10+R10+Q10)*100</f>
        <v>42.575848904962825</v>
      </c>
      <c r="AX10" s="105">
        <f>T10/(T10+U10+V10+W10+S10+R10+Q10)*100</f>
        <v>4.2194092827004219</v>
      </c>
      <c r="AY10" s="105">
        <f>U10/(U10+V10+W10+S10+R10+Q10+T10)*100</f>
        <v>1.0849909584086799</v>
      </c>
      <c r="AZ10" s="105">
        <f>V10/(V10+W10+Q10+T10+S10+R10+U10)*100</f>
        <v>4.2796865581675707</v>
      </c>
      <c r="BA10" s="153">
        <f>W10/(W10+R10+Q10+U10+T10+S10+V10)*100</f>
        <v>45.850914205344587</v>
      </c>
      <c r="BB10" s="142">
        <f>X10/(X10+Y10+Z10+AA10+AB10+AC10+AD10)*100</f>
        <v>0.72332730560578662</v>
      </c>
      <c r="BC10" s="105">
        <f>Y10/(Y10+Z10+AA10+AB10+AC10+AD10+X10)*100</f>
        <v>3.4960819770946352</v>
      </c>
      <c r="BD10" s="105">
        <f>Z10/(Z10+AA10+AB10+AC10+AD10+Y10+X10)*100</f>
        <v>41.792244323889896</v>
      </c>
      <c r="BE10" s="105">
        <f>AA10/(AA10+AB10+AC10+AD10+Z10+Y10+X10)*100</f>
        <v>14.185252159935704</v>
      </c>
      <c r="BF10" s="105">
        <f>AB10/(AB10+AC10+AD10+Z10+Y10+X10+AA10)*100</f>
        <v>2.0695197910387786</v>
      </c>
      <c r="BG10" s="105">
        <f>AC10/(AC10+AD10+X10+AA10+Z10+Y10+AB10)*100</f>
        <v>4.9226441631504922</v>
      </c>
      <c r="BH10" s="116">
        <f>AD10/(AD10+Y10+X10+AB10+AA10+Z10+AC10)*100</f>
        <v>32.810930279284712</v>
      </c>
    </row>
    <row r="11" spans="1:60" x14ac:dyDescent="0.25">
      <c r="B11" s="4" t="s">
        <v>5</v>
      </c>
      <c r="C11" s="122"/>
      <c r="D11" s="122"/>
      <c r="E11" s="122"/>
      <c r="F11" s="122"/>
      <c r="G11" s="122"/>
      <c r="H11" s="122"/>
      <c r="I11" s="127"/>
      <c r="J11" s="131"/>
      <c r="K11" s="122"/>
      <c r="L11" s="122"/>
      <c r="M11" s="122"/>
      <c r="N11" s="122"/>
      <c r="O11" s="122"/>
      <c r="P11" s="132"/>
      <c r="Q11" s="138"/>
      <c r="R11" s="122"/>
      <c r="S11" s="122"/>
      <c r="T11" s="122"/>
      <c r="U11" s="122"/>
      <c r="V11" s="122"/>
      <c r="W11" s="139"/>
      <c r="X11" s="122"/>
      <c r="Y11" s="122"/>
      <c r="Z11" s="122"/>
      <c r="AA11" s="122"/>
      <c r="AB11" s="122"/>
      <c r="AC11" s="122"/>
      <c r="AD11" s="122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46"/>
      <c r="AO11" s="108"/>
      <c r="AP11" s="108"/>
      <c r="AQ11" s="108"/>
      <c r="AR11" s="108"/>
      <c r="AS11" s="108"/>
      <c r="AT11" s="147"/>
      <c r="AU11" s="154"/>
      <c r="AV11" s="108"/>
      <c r="AW11" s="108"/>
      <c r="AX11" s="108"/>
      <c r="AY11" s="108"/>
      <c r="AZ11" s="108"/>
      <c r="BA11" s="155"/>
      <c r="BB11" s="107"/>
      <c r="BC11" s="108"/>
      <c r="BD11" s="108"/>
      <c r="BE11" s="108"/>
      <c r="BF11" s="108"/>
      <c r="BG11" s="108"/>
      <c r="BH11" s="117"/>
    </row>
    <row r="12" spans="1:60" x14ac:dyDescent="0.25">
      <c r="B12" s="9" t="s">
        <v>6</v>
      </c>
      <c r="C12" s="123">
        <v>17</v>
      </c>
      <c r="D12" s="123">
        <v>52</v>
      </c>
      <c r="E12" s="123">
        <v>296</v>
      </c>
      <c r="F12" s="123">
        <v>44</v>
      </c>
      <c r="G12" s="123">
        <v>27</v>
      </c>
      <c r="H12" s="123">
        <v>22</v>
      </c>
      <c r="I12" s="128">
        <v>504</v>
      </c>
      <c r="J12" s="133">
        <v>1</v>
      </c>
      <c r="K12" s="123">
        <v>2</v>
      </c>
      <c r="L12" s="123">
        <v>338</v>
      </c>
      <c r="M12" s="123">
        <v>16</v>
      </c>
      <c r="N12" s="123">
        <v>5</v>
      </c>
      <c r="O12" s="123">
        <v>23</v>
      </c>
      <c r="P12" s="134">
        <v>577</v>
      </c>
      <c r="Q12" s="140">
        <v>1</v>
      </c>
      <c r="R12" s="123">
        <v>4</v>
      </c>
      <c r="S12" s="123">
        <v>334</v>
      </c>
      <c r="T12" s="123">
        <v>20</v>
      </c>
      <c r="U12" s="123">
        <v>3</v>
      </c>
      <c r="V12" s="123">
        <v>25</v>
      </c>
      <c r="W12" s="141">
        <v>575</v>
      </c>
      <c r="X12" s="125">
        <v>5</v>
      </c>
      <c r="Y12" s="123">
        <v>19</v>
      </c>
      <c r="Z12" s="123">
        <v>322</v>
      </c>
      <c r="AA12" s="123">
        <v>65</v>
      </c>
      <c r="AB12" s="123">
        <v>15</v>
      </c>
      <c r="AC12" s="123">
        <v>28</v>
      </c>
      <c r="AD12" s="123">
        <v>508</v>
      </c>
      <c r="AF12" s="9" t="s">
        <v>6</v>
      </c>
      <c r="AG12" s="110">
        <f t="shared" ref="AG12:AG15" si="0">C12/(C12+D12+E12+F12+G12+H12+I12)*100</f>
        <v>1.7671517671517671</v>
      </c>
      <c r="AH12" s="111">
        <f t="shared" ref="AH12:AH15" si="1">D12/(D12+E12+F12+G12+H12+I12+C12)*100</f>
        <v>5.4054054054054053</v>
      </c>
      <c r="AI12" s="111">
        <f t="shared" ref="AI12:AI15" si="2">E12/(E12+F12+G12+H12+I12+D12+C12)*100</f>
        <v>30.76923076923077</v>
      </c>
      <c r="AJ12" s="111">
        <f t="shared" ref="AJ12:AJ15" si="3">F12/(F12+G12+H12+I12+E12+D12+C12)*100</f>
        <v>4.5738045738045745</v>
      </c>
      <c r="AK12" s="111">
        <f t="shared" ref="AK12:AK15" si="4">G12/(G12+H12+I12+E12+D12+C12+F12)*100</f>
        <v>2.8066528066528069</v>
      </c>
      <c r="AL12" s="111">
        <f t="shared" ref="AL12:AL15" si="5">H12/(H12+I12+C12+F12+E12+D12+G12)*100</f>
        <v>2.2869022869022873</v>
      </c>
      <c r="AM12" s="112">
        <f t="shared" ref="AM12:AM15" si="6">I12/(I12+D12+C12+G12+F12+E12+H12)*100</f>
        <v>52.390852390852395</v>
      </c>
      <c r="AN12" s="148">
        <f t="shared" ref="AN12:AN15" si="7">J12/(J12+K12+L12+M12+N12+O12+P12)*100</f>
        <v>0.10395010395010396</v>
      </c>
      <c r="AO12" s="111">
        <f t="shared" ref="AO12:AO15" si="8">K12/(K12+L12+M12+N12+O12+P12+J12)*100</f>
        <v>0.20790020790020791</v>
      </c>
      <c r="AP12" s="111">
        <f t="shared" ref="AP12:AP15" si="9">L12/(L12+M12+N12+O12+P12+K12+J12)*100</f>
        <v>35.135135135135137</v>
      </c>
      <c r="AQ12" s="111">
        <f t="shared" ref="AQ12:AQ15" si="10">M12/(M12+N12+O12+P12+L12+K12+J12)*100</f>
        <v>1.6632016632016633</v>
      </c>
      <c r="AR12" s="111">
        <f t="shared" ref="AR12:AR15" si="11">N12/(N12+O12+P12+L12+K12+J12+M12)*100</f>
        <v>0.51975051975051978</v>
      </c>
      <c r="AS12" s="111">
        <f t="shared" ref="AS12:AS15" si="12">O12/(O12+P12+J12+M12+L12+K12+N12)*100</f>
        <v>2.3908523908523911</v>
      </c>
      <c r="AT12" s="149">
        <f t="shared" ref="AT12:AT15" si="13">P12/(P12+K12+J12+N12+M12+L12+O12)*100</f>
        <v>59.979209979209983</v>
      </c>
      <c r="AU12" s="156">
        <f t="shared" ref="AU12:AU15" si="14">Q12/(Q12+R12+S12+T12+U12+V12+W12)*100</f>
        <v>0.10395010395010396</v>
      </c>
      <c r="AV12" s="111">
        <f t="shared" ref="AV12:AV15" si="15">R12/(R12+S12+T12+U12+V12+W12+Q12)*100</f>
        <v>0.41580041580041582</v>
      </c>
      <c r="AW12" s="111">
        <f t="shared" ref="AW12:AW15" si="16">S12/(S12+T12+U12+V12+W12+R12+Q12)*100</f>
        <v>34.719334719334718</v>
      </c>
      <c r="AX12" s="111">
        <f t="shared" ref="AX12:AX15" si="17">T12/(T12+U12+V12+W12+S12+R12+Q12)*100</f>
        <v>2.0790020790020791</v>
      </c>
      <c r="AY12" s="111">
        <f t="shared" ref="AY12:AY15" si="18">U12/(U12+V12+W12+S12+R12+Q12+T12)*100</f>
        <v>0.31185031185031187</v>
      </c>
      <c r="AZ12" s="111">
        <f t="shared" ref="AZ12:AZ15" si="19">V12/(V12+W12+Q12+T12+S12+R12+U12)*100</f>
        <v>2.5987525987525988</v>
      </c>
      <c r="BA12" s="157">
        <f t="shared" ref="BA12:BA15" si="20">W12/(W12+R12+Q12+U12+T12+S12+V12)*100</f>
        <v>59.771309771309767</v>
      </c>
      <c r="BB12" s="143">
        <f t="shared" ref="BB12:BB15" si="21">X12/(X12+Y12+Z12+AA12+AB12+AC12+AD12)*100</f>
        <v>0.51975051975051978</v>
      </c>
      <c r="BC12" s="111">
        <f t="shared" ref="BC12:BC15" si="22">Y12/(Y12+Z12+AA12+AB12+AC12+AD12+X12)*100</f>
        <v>1.9750519750519753</v>
      </c>
      <c r="BD12" s="111">
        <f t="shared" ref="BD12:BD15" si="23">Z12/(Z12+AA12+AB12+AC12+AD12+Y12+X12)*100</f>
        <v>33.471933471933475</v>
      </c>
      <c r="BE12" s="111">
        <f t="shared" ref="BE12:BE15" si="24">AA12/(AA12+AB12+AC12+AD12+Z12+Y12+X12)*100</f>
        <v>6.756756756756757</v>
      </c>
      <c r="BF12" s="111">
        <f t="shared" ref="BF12:BF15" si="25">AB12/(AB12+AC12+AD12+Z12+Y12+X12+AA12)*100</f>
        <v>1.5592515592515594</v>
      </c>
      <c r="BG12" s="111">
        <f t="shared" ref="BG12:BG15" si="26">AC12/(AC12+AD12+X12+AA12+Z12+Y12+AB12)*100</f>
        <v>2.9106029106029108</v>
      </c>
      <c r="BH12" s="118">
        <f t="shared" ref="BH12:BH15" si="27">AD12/(AD12+Y12+X12+AB12+AA12+Z12+AC12)*100</f>
        <v>52.806652806652806</v>
      </c>
    </row>
    <row r="13" spans="1:60" x14ac:dyDescent="0.25">
      <c r="B13" s="9" t="s">
        <v>7</v>
      </c>
      <c r="C13" s="123">
        <v>43</v>
      </c>
      <c r="D13" s="123">
        <v>129</v>
      </c>
      <c r="E13" s="123">
        <v>600</v>
      </c>
      <c r="F13" s="123">
        <v>87</v>
      </c>
      <c r="G13" s="123">
        <v>48</v>
      </c>
      <c r="H13" s="123">
        <v>52</v>
      </c>
      <c r="I13" s="128">
        <v>799</v>
      </c>
      <c r="J13" s="133">
        <v>2</v>
      </c>
      <c r="K13" s="123">
        <v>15</v>
      </c>
      <c r="L13" s="123">
        <v>758</v>
      </c>
      <c r="M13" s="123">
        <v>32</v>
      </c>
      <c r="N13" s="123">
        <v>19</v>
      </c>
      <c r="O13" s="123">
        <v>59</v>
      </c>
      <c r="P13" s="134">
        <v>873</v>
      </c>
      <c r="Q13" s="140">
        <v>3</v>
      </c>
      <c r="R13" s="123">
        <v>21</v>
      </c>
      <c r="S13" s="123">
        <v>754</v>
      </c>
      <c r="T13" s="123">
        <v>45</v>
      </c>
      <c r="U13" s="123">
        <v>14</v>
      </c>
      <c r="V13" s="123">
        <v>59</v>
      </c>
      <c r="W13" s="141">
        <v>862</v>
      </c>
      <c r="X13" s="125">
        <v>9</v>
      </c>
      <c r="Y13" s="123">
        <v>51</v>
      </c>
      <c r="Z13" s="123">
        <v>750</v>
      </c>
      <c r="AA13" s="123">
        <v>223</v>
      </c>
      <c r="AB13" s="123">
        <v>30</v>
      </c>
      <c r="AC13" s="123">
        <v>69</v>
      </c>
      <c r="AD13" s="123">
        <v>626</v>
      </c>
      <c r="AF13" s="9" t="s">
        <v>7</v>
      </c>
      <c r="AG13" s="110">
        <f t="shared" si="0"/>
        <v>2.4459613196814565</v>
      </c>
      <c r="AH13" s="111">
        <f t="shared" si="1"/>
        <v>7.3378839590443681</v>
      </c>
      <c r="AI13" s="111">
        <f t="shared" si="2"/>
        <v>34.129692832764505</v>
      </c>
      <c r="AJ13" s="111">
        <f t="shared" si="3"/>
        <v>4.9488054607508536</v>
      </c>
      <c r="AK13" s="111">
        <f t="shared" si="4"/>
        <v>2.7303754266211606</v>
      </c>
      <c r="AL13" s="111">
        <f t="shared" si="5"/>
        <v>2.9579067121729237</v>
      </c>
      <c r="AM13" s="112">
        <f t="shared" si="6"/>
        <v>45.449374288964734</v>
      </c>
      <c r="AN13" s="148">
        <f t="shared" si="7"/>
        <v>0.11376564277588168</v>
      </c>
      <c r="AO13" s="111">
        <f t="shared" si="8"/>
        <v>0.85324232081911267</v>
      </c>
      <c r="AP13" s="111">
        <f t="shared" si="9"/>
        <v>43.117178612059156</v>
      </c>
      <c r="AQ13" s="111">
        <f t="shared" si="10"/>
        <v>1.8202502844141069</v>
      </c>
      <c r="AR13" s="111">
        <f t="shared" si="11"/>
        <v>1.0807736063708762</v>
      </c>
      <c r="AS13" s="111">
        <f t="shared" si="12"/>
        <v>3.35608646188851</v>
      </c>
      <c r="AT13" s="149">
        <f t="shared" si="13"/>
        <v>49.658703071672356</v>
      </c>
      <c r="AU13" s="156">
        <f t="shared" si="14"/>
        <v>0.17064846416382254</v>
      </c>
      <c r="AV13" s="111">
        <f t="shared" si="15"/>
        <v>1.1945392491467577</v>
      </c>
      <c r="AW13" s="111">
        <f t="shared" si="16"/>
        <v>42.889647326507394</v>
      </c>
      <c r="AX13" s="111">
        <f t="shared" si="17"/>
        <v>2.5597269624573378</v>
      </c>
      <c r="AY13" s="111">
        <f t="shared" si="18"/>
        <v>0.79635949943117168</v>
      </c>
      <c r="AZ13" s="111">
        <f t="shared" si="19"/>
        <v>3.35608646188851</v>
      </c>
      <c r="BA13" s="157">
        <f t="shared" si="20"/>
        <v>49.032992036405005</v>
      </c>
      <c r="BB13" s="143">
        <f t="shared" si="21"/>
        <v>0.51194539249146753</v>
      </c>
      <c r="BC13" s="111">
        <f t="shared" si="22"/>
        <v>2.901023890784983</v>
      </c>
      <c r="BD13" s="111">
        <f t="shared" si="23"/>
        <v>42.662116040955631</v>
      </c>
      <c r="BE13" s="111">
        <f t="shared" si="24"/>
        <v>12.684869169510806</v>
      </c>
      <c r="BF13" s="111">
        <f t="shared" si="25"/>
        <v>1.7064846416382253</v>
      </c>
      <c r="BG13" s="111">
        <f t="shared" si="26"/>
        <v>3.9249146757679183</v>
      </c>
      <c r="BH13" s="118">
        <f t="shared" si="27"/>
        <v>35.608646188850969</v>
      </c>
    </row>
    <row r="14" spans="1:60" x14ac:dyDescent="0.25">
      <c r="B14" s="9" t="s">
        <v>8</v>
      </c>
      <c r="C14" s="123">
        <v>47</v>
      </c>
      <c r="D14" s="123">
        <v>125</v>
      </c>
      <c r="E14" s="123">
        <v>467</v>
      </c>
      <c r="F14" s="123">
        <v>79</v>
      </c>
      <c r="G14" s="123">
        <v>48</v>
      </c>
      <c r="H14" s="123">
        <v>42</v>
      </c>
      <c r="I14" s="128">
        <v>713</v>
      </c>
      <c r="J14" s="133">
        <v>0</v>
      </c>
      <c r="K14" s="123">
        <v>13</v>
      </c>
      <c r="L14" s="123">
        <v>701</v>
      </c>
      <c r="M14" s="123">
        <v>36</v>
      </c>
      <c r="N14" s="123">
        <v>24</v>
      </c>
      <c r="O14" s="123">
        <v>81</v>
      </c>
      <c r="P14" s="134">
        <v>666</v>
      </c>
      <c r="Q14" s="140">
        <v>7</v>
      </c>
      <c r="R14" s="123">
        <v>34</v>
      </c>
      <c r="S14" s="123">
        <v>661</v>
      </c>
      <c r="T14" s="123">
        <v>86</v>
      </c>
      <c r="U14" s="123">
        <v>28</v>
      </c>
      <c r="V14" s="123">
        <v>86</v>
      </c>
      <c r="W14" s="141">
        <v>619</v>
      </c>
      <c r="X14" s="125">
        <v>15</v>
      </c>
      <c r="Y14" s="123">
        <v>61</v>
      </c>
      <c r="Z14" s="123">
        <v>659</v>
      </c>
      <c r="AA14" s="123">
        <v>267</v>
      </c>
      <c r="AB14" s="123">
        <v>43</v>
      </c>
      <c r="AC14" s="123">
        <v>98</v>
      </c>
      <c r="AD14" s="123">
        <v>378</v>
      </c>
      <c r="AF14" s="9" t="s">
        <v>8</v>
      </c>
      <c r="AG14" s="110">
        <f t="shared" si="0"/>
        <v>3.0900723208415517</v>
      </c>
      <c r="AH14" s="111">
        <f t="shared" si="1"/>
        <v>8.2182774490466795</v>
      </c>
      <c r="AI14" s="111">
        <f t="shared" si="2"/>
        <v>30.703484549638393</v>
      </c>
      <c r="AJ14" s="111">
        <f t="shared" si="3"/>
        <v>5.1939513477975012</v>
      </c>
      <c r="AK14" s="111">
        <f t="shared" si="4"/>
        <v>3.1558185404339252</v>
      </c>
      <c r="AL14" s="111">
        <f t="shared" si="5"/>
        <v>2.7613412228796843</v>
      </c>
      <c r="AM14" s="112">
        <f t="shared" si="6"/>
        <v>46.877054569362265</v>
      </c>
      <c r="AN14" s="148">
        <f t="shared" si="7"/>
        <v>0</v>
      </c>
      <c r="AO14" s="111">
        <f t="shared" si="8"/>
        <v>0.85470085470085477</v>
      </c>
      <c r="AP14" s="111">
        <f t="shared" si="9"/>
        <v>46.088099934253776</v>
      </c>
      <c r="AQ14" s="111">
        <f t="shared" si="10"/>
        <v>2.3668639053254439</v>
      </c>
      <c r="AR14" s="111">
        <f t="shared" si="11"/>
        <v>1.5779092702169626</v>
      </c>
      <c r="AS14" s="111">
        <f t="shared" si="12"/>
        <v>5.3254437869822491</v>
      </c>
      <c r="AT14" s="149">
        <f t="shared" si="13"/>
        <v>43.786982248520715</v>
      </c>
      <c r="AU14" s="156">
        <f t="shared" si="14"/>
        <v>0.46022353714661407</v>
      </c>
      <c r="AV14" s="111">
        <f t="shared" si="15"/>
        <v>2.2353714661406969</v>
      </c>
      <c r="AW14" s="111">
        <f t="shared" si="16"/>
        <v>43.458251150558844</v>
      </c>
      <c r="AX14" s="111">
        <f t="shared" si="17"/>
        <v>5.6541748849441156</v>
      </c>
      <c r="AY14" s="111">
        <f t="shared" si="18"/>
        <v>1.8408941485864563</v>
      </c>
      <c r="AZ14" s="111">
        <f t="shared" si="19"/>
        <v>5.6541748849441156</v>
      </c>
      <c r="BA14" s="157">
        <f t="shared" si="20"/>
        <v>40.696909927679158</v>
      </c>
      <c r="BB14" s="143">
        <f t="shared" si="21"/>
        <v>0.98619329388560162</v>
      </c>
      <c r="BC14" s="111">
        <f t="shared" si="22"/>
        <v>4.0105193951347795</v>
      </c>
      <c r="BD14" s="111">
        <f t="shared" si="23"/>
        <v>43.326758711374097</v>
      </c>
      <c r="BE14" s="111">
        <f t="shared" si="24"/>
        <v>17.554240631163708</v>
      </c>
      <c r="BF14" s="111">
        <f t="shared" si="25"/>
        <v>2.8270874424720578</v>
      </c>
      <c r="BG14" s="111">
        <f t="shared" si="26"/>
        <v>6.4431295200525973</v>
      </c>
      <c r="BH14" s="118">
        <f t="shared" si="27"/>
        <v>24.852071005917161</v>
      </c>
    </row>
    <row r="15" spans="1:60" x14ac:dyDescent="0.25">
      <c r="B15" s="9" t="s">
        <v>9</v>
      </c>
      <c r="C15" s="123">
        <v>22</v>
      </c>
      <c r="D15" s="123">
        <v>101</v>
      </c>
      <c r="E15" s="123">
        <v>219</v>
      </c>
      <c r="F15" s="123">
        <v>47</v>
      </c>
      <c r="G15" s="123">
        <v>19</v>
      </c>
      <c r="H15" s="123">
        <v>16</v>
      </c>
      <c r="I15" s="128">
        <v>312</v>
      </c>
      <c r="J15" s="133">
        <v>1</v>
      </c>
      <c r="K15" s="123">
        <v>7</v>
      </c>
      <c r="L15" s="123">
        <v>403</v>
      </c>
      <c r="M15" s="123">
        <v>29</v>
      </c>
      <c r="N15" s="123">
        <v>8</v>
      </c>
      <c r="O15" s="123">
        <v>39</v>
      </c>
      <c r="P15" s="134">
        <v>249</v>
      </c>
      <c r="Q15" s="140">
        <v>4</v>
      </c>
      <c r="R15" s="123">
        <v>25</v>
      </c>
      <c r="S15" s="123">
        <v>370</v>
      </c>
      <c r="T15" s="123">
        <v>59</v>
      </c>
      <c r="U15" s="123">
        <v>9</v>
      </c>
      <c r="V15" s="123">
        <v>43</v>
      </c>
      <c r="W15" s="141">
        <v>226</v>
      </c>
      <c r="X15" s="125">
        <v>7</v>
      </c>
      <c r="Y15" s="123">
        <v>43</v>
      </c>
      <c r="Z15" s="123">
        <v>349</v>
      </c>
      <c r="AA15" s="123">
        <v>151</v>
      </c>
      <c r="AB15" s="123">
        <v>15</v>
      </c>
      <c r="AC15" s="123">
        <v>50</v>
      </c>
      <c r="AD15" s="123">
        <v>121</v>
      </c>
      <c r="AF15" s="9" t="s">
        <v>9</v>
      </c>
      <c r="AG15" s="110">
        <f t="shared" si="0"/>
        <v>2.9891304347826089</v>
      </c>
      <c r="AH15" s="111">
        <f t="shared" si="1"/>
        <v>13.722826086956522</v>
      </c>
      <c r="AI15" s="111">
        <f t="shared" si="2"/>
        <v>29.755434782608699</v>
      </c>
      <c r="AJ15" s="111">
        <f t="shared" si="3"/>
        <v>6.3858695652173916</v>
      </c>
      <c r="AK15" s="111">
        <f t="shared" si="4"/>
        <v>2.5815217391304346</v>
      </c>
      <c r="AL15" s="111">
        <f t="shared" si="5"/>
        <v>2.1739130434782608</v>
      </c>
      <c r="AM15" s="112">
        <f t="shared" si="6"/>
        <v>42.391304347826086</v>
      </c>
      <c r="AN15" s="148">
        <f t="shared" si="7"/>
        <v>0.1358695652173913</v>
      </c>
      <c r="AO15" s="111">
        <f t="shared" si="8"/>
        <v>0.95108695652173925</v>
      </c>
      <c r="AP15" s="111">
        <f t="shared" si="9"/>
        <v>54.755434782608688</v>
      </c>
      <c r="AQ15" s="111">
        <f t="shared" si="10"/>
        <v>3.9402173913043481</v>
      </c>
      <c r="AR15" s="111">
        <f t="shared" si="11"/>
        <v>1.0869565217391304</v>
      </c>
      <c r="AS15" s="111">
        <f t="shared" si="12"/>
        <v>5.2989130434782608</v>
      </c>
      <c r="AT15" s="149">
        <f t="shared" si="13"/>
        <v>33.83152173913043</v>
      </c>
      <c r="AU15" s="156">
        <f t="shared" si="14"/>
        <v>0.54347826086956519</v>
      </c>
      <c r="AV15" s="111">
        <f t="shared" si="15"/>
        <v>3.3967391304347823</v>
      </c>
      <c r="AW15" s="111">
        <f t="shared" si="16"/>
        <v>50.271739130434781</v>
      </c>
      <c r="AX15" s="111">
        <f t="shared" si="17"/>
        <v>8.016304347826086</v>
      </c>
      <c r="AY15" s="111">
        <f t="shared" si="18"/>
        <v>1.2228260869565217</v>
      </c>
      <c r="AZ15" s="111">
        <f t="shared" si="19"/>
        <v>5.8423913043478262</v>
      </c>
      <c r="BA15" s="157">
        <f t="shared" si="20"/>
        <v>30.706521739130434</v>
      </c>
      <c r="BB15" s="143">
        <f t="shared" si="21"/>
        <v>0.95108695652173925</v>
      </c>
      <c r="BC15" s="111">
        <f t="shared" si="22"/>
        <v>5.8423913043478262</v>
      </c>
      <c r="BD15" s="111">
        <f t="shared" si="23"/>
        <v>47.41847826086957</v>
      </c>
      <c r="BE15" s="111">
        <f t="shared" si="24"/>
        <v>20.516304347826086</v>
      </c>
      <c r="BF15" s="111">
        <f t="shared" si="25"/>
        <v>2.0380434782608696</v>
      </c>
      <c r="BG15" s="111">
        <f t="shared" si="26"/>
        <v>6.7934782608695645</v>
      </c>
      <c r="BH15" s="118">
        <f t="shared" si="27"/>
        <v>16.440217391304348</v>
      </c>
    </row>
    <row r="16" spans="1:60" x14ac:dyDescent="0.25">
      <c r="B16" s="4" t="s">
        <v>53</v>
      </c>
      <c r="C16" s="122"/>
      <c r="D16" s="122"/>
      <c r="E16" s="122"/>
      <c r="F16" s="122"/>
      <c r="G16" s="122"/>
      <c r="H16" s="122"/>
      <c r="I16" s="127"/>
      <c r="J16" s="131"/>
      <c r="K16" s="122"/>
      <c r="L16" s="122"/>
      <c r="M16" s="122"/>
      <c r="N16" s="122"/>
      <c r="O16" s="122"/>
      <c r="P16" s="132"/>
      <c r="Q16" s="138"/>
      <c r="R16" s="122"/>
      <c r="S16" s="122"/>
      <c r="T16" s="122"/>
      <c r="U16" s="122"/>
      <c r="V16" s="122"/>
      <c r="W16" s="139"/>
      <c r="X16" s="122"/>
      <c r="Y16" s="122"/>
      <c r="Z16" s="122"/>
      <c r="AA16" s="122"/>
      <c r="AB16" s="122"/>
      <c r="AC16" s="122"/>
      <c r="AD16" s="122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46"/>
      <c r="AO16" s="108"/>
      <c r="AP16" s="108"/>
      <c r="AQ16" s="108"/>
      <c r="AR16" s="108"/>
      <c r="AS16" s="108"/>
      <c r="AT16" s="147"/>
      <c r="AU16" s="154"/>
      <c r="AV16" s="108"/>
      <c r="AW16" s="108"/>
      <c r="AX16" s="108"/>
      <c r="AY16" s="108"/>
      <c r="AZ16" s="108"/>
      <c r="BA16" s="155"/>
      <c r="BB16" s="107"/>
      <c r="BC16" s="108"/>
      <c r="BD16" s="108"/>
      <c r="BE16" s="108"/>
      <c r="BF16" s="108"/>
      <c r="BG16" s="108"/>
      <c r="BH16" s="117"/>
    </row>
    <row r="17" spans="2:60" x14ac:dyDescent="0.25">
      <c r="B17" s="9" t="s">
        <v>46</v>
      </c>
      <c r="C17" s="123">
        <v>46</v>
      </c>
      <c r="D17" s="123">
        <v>115</v>
      </c>
      <c r="E17" s="123">
        <v>452</v>
      </c>
      <c r="F17" s="123">
        <v>78</v>
      </c>
      <c r="G17" s="123">
        <v>45</v>
      </c>
      <c r="H17" s="123">
        <v>39</v>
      </c>
      <c r="I17" s="128">
        <v>726</v>
      </c>
      <c r="J17" s="133">
        <v>0</v>
      </c>
      <c r="K17" s="123">
        <v>15</v>
      </c>
      <c r="L17" s="123">
        <v>684</v>
      </c>
      <c r="M17" s="123">
        <v>34</v>
      </c>
      <c r="N17" s="123">
        <v>13</v>
      </c>
      <c r="O17" s="123">
        <v>65</v>
      </c>
      <c r="P17" s="134">
        <v>690</v>
      </c>
      <c r="Q17" s="140">
        <v>1</v>
      </c>
      <c r="R17" s="123">
        <v>27</v>
      </c>
      <c r="S17" s="123">
        <v>667</v>
      </c>
      <c r="T17" s="123">
        <v>65</v>
      </c>
      <c r="U17" s="123">
        <v>14</v>
      </c>
      <c r="V17" s="123">
        <v>64</v>
      </c>
      <c r="W17" s="141">
        <v>663</v>
      </c>
      <c r="X17" s="125">
        <v>11</v>
      </c>
      <c r="Y17" s="123">
        <v>73</v>
      </c>
      <c r="Z17" s="123">
        <v>621</v>
      </c>
      <c r="AA17" s="123">
        <v>320</v>
      </c>
      <c r="AB17" s="123">
        <v>35</v>
      </c>
      <c r="AC17" s="123">
        <v>67</v>
      </c>
      <c r="AD17" s="123">
        <v>374</v>
      </c>
      <c r="AF17" s="9" t="s">
        <v>46</v>
      </c>
      <c r="AG17" s="110">
        <f t="shared" ref="AG17:AG23" si="28">C17/(C17+D17+E17+F17+G17+H17+I17)*100</f>
        <v>3.0646235842771485</v>
      </c>
      <c r="AH17" s="111">
        <f t="shared" ref="AH17:AH23" si="29">D17/(D17+E17+F17+G17+H17+I17+C17)*100</f>
        <v>7.6615589606928713</v>
      </c>
      <c r="AI17" s="111">
        <f t="shared" ref="AI17:AI23" si="30">E17/(E17+F17+G17+H17+I17+D17+C17)*100</f>
        <v>30.113257828114591</v>
      </c>
      <c r="AJ17" s="111">
        <f t="shared" ref="AJ17:AJ23" si="31">F17/(F17+G17+H17+I17+E17+D17+C17)*100</f>
        <v>5.1965356429047302</v>
      </c>
      <c r="AK17" s="111">
        <f t="shared" ref="AK17:AK23" si="32">G17/(G17+H17+I17+E17+D17+C17+F17)*100</f>
        <v>2.9980013324450367</v>
      </c>
      <c r="AL17" s="111">
        <f t="shared" ref="AL17:AL23" si="33">H17/(H17+I17+C17+F17+E17+D17+G17)*100</f>
        <v>2.5982678214523651</v>
      </c>
      <c r="AM17" s="112">
        <f t="shared" ref="AM17:AM23" si="34">I17/(I17+D17+C17+G17+F17+E17+H17)*100</f>
        <v>48.367754830113256</v>
      </c>
      <c r="AN17" s="148">
        <f t="shared" ref="AN17:AN23" si="35">J17/(J17+K17+L17+M17+N17+O17+P17)*100</f>
        <v>0</v>
      </c>
      <c r="AO17" s="111">
        <f t="shared" ref="AO17:AO23" si="36">K17/(K17+L17+M17+N17+O17+P17+J17)*100</f>
        <v>0.99933377748167884</v>
      </c>
      <c r="AP17" s="111">
        <f t="shared" ref="AP17:AP23" si="37">L17/(L17+M17+N17+O17+P17+K17+J17)*100</f>
        <v>45.569620253164558</v>
      </c>
      <c r="AQ17" s="111">
        <f t="shared" ref="AQ17:AQ23" si="38">M17/(M17+N17+O17+P17+L17+K17+J17)*100</f>
        <v>2.2651565622918057</v>
      </c>
      <c r="AR17" s="111">
        <f t="shared" ref="AR17:AR23" si="39">N17/(N17+O17+P17+L17+K17+J17+M17)*100</f>
        <v>0.86608927381745504</v>
      </c>
      <c r="AS17" s="111">
        <f t="shared" ref="AS17:AS23" si="40">O17/(O17+P17+J17+M17+L17+K17+N17)*100</f>
        <v>4.3304463690872748</v>
      </c>
      <c r="AT17" s="149">
        <f t="shared" ref="AT17:AT23" si="41">P17/(P17+K17+J17+N17+M17+L17+O17)*100</f>
        <v>45.969353764157226</v>
      </c>
      <c r="AU17" s="156">
        <f t="shared" ref="AU17:AU23" si="42">Q17/(Q17+R17+S17+T17+U17+V17+W17)*100</f>
        <v>6.6622251832111928E-2</v>
      </c>
      <c r="AV17" s="111">
        <f t="shared" ref="AV17:AV23" si="43">R17/(R17+S17+T17+U17+V17+W17+Q17)*100</f>
        <v>1.7988007994670221</v>
      </c>
      <c r="AW17" s="111">
        <f t="shared" ref="AW17:AW23" si="44">S17/(S17+T17+U17+V17+W17+R17+Q17)*100</f>
        <v>44.437041972018655</v>
      </c>
      <c r="AX17" s="111">
        <f t="shared" ref="AX17:AX23" si="45">T17/(T17+U17+V17+W17+S17+R17+Q17)*100</f>
        <v>4.3304463690872748</v>
      </c>
      <c r="AY17" s="111">
        <f t="shared" ref="AY17:AY23" si="46">U17/(U17+V17+W17+S17+R17+Q17+T17)*100</f>
        <v>0.93271152564956683</v>
      </c>
      <c r="AZ17" s="111">
        <f t="shared" ref="AZ17:AZ23" si="47">V17/(V17+W17+Q17+T17+S17+R17+U17)*100</f>
        <v>4.2638241172551634</v>
      </c>
      <c r="BA17" s="157">
        <f t="shared" ref="BA17:BA23" si="48">W17/(W17+R17+Q17+U17+T17+S17+V17)*100</f>
        <v>44.170552964690209</v>
      </c>
      <c r="BB17" s="143">
        <f t="shared" ref="BB17:BB23" si="49">X17/(X17+Y17+Z17+AA17+AB17+AC17+AD17)*100</f>
        <v>0.73284477015323113</v>
      </c>
      <c r="BC17" s="111">
        <f t="shared" ref="BC17:BC23" si="50">Y17/(Y17+Z17+AA17+AB17+AC17+AD17+X17)*100</f>
        <v>4.8634243837441709</v>
      </c>
      <c r="BD17" s="111">
        <f t="shared" ref="BD17:BD23" si="51">Z17/(Z17+AA17+AB17+AC17+AD17+Y17+X17)*100</f>
        <v>41.372418387741504</v>
      </c>
      <c r="BE17" s="111">
        <f t="shared" ref="BE17:BE23" si="52">AA17/(AA17+AB17+AC17+AD17+Z17+Y17+X17)*100</f>
        <v>21.319120586275815</v>
      </c>
      <c r="BF17" s="111">
        <f t="shared" ref="BF17:BF23" si="53">AB17/(AB17+AC17+AD17+Z17+Y17+X17+AA17)*100</f>
        <v>2.3317788141239171</v>
      </c>
      <c r="BG17" s="111">
        <f t="shared" ref="BG17:BG23" si="54">AC17/(AC17+AD17+X17+AA17+Z17+Y17+AB17)*100</f>
        <v>4.4636908727514992</v>
      </c>
      <c r="BH17" s="118">
        <f t="shared" ref="BH17:BH23" si="55">AD17/(AD17+Y17+X17+AB17+AA17+Z17+AC17)*100</f>
        <v>24.91672218520986</v>
      </c>
    </row>
    <row r="18" spans="2:60" x14ac:dyDescent="0.25">
      <c r="B18" s="9" t="s">
        <v>47</v>
      </c>
      <c r="C18" s="123">
        <v>3</v>
      </c>
      <c r="D18" s="123">
        <v>25</v>
      </c>
      <c r="E18" s="123">
        <v>168</v>
      </c>
      <c r="F18" s="123">
        <v>20</v>
      </c>
      <c r="G18" s="123">
        <v>10</v>
      </c>
      <c r="H18" s="123">
        <v>12</v>
      </c>
      <c r="I18" s="128">
        <v>294</v>
      </c>
      <c r="J18" s="133">
        <v>0</v>
      </c>
      <c r="K18" s="123">
        <v>7</v>
      </c>
      <c r="L18" s="123">
        <v>225</v>
      </c>
      <c r="M18" s="123">
        <v>7</v>
      </c>
      <c r="N18" s="123">
        <v>3</v>
      </c>
      <c r="O18" s="123">
        <v>21</v>
      </c>
      <c r="P18" s="134">
        <v>269</v>
      </c>
      <c r="Q18" s="140">
        <v>0</v>
      </c>
      <c r="R18" s="123">
        <v>7</v>
      </c>
      <c r="S18" s="123">
        <v>228</v>
      </c>
      <c r="T18" s="123">
        <v>10</v>
      </c>
      <c r="U18" s="123">
        <v>7</v>
      </c>
      <c r="V18" s="123">
        <v>20</v>
      </c>
      <c r="W18" s="141">
        <v>260</v>
      </c>
      <c r="X18" s="125">
        <v>1</v>
      </c>
      <c r="Y18" s="123">
        <v>15</v>
      </c>
      <c r="Z18" s="123">
        <v>221</v>
      </c>
      <c r="AA18" s="123">
        <v>63</v>
      </c>
      <c r="AB18" s="123">
        <v>13</v>
      </c>
      <c r="AC18" s="123">
        <v>19</v>
      </c>
      <c r="AD18" s="123">
        <v>200</v>
      </c>
      <c r="AF18" s="9" t="s">
        <v>47</v>
      </c>
      <c r="AG18" s="110">
        <f t="shared" si="28"/>
        <v>0.56390977443609014</v>
      </c>
      <c r="AH18" s="111">
        <f t="shared" si="29"/>
        <v>4.6992481203007515</v>
      </c>
      <c r="AI18" s="111">
        <f t="shared" si="30"/>
        <v>31.578947368421051</v>
      </c>
      <c r="AJ18" s="111">
        <f t="shared" si="31"/>
        <v>3.7593984962406015</v>
      </c>
      <c r="AK18" s="111">
        <f t="shared" si="32"/>
        <v>1.8796992481203008</v>
      </c>
      <c r="AL18" s="111">
        <f t="shared" si="33"/>
        <v>2.2556390977443606</v>
      </c>
      <c r="AM18" s="112">
        <f t="shared" si="34"/>
        <v>55.26315789473685</v>
      </c>
      <c r="AN18" s="148">
        <f t="shared" si="35"/>
        <v>0</v>
      </c>
      <c r="AO18" s="111">
        <f t="shared" si="36"/>
        <v>1.3157894736842104</v>
      </c>
      <c r="AP18" s="111">
        <f t="shared" si="37"/>
        <v>42.293233082706763</v>
      </c>
      <c r="AQ18" s="111">
        <f t="shared" si="38"/>
        <v>1.3157894736842104</v>
      </c>
      <c r="AR18" s="111">
        <f t="shared" si="39"/>
        <v>0.56390977443609014</v>
      </c>
      <c r="AS18" s="111">
        <f t="shared" si="40"/>
        <v>3.9473684210526314</v>
      </c>
      <c r="AT18" s="149">
        <f t="shared" si="41"/>
        <v>50.563909774436091</v>
      </c>
      <c r="AU18" s="156">
        <f t="shared" si="42"/>
        <v>0</v>
      </c>
      <c r="AV18" s="111">
        <f t="shared" si="43"/>
        <v>1.3157894736842104</v>
      </c>
      <c r="AW18" s="111">
        <f t="shared" si="44"/>
        <v>42.857142857142854</v>
      </c>
      <c r="AX18" s="111">
        <f t="shared" si="45"/>
        <v>1.8796992481203008</v>
      </c>
      <c r="AY18" s="111">
        <f t="shared" si="46"/>
        <v>1.3157894736842104</v>
      </c>
      <c r="AZ18" s="111">
        <f t="shared" si="47"/>
        <v>3.7593984962406015</v>
      </c>
      <c r="BA18" s="157">
        <f t="shared" si="48"/>
        <v>48.872180451127818</v>
      </c>
      <c r="BB18" s="143">
        <f t="shared" si="49"/>
        <v>0.18796992481203006</v>
      </c>
      <c r="BC18" s="111">
        <f t="shared" si="50"/>
        <v>2.8195488721804511</v>
      </c>
      <c r="BD18" s="111">
        <f t="shared" si="51"/>
        <v>41.541353383458649</v>
      </c>
      <c r="BE18" s="111">
        <f t="shared" si="52"/>
        <v>11.842105263157894</v>
      </c>
      <c r="BF18" s="111">
        <f t="shared" si="53"/>
        <v>2.4436090225563909</v>
      </c>
      <c r="BG18" s="111">
        <f t="shared" si="54"/>
        <v>3.5714285714285712</v>
      </c>
      <c r="BH18" s="118">
        <f t="shared" si="55"/>
        <v>37.593984962406012</v>
      </c>
    </row>
    <row r="19" spans="2:60" x14ac:dyDescent="0.25">
      <c r="B19" s="9" t="s">
        <v>48</v>
      </c>
      <c r="C19" s="123">
        <v>50</v>
      </c>
      <c r="D19" s="123">
        <v>173</v>
      </c>
      <c r="E19" s="123">
        <v>488</v>
      </c>
      <c r="F19" s="123">
        <v>67</v>
      </c>
      <c r="G19" s="123">
        <v>31</v>
      </c>
      <c r="H19" s="123">
        <v>38</v>
      </c>
      <c r="I19" s="128">
        <v>674</v>
      </c>
      <c r="J19" s="133">
        <v>1</v>
      </c>
      <c r="K19" s="123">
        <v>5</v>
      </c>
      <c r="L19" s="123">
        <v>657</v>
      </c>
      <c r="M19" s="123">
        <v>32</v>
      </c>
      <c r="N19" s="123">
        <v>8</v>
      </c>
      <c r="O19" s="123">
        <v>44</v>
      </c>
      <c r="P19" s="134">
        <v>774</v>
      </c>
      <c r="Q19" s="140">
        <v>7</v>
      </c>
      <c r="R19" s="123">
        <v>23</v>
      </c>
      <c r="S19" s="123">
        <v>637</v>
      </c>
      <c r="T19" s="123">
        <v>47</v>
      </c>
      <c r="U19" s="123">
        <v>6</v>
      </c>
      <c r="V19" s="123">
        <v>53</v>
      </c>
      <c r="W19" s="141">
        <v>748</v>
      </c>
      <c r="X19" s="125">
        <v>13</v>
      </c>
      <c r="Y19" s="123">
        <v>54</v>
      </c>
      <c r="Z19" s="123">
        <v>634</v>
      </c>
      <c r="AA19" s="123">
        <v>178</v>
      </c>
      <c r="AB19" s="123">
        <v>20</v>
      </c>
      <c r="AC19" s="123">
        <v>67</v>
      </c>
      <c r="AD19" s="123">
        <v>555</v>
      </c>
      <c r="AF19" s="9" t="s">
        <v>48</v>
      </c>
      <c r="AG19" s="110">
        <f t="shared" si="28"/>
        <v>3.2873109796186717</v>
      </c>
      <c r="AH19" s="111">
        <f t="shared" si="29"/>
        <v>11.374095989480605</v>
      </c>
      <c r="AI19" s="111">
        <f t="shared" si="30"/>
        <v>32.084155161078236</v>
      </c>
      <c r="AJ19" s="111">
        <f t="shared" si="31"/>
        <v>4.4049967126890204</v>
      </c>
      <c r="AK19" s="111">
        <f t="shared" si="32"/>
        <v>2.0381328073635765</v>
      </c>
      <c r="AL19" s="111">
        <f t="shared" si="33"/>
        <v>2.4983563445101908</v>
      </c>
      <c r="AM19" s="112">
        <f t="shared" si="34"/>
        <v>44.312952005259696</v>
      </c>
      <c r="AN19" s="148">
        <f t="shared" si="35"/>
        <v>6.5746219592373437E-2</v>
      </c>
      <c r="AO19" s="111">
        <f t="shared" si="36"/>
        <v>0.32873109796186722</v>
      </c>
      <c r="AP19" s="111">
        <f t="shared" si="37"/>
        <v>43.19526627218935</v>
      </c>
      <c r="AQ19" s="111">
        <f t="shared" si="38"/>
        <v>2.10387902695595</v>
      </c>
      <c r="AR19" s="111">
        <f t="shared" si="39"/>
        <v>0.52596975673898749</v>
      </c>
      <c r="AS19" s="111">
        <f t="shared" si="40"/>
        <v>2.8928336620644313</v>
      </c>
      <c r="AT19" s="149">
        <f t="shared" si="41"/>
        <v>50.887573964497044</v>
      </c>
      <c r="AU19" s="156">
        <f t="shared" si="42"/>
        <v>0.46022353714661407</v>
      </c>
      <c r="AV19" s="111">
        <f t="shared" si="43"/>
        <v>1.5121630506245891</v>
      </c>
      <c r="AW19" s="111">
        <f t="shared" si="44"/>
        <v>41.880341880341881</v>
      </c>
      <c r="AX19" s="111">
        <f t="shared" si="45"/>
        <v>3.0900723208415517</v>
      </c>
      <c r="AY19" s="111">
        <f t="shared" si="46"/>
        <v>0.39447731755424065</v>
      </c>
      <c r="AZ19" s="111">
        <f t="shared" si="47"/>
        <v>3.4845496383957926</v>
      </c>
      <c r="BA19" s="157">
        <f t="shared" si="48"/>
        <v>49.178172255095333</v>
      </c>
      <c r="BB19" s="143">
        <f t="shared" si="49"/>
        <v>0.85470085470085477</v>
      </c>
      <c r="BC19" s="111">
        <f t="shared" si="50"/>
        <v>3.5502958579881656</v>
      </c>
      <c r="BD19" s="111">
        <f t="shared" si="51"/>
        <v>41.683103221564757</v>
      </c>
      <c r="BE19" s="111">
        <f t="shared" si="52"/>
        <v>11.702827087442472</v>
      </c>
      <c r="BF19" s="111">
        <f t="shared" si="53"/>
        <v>1.3149243918474689</v>
      </c>
      <c r="BG19" s="111">
        <f t="shared" si="54"/>
        <v>4.4049967126890204</v>
      </c>
      <c r="BH19" s="118">
        <f t="shared" si="55"/>
        <v>36.489151873767256</v>
      </c>
    </row>
    <row r="20" spans="2:60" x14ac:dyDescent="0.25">
      <c r="B20" s="9" t="s">
        <v>49</v>
      </c>
      <c r="C20" s="123">
        <v>3</v>
      </c>
      <c r="D20" s="123">
        <v>19</v>
      </c>
      <c r="E20" s="123">
        <v>45</v>
      </c>
      <c r="F20" s="123">
        <v>9</v>
      </c>
      <c r="G20" s="123">
        <v>6</v>
      </c>
      <c r="H20" s="123">
        <v>3</v>
      </c>
      <c r="I20" s="128">
        <v>77</v>
      </c>
      <c r="J20" s="133">
        <v>2</v>
      </c>
      <c r="K20" s="123">
        <v>0</v>
      </c>
      <c r="L20" s="123">
        <v>76</v>
      </c>
      <c r="M20" s="123">
        <v>10</v>
      </c>
      <c r="N20" s="123">
        <v>2</v>
      </c>
      <c r="O20" s="123">
        <v>6</v>
      </c>
      <c r="P20" s="134">
        <v>66</v>
      </c>
      <c r="Q20" s="140">
        <v>2</v>
      </c>
      <c r="R20" s="123">
        <v>6</v>
      </c>
      <c r="S20" s="123">
        <v>71</v>
      </c>
      <c r="T20" s="123">
        <v>12</v>
      </c>
      <c r="U20" s="123">
        <v>2</v>
      </c>
      <c r="V20" s="123">
        <v>8</v>
      </c>
      <c r="W20" s="141">
        <v>61</v>
      </c>
      <c r="X20" s="125">
        <v>3</v>
      </c>
      <c r="Y20" s="123">
        <v>5</v>
      </c>
      <c r="Z20" s="123">
        <v>72</v>
      </c>
      <c r="AA20" s="123">
        <v>23</v>
      </c>
      <c r="AB20" s="123">
        <v>8</v>
      </c>
      <c r="AC20" s="123">
        <v>10</v>
      </c>
      <c r="AD20" s="123">
        <v>41</v>
      </c>
      <c r="AF20" s="9" t="s">
        <v>49</v>
      </c>
      <c r="AG20" s="110">
        <f t="shared" si="28"/>
        <v>1.8518518518518516</v>
      </c>
      <c r="AH20" s="111">
        <f t="shared" si="29"/>
        <v>11.728395061728394</v>
      </c>
      <c r="AI20" s="111">
        <f t="shared" si="30"/>
        <v>27.777777777777779</v>
      </c>
      <c r="AJ20" s="111">
        <f t="shared" si="31"/>
        <v>5.5555555555555554</v>
      </c>
      <c r="AK20" s="111">
        <f t="shared" si="32"/>
        <v>3.7037037037037033</v>
      </c>
      <c r="AL20" s="111">
        <f t="shared" si="33"/>
        <v>1.8518518518518516</v>
      </c>
      <c r="AM20" s="112">
        <f t="shared" si="34"/>
        <v>47.530864197530867</v>
      </c>
      <c r="AN20" s="148">
        <f t="shared" si="35"/>
        <v>1.2345679012345678</v>
      </c>
      <c r="AO20" s="111">
        <f t="shared" si="36"/>
        <v>0</v>
      </c>
      <c r="AP20" s="111">
        <f t="shared" si="37"/>
        <v>46.913580246913575</v>
      </c>
      <c r="AQ20" s="111">
        <f t="shared" si="38"/>
        <v>6.1728395061728394</v>
      </c>
      <c r="AR20" s="111">
        <f t="shared" si="39"/>
        <v>1.2345679012345678</v>
      </c>
      <c r="AS20" s="111">
        <f t="shared" si="40"/>
        <v>3.7037037037037033</v>
      </c>
      <c r="AT20" s="149">
        <f t="shared" si="41"/>
        <v>40.74074074074074</v>
      </c>
      <c r="AU20" s="156">
        <f t="shared" si="42"/>
        <v>1.2345679012345678</v>
      </c>
      <c r="AV20" s="111">
        <f t="shared" si="43"/>
        <v>3.7037037037037033</v>
      </c>
      <c r="AW20" s="111">
        <f t="shared" si="44"/>
        <v>43.827160493827158</v>
      </c>
      <c r="AX20" s="111">
        <f t="shared" si="45"/>
        <v>7.4074074074074066</v>
      </c>
      <c r="AY20" s="111">
        <f t="shared" si="46"/>
        <v>1.2345679012345678</v>
      </c>
      <c r="AZ20" s="111">
        <f t="shared" si="47"/>
        <v>4.9382716049382713</v>
      </c>
      <c r="BA20" s="157">
        <f t="shared" si="48"/>
        <v>37.654320987654323</v>
      </c>
      <c r="BB20" s="143">
        <f t="shared" si="49"/>
        <v>1.8518518518518516</v>
      </c>
      <c r="BC20" s="111">
        <f t="shared" si="50"/>
        <v>3.0864197530864197</v>
      </c>
      <c r="BD20" s="111">
        <f t="shared" si="51"/>
        <v>44.444444444444443</v>
      </c>
      <c r="BE20" s="111">
        <f t="shared" si="52"/>
        <v>14.19753086419753</v>
      </c>
      <c r="BF20" s="111">
        <f t="shared" si="53"/>
        <v>4.9382716049382713</v>
      </c>
      <c r="BG20" s="111">
        <f t="shared" si="54"/>
        <v>6.1728395061728394</v>
      </c>
      <c r="BH20" s="118">
        <f t="shared" si="55"/>
        <v>25.308641975308642</v>
      </c>
    </row>
    <row r="21" spans="2:60" x14ac:dyDescent="0.25">
      <c r="B21" s="9" t="s">
        <v>50</v>
      </c>
      <c r="C21" s="123">
        <v>11</v>
      </c>
      <c r="D21" s="123">
        <v>22</v>
      </c>
      <c r="E21" s="123">
        <v>103</v>
      </c>
      <c r="F21" s="123">
        <v>25</v>
      </c>
      <c r="G21" s="123">
        <v>20</v>
      </c>
      <c r="H21" s="123">
        <v>14</v>
      </c>
      <c r="I21" s="128">
        <v>85</v>
      </c>
      <c r="J21" s="133">
        <v>0</v>
      </c>
      <c r="K21" s="123">
        <v>4</v>
      </c>
      <c r="L21" s="123">
        <v>117</v>
      </c>
      <c r="M21" s="123">
        <v>9</v>
      </c>
      <c r="N21" s="123">
        <v>18</v>
      </c>
      <c r="O21" s="123">
        <v>20</v>
      </c>
      <c r="P21" s="134">
        <v>112</v>
      </c>
      <c r="Q21" s="140">
        <v>1</v>
      </c>
      <c r="R21" s="123">
        <v>8</v>
      </c>
      <c r="S21" s="123">
        <v>105</v>
      </c>
      <c r="T21" s="123">
        <v>18</v>
      </c>
      <c r="U21" s="123">
        <v>17</v>
      </c>
      <c r="V21" s="123">
        <v>22</v>
      </c>
      <c r="W21" s="141">
        <v>109</v>
      </c>
      <c r="X21" s="125">
        <v>1</v>
      </c>
      <c r="Y21" s="123">
        <v>6</v>
      </c>
      <c r="Z21" s="123">
        <v>110</v>
      </c>
      <c r="AA21" s="123">
        <v>25</v>
      </c>
      <c r="AB21" s="123">
        <v>17</v>
      </c>
      <c r="AC21" s="123">
        <v>22</v>
      </c>
      <c r="AD21" s="123">
        <v>99</v>
      </c>
      <c r="AF21" s="9" t="s">
        <v>50</v>
      </c>
      <c r="AG21" s="110">
        <f t="shared" si="28"/>
        <v>3.9285714285714284</v>
      </c>
      <c r="AH21" s="111">
        <f t="shared" si="29"/>
        <v>7.8571428571428568</v>
      </c>
      <c r="AI21" s="111">
        <f t="shared" si="30"/>
        <v>36.785714285714292</v>
      </c>
      <c r="AJ21" s="111">
        <f t="shared" si="31"/>
        <v>8.9285714285714288</v>
      </c>
      <c r="AK21" s="111">
        <f t="shared" si="32"/>
        <v>7.1428571428571423</v>
      </c>
      <c r="AL21" s="111">
        <f t="shared" si="33"/>
        <v>5</v>
      </c>
      <c r="AM21" s="112">
        <f t="shared" si="34"/>
        <v>30.357142857142854</v>
      </c>
      <c r="AN21" s="148">
        <f t="shared" si="35"/>
        <v>0</v>
      </c>
      <c r="AO21" s="111">
        <f t="shared" si="36"/>
        <v>1.4285714285714286</v>
      </c>
      <c r="AP21" s="111">
        <f t="shared" si="37"/>
        <v>41.785714285714285</v>
      </c>
      <c r="AQ21" s="111">
        <f t="shared" si="38"/>
        <v>3.214285714285714</v>
      </c>
      <c r="AR21" s="111">
        <f t="shared" si="39"/>
        <v>6.4285714285714279</v>
      </c>
      <c r="AS21" s="111">
        <f t="shared" si="40"/>
        <v>7.1428571428571423</v>
      </c>
      <c r="AT21" s="149">
        <f t="shared" si="41"/>
        <v>40</v>
      </c>
      <c r="AU21" s="156">
        <f t="shared" si="42"/>
        <v>0.35714285714285715</v>
      </c>
      <c r="AV21" s="111">
        <f t="shared" si="43"/>
        <v>2.8571428571428572</v>
      </c>
      <c r="AW21" s="111">
        <f t="shared" si="44"/>
        <v>37.5</v>
      </c>
      <c r="AX21" s="111">
        <f t="shared" si="45"/>
        <v>6.4285714285714279</v>
      </c>
      <c r="AY21" s="111">
        <f t="shared" si="46"/>
        <v>6.0714285714285712</v>
      </c>
      <c r="AZ21" s="111">
        <f t="shared" si="47"/>
        <v>7.8571428571428568</v>
      </c>
      <c r="BA21" s="157">
        <f t="shared" si="48"/>
        <v>38.928571428571431</v>
      </c>
      <c r="BB21" s="143">
        <f t="shared" si="49"/>
        <v>0.35714285714285715</v>
      </c>
      <c r="BC21" s="111">
        <f t="shared" si="50"/>
        <v>2.1428571428571428</v>
      </c>
      <c r="BD21" s="111">
        <f t="shared" si="51"/>
        <v>39.285714285714285</v>
      </c>
      <c r="BE21" s="111">
        <f t="shared" si="52"/>
        <v>8.9285714285714288</v>
      </c>
      <c r="BF21" s="111">
        <f t="shared" si="53"/>
        <v>6.0714285714285712</v>
      </c>
      <c r="BG21" s="111">
        <f t="shared" si="54"/>
        <v>7.8571428571428568</v>
      </c>
      <c r="BH21" s="118">
        <f t="shared" si="55"/>
        <v>35.357142857142861</v>
      </c>
    </row>
    <row r="22" spans="2:60" x14ac:dyDescent="0.25">
      <c r="B22" s="9" t="s">
        <v>51</v>
      </c>
      <c r="C22" s="123">
        <v>3</v>
      </c>
      <c r="D22" s="123">
        <v>7</v>
      </c>
      <c r="E22" s="123">
        <v>69</v>
      </c>
      <c r="F22" s="123">
        <v>8</v>
      </c>
      <c r="G22" s="123">
        <v>7</v>
      </c>
      <c r="H22" s="123">
        <v>4</v>
      </c>
      <c r="I22" s="128">
        <v>101</v>
      </c>
      <c r="J22" s="133">
        <v>0</v>
      </c>
      <c r="K22" s="123">
        <v>3</v>
      </c>
      <c r="L22" s="123">
        <v>91</v>
      </c>
      <c r="M22" s="123">
        <v>3</v>
      </c>
      <c r="N22" s="123">
        <v>3</v>
      </c>
      <c r="O22" s="123">
        <v>9</v>
      </c>
      <c r="P22" s="134">
        <v>90</v>
      </c>
      <c r="Q22" s="140">
        <v>0</v>
      </c>
      <c r="R22" s="123">
        <v>1</v>
      </c>
      <c r="S22" s="123">
        <v>92</v>
      </c>
      <c r="T22" s="123">
        <v>7</v>
      </c>
      <c r="U22" s="123">
        <v>1</v>
      </c>
      <c r="V22" s="123">
        <v>10</v>
      </c>
      <c r="W22" s="141">
        <v>88</v>
      </c>
      <c r="X22" s="125">
        <v>2</v>
      </c>
      <c r="Y22" s="123">
        <v>4</v>
      </c>
      <c r="Z22" s="123">
        <v>90</v>
      </c>
      <c r="AA22" s="123">
        <v>14</v>
      </c>
      <c r="AB22" s="123">
        <v>0</v>
      </c>
      <c r="AC22" s="123">
        <v>16</v>
      </c>
      <c r="AD22" s="123">
        <v>73</v>
      </c>
      <c r="AF22" s="9" t="s">
        <v>51</v>
      </c>
      <c r="AG22" s="110">
        <f t="shared" si="28"/>
        <v>1.5075376884422109</v>
      </c>
      <c r="AH22" s="111">
        <f t="shared" si="29"/>
        <v>3.5175879396984926</v>
      </c>
      <c r="AI22" s="111">
        <f t="shared" si="30"/>
        <v>34.673366834170857</v>
      </c>
      <c r="AJ22" s="111">
        <f t="shared" si="31"/>
        <v>4.0201005025125625</v>
      </c>
      <c r="AK22" s="111">
        <f t="shared" si="32"/>
        <v>3.5175879396984926</v>
      </c>
      <c r="AL22" s="111">
        <f t="shared" si="33"/>
        <v>2.0100502512562812</v>
      </c>
      <c r="AM22" s="112">
        <f t="shared" si="34"/>
        <v>50.753768844221106</v>
      </c>
      <c r="AN22" s="148">
        <f t="shared" si="35"/>
        <v>0</v>
      </c>
      <c r="AO22" s="111">
        <f t="shared" si="36"/>
        <v>1.5075376884422109</v>
      </c>
      <c r="AP22" s="111">
        <f t="shared" si="37"/>
        <v>45.7286432160804</v>
      </c>
      <c r="AQ22" s="111">
        <f t="shared" si="38"/>
        <v>1.5075376884422109</v>
      </c>
      <c r="AR22" s="111">
        <f t="shared" si="39"/>
        <v>1.5075376884422109</v>
      </c>
      <c r="AS22" s="111">
        <f t="shared" si="40"/>
        <v>4.5226130653266337</v>
      </c>
      <c r="AT22" s="149">
        <f t="shared" si="41"/>
        <v>45.226130653266331</v>
      </c>
      <c r="AU22" s="156">
        <f t="shared" si="42"/>
        <v>0</v>
      </c>
      <c r="AV22" s="111">
        <f t="shared" si="43"/>
        <v>0.50251256281407031</v>
      </c>
      <c r="AW22" s="111">
        <f t="shared" si="44"/>
        <v>46.231155778894475</v>
      </c>
      <c r="AX22" s="111">
        <f t="shared" si="45"/>
        <v>3.5175879396984926</v>
      </c>
      <c r="AY22" s="111">
        <f t="shared" si="46"/>
        <v>0.50251256281407031</v>
      </c>
      <c r="AZ22" s="111">
        <f t="shared" si="47"/>
        <v>5.025125628140704</v>
      </c>
      <c r="BA22" s="157">
        <f t="shared" si="48"/>
        <v>44.221105527638194</v>
      </c>
      <c r="BB22" s="143">
        <f t="shared" si="49"/>
        <v>1.0050251256281406</v>
      </c>
      <c r="BC22" s="111">
        <f t="shared" si="50"/>
        <v>2.0100502512562812</v>
      </c>
      <c r="BD22" s="111">
        <f t="shared" si="51"/>
        <v>45.226130653266331</v>
      </c>
      <c r="BE22" s="111">
        <f t="shared" si="52"/>
        <v>7.0351758793969852</v>
      </c>
      <c r="BF22" s="111">
        <f t="shared" si="53"/>
        <v>0</v>
      </c>
      <c r="BG22" s="111">
        <f t="shared" si="54"/>
        <v>8.0402010050251249</v>
      </c>
      <c r="BH22" s="118">
        <f t="shared" si="55"/>
        <v>36.683417085427131</v>
      </c>
    </row>
    <row r="23" spans="2:60" x14ac:dyDescent="0.25">
      <c r="B23" s="9" t="s">
        <v>52</v>
      </c>
      <c r="C23" s="123">
        <v>13</v>
      </c>
      <c r="D23" s="123">
        <v>46</v>
      </c>
      <c r="E23" s="123">
        <v>257</v>
      </c>
      <c r="F23" s="123">
        <v>50</v>
      </c>
      <c r="G23" s="123">
        <v>23</v>
      </c>
      <c r="H23" s="123">
        <v>22</v>
      </c>
      <c r="I23" s="128">
        <v>371</v>
      </c>
      <c r="J23" s="133">
        <v>1</v>
      </c>
      <c r="K23" s="123">
        <v>3</v>
      </c>
      <c r="L23" s="123">
        <v>350</v>
      </c>
      <c r="M23" s="123">
        <v>18</v>
      </c>
      <c r="N23" s="123">
        <v>9</v>
      </c>
      <c r="O23" s="123">
        <v>37</v>
      </c>
      <c r="P23" s="134">
        <v>364</v>
      </c>
      <c r="Q23" s="140">
        <v>4</v>
      </c>
      <c r="R23" s="123">
        <v>12</v>
      </c>
      <c r="S23" s="123">
        <v>319</v>
      </c>
      <c r="T23" s="123">
        <v>51</v>
      </c>
      <c r="U23" s="123">
        <v>7</v>
      </c>
      <c r="V23" s="123">
        <v>36</v>
      </c>
      <c r="W23" s="141">
        <v>353</v>
      </c>
      <c r="X23" s="125">
        <v>5</v>
      </c>
      <c r="Y23" s="123">
        <v>17</v>
      </c>
      <c r="Z23" s="123">
        <v>332</v>
      </c>
      <c r="AA23" s="123">
        <v>83</v>
      </c>
      <c r="AB23" s="123">
        <v>10</v>
      </c>
      <c r="AC23" s="123">
        <v>44</v>
      </c>
      <c r="AD23" s="123">
        <v>291</v>
      </c>
      <c r="AF23" s="9" t="s">
        <v>52</v>
      </c>
      <c r="AG23" s="110">
        <f t="shared" si="28"/>
        <v>1.6624040920716114</v>
      </c>
      <c r="AH23" s="111">
        <f t="shared" si="29"/>
        <v>5.8823529411764701</v>
      </c>
      <c r="AI23" s="111">
        <f t="shared" si="30"/>
        <v>32.864450127877234</v>
      </c>
      <c r="AJ23" s="111">
        <f t="shared" si="31"/>
        <v>6.3938618925831205</v>
      </c>
      <c r="AK23" s="111">
        <f t="shared" si="32"/>
        <v>2.9411764705882351</v>
      </c>
      <c r="AL23" s="111">
        <f t="shared" si="33"/>
        <v>2.8132992327365729</v>
      </c>
      <c r="AM23" s="112">
        <f t="shared" si="34"/>
        <v>47.442455242966751</v>
      </c>
      <c r="AN23" s="148">
        <f t="shared" si="35"/>
        <v>0.12787723785166241</v>
      </c>
      <c r="AO23" s="111">
        <f t="shared" si="36"/>
        <v>0.38363171355498721</v>
      </c>
      <c r="AP23" s="111">
        <f t="shared" si="37"/>
        <v>44.757033248081839</v>
      </c>
      <c r="AQ23" s="111">
        <f t="shared" si="38"/>
        <v>2.3017902813299234</v>
      </c>
      <c r="AR23" s="111">
        <f t="shared" si="39"/>
        <v>1.1508951406649617</v>
      </c>
      <c r="AS23" s="111">
        <f t="shared" si="40"/>
        <v>4.7314578005115093</v>
      </c>
      <c r="AT23" s="149">
        <f t="shared" si="41"/>
        <v>46.547314578005114</v>
      </c>
      <c r="AU23" s="156">
        <f t="shared" si="42"/>
        <v>0.51150895140664965</v>
      </c>
      <c r="AV23" s="111">
        <f t="shared" si="43"/>
        <v>1.5345268542199488</v>
      </c>
      <c r="AW23" s="111">
        <f t="shared" si="44"/>
        <v>40.792838874680307</v>
      </c>
      <c r="AX23" s="111">
        <f t="shared" si="45"/>
        <v>6.5217391304347823</v>
      </c>
      <c r="AY23" s="111">
        <f t="shared" si="46"/>
        <v>0.8951406649616368</v>
      </c>
      <c r="AZ23" s="111">
        <f t="shared" si="47"/>
        <v>4.6035805626598467</v>
      </c>
      <c r="BA23" s="157">
        <f t="shared" si="48"/>
        <v>45.14066496163683</v>
      </c>
      <c r="BB23" s="143">
        <f t="shared" si="49"/>
        <v>0.63938618925831203</v>
      </c>
      <c r="BC23" s="111">
        <f t="shared" si="50"/>
        <v>2.1739130434782608</v>
      </c>
      <c r="BD23" s="111">
        <f t="shared" si="51"/>
        <v>42.455242966751918</v>
      </c>
      <c r="BE23" s="111">
        <f t="shared" si="52"/>
        <v>10.613810741687979</v>
      </c>
      <c r="BF23" s="111">
        <f t="shared" si="53"/>
        <v>1.2787723785166241</v>
      </c>
      <c r="BG23" s="111">
        <f t="shared" si="54"/>
        <v>5.6265984654731458</v>
      </c>
      <c r="BH23" s="118">
        <f t="shared" si="55"/>
        <v>37.212276214833764</v>
      </c>
    </row>
    <row r="24" spans="2:60" x14ac:dyDescent="0.25">
      <c r="B24" s="4" t="s">
        <v>83</v>
      </c>
      <c r="C24" s="122"/>
      <c r="D24" s="122"/>
      <c r="E24" s="122"/>
      <c r="F24" s="122"/>
      <c r="G24" s="122"/>
      <c r="H24" s="122"/>
      <c r="I24" s="127"/>
      <c r="J24" s="131"/>
      <c r="K24" s="122"/>
      <c r="L24" s="122"/>
      <c r="M24" s="122"/>
      <c r="N24" s="122"/>
      <c r="O24" s="122"/>
      <c r="P24" s="132"/>
      <c r="Q24" s="138"/>
      <c r="R24" s="122"/>
      <c r="S24" s="122"/>
      <c r="T24" s="122"/>
      <c r="U24" s="122"/>
      <c r="V24" s="122"/>
      <c r="W24" s="139"/>
      <c r="X24" s="122"/>
      <c r="Y24" s="122"/>
      <c r="Z24" s="122"/>
      <c r="AA24" s="122"/>
      <c r="AB24" s="122"/>
      <c r="AC24" s="122"/>
      <c r="AD24" s="122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50"/>
      <c r="AO24" s="114"/>
      <c r="AP24" s="114"/>
      <c r="AQ24" s="114"/>
      <c r="AR24" s="114"/>
      <c r="AS24" s="114"/>
      <c r="AT24" s="151"/>
      <c r="AU24" s="158"/>
      <c r="AV24" s="114"/>
      <c r="AW24" s="114"/>
      <c r="AX24" s="114"/>
      <c r="AY24" s="114"/>
      <c r="AZ24" s="114"/>
      <c r="BA24" s="159"/>
      <c r="BB24" s="113"/>
      <c r="BC24" s="114"/>
      <c r="BD24" s="114"/>
      <c r="BE24" s="114"/>
      <c r="BF24" s="114"/>
      <c r="BG24" s="114"/>
      <c r="BH24" s="119"/>
    </row>
    <row r="25" spans="2:60" x14ac:dyDescent="0.25">
      <c r="B25" s="9" t="s">
        <v>84</v>
      </c>
      <c r="C25" s="123">
        <v>83</v>
      </c>
      <c r="D25" s="123">
        <v>278</v>
      </c>
      <c r="E25" s="123">
        <v>1146</v>
      </c>
      <c r="F25" s="123">
        <v>166</v>
      </c>
      <c r="G25" s="123">
        <v>97</v>
      </c>
      <c r="H25" s="123">
        <v>98</v>
      </c>
      <c r="I25" s="128">
        <v>1701</v>
      </c>
      <c r="J25" s="133">
        <v>3</v>
      </c>
      <c r="K25" s="123">
        <v>22</v>
      </c>
      <c r="L25" s="123">
        <v>1518</v>
      </c>
      <c r="M25" s="123">
        <v>77</v>
      </c>
      <c r="N25" s="123">
        <v>42</v>
      </c>
      <c r="O25" s="123">
        <v>142</v>
      </c>
      <c r="P25" s="134">
        <v>1765</v>
      </c>
      <c r="Q25" s="140">
        <v>12</v>
      </c>
      <c r="R25" s="123">
        <v>53</v>
      </c>
      <c r="S25" s="123">
        <v>1459</v>
      </c>
      <c r="T25" s="123">
        <v>145</v>
      </c>
      <c r="U25" s="123">
        <v>36</v>
      </c>
      <c r="V25" s="123">
        <v>154</v>
      </c>
      <c r="W25" s="141">
        <v>1710</v>
      </c>
      <c r="X25" s="125">
        <v>25</v>
      </c>
      <c r="Y25" s="123">
        <v>112</v>
      </c>
      <c r="Z25" s="123">
        <v>1477</v>
      </c>
      <c r="AA25" s="123">
        <v>435</v>
      </c>
      <c r="AB25" s="123">
        <v>72</v>
      </c>
      <c r="AC25" s="123">
        <v>172</v>
      </c>
      <c r="AD25" s="123">
        <v>1276</v>
      </c>
      <c r="AF25" s="9" t="s">
        <v>84</v>
      </c>
      <c r="AG25" s="110">
        <f t="shared" ref="AG25:AG26" si="56">C25/(C25+D25+E25+F25+G25+H25+I25)*100</f>
        <v>2.3255813953488373</v>
      </c>
      <c r="AH25" s="111">
        <f t="shared" ref="AH25:AH26" si="57">D25/(D25+E25+F25+G25+H25+I25+C25)*100</f>
        <v>7.7892967217708042</v>
      </c>
      <c r="AI25" s="111">
        <f t="shared" ref="AI25:AI26" si="58">E25/(E25+F25+G25+H25+I25+D25+C25)*100</f>
        <v>32.109834687587558</v>
      </c>
      <c r="AJ25" s="111">
        <f t="shared" ref="AJ25:AJ26" si="59">F25/(F25+G25+H25+I25+E25+D25+C25)*100</f>
        <v>4.6511627906976747</v>
      </c>
      <c r="AK25" s="111">
        <f t="shared" ref="AK25:AK26" si="60">G25/(G25+H25+I25+E25+D25+C25+F25)*100</f>
        <v>2.7178481367329788</v>
      </c>
      <c r="AL25" s="111">
        <f t="shared" ref="AL25:AL26" si="61">H25/(H25+I25+C25+F25+E25+D25+G25)*100</f>
        <v>2.7458671896889886</v>
      </c>
      <c r="AM25" s="112">
        <f t="shared" ref="AM25:AM26" si="62">I25/(I25+D25+C25+G25+F25+E25+H25)*100</f>
        <v>47.66040907817316</v>
      </c>
      <c r="AN25" s="148">
        <f t="shared" ref="AN25:AN26" si="63">J25/(J25+K25+L25+M25+N25+O25+P25)*100</f>
        <v>8.4057158868030252E-2</v>
      </c>
      <c r="AO25" s="111">
        <f t="shared" ref="AO25:AO26" si="64">K25/(K25+L25+M25+N25+O25+P25+J25)*100</f>
        <v>0.61641916503222194</v>
      </c>
      <c r="AP25" s="111">
        <f t="shared" ref="AP25:AP26" si="65">L25/(L25+M25+N25+O25+P25+K25+J25)*100</f>
        <v>42.532922387223309</v>
      </c>
      <c r="AQ25" s="111">
        <f t="shared" ref="AQ25:AQ26" si="66">M25/(M25+N25+O25+P25+L25+K25+J25)*100</f>
        <v>2.1574670776127767</v>
      </c>
      <c r="AR25" s="111">
        <f t="shared" ref="AR25:AR26" si="67">N25/(N25+O25+P25+L25+K25+J25+M25)*100</f>
        <v>1.1768002241524236</v>
      </c>
      <c r="AS25" s="111">
        <f t="shared" ref="AS25:AS26" si="68">O25/(O25+P25+J25+M25+L25+K25+N25)*100</f>
        <v>3.9787055197534325</v>
      </c>
      <c r="AT25" s="149">
        <f t="shared" ref="AT25:AT26" si="69">P25/(P25+K25+J25+N25+M25+L25+O25)*100</f>
        <v>49.453628467357802</v>
      </c>
      <c r="AU25" s="156">
        <f t="shared" ref="AU25:AU26" si="70">Q25/(Q25+R25+S25+T25+U25+V25+W25)*100</f>
        <v>0.33622863547212101</v>
      </c>
      <c r="AV25" s="111">
        <f t="shared" ref="AV25:AV26" si="71">R25/(R25+S25+T25+U25+V25+W25+Q25)*100</f>
        <v>1.4850098066685347</v>
      </c>
      <c r="AW25" s="111">
        <f t="shared" ref="AW25:AW26" si="72">S25/(S25+T25+U25+V25+W25+R25+Q25)*100</f>
        <v>40.879798262818717</v>
      </c>
      <c r="AX25" s="111">
        <f t="shared" ref="AX25:AX26" si="73">T25/(T25+U25+V25+W25+S25+R25+Q25)*100</f>
        <v>4.0627626786214632</v>
      </c>
      <c r="AY25" s="111">
        <f t="shared" ref="AY25:AY26" si="74">U25/(U25+V25+W25+S25+R25+Q25+T25)*100</f>
        <v>1.0086859064163631</v>
      </c>
      <c r="AZ25" s="111">
        <f t="shared" ref="AZ25:AZ26" si="75">V25/(V25+W25+Q25+T25+S25+R25+U25)*100</f>
        <v>4.3149341552255533</v>
      </c>
      <c r="BA25" s="157">
        <f t="shared" ref="BA25:BA26" si="76">W25/(W25+R25+Q25+U25+T25+S25+V25)*100</f>
        <v>47.91258055477725</v>
      </c>
      <c r="BB25" s="143">
        <f t="shared" ref="BB25:BB26" si="77">X25/(X25+Y25+Z25+AA25+AB25+AC25+AD25)*100</f>
        <v>0.70047632390025216</v>
      </c>
      <c r="BC25" s="111">
        <f t="shared" ref="BC25:BC26" si="78">Y25/(Y25+Z25+AA25+AB25+AC25+AD25+X25)*100</f>
        <v>3.1381339310731295</v>
      </c>
      <c r="BD25" s="111">
        <f t="shared" ref="BD25:BD26" si="79">Z25/(Z25+AA25+AB25+AC25+AD25+Y25+X25)*100</f>
        <v>41.384141216026897</v>
      </c>
      <c r="BE25" s="111">
        <f t="shared" ref="BE25:BE26" si="80">AA25/(AA25+AB25+AC25+AD25+Z25+Y25+X25)*100</f>
        <v>12.188288035864387</v>
      </c>
      <c r="BF25" s="111">
        <f t="shared" ref="BF25:BF26" si="81">AB25/(AB25+AC25+AD25+Z25+Y25+X25+AA25)*100</f>
        <v>2.0173718128327263</v>
      </c>
      <c r="BG25" s="111">
        <f t="shared" ref="BG25:BG26" si="82">AC25/(AC25+AD25+X25+AA25+Z25+Y25+AB25)*100</f>
        <v>4.8192771084337354</v>
      </c>
      <c r="BH25" s="118">
        <f t="shared" ref="BH25:BH26" si="83">AD25/(AD25+Y25+X25+AB25+AA25+Z25+AC25)*100</f>
        <v>35.752311571868873</v>
      </c>
    </row>
    <row r="26" spans="2:60" x14ac:dyDescent="0.25">
      <c r="B26" s="9" t="s">
        <v>85</v>
      </c>
      <c r="C26" s="123">
        <v>46</v>
      </c>
      <c r="D26" s="123">
        <v>129</v>
      </c>
      <c r="E26" s="123">
        <v>436</v>
      </c>
      <c r="F26" s="123">
        <v>91</v>
      </c>
      <c r="G26" s="123">
        <v>45</v>
      </c>
      <c r="H26" s="123">
        <v>34</v>
      </c>
      <c r="I26" s="128">
        <v>627</v>
      </c>
      <c r="J26" s="133">
        <v>1</v>
      </c>
      <c r="K26" s="123">
        <v>15</v>
      </c>
      <c r="L26" s="123">
        <v>682</v>
      </c>
      <c r="M26" s="123">
        <v>36</v>
      </c>
      <c r="N26" s="123">
        <v>14</v>
      </c>
      <c r="O26" s="123">
        <v>60</v>
      </c>
      <c r="P26" s="134">
        <v>600</v>
      </c>
      <c r="Q26" s="140">
        <v>3</v>
      </c>
      <c r="R26" s="123">
        <v>31</v>
      </c>
      <c r="S26" s="123">
        <v>660</v>
      </c>
      <c r="T26" s="123">
        <v>65</v>
      </c>
      <c r="U26" s="123">
        <v>18</v>
      </c>
      <c r="V26" s="123">
        <v>59</v>
      </c>
      <c r="W26" s="141">
        <v>572</v>
      </c>
      <c r="X26" s="125">
        <v>11</v>
      </c>
      <c r="Y26" s="123">
        <v>62</v>
      </c>
      <c r="Z26" s="123">
        <v>603</v>
      </c>
      <c r="AA26" s="123">
        <v>271</v>
      </c>
      <c r="AB26" s="123">
        <v>31</v>
      </c>
      <c r="AC26" s="123">
        <v>73</v>
      </c>
      <c r="AD26" s="123">
        <v>357</v>
      </c>
      <c r="AF26" s="9" t="s">
        <v>85</v>
      </c>
      <c r="AG26" s="110">
        <f t="shared" si="56"/>
        <v>3.2670454545454546</v>
      </c>
      <c r="AH26" s="111">
        <f t="shared" si="57"/>
        <v>9.1619318181818183</v>
      </c>
      <c r="AI26" s="111">
        <f t="shared" si="58"/>
        <v>30.96590909090909</v>
      </c>
      <c r="AJ26" s="111">
        <f t="shared" si="59"/>
        <v>6.4630681818181825</v>
      </c>
      <c r="AK26" s="111">
        <f t="shared" si="60"/>
        <v>3.1960227272727271</v>
      </c>
      <c r="AL26" s="111">
        <f t="shared" si="61"/>
        <v>2.4147727272727271</v>
      </c>
      <c r="AM26" s="112">
        <f t="shared" si="62"/>
        <v>44.53125</v>
      </c>
      <c r="AN26" s="148">
        <f t="shared" si="63"/>
        <v>7.1022727272727279E-2</v>
      </c>
      <c r="AO26" s="111">
        <f t="shared" si="64"/>
        <v>1.0653409090909089</v>
      </c>
      <c r="AP26" s="111">
        <f t="shared" si="65"/>
        <v>48.4375</v>
      </c>
      <c r="AQ26" s="111">
        <f t="shared" si="66"/>
        <v>2.5568181818181821</v>
      </c>
      <c r="AR26" s="111">
        <f t="shared" si="67"/>
        <v>0.99431818181818177</v>
      </c>
      <c r="AS26" s="111">
        <f t="shared" si="68"/>
        <v>4.2613636363636358</v>
      </c>
      <c r="AT26" s="149">
        <f t="shared" si="69"/>
        <v>42.613636363636367</v>
      </c>
      <c r="AU26" s="156">
        <f t="shared" si="70"/>
        <v>0.2130681818181818</v>
      </c>
      <c r="AV26" s="111">
        <f t="shared" si="71"/>
        <v>2.2017045454545454</v>
      </c>
      <c r="AW26" s="111">
        <f t="shared" si="72"/>
        <v>46.875</v>
      </c>
      <c r="AX26" s="111">
        <f t="shared" si="73"/>
        <v>4.6164772727272725</v>
      </c>
      <c r="AY26" s="111">
        <f t="shared" si="74"/>
        <v>1.2784090909090911</v>
      </c>
      <c r="AZ26" s="111">
        <f t="shared" si="75"/>
        <v>4.1903409090909092</v>
      </c>
      <c r="BA26" s="157">
        <f t="shared" si="76"/>
        <v>40.625</v>
      </c>
      <c r="BB26" s="143">
        <f t="shared" si="77"/>
        <v>0.78125</v>
      </c>
      <c r="BC26" s="111">
        <f t="shared" si="78"/>
        <v>4.4034090909090908</v>
      </c>
      <c r="BD26" s="111">
        <f t="shared" si="79"/>
        <v>42.826704545454547</v>
      </c>
      <c r="BE26" s="111">
        <f t="shared" si="80"/>
        <v>19.24715909090909</v>
      </c>
      <c r="BF26" s="111">
        <f t="shared" si="81"/>
        <v>2.2017045454545454</v>
      </c>
      <c r="BG26" s="111">
        <f t="shared" si="82"/>
        <v>5.1846590909090908</v>
      </c>
      <c r="BH26" s="118">
        <f t="shared" si="83"/>
        <v>25.355113636363637</v>
      </c>
    </row>
  </sheetData>
  <mergeCells count="10">
    <mergeCell ref="B7:B8"/>
    <mergeCell ref="AF7:AF8"/>
    <mergeCell ref="AG7:AM7"/>
    <mergeCell ref="AN7:AT7"/>
    <mergeCell ref="AU7:BA7"/>
    <mergeCell ref="BB7:BH7"/>
    <mergeCell ref="C7:I7"/>
    <mergeCell ref="J7:P7"/>
    <mergeCell ref="Q7:W7"/>
    <mergeCell ref="X7:AD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4" width="11.7109375" customWidth="1"/>
    <col min="15" max="15" width="3.42578125" customWidth="1"/>
    <col min="16" max="16" width="27.7109375" customWidth="1"/>
    <col min="17" max="28" width="11.7109375" customWidth="1"/>
  </cols>
  <sheetData>
    <row r="1" spans="1:28" ht="18" x14ac:dyDescent="0.25">
      <c r="B1" s="1" t="s">
        <v>66</v>
      </c>
    </row>
    <row r="2" spans="1:28" ht="18" x14ac:dyDescent="0.25">
      <c r="A2" s="31"/>
      <c r="B2" s="1" t="s">
        <v>128</v>
      </c>
    </row>
    <row r="3" spans="1:28" x14ac:dyDescent="0.25">
      <c r="B3" s="32" t="s">
        <v>69</v>
      </c>
    </row>
    <row r="4" spans="1:28" ht="18" customHeight="1" x14ac:dyDescent="0.25">
      <c r="B4" s="1" t="s">
        <v>124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8" ht="4.5" customHeight="1" x14ac:dyDescent="0.25"/>
    <row r="6" spans="1:28" x14ac:dyDescent="0.25">
      <c r="B6" s="20" t="s">
        <v>63</v>
      </c>
      <c r="P6" s="20" t="s">
        <v>64</v>
      </c>
    </row>
    <row r="7" spans="1:28" ht="24" customHeight="1" x14ac:dyDescent="0.25">
      <c r="B7" s="265" t="s">
        <v>0</v>
      </c>
      <c r="C7" s="262" t="s">
        <v>106</v>
      </c>
      <c r="D7" s="263"/>
      <c r="E7" s="263"/>
      <c r="F7" s="263"/>
      <c r="G7" s="263"/>
      <c r="H7" s="264"/>
      <c r="I7" s="263" t="s">
        <v>107</v>
      </c>
      <c r="J7" s="263"/>
      <c r="K7" s="263"/>
      <c r="L7" s="263"/>
      <c r="M7" s="263"/>
      <c r="N7" s="258"/>
      <c r="P7" s="265" t="s">
        <v>0</v>
      </c>
      <c r="Q7" s="262" t="s">
        <v>106</v>
      </c>
      <c r="R7" s="263"/>
      <c r="S7" s="263"/>
      <c r="T7" s="263"/>
      <c r="U7" s="263"/>
      <c r="V7" s="264"/>
      <c r="W7" s="263" t="s">
        <v>107</v>
      </c>
      <c r="X7" s="263"/>
      <c r="Y7" s="263"/>
      <c r="Z7" s="263"/>
      <c r="AA7" s="263"/>
      <c r="AB7" s="258"/>
    </row>
    <row r="8" spans="1:28" ht="34.5" customHeight="1" x14ac:dyDescent="0.25">
      <c r="B8" s="266"/>
      <c r="C8" s="49" t="s">
        <v>17</v>
      </c>
      <c r="D8" s="49" t="s">
        <v>18</v>
      </c>
      <c r="E8" s="49" t="s">
        <v>19</v>
      </c>
      <c r="F8" s="49" t="s">
        <v>20</v>
      </c>
      <c r="G8" s="49" t="s">
        <v>21</v>
      </c>
      <c r="H8" s="50" t="s">
        <v>108</v>
      </c>
      <c r="I8" s="48" t="s">
        <v>17</v>
      </c>
      <c r="J8" s="46" t="s">
        <v>18</v>
      </c>
      <c r="K8" s="46" t="s">
        <v>19</v>
      </c>
      <c r="L8" s="46" t="s">
        <v>20</v>
      </c>
      <c r="M8" s="46" t="s">
        <v>21</v>
      </c>
      <c r="N8" s="46" t="s">
        <v>108</v>
      </c>
      <c r="P8" s="266"/>
      <c r="Q8" s="49" t="s">
        <v>17</v>
      </c>
      <c r="R8" s="49" t="s">
        <v>18</v>
      </c>
      <c r="S8" s="49" t="s">
        <v>19</v>
      </c>
      <c r="T8" s="49" t="s">
        <v>20</v>
      </c>
      <c r="U8" s="49" t="s">
        <v>21</v>
      </c>
      <c r="V8" s="50" t="s">
        <v>108</v>
      </c>
      <c r="W8" s="48" t="s">
        <v>17</v>
      </c>
      <c r="X8" s="46" t="s">
        <v>18</v>
      </c>
      <c r="Y8" s="46" t="s">
        <v>19</v>
      </c>
      <c r="Z8" s="46" t="s">
        <v>20</v>
      </c>
      <c r="AA8" s="46" t="s">
        <v>21</v>
      </c>
      <c r="AB8" s="46" t="s">
        <v>108</v>
      </c>
    </row>
    <row r="9" spans="1:28" x14ac:dyDescent="0.25">
      <c r="B9" s="4" t="s">
        <v>4</v>
      </c>
      <c r="C9" s="4"/>
      <c r="D9" s="4"/>
      <c r="E9" s="4"/>
      <c r="F9" s="4"/>
      <c r="G9" s="4"/>
      <c r="H9" s="56"/>
      <c r="I9" s="4"/>
      <c r="J9" s="4"/>
      <c r="K9" s="4"/>
      <c r="L9" s="4"/>
      <c r="M9" s="4"/>
      <c r="N9" s="4"/>
      <c r="P9" s="4"/>
      <c r="Q9" s="5"/>
      <c r="R9" s="5"/>
      <c r="S9" s="5"/>
      <c r="T9" s="5"/>
      <c r="U9" s="5"/>
      <c r="V9" s="51"/>
    </row>
    <row r="10" spans="1:28" x14ac:dyDescent="0.25">
      <c r="B10" s="6" t="s">
        <v>4</v>
      </c>
      <c r="C10" s="7">
        <v>1154</v>
      </c>
      <c r="D10" s="7">
        <v>499</v>
      </c>
      <c r="E10" s="7">
        <v>326</v>
      </c>
      <c r="F10" s="7">
        <v>201</v>
      </c>
      <c r="G10" s="7">
        <v>780</v>
      </c>
      <c r="H10" s="7">
        <v>2494</v>
      </c>
      <c r="I10" s="29">
        <v>1135</v>
      </c>
      <c r="J10" s="7">
        <v>562</v>
      </c>
      <c r="K10" s="7">
        <v>418</v>
      </c>
      <c r="L10" s="7">
        <v>172</v>
      </c>
      <c r="M10" s="7">
        <v>214</v>
      </c>
      <c r="N10" s="7">
        <v>2953</v>
      </c>
      <c r="P10" s="6" t="s">
        <v>4</v>
      </c>
      <c r="Q10" s="11">
        <f>C10/SUM($C10:$H10)*100</f>
        <v>21.158782544921159</v>
      </c>
      <c r="R10" s="11">
        <f t="shared" ref="R10:V10" si="0">D10/SUM($C10:$H10)*100</f>
        <v>9.1492482581591492</v>
      </c>
      <c r="S10" s="11">
        <f t="shared" si="0"/>
        <v>5.977264393105977</v>
      </c>
      <c r="T10" s="11">
        <f t="shared" si="0"/>
        <v>3.685368536853685</v>
      </c>
      <c r="U10" s="11">
        <f t="shared" si="0"/>
        <v>14.301430143014301</v>
      </c>
      <c r="V10" s="81">
        <f t="shared" si="0"/>
        <v>45.727906123945729</v>
      </c>
      <c r="W10" s="27">
        <f t="shared" ref="W10:AB10" si="1">I10/SUM($I10:$N10)*100</f>
        <v>20.810414374770811</v>
      </c>
      <c r="X10" s="11">
        <f t="shared" si="1"/>
        <v>10.304363769710305</v>
      </c>
      <c r="Y10" s="11">
        <f t="shared" si="1"/>
        <v>7.6640997433076645</v>
      </c>
      <c r="Z10" s="11">
        <f t="shared" si="1"/>
        <v>3.1536486982031535</v>
      </c>
      <c r="AA10" s="11">
        <f t="shared" si="1"/>
        <v>3.9237257059039234</v>
      </c>
      <c r="AB10" s="11">
        <f t="shared" si="1"/>
        <v>54.143747708104137</v>
      </c>
    </row>
    <row r="11" spans="1:28" x14ac:dyDescent="0.25">
      <c r="B11" s="4" t="s">
        <v>5</v>
      </c>
      <c r="C11" s="8"/>
      <c r="D11" s="8"/>
      <c r="E11" s="8"/>
      <c r="F11" s="8"/>
      <c r="G11" s="8"/>
      <c r="H11" s="53"/>
      <c r="I11" s="8"/>
      <c r="J11" s="8"/>
      <c r="K11" s="8"/>
      <c r="L11" s="8"/>
      <c r="M11" s="8"/>
      <c r="N11" s="8"/>
      <c r="P11" s="4" t="s">
        <v>5</v>
      </c>
      <c r="Q11" s="12"/>
      <c r="R11" s="12"/>
      <c r="S11" s="12"/>
      <c r="T11" s="12"/>
      <c r="U11" s="12"/>
      <c r="V11" s="82"/>
    </row>
    <row r="12" spans="1:28" x14ac:dyDescent="0.25">
      <c r="B12" s="9" t="s">
        <v>6</v>
      </c>
      <c r="C12" s="10">
        <v>66</v>
      </c>
      <c r="D12" s="10">
        <v>30</v>
      </c>
      <c r="E12" s="10">
        <v>39</v>
      </c>
      <c r="F12" s="10">
        <v>22</v>
      </c>
      <c r="G12" s="26">
        <v>118</v>
      </c>
      <c r="H12" s="54">
        <v>832</v>
      </c>
      <c r="I12" s="30">
        <v>79</v>
      </c>
      <c r="J12" s="10">
        <v>54</v>
      </c>
      <c r="K12" s="10">
        <v>74</v>
      </c>
      <c r="L12" s="10">
        <v>35</v>
      </c>
      <c r="M12" s="26">
        <v>54</v>
      </c>
      <c r="N12" s="44">
        <v>811</v>
      </c>
      <c r="P12" s="9" t="s">
        <v>6</v>
      </c>
      <c r="Q12" s="13">
        <f>C12/SUM($C12:$H12)*100</f>
        <v>5.9620596205962055</v>
      </c>
      <c r="R12" s="13">
        <f t="shared" ref="R12:R15" si="2">D12/SUM($C12:$H12)*100</f>
        <v>2.7100271002710028</v>
      </c>
      <c r="S12" s="13">
        <f t="shared" ref="S12:S15" si="3">E12/SUM($C12:$H12)*100</f>
        <v>3.5230352303523031</v>
      </c>
      <c r="T12" s="13">
        <f t="shared" ref="T12:T15" si="4">F12/SUM($C12:$H12)*100</f>
        <v>1.9873532068654018</v>
      </c>
      <c r="U12" s="13">
        <f t="shared" ref="U12:U15" si="5">G12/SUM($C12:$H12)*100</f>
        <v>10.659439927732612</v>
      </c>
      <c r="V12" s="160">
        <f t="shared" ref="V12:V15" si="6">H12/SUM($C12:$H12)*100</f>
        <v>75.158084914182481</v>
      </c>
      <c r="W12" s="28">
        <f t="shared" ref="W12:W15" si="7">I12/SUM($I12:$N12)*100</f>
        <v>7.136404697380307</v>
      </c>
      <c r="X12" s="13">
        <f t="shared" ref="X12:X15" si="8">J12/SUM($I12:$N12)*100</f>
        <v>4.8780487804878048</v>
      </c>
      <c r="Y12" s="13">
        <f t="shared" ref="Y12:Y15" si="9">K12/SUM($I12:$N12)*100</f>
        <v>6.684733514001806</v>
      </c>
      <c r="Z12" s="13">
        <f t="shared" ref="Z12:Z15" si="10">L12/SUM($I12:$N12)*100</f>
        <v>3.1616982836495033</v>
      </c>
      <c r="AA12" s="13">
        <f t="shared" ref="AA12:AA15" si="11">M12/SUM($I12:$N12)*100</f>
        <v>4.8780487804878048</v>
      </c>
      <c r="AB12" s="28">
        <f t="shared" ref="AB12:AB15" si="12">N12/SUM($I12:$N12)*100</f>
        <v>73.261065943992776</v>
      </c>
    </row>
    <row r="13" spans="1:28" x14ac:dyDescent="0.25">
      <c r="B13" s="9" t="s">
        <v>7</v>
      </c>
      <c r="C13" s="10">
        <v>313</v>
      </c>
      <c r="D13" s="10">
        <v>120</v>
      </c>
      <c r="E13" s="10">
        <v>88</v>
      </c>
      <c r="F13" s="10">
        <v>62</v>
      </c>
      <c r="G13" s="26">
        <v>253</v>
      </c>
      <c r="H13" s="54">
        <v>1085</v>
      </c>
      <c r="I13" s="30">
        <v>287</v>
      </c>
      <c r="J13" s="10">
        <v>168</v>
      </c>
      <c r="K13" s="10">
        <v>149</v>
      </c>
      <c r="L13" s="10">
        <v>68</v>
      </c>
      <c r="M13" s="26">
        <v>81</v>
      </c>
      <c r="N13" s="44">
        <v>1168</v>
      </c>
      <c r="P13" s="9" t="s">
        <v>7</v>
      </c>
      <c r="Q13" s="13">
        <f>C13/SUM($C13:$H13)*100</f>
        <v>16.29359708485164</v>
      </c>
      <c r="R13" s="13">
        <f t="shared" si="2"/>
        <v>6.246746486205101</v>
      </c>
      <c r="S13" s="13">
        <f t="shared" si="3"/>
        <v>4.5809474232170739</v>
      </c>
      <c r="T13" s="13">
        <f t="shared" si="4"/>
        <v>3.2274856845393023</v>
      </c>
      <c r="U13" s="13">
        <f t="shared" si="5"/>
        <v>13.17022384174909</v>
      </c>
      <c r="V13" s="160">
        <f t="shared" si="6"/>
        <v>56.480999479437784</v>
      </c>
      <c r="W13" s="28">
        <f t="shared" si="7"/>
        <v>14.94013534617387</v>
      </c>
      <c r="X13" s="13">
        <f t="shared" si="8"/>
        <v>8.7454450806871424</v>
      </c>
      <c r="Y13" s="13">
        <f t="shared" si="9"/>
        <v>7.7563768870380008</v>
      </c>
      <c r="Z13" s="13">
        <f t="shared" si="10"/>
        <v>3.5398230088495577</v>
      </c>
      <c r="AA13" s="13">
        <f t="shared" si="11"/>
        <v>4.2165538781884431</v>
      </c>
      <c r="AB13" s="28">
        <f t="shared" si="12"/>
        <v>60.801665799062988</v>
      </c>
    </row>
    <row r="14" spans="1:28" x14ac:dyDescent="0.25">
      <c r="B14" s="9" t="s">
        <v>8</v>
      </c>
      <c r="C14" s="10">
        <v>508</v>
      </c>
      <c r="D14" s="10">
        <v>213</v>
      </c>
      <c r="E14" s="10">
        <v>114</v>
      </c>
      <c r="F14" s="10">
        <v>70</v>
      </c>
      <c r="G14" s="26">
        <v>231</v>
      </c>
      <c r="H14" s="54">
        <v>508</v>
      </c>
      <c r="I14" s="30">
        <v>457</v>
      </c>
      <c r="J14" s="10">
        <v>202</v>
      </c>
      <c r="K14" s="10">
        <v>122</v>
      </c>
      <c r="L14" s="10">
        <v>46</v>
      </c>
      <c r="M14" s="26">
        <v>54</v>
      </c>
      <c r="N14" s="44">
        <v>763</v>
      </c>
      <c r="P14" s="9" t="s">
        <v>8</v>
      </c>
      <c r="Q14" s="13">
        <f t="shared" ref="Q14:Q15" si="13">C14/SUM($C14:$H14)*100</f>
        <v>30.900243309002434</v>
      </c>
      <c r="R14" s="13">
        <f t="shared" si="2"/>
        <v>12.956204379562045</v>
      </c>
      <c r="S14" s="13">
        <f t="shared" si="3"/>
        <v>6.9343065693430654</v>
      </c>
      <c r="T14" s="13">
        <f t="shared" si="4"/>
        <v>4.2579075425790753</v>
      </c>
      <c r="U14" s="13">
        <f t="shared" si="5"/>
        <v>14.051094890510948</v>
      </c>
      <c r="V14" s="160">
        <f t="shared" si="6"/>
        <v>30.900243309002434</v>
      </c>
      <c r="W14" s="28">
        <f t="shared" si="7"/>
        <v>27.798053527980539</v>
      </c>
      <c r="X14" s="13">
        <f t="shared" si="8"/>
        <v>12.287104622871047</v>
      </c>
      <c r="Y14" s="13">
        <f t="shared" si="9"/>
        <v>7.4209245742092467</v>
      </c>
      <c r="Z14" s="13">
        <f t="shared" si="10"/>
        <v>2.7980535279805352</v>
      </c>
      <c r="AA14" s="13">
        <f t="shared" si="11"/>
        <v>3.2846715328467155</v>
      </c>
      <c r="AB14" s="28">
        <f t="shared" si="12"/>
        <v>46.411192214111921</v>
      </c>
    </row>
    <row r="15" spans="1:28" x14ac:dyDescent="0.25">
      <c r="B15" s="9" t="s">
        <v>9</v>
      </c>
      <c r="C15" s="10">
        <v>267</v>
      </c>
      <c r="D15" s="10">
        <v>136</v>
      </c>
      <c r="E15" s="10">
        <v>85</v>
      </c>
      <c r="F15" s="10">
        <v>47</v>
      </c>
      <c r="G15" s="26">
        <v>178</v>
      </c>
      <c r="H15" s="54">
        <v>69</v>
      </c>
      <c r="I15" s="30">
        <v>312</v>
      </c>
      <c r="J15" s="10">
        <v>138</v>
      </c>
      <c r="K15" s="10">
        <v>73</v>
      </c>
      <c r="L15" s="10">
        <v>23</v>
      </c>
      <c r="M15" s="26">
        <v>25</v>
      </c>
      <c r="N15" s="44">
        <v>211</v>
      </c>
      <c r="P15" s="9" t="s">
        <v>9</v>
      </c>
      <c r="Q15" s="13">
        <f t="shared" si="13"/>
        <v>34.143222506393862</v>
      </c>
      <c r="R15" s="13">
        <f t="shared" si="2"/>
        <v>17.391304347826086</v>
      </c>
      <c r="S15" s="13">
        <f t="shared" si="3"/>
        <v>10.869565217391305</v>
      </c>
      <c r="T15" s="13">
        <f t="shared" si="4"/>
        <v>6.0102301790281327</v>
      </c>
      <c r="U15" s="13">
        <f t="shared" si="5"/>
        <v>22.762148337595907</v>
      </c>
      <c r="V15" s="160">
        <f t="shared" si="6"/>
        <v>8.8235294117647065</v>
      </c>
      <c r="W15" s="28">
        <f t="shared" si="7"/>
        <v>39.897698209718669</v>
      </c>
      <c r="X15" s="13">
        <f t="shared" si="8"/>
        <v>17.647058823529413</v>
      </c>
      <c r="Y15" s="13">
        <f t="shared" si="9"/>
        <v>9.3350383631713552</v>
      </c>
      <c r="Z15" s="13">
        <f t="shared" si="10"/>
        <v>2.9411764705882351</v>
      </c>
      <c r="AA15" s="13">
        <f t="shared" si="11"/>
        <v>3.1969309462915603</v>
      </c>
      <c r="AB15" s="28">
        <f t="shared" si="12"/>
        <v>26.982097186700766</v>
      </c>
    </row>
    <row r="16" spans="1:28" x14ac:dyDescent="0.25">
      <c r="B16" s="4" t="s">
        <v>53</v>
      </c>
      <c r="C16" s="8"/>
      <c r="D16" s="8"/>
      <c r="E16" s="8"/>
      <c r="F16" s="8"/>
      <c r="G16" s="8"/>
      <c r="H16" s="53"/>
      <c r="I16" s="8"/>
      <c r="J16" s="8"/>
      <c r="K16" s="8"/>
      <c r="L16" s="8"/>
      <c r="M16" s="8"/>
      <c r="N16" s="8"/>
      <c r="P16" s="4" t="s">
        <v>53</v>
      </c>
      <c r="Q16" s="12"/>
      <c r="R16" s="12"/>
      <c r="S16" s="12"/>
      <c r="T16" s="12"/>
      <c r="U16" s="12"/>
      <c r="V16" s="82"/>
    </row>
    <row r="17" spans="2:28" x14ac:dyDescent="0.25">
      <c r="B17" s="9" t="s">
        <v>46</v>
      </c>
      <c r="C17" s="10">
        <v>515</v>
      </c>
      <c r="D17" s="10">
        <v>220</v>
      </c>
      <c r="E17" s="10">
        <v>81</v>
      </c>
      <c r="F17" s="10">
        <v>40</v>
      </c>
      <c r="G17" s="26">
        <v>52</v>
      </c>
      <c r="H17" s="54">
        <v>689</v>
      </c>
      <c r="I17" s="30">
        <v>369</v>
      </c>
      <c r="J17" s="10">
        <v>153</v>
      </c>
      <c r="K17" s="10">
        <v>106</v>
      </c>
      <c r="L17" s="10">
        <v>42</v>
      </c>
      <c r="M17" s="26">
        <v>53</v>
      </c>
      <c r="N17" s="44">
        <v>874</v>
      </c>
      <c r="P17" s="9" t="s">
        <v>46</v>
      </c>
      <c r="Q17" s="13">
        <f t="shared" ref="Q17:Q23" si="14">C17/SUM($C17:$H17)*100</f>
        <v>32.247964934251719</v>
      </c>
      <c r="R17" s="13">
        <f t="shared" ref="R17:R23" si="15">D17/SUM($C17:$H17)*100</f>
        <v>13.775829680651222</v>
      </c>
      <c r="S17" s="13">
        <f t="shared" ref="S17:S23" si="16">E17/SUM($C17:$H17)*100</f>
        <v>5.0720100187852228</v>
      </c>
      <c r="T17" s="13">
        <f t="shared" ref="T17:T23" si="17">F17/SUM($C17:$H17)*100</f>
        <v>2.5046963055729492</v>
      </c>
      <c r="U17" s="13">
        <f t="shared" ref="U17:U23" si="18">G17/SUM($C17:$H17)*100</f>
        <v>3.2561051972448336</v>
      </c>
      <c r="V17" s="160">
        <f t="shared" ref="V17:V23" si="19">H17/SUM($C17:$H17)*100</f>
        <v>43.143393863494047</v>
      </c>
      <c r="W17" s="28">
        <f t="shared" ref="W17" si="20">I17/SUM($I17:$N17)*100</f>
        <v>23.105823418910457</v>
      </c>
      <c r="X17" s="13">
        <f t="shared" ref="X17" si="21">J17/SUM($I17:$N17)*100</f>
        <v>9.580463368816531</v>
      </c>
      <c r="Y17" s="13">
        <f t="shared" ref="Y17" si="22">K17/SUM($I17:$N17)*100</f>
        <v>6.6374452097683152</v>
      </c>
      <c r="Z17" s="13">
        <f t="shared" ref="Z17" si="23">L17/SUM($I17:$N17)*100</f>
        <v>2.6299311208515967</v>
      </c>
      <c r="AA17" s="13">
        <f t="shared" ref="AA17" si="24">M17/SUM($I17:$N17)*100</f>
        <v>3.3187226048841576</v>
      </c>
      <c r="AB17" s="28">
        <f t="shared" ref="AB17" si="25">N17/SUM($I17:$N17)*100</f>
        <v>54.727614276768946</v>
      </c>
    </row>
    <row r="18" spans="2:28" x14ac:dyDescent="0.25">
      <c r="B18" s="9" t="s">
        <v>47</v>
      </c>
      <c r="C18" s="10">
        <v>114</v>
      </c>
      <c r="D18" s="10">
        <v>56</v>
      </c>
      <c r="E18" s="10">
        <v>39</v>
      </c>
      <c r="F18" s="10">
        <v>21</v>
      </c>
      <c r="G18" s="26">
        <v>51</v>
      </c>
      <c r="H18" s="54">
        <v>321</v>
      </c>
      <c r="I18" s="30">
        <v>107</v>
      </c>
      <c r="J18" s="10">
        <v>55</v>
      </c>
      <c r="K18" s="10">
        <v>41</v>
      </c>
      <c r="L18" s="10">
        <v>20</v>
      </c>
      <c r="M18" s="26">
        <v>16</v>
      </c>
      <c r="N18" s="44">
        <v>363</v>
      </c>
      <c r="P18" s="9" t="s">
        <v>47</v>
      </c>
      <c r="Q18" s="13">
        <f t="shared" si="14"/>
        <v>18.93687707641196</v>
      </c>
      <c r="R18" s="13">
        <f t="shared" si="15"/>
        <v>9.3023255813953494</v>
      </c>
      <c r="S18" s="13">
        <f t="shared" si="16"/>
        <v>6.4784053156146175</v>
      </c>
      <c r="T18" s="13">
        <f t="shared" si="17"/>
        <v>3.4883720930232558</v>
      </c>
      <c r="U18" s="13">
        <f t="shared" si="18"/>
        <v>8.471760797342192</v>
      </c>
      <c r="V18" s="160">
        <f t="shared" si="19"/>
        <v>53.322259136212622</v>
      </c>
      <c r="W18" s="28">
        <f t="shared" ref="W18:W26" si="26">I18/SUM($I18:$N18)*100</f>
        <v>17.774086378737543</v>
      </c>
      <c r="X18" s="13">
        <f t="shared" ref="X18:X26" si="27">J18/SUM($I18:$N18)*100</f>
        <v>9.1362126245847186</v>
      </c>
      <c r="Y18" s="13">
        <f t="shared" ref="Y18:Y26" si="28">K18/SUM($I18:$N18)*100</f>
        <v>6.8106312292358808</v>
      </c>
      <c r="Z18" s="13">
        <f t="shared" ref="Z18:Z26" si="29">L18/SUM($I18:$N18)*100</f>
        <v>3.322259136212625</v>
      </c>
      <c r="AA18" s="13">
        <f t="shared" ref="AA18:AA26" si="30">M18/SUM($I18:$N18)*100</f>
        <v>2.6578073089700998</v>
      </c>
      <c r="AB18" s="28">
        <f t="shared" ref="AB18:AB26" si="31">N18/SUM($I18:$N18)*100</f>
        <v>60.299003322259139</v>
      </c>
    </row>
    <row r="19" spans="2:28" x14ac:dyDescent="0.25">
      <c r="B19" s="9" t="s">
        <v>48</v>
      </c>
      <c r="C19" s="10">
        <v>275</v>
      </c>
      <c r="D19" s="10">
        <v>112</v>
      </c>
      <c r="E19" s="10">
        <v>75</v>
      </c>
      <c r="F19" s="10">
        <v>58</v>
      </c>
      <c r="G19" s="26">
        <v>202</v>
      </c>
      <c r="H19" s="54">
        <v>937</v>
      </c>
      <c r="I19" s="30">
        <v>246</v>
      </c>
      <c r="J19" s="10">
        <v>165</v>
      </c>
      <c r="K19" s="10">
        <v>163</v>
      </c>
      <c r="L19" s="10">
        <v>70</v>
      </c>
      <c r="M19" s="26">
        <v>81</v>
      </c>
      <c r="N19" s="44">
        <v>934</v>
      </c>
      <c r="P19" s="9" t="s">
        <v>48</v>
      </c>
      <c r="Q19" s="13">
        <f t="shared" si="14"/>
        <v>16.576250753465942</v>
      </c>
      <c r="R19" s="13">
        <f t="shared" si="15"/>
        <v>6.7510548523206744</v>
      </c>
      <c r="S19" s="13">
        <f t="shared" si="16"/>
        <v>4.5207956600361667</v>
      </c>
      <c r="T19" s="13">
        <f t="shared" si="17"/>
        <v>3.4960819770946352</v>
      </c>
      <c r="U19" s="13">
        <f t="shared" si="18"/>
        <v>12.176009644364076</v>
      </c>
      <c r="V19" s="160">
        <f t="shared" si="19"/>
        <v>56.479807112718504</v>
      </c>
      <c r="W19" s="28">
        <f t="shared" si="26"/>
        <v>14.828209764918626</v>
      </c>
      <c r="X19" s="13">
        <f t="shared" si="27"/>
        <v>9.9457504520795652</v>
      </c>
      <c r="Y19" s="13">
        <f t="shared" si="28"/>
        <v>9.8251959011452694</v>
      </c>
      <c r="Z19" s="13">
        <f t="shared" si="29"/>
        <v>4.2194092827004219</v>
      </c>
      <c r="AA19" s="13">
        <f t="shared" si="30"/>
        <v>4.8824593128390594</v>
      </c>
      <c r="AB19" s="28">
        <f t="shared" si="31"/>
        <v>56.298975286317052</v>
      </c>
    </row>
    <row r="20" spans="2:28" x14ac:dyDescent="0.25">
      <c r="B20" s="9" t="s">
        <v>49</v>
      </c>
      <c r="C20" s="10">
        <v>53</v>
      </c>
      <c r="D20" s="10">
        <v>34</v>
      </c>
      <c r="E20" s="10">
        <v>15</v>
      </c>
      <c r="F20" s="10">
        <v>14</v>
      </c>
      <c r="G20" s="26">
        <v>18</v>
      </c>
      <c r="H20" s="54">
        <v>46</v>
      </c>
      <c r="I20" s="30">
        <v>50</v>
      </c>
      <c r="J20" s="10">
        <v>32</v>
      </c>
      <c r="K20" s="10">
        <v>15</v>
      </c>
      <c r="L20" s="10">
        <v>8</v>
      </c>
      <c r="M20" s="26">
        <v>6</v>
      </c>
      <c r="N20" s="44">
        <v>69</v>
      </c>
      <c r="P20" s="9" t="s">
        <v>49</v>
      </c>
      <c r="Q20" s="13">
        <f t="shared" si="14"/>
        <v>29.444444444444446</v>
      </c>
      <c r="R20" s="13">
        <f t="shared" si="15"/>
        <v>18.888888888888889</v>
      </c>
      <c r="S20" s="13">
        <f t="shared" si="16"/>
        <v>8.3333333333333321</v>
      </c>
      <c r="T20" s="13">
        <f t="shared" si="17"/>
        <v>7.7777777777777777</v>
      </c>
      <c r="U20" s="13">
        <f t="shared" si="18"/>
        <v>10</v>
      </c>
      <c r="V20" s="160">
        <f t="shared" si="19"/>
        <v>25.555555555555554</v>
      </c>
      <c r="W20" s="28">
        <f t="shared" si="26"/>
        <v>27.777777777777779</v>
      </c>
      <c r="X20" s="13">
        <f t="shared" si="27"/>
        <v>17.777777777777779</v>
      </c>
      <c r="Y20" s="13">
        <f t="shared" si="28"/>
        <v>8.3333333333333321</v>
      </c>
      <c r="Z20" s="13">
        <f t="shared" si="29"/>
        <v>4.4444444444444446</v>
      </c>
      <c r="AA20" s="13">
        <f t="shared" si="30"/>
        <v>3.3333333333333335</v>
      </c>
      <c r="AB20" s="28">
        <f t="shared" si="31"/>
        <v>38.333333333333336</v>
      </c>
    </row>
    <row r="21" spans="2:28" x14ac:dyDescent="0.25">
      <c r="B21" s="9" t="s">
        <v>50</v>
      </c>
      <c r="C21" s="10">
        <v>54</v>
      </c>
      <c r="D21" s="10">
        <v>13</v>
      </c>
      <c r="E21" s="10">
        <v>14</v>
      </c>
      <c r="F21" s="10">
        <v>1</v>
      </c>
      <c r="G21" s="26">
        <v>16</v>
      </c>
      <c r="H21" s="54">
        <v>222</v>
      </c>
      <c r="I21" s="30">
        <v>67</v>
      </c>
      <c r="J21" s="10">
        <v>25</v>
      </c>
      <c r="K21" s="10">
        <v>11</v>
      </c>
      <c r="L21" s="10">
        <v>12</v>
      </c>
      <c r="M21" s="26">
        <v>13</v>
      </c>
      <c r="N21" s="44">
        <v>192</v>
      </c>
      <c r="P21" s="9" t="s">
        <v>50</v>
      </c>
      <c r="Q21" s="13">
        <f t="shared" si="14"/>
        <v>16.875</v>
      </c>
      <c r="R21" s="13">
        <f t="shared" si="15"/>
        <v>4.0625</v>
      </c>
      <c r="S21" s="13">
        <f t="shared" si="16"/>
        <v>4.375</v>
      </c>
      <c r="T21" s="13">
        <f t="shared" si="17"/>
        <v>0.3125</v>
      </c>
      <c r="U21" s="13">
        <f t="shared" si="18"/>
        <v>5</v>
      </c>
      <c r="V21" s="160">
        <f t="shared" si="19"/>
        <v>69.375</v>
      </c>
      <c r="W21" s="28">
        <f t="shared" si="26"/>
        <v>20.9375</v>
      </c>
      <c r="X21" s="13">
        <f t="shared" si="27"/>
        <v>7.8125</v>
      </c>
      <c r="Y21" s="13">
        <f t="shared" si="28"/>
        <v>3.4375000000000004</v>
      </c>
      <c r="Z21" s="13">
        <f t="shared" si="29"/>
        <v>3.75</v>
      </c>
      <c r="AA21" s="13">
        <f t="shared" si="30"/>
        <v>4.0625</v>
      </c>
      <c r="AB21" s="28">
        <f t="shared" si="31"/>
        <v>60</v>
      </c>
    </row>
    <row r="22" spans="2:28" x14ac:dyDescent="0.25">
      <c r="B22" s="9" t="s">
        <v>51</v>
      </c>
      <c r="C22" s="10">
        <v>8</v>
      </c>
      <c r="D22" s="10">
        <v>4</v>
      </c>
      <c r="E22" s="10">
        <v>23</v>
      </c>
      <c r="F22" s="10">
        <v>13</v>
      </c>
      <c r="G22" s="26">
        <v>125</v>
      </c>
      <c r="H22" s="54">
        <v>41</v>
      </c>
      <c r="I22" s="30">
        <v>64</v>
      </c>
      <c r="J22" s="10">
        <v>25</v>
      </c>
      <c r="K22" s="10">
        <v>19</v>
      </c>
      <c r="L22" s="10">
        <v>0</v>
      </c>
      <c r="M22" s="26">
        <v>9</v>
      </c>
      <c r="N22" s="44">
        <v>97</v>
      </c>
      <c r="P22" s="9" t="s">
        <v>51</v>
      </c>
      <c r="Q22" s="13">
        <f t="shared" si="14"/>
        <v>3.7383177570093453</v>
      </c>
      <c r="R22" s="13">
        <f t="shared" si="15"/>
        <v>1.8691588785046727</v>
      </c>
      <c r="S22" s="13">
        <f t="shared" si="16"/>
        <v>10.747663551401869</v>
      </c>
      <c r="T22" s="13">
        <f t="shared" si="17"/>
        <v>6.0747663551401869</v>
      </c>
      <c r="U22" s="13">
        <f t="shared" si="18"/>
        <v>58.411214953271028</v>
      </c>
      <c r="V22" s="160">
        <f t="shared" si="19"/>
        <v>19.158878504672895</v>
      </c>
      <c r="W22" s="28">
        <f t="shared" si="26"/>
        <v>29.906542056074763</v>
      </c>
      <c r="X22" s="13">
        <f t="shared" si="27"/>
        <v>11.682242990654206</v>
      </c>
      <c r="Y22" s="13">
        <f t="shared" si="28"/>
        <v>8.8785046728971952</v>
      </c>
      <c r="Z22" s="13">
        <f t="shared" si="29"/>
        <v>0</v>
      </c>
      <c r="AA22" s="13">
        <f t="shared" si="30"/>
        <v>4.2056074766355138</v>
      </c>
      <c r="AB22" s="28">
        <f t="shared" si="31"/>
        <v>45.32710280373832</v>
      </c>
    </row>
    <row r="23" spans="2:28" x14ac:dyDescent="0.25">
      <c r="B23" s="9" t="s">
        <v>52</v>
      </c>
      <c r="C23" s="10">
        <v>135</v>
      </c>
      <c r="D23" s="10">
        <v>60</v>
      </c>
      <c r="E23" s="10">
        <v>79</v>
      </c>
      <c r="F23" s="10">
        <v>54</v>
      </c>
      <c r="G23" s="26">
        <v>316</v>
      </c>
      <c r="H23" s="54">
        <v>238</v>
      </c>
      <c r="I23" s="30">
        <v>232</v>
      </c>
      <c r="J23" s="10">
        <v>107</v>
      </c>
      <c r="K23" s="10">
        <v>63</v>
      </c>
      <c r="L23" s="10">
        <v>20</v>
      </c>
      <c r="M23" s="26">
        <v>36</v>
      </c>
      <c r="N23" s="44">
        <v>424</v>
      </c>
      <c r="P23" s="9" t="s">
        <v>52</v>
      </c>
      <c r="Q23" s="13">
        <f t="shared" si="14"/>
        <v>15.306122448979592</v>
      </c>
      <c r="R23" s="13">
        <f t="shared" si="15"/>
        <v>6.8027210884353746</v>
      </c>
      <c r="S23" s="13">
        <f t="shared" si="16"/>
        <v>8.9569160997732435</v>
      </c>
      <c r="T23" s="13">
        <f t="shared" si="17"/>
        <v>6.1224489795918364</v>
      </c>
      <c r="U23" s="13">
        <f t="shared" si="18"/>
        <v>35.827664399092974</v>
      </c>
      <c r="V23" s="160">
        <f t="shared" si="19"/>
        <v>26.984126984126984</v>
      </c>
      <c r="W23" s="28">
        <f t="shared" si="26"/>
        <v>26.303854875283445</v>
      </c>
      <c r="X23" s="13">
        <f t="shared" si="27"/>
        <v>12.131519274376418</v>
      </c>
      <c r="Y23" s="13">
        <f t="shared" si="28"/>
        <v>7.1428571428571423</v>
      </c>
      <c r="Z23" s="13">
        <f t="shared" si="29"/>
        <v>2.2675736961451247</v>
      </c>
      <c r="AA23" s="13">
        <f t="shared" si="30"/>
        <v>4.0816326530612246</v>
      </c>
      <c r="AB23" s="28">
        <f t="shared" si="31"/>
        <v>48.072562358276642</v>
      </c>
    </row>
    <row r="24" spans="2:28" x14ac:dyDescent="0.25">
      <c r="B24" s="4" t="s">
        <v>83</v>
      </c>
      <c r="C24" s="19"/>
      <c r="D24" s="19"/>
      <c r="E24" s="19"/>
      <c r="F24" s="55"/>
      <c r="G24" s="55"/>
      <c r="H24" s="84"/>
      <c r="I24" s="19"/>
      <c r="J24" s="19"/>
      <c r="K24" s="19"/>
      <c r="P24" s="4" t="s">
        <v>83</v>
      </c>
      <c r="Q24" s="19"/>
      <c r="R24" s="19"/>
      <c r="S24" s="19"/>
      <c r="T24" s="55"/>
      <c r="U24" s="55"/>
      <c r="V24" s="56"/>
      <c r="W24" s="4"/>
      <c r="X24" s="4"/>
      <c r="Y24" s="4"/>
      <c r="Z24" s="4"/>
      <c r="AA24" s="4"/>
      <c r="AB24" s="4"/>
    </row>
    <row r="25" spans="2:28" x14ac:dyDescent="0.25">
      <c r="B25" s="9" t="s">
        <v>84</v>
      </c>
      <c r="C25" s="10">
        <v>729</v>
      </c>
      <c r="D25" s="10">
        <v>296</v>
      </c>
      <c r="E25" s="10">
        <v>223</v>
      </c>
      <c r="F25" s="10">
        <v>140</v>
      </c>
      <c r="G25" s="26">
        <v>558</v>
      </c>
      <c r="H25" s="54">
        <v>2015</v>
      </c>
      <c r="I25" s="30">
        <v>713</v>
      </c>
      <c r="J25" s="10">
        <v>395</v>
      </c>
      <c r="K25" s="10">
        <v>316</v>
      </c>
      <c r="L25" s="10">
        <v>129</v>
      </c>
      <c r="M25" s="26">
        <v>172</v>
      </c>
      <c r="N25" s="44">
        <v>2236</v>
      </c>
      <c r="P25" s="9" t="s">
        <v>84</v>
      </c>
      <c r="Q25" s="40">
        <f t="shared" ref="Q25:Q26" si="32">C25/SUM($C25:$H25)*100</f>
        <v>18.404443322393334</v>
      </c>
      <c r="R25" s="40">
        <f t="shared" ref="R25:R26" si="33">D25/SUM($C25:$H25)*100</f>
        <v>7.4728603887907097</v>
      </c>
      <c r="S25" s="40">
        <f t="shared" ref="S25:S26" si="34">E25/SUM($C25:$H25)*100</f>
        <v>5.6298914415551629</v>
      </c>
      <c r="T25" s="40">
        <f t="shared" ref="T25:T26" si="35">F25/SUM($C25:$H25)*100</f>
        <v>3.5344609946983088</v>
      </c>
      <c r="U25" s="40">
        <f t="shared" ref="U25:U26" si="36">G25/SUM($C25:$H25)*100</f>
        <v>14.087351678868973</v>
      </c>
      <c r="V25" s="161">
        <f t="shared" ref="V25:V26" si="37">H25/SUM($C25:$H25)*100</f>
        <v>50.870992173693509</v>
      </c>
      <c r="W25" s="28">
        <f t="shared" si="26"/>
        <v>18.000504922999241</v>
      </c>
      <c r="X25" s="13">
        <f t="shared" si="27"/>
        <v>9.9722292350416559</v>
      </c>
      <c r="Y25" s="13">
        <f t="shared" si="28"/>
        <v>7.9777833880333242</v>
      </c>
      <c r="Z25" s="13">
        <f t="shared" si="29"/>
        <v>3.2567533451148698</v>
      </c>
      <c r="AA25" s="13">
        <f t="shared" si="30"/>
        <v>4.3423377934864931</v>
      </c>
      <c r="AB25" s="28">
        <f t="shared" si="31"/>
        <v>56.45039131532441</v>
      </c>
    </row>
    <row r="26" spans="2:28" x14ac:dyDescent="0.25">
      <c r="B26" s="9" t="s">
        <v>85</v>
      </c>
      <c r="C26" s="10">
        <v>425</v>
      </c>
      <c r="D26" s="10">
        <v>203</v>
      </c>
      <c r="E26" s="10">
        <v>103</v>
      </c>
      <c r="F26" s="10">
        <v>61</v>
      </c>
      <c r="G26" s="26">
        <v>222</v>
      </c>
      <c r="H26" s="54">
        <v>479</v>
      </c>
      <c r="I26" s="30">
        <v>422</v>
      </c>
      <c r="J26" s="10">
        <v>167</v>
      </c>
      <c r="K26" s="10">
        <v>102</v>
      </c>
      <c r="L26" s="10">
        <v>43</v>
      </c>
      <c r="M26" s="26">
        <v>42</v>
      </c>
      <c r="N26" s="44">
        <v>717</v>
      </c>
      <c r="P26" s="9" t="s">
        <v>85</v>
      </c>
      <c r="Q26" s="40">
        <f t="shared" si="32"/>
        <v>28.466175485599464</v>
      </c>
      <c r="R26" s="40">
        <f t="shared" si="33"/>
        <v>13.596784996651037</v>
      </c>
      <c r="S26" s="40">
        <f t="shared" si="34"/>
        <v>6.8988613529805756</v>
      </c>
      <c r="T26" s="40">
        <f t="shared" si="35"/>
        <v>4.0857334226389819</v>
      </c>
      <c r="U26" s="40">
        <f t="shared" si="36"/>
        <v>14.869390488948426</v>
      </c>
      <c r="V26" s="161">
        <f t="shared" si="37"/>
        <v>32.083054253181515</v>
      </c>
      <c r="W26" s="28">
        <f t="shared" si="26"/>
        <v>28.265237776289347</v>
      </c>
      <c r="X26" s="13">
        <f t="shared" si="27"/>
        <v>11.185532484929672</v>
      </c>
      <c r="Y26" s="13">
        <f t="shared" si="28"/>
        <v>6.8318821165438717</v>
      </c>
      <c r="Z26" s="13">
        <f t="shared" si="29"/>
        <v>2.8801071667782985</v>
      </c>
      <c r="AA26" s="13">
        <f t="shared" si="30"/>
        <v>2.8131279303415941</v>
      </c>
      <c r="AB26" s="28">
        <f t="shared" si="31"/>
        <v>48.024112525117211</v>
      </c>
    </row>
  </sheetData>
  <mergeCells count="6">
    <mergeCell ref="C7:H7"/>
    <mergeCell ref="I7:N7"/>
    <mergeCell ref="B7:B8"/>
    <mergeCell ref="Q7:V7"/>
    <mergeCell ref="W7:AB7"/>
    <mergeCell ref="P7:P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B1" sqref="B1"/>
    </sheetView>
  </sheetViews>
  <sheetFormatPr defaultRowHeight="15" x14ac:dyDescent="0.25"/>
  <cols>
    <col min="1" max="1" width="3.42578125" style="162" customWidth="1"/>
    <col min="2" max="2" width="36" style="162" customWidth="1"/>
    <col min="3" max="27" width="11.7109375" style="162" customWidth="1"/>
    <col min="28" max="28" width="4.140625" style="162" customWidth="1"/>
    <col min="29" max="29" width="28.28515625" style="162" customWidth="1"/>
    <col min="30" max="54" width="11.7109375" style="162" customWidth="1"/>
    <col min="55" max="16384" width="9.140625" style="162"/>
  </cols>
  <sheetData>
    <row r="1" spans="1:54" ht="18" x14ac:dyDescent="0.25">
      <c r="B1" s="163" t="s">
        <v>66</v>
      </c>
    </row>
    <row r="2" spans="1:54" ht="18" x14ac:dyDescent="0.25">
      <c r="A2" s="164"/>
      <c r="B2" s="1" t="s">
        <v>128</v>
      </c>
    </row>
    <row r="3" spans="1:54" x14ac:dyDescent="0.25">
      <c r="B3" s="165" t="s">
        <v>69</v>
      </c>
    </row>
    <row r="4" spans="1:54" ht="18" customHeight="1" x14ac:dyDescent="0.25">
      <c r="B4" s="163" t="s">
        <v>110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54" ht="4.5" customHeight="1" x14ac:dyDescent="0.25"/>
    <row r="6" spans="1:54" x14ac:dyDescent="0.25">
      <c r="B6" s="166" t="s">
        <v>63</v>
      </c>
      <c r="P6" s="166"/>
      <c r="AC6" s="166" t="s">
        <v>64</v>
      </c>
    </row>
    <row r="7" spans="1:54" ht="24" customHeight="1" x14ac:dyDescent="0.25">
      <c r="B7" s="265" t="s">
        <v>0</v>
      </c>
      <c r="C7" s="251" t="s">
        <v>111</v>
      </c>
      <c r="D7" s="251"/>
      <c r="E7" s="251"/>
      <c r="F7" s="251"/>
      <c r="G7" s="253"/>
      <c r="H7" s="254" t="s">
        <v>112</v>
      </c>
      <c r="I7" s="251"/>
      <c r="J7" s="251"/>
      <c r="K7" s="251"/>
      <c r="L7" s="255"/>
      <c r="M7" s="256" t="s">
        <v>113</v>
      </c>
      <c r="N7" s="251"/>
      <c r="O7" s="251"/>
      <c r="P7" s="251"/>
      <c r="Q7" s="257"/>
      <c r="R7" s="267" t="s">
        <v>114</v>
      </c>
      <c r="S7" s="251"/>
      <c r="T7" s="251"/>
      <c r="U7" s="251"/>
      <c r="V7" s="268"/>
      <c r="W7" s="258" t="s">
        <v>115</v>
      </c>
      <c r="X7" s="251"/>
      <c r="Y7" s="251"/>
      <c r="Z7" s="251"/>
      <c r="AA7" s="251"/>
      <c r="AC7" s="265" t="s">
        <v>0</v>
      </c>
      <c r="AD7" s="251" t="s">
        <v>111</v>
      </c>
      <c r="AE7" s="251"/>
      <c r="AF7" s="251"/>
      <c r="AG7" s="251"/>
      <c r="AH7" s="253"/>
      <c r="AI7" s="254" t="s">
        <v>112</v>
      </c>
      <c r="AJ7" s="251"/>
      <c r="AK7" s="251"/>
      <c r="AL7" s="251"/>
      <c r="AM7" s="255"/>
      <c r="AN7" s="256" t="s">
        <v>113</v>
      </c>
      <c r="AO7" s="251"/>
      <c r="AP7" s="251"/>
      <c r="AQ7" s="251"/>
      <c r="AR7" s="257"/>
      <c r="AS7" s="267" t="s">
        <v>114</v>
      </c>
      <c r="AT7" s="251"/>
      <c r="AU7" s="251"/>
      <c r="AV7" s="251"/>
      <c r="AW7" s="268"/>
      <c r="AX7" s="258" t="s">
        <v>115</v>
      </c>
      <c r="AY7" s="251"/>
      <c r="AZ7" s="251"/>
      <c r="BA7" s="251"/>
      <c r="BB7" s="251"/>
    </row>
    <row r="8" spans="1:54" ht="21" customHeight="1" x14ac:dyDescent="0.25">
      <c r="B8" s="266"/>
      <c r="C8" s="49" t="s">
        <v>88</v>
      </c>
      <c r="D8" s="49" t="s">
        <v>89</v>
      </c>
      <c r="E8" s="49" t="s">
        <v>90</v>
      </c>
      <c r="F8" s="49" t="s">
        <v>29</v>
      </c>
      <c r="G8" s="50" t="s">
        <v>30</v>
      </c>
      <c r="H8" s="57" t="s">
        <v>88</v>
      </c>
      <c r="I8" s="49" t="s">
        <v>89</v>
      </c>
      <c r="J8" s="49" t="s">
        <v>90</v>
      </c>
      <c r="K8" s="49" t="s">
        <v>29</v>
      </c>
      <c r="L8" s="58" t="s">
        <v>30</v>
      </c>
      <c r="M8" s="69" t="s">
        <v>88</v>
      </c>
      <c r="N8" s="49" t="s">
        <v>89</v>
      </c>
      <c r="O8" s="49" t="s">
        <v>90</v>
      </c>
      <c r="P8" s="49" t="s">
        <v>29</v>
      </c>
      <c r="Q8" s="70" t="s">
        <v>30</v>
      </c>
      <c r="R8" s="187" t="s">
        <v>88</v>
      </c>
      <c r="S8" s="49" t="s">
        <v>89</v>
      </c>
      <c r="T8" s="49" t="s">
        <v>90</v>
      </c>
      <c r="U8" s="49" t="s">
        <v>29</v>
      </c>
      <c r="V8" s="188" t="s">
        <v>30</v>
      </c>
      <c r="W8" s="48" t="s">
        <v>88</v>
      </c>
      <c r="X8" s="46" t="s">
        <v>89</v>
      </c>
      <c r="Y8" s="46" t="s">
        <v>90</v>
      </c>
      <c r="Z8" s="46" t="s">
        <v>29</v>
      </c>
      <c r="AA8" s="46" t="s">
        <v>30</v>
      </c>
      <c r="AC8" s="266"/>
      <c r="AD8" s="49" t="s">
        <v>88</v>
      </c>
      <c r="AE8" s="49" t="s">
        <v>89</v>
      </c>
      <c r="AF8" s="49" t="s">
        <v>90</v>
      </c>
      <c r="AG8" s="49" t="s">
        <v>29</v>
      </c>
      <c r="AH8" s="50" t="s">
        <v>30</v>
      </c>
      <c r="AI8" s="57" t="s">
        <v>88</v>
      </c>
      <c r="AJ8" s="49" t="s">
        <v>89</v>
      </c>
      <c r="AK8" s="49" t="s">
        <v>90</v>
      </c>
      <c r="AL8" s="49" t="s">
        <v>29</v>
      </c>
      <c r="AM8" s="58" t="s">
        <v>30</v>
      </c>
      <c r="AN8" s="69" t="s">
        <v>88</v>
      </c>
      <c r="AO8" s="49" t="s">
        <v>89</v>
      </c>
      <c r="AP8" s="49" t="s">
        <v>90</v>
      </c>
      <c r="AQ8" s="49" t="s">
        <v>29</v>
      </c>
      <c r="AR8" s="70" t="s">
        <v>30</v>
      </c>
      <c r="AS8" s="187" t="s">
        <v>88</v>
      </c>
      <c r="AT8" s="49" t="s">
        <v>89</v>
      </c>
      <c r="AU8" s="49" t="s">
        <v>90</v>
      </c>
      <c r="AV8" s="49" t="s">
        <v>29</v>
      </c>
      <c r="AW8" s="188" t="s">
        <v>30</v>
      </c>
      <c r="AX8" s="48" t="s">
        <v>88</v>
      </c>
      <c r="AY8" s="49" t="s">
        <v>89</v>
      </c>
      <c r="AZ8" s="49" t="s">
        <v>90</v>
      </c>
      <c r="BA8" s="49" t="s">
        <v>29</v>
      </c>
      <c r="BB8" s="49" t="s">
        <v>30</v>
      </c>
    </row>
    <row r="9" spans="1:54" x14ac:dyDescent="0.25">
      <c r="B9" s="167" t="s">
        <v>4</v>
      </c>
      <c r="C9" s="170"/>
      <c r="D9" s="170"/>
      <c r="E9" s="170"/>
      <c r="F9" s="170"/>
      <c r="G9" s="171"/>
      <c r="H9" s="175"/>
      <c r="I9" s="170"/>
      <c r="J9" s="170"/>
      <c r="K9" s="170"/>
      <c r="L9" s="176"/>
      <c r="M9" s="181"/>
      <c r="N9" s="170"/>
      <c r="O9" s="170"/>
      <c r="P9" s="170"/>
      <c r="Q9" s="182"/>
      <c r="R9" s="189"/>
      <c r="S9" s="170"/>
      <c r="T9" s="170"/>
      <c r="U9" s="170"/>
      <c r="V9" s="190"/>
      <c r="AC9" s="167" t="s">
        <v>4</v>
      </c>
      <c r="AD9" s="170"/>
      <c r="AE9" s="170"/>
      <c r="AF9" s="170"/>
      <c r="AG9" s="170"/>
      <c r="AH9" s="171"/>
      <c r="AI9" s="175"/>
      <c r="AJ9" s="170"/>
      <c r="AK9" s="170"/>
      <c r="AL9" s="170"/>
      <c r="AM9" s="176"/>
      <c r="AN9" s="181"/>
      <c r="AO9" s="170"/>
      <c r="AP9" s="170"/>
      <c r="AQ9" s="170"/>
      <c r="AR9" s="182"/>
      <c r="AS9" s="189"/>
      <c r="AT9" s="170"/>
      <c r="AU9" s="170"/>
      <c r="AV9" s="170"/>
      <c r="AW9" s="190"/>
    </row>
    <row r="10" spans="1:54" x14ac:dyDescent="0.25">
      <c r="B10" s="6" t="s">
        <v>4</v>
      </c>
      <c r="C10" s="120">
        <v>2117</v>
      </c>
      <c r="D10" s="120">
        <v>1645</v>
      </c>
      <c r="E10" s="120">
        <v>1046</v>
      </c>
      <c r="F10" s="120">
        <v>303</v>
      </c>
      <c r="G10" s="195">
        <v>343</v>
      </c>
      <c r="H10" s="196">
        <v>1673</v>
      </c>
      <c r="I10" s="120">
        <v>1969</v>
      </c>
      <c r="J10" s="120">
        <v>1060</v>
      </c>
      <c r="K10" s="120">
        <v>325</v>
      </c>
      <c r="L10" s="197">
        <v>427</v>
      </c>
      <c r="M10" s="201">
        <v>1411</v>
      </c>
      <c r="N10" s="120">
        <v>2125</v>
      </c>
      <c r="O10" s="120">
        <v>1054</v>
      </c>
      <c r="P10" s="120">
        <v>461</v>
      </c>
      <c r="Q10" s="202">
        <v>403</v>
      </c>
      <c r="R10" s="203">
        <v>513</v>
      </c>
      <c r="S10" s="120">
        <v>1087</v>
      </c>
      <c r="T10" s="120">
        <v>2050</v>
      </c>
      <c r="U10" s="120">
        <v>505</v>
      </c>
      <c r="V10" s="204">
        <v>1299</v>
      </c>
      <c r="W10" s="205">
        <v>394</v>
      </c>
      <c r="X10" s="120">
        <v>632</v>
      </c>
      <c r="Y10" s="120">
        <v>1966</v>
      </c>
      <c r="Z10" s="120">
        <v>492</v>
      </c>
      <c r="AA10" s="120">
        <v>1970</v>
      </c>
      <c r="AC10" s="6" t="s">
        <v>4</v>
      </c>
      <c r="AD10" s="11">
        <f>(C10/SUM(C10:G10))*100</f>
        <v>38.815548221488818</v>
      </c>
      <c r="AE10" s="11">
        <f>(D10/SUM(C10:G10))*100</f>
        <v>30.161349468280164</v>
      </c>
      <c r="AF10" s="11">
        <f>(E10/SUM(C10:G10))*100</f>
        <v>19.178584525119177</v>
      </c>
      <c r="AG10" s="11">
        <f>(F10/SUM(C10:G10))*100</f>
        <v>5.5555555555555554</v>
      </c>
      <c r="AH10" s="81">
        <f>(G10/SUM(C10:G10))*100</f>
        <v>6.2889622295562884</v>
      </c>
      <c r="AI10" s="85">
        <f>(H10/SUM(H10:L10))*100</f>
        <v>30.674734140080673</v>
      </c>
      <c r="AJ10" s="11">
        <f>(I10/SUM(H10:L10))*100</f>
        <v>36.101943527686103</v>
      </c>
      <c r="AK10" s="11">
        <f>(J10/SUM(H10:L10))*100</f>
        <v>19.435276861019435</v>
      </c>
      <c r="AL10" s="11">
        <f>(K10/SUM(H10:L10))*100</f>
        <v>5.9589292262559583</v>
      </c>
      <c r="AM10" s="86">
        <f>(L10/SUM(H10:L10))*100</f>
        <v>7.8291162449578291</v>
      </c>
      <c r="AN10" s="93">
        <f>(M10/SUM(M10:Q10))*100</f>
        <v>25.870920425375871</v>
      </c>
      <c r="AO10" s="11">
        <f>(N10/SUM(M10:Q10))*100</f>
        <v>38.96222955628896</v>
      </c>
      <c r="AP10" s="11">
        <f>(O10/SUM(M10:Q10))*100</f>
        <v>19.325265859919323</v>
      </c>
      <c r="AQ10" s="11">
        <f>(P10/SUM(M10:Q10))*100</f>
        <v>8.4525119178584536</v>
      </c>
      <c r="AR10" s="94">
        <f>(Q10/SUM(M10:Q10))*100</f>
        <v>7.3890722405573888</v>
      </c>
      <c r="AS10" s="211">
        <f>(R10/SUM(R10:V10))*100</f>
        <v>9.4059405940594054</v>
      </c>
      <c r="AT10" s="11">
        <f>(S10/SUM(R10:V10))*100</f>
        <v>19.930326365969929</v>
      </c>
      <c r="AU10" s="11">
        <f>(T10/SUM(R10:V10))*100</f>
        <v>37.587092042537591</v>
      </c>
      <c r="AV10" s="11">
        <f>(U10/SUM(R10:V10))*100</f>
        <v>9.2592592592592595</v>
      </c>
      <c r="AW10" s="212">
        <f>(V10/SUM(R10:V10))*100</f>
        <v>23.817381738173818</v>
      </c>
      <c r="AX10" s="27">
        <f>(W10/SUM(W10:AA10))*100</f>
        <v>7.2240557389072242</v>
      </c>
      <c r="AY10" s="11">
        <f>(X10/SUM(W10:AA10))*100</f>
        <v>11.587825449211588</v>
      </c>
      <c r="AZ10" s="11">
        <f>(Y10/SUM(W10:AA10))*100</f>
        <v>36.046938027136051</v>
      </c>
      <c r="BA10" s="11">
        <f>(Z10/SUM(W10:AA10))*100</f>
        <v>9.0209020902090202</v>
      </c>
      <c r="BB10" s="11">
        <f>(AA10/SUM(W10:AA10))*100</f>
        <v>36.120278694536118</v>
      </c>
    </row>
    <row r="11" spans="1:54" x14ac:dyDescent="0.25">
      <c r="B11" s="167" t="s">
        <v>5</v>
      </c>
      <c r="C11" s="170"/>
      <c r="D11" s="170"/>
      <c r="E11" s="170"/>
      <c r="F11" s="170"/>
      <c r="G11" s="171"/>
      <c r="H11" s="198"/>
      <c r="I11" s="199"/>
      <c r="J11" s="199"/>
      <c r="K11" s="199"/>
      <c r="L11" s="200"/>
      <c r="M11" s="206"/>
      <c r="N11" s="199"/>
      <c r="O11" s="199"/>
      <c r="P11" s="199"/>
      <c r="Q11" s="207"/>
      <c r="R11" s="208"/>
      <c r="S11" s="199"/>
      <c r="T11" s="199"/>
      <c r="U11" s="199"/>
      <c r="V11" s="209"/>
      <c r="W11" s="210"/>
      <c r="X11" s="210"/>
      <c r="Y11" s="210"/>
      <c r="Z11" s="210"/>
      <c r="AA11" s="210"/>
      <c r="AC11" s="167" t="s">
        <v>5</v>
      </c>
      <c r="AD11" s="170"/>
      <c r="AE11" s="170"/>
      <c r="AF11" s="170"/>
      <c r="AG11" s="170"/>
      <c r="AH11" s="171"/>
      <c r="AI11" s="175"/>
      <c r="AJ11" s="170"/>
      <c r="AK11" s="170"/>
      <c r="AL11" s="170"/>
      <c r="AM11" s="176"/>
      <c r="AN11" s="181"/>
      <c r="AO11" s="170"/>
      <c r="AP11" s="170"/>
      <c r="AQ11" s="170"/>
      <c r="AR11" s="182"/>
      <c r="AS11" s="189"/>
      <c r="AT11" s="170"/>
      <c r="AU11" s="170"/>
      <c r="AV11" s="170"/>
      <c r="AW11" s="190"/>
    </row>
    <row r="12" spans="1:54" x14ac:dyDescent="0.25">
      <c r="B12" s="9" t="s">
        <v>6</v>
      </c>
      <c r="C12" s="33">
        <v>393</v>
      </c>
      <c r="D12" s="33">
        <v>327</v>
      </c>
      <c r="E12" s="33">
        <v>182</v>
      </c>
      <c r="F12" s="33">
        <v>89</v>
      </c>
      <c r="G12" s="172">
        <v>116</v>
      </c>
      <c r="H12" s="177">
        <v>314</v>
      </c>
      <c r="I12" s="33">
        <v>360</v>
      </c>
      <c r="J12" s="33">
        <v>201</v>
      </c>
      <c r="K12" s="33">
        <v>91</v>
      </c>
      <c r="L12" s="178">
        <v>141</v>
      </c>
      <c r="M12" s="183">
        <v>283</v>
      </c>
      <c r="N12" s="33">
        <v>372</v>
      </c>
      <c r="O12" s="33">
        <v>190</v>
      </c>
      <c r="P12" s="33">
        <v>121</v>
      </c>
      <c r="Q12" s="184">
        <v>141</v>
      </c>
      <c r="R12" s="191">
        <v>120</v>
      </c>
      <c r="S12" s="33">
        <v>239</v>
      </c>
      <c r="T12" s="33">
        <v>320</v>
      </c>
      <c r="U12" s="33">
        <v>136</v>
      </c>
      <c r="V12" s="192">
        <v>292</v>
      </c>
      <c r="W12" s="169">
        <v>101</v>
      </c>
      <c r="X12" s="33">
        <v>162</v>
      </c>
      <c r="Y12" s="33">
        <v>313</v>
      </c>
      <c r="Z12" s="33">
        <v>132</v>
      </c>
      <c r="AA12" s="33">
        <v>399</v>
      </c>
      <c r="AC12" s="9" t="s">
        <v>6</v>
      </c>
      <c r="AD12" s="213">
        <f t="shared" ref="AD12:AD26" si="0">(C12/SUM(C12:G12))*100</f>
        <v>35.501355013550132</v>
      </c>
      <c r="AE12" s="213">
        <f t="shared" ref="AE12:AE26" si="1">(D12/SUM(C12:G12))*100</f>
        <v>29.539295392953928</v>
      </c>
      <c r="AF12" s="213">
        <f t="shared" ref="AF12:AF26" si="2">(E12/SUM(C12:G12))*100</f>
        <v>16.440831074977417</v>
      </c>
      <c r="AG12" s="213">
        <f t="shared" ref="AG12:AG26" si="3">(F12/SUM(C12:G12))*100</f>
        <v>8.0397470641373072</v>
      </c>
      <c r="AH12" s="214">
        <f t="shared" ref="AH12:AH26" si="4">(G12/SUM(C12:G12))*100</f>
        <v>10.478771454381212</v>
      </c>
      <c r="AI12" s="215">
        <f t="shared" ref="AI12:AI26" si="5">(H12/SUM(H12:L12))*100</f>
        <v>28.364950316169828</v>
      </c>
      <c r="AJ12" s="213">
        <f t="shared" ref="AJ12:AJ26" si="6">(I12/SUM(H12:L12))*100</f>
        <v>32.520325203252028</v>
      </c>
      <c r="AK12" s="213">
        <f t="shared" ref="AK12:AK26" si="7">(J12/SUM(H12:L12))*100</f>
        <v>18.157181571815716</v>
      </c>
      <c r="AL12" s="213">
        <f t="shared" ref="AL12:AL26" si="8">(K12/SUM(H12:L12))*100</f>
        <v>8.2204155374887087</v>
      </c>
      <c r="AM12" s="216">
        <f t="shared" ref="AM12:AM26" si="9">(L12/SUM(H12:L12))*100</f>
        <v>12.737127371273713</v>
      </c>
      <c r="AN12" s="217">
        <f t="shared" ref="AN12:AN26" si="10">(M12/SUM(M12:Q12))*100</f>
        <v>25.564588979223124</v>
      </c>
      <c r="AO12" s="213">
        <f t="shared" ref="AO12:AO26" si="11">(N12/SUM(M12:Q12))*100</f>
        <v>33.604336043360433</v>
      </c>
      <c r="AP12" s="213">
        <f t="shared" ref="AP12:AP26" si="12">(O12/SUM(M12:Q12))*100</f>
        <v>17.163504968383016</v>
      </c>
      <c r="AQ12" s="213">
        <f t="shared" ref="AQ12:AQ26" si="13">(P12/SUM(M12:Q12))*100</f>
        <v>10.930442637759711</v>
      </c>
      <c r="AR12" s="218">
        <f t="shared" ref="AR12:AR26" si="14">(Q12/SUM(M12:Q12))*100</f>
        <v>12.737127371273713</v>
      </c>
      <c r="AS12" s="219">
        <f t="shared" ref="AS12:AS26" si="15">(R12/SUM(R12:V12))*100</f>
        <v>10.840108401084011</v>
      </c>
      <c r="AT12" s="213">
        <f t="shared" ref="AT12:AT26" si="16">(S12/SUM(R12:V12))*100</f>
        <v>21.589882565492321</v>
      </c>
      <c r="AU12" s="213">
        <f t="shared" ref="AU12:AU26" si="17">(T12/SUM(R12:V12))*100</f>
        <v>28.906955736224027</v>
      </c>
      <c r="AV12" s="213">
        <f t="shared" ref="AV12:AV26" si="18">(U12/SUM(R12:V12))*100</f>
        <v>12.285456187895212</v>
      </c>
      <c r="AW12" s="220">
        <f t="shared" ref="AW12:AW26" si="19">(V12/SUM(R12:V12))*100</f>
        <v>26.377597109304425</v>
      </c>
      <c r="AX12" s="221">
        <f t="shared" ref="AX12:AX25" si="20">(W12/SUM(W12:AA12))*100</f>
        <v>9.1237579042457089</v>
      </c>
      <c r="AY12" s="213">
        <f t="shared" ref="AY12:AY26" si="21">(X12/SUM(W12:AA12))*100</f>
        <v>14.634146341463413</v>
      </c>
      <c r="AZ12" s="213">
        <f t="shared" ref="AZ12:AZ26" si="22">(Y12/SUM(W12:AA12))*100</f>
        <v>28.27461607949413</v>
      </c>
      <c r="BA12" s="213">
        <f t="shared" ref="BA12:BA26" si="23">(Z12/SUM(W12:AA12))*100</f>
        <v>11.924119241192411</v>
      </c>
      <c r="BB12" s="213">
        <f t="shared" ref="BB12:BB26" si="24">(AA12/SUM(W12:AA12))*100</f>
        <v>36.043360433604335</v>
      </c>
    </row>
    <row r="13" spans="1:54" x14ac:dyDescent="0.25">
      <c r="B13" s="9" t="s">
        <v>7</v>
      </c>
      <c r="C13" s="33">
        <v>706</v>
      </c>
      <c r="D13" s="33">
        <v>623</v>
      </c>
      <c r="E13" s="33">
        <v>367</v>
      </c>
      <c r="F13" s="33">
        <v>110</v>
      </c>
      <c r="G13" s="172">
        <v>115</v>
      </c>
      <c r="H13" s="177">
        <v>561</v>
      </c>
      <c r="I13" s="33">
        <v>676</v>
      </c>
      <c r="J13" s="33">
        <v>417</v>
      </c>
      <c r="K13" s="33">
        <v>118</v>
      </c>
      <c r="L13" s="178">
        <v>149</v>
      </c>
      <c r="M13" s="183">
        <v>530</v>
      </c>
      <c r="N13" s="33">
        <v>727</v>
      </c>
      <c r="O13" s="33">
        <v>367</v>
      </c>
      <c r="P13" s="33">
        <v>165</v>
      </c>
      <c r="Q13" s="184">
        <v>132</v>
      </c>
      <c r="R13" s="191">
        <v>175</v>
      </c>
      <c r="S13" s="33">
        <v>429</v>
      </c>
      <c r="T13" s="33">
        <v>708</v>
      </c>
      <c r="U13" s="33">
        <v>174</v>
      </c>
      <c r="V13" s="192">
        <v>435</v>
      </c>
      <c r="W13" s="169">
        <v>125</v>
      </c>
      <c r="X13" s="33">
        <v>252</v>
      </c>
      <c r="Y13" s="33">
        <v>689</v>
      </c>
      <c r="Z13" s="33">
        <v>184</v>
      </c>
      <c r="AA13" s="33">
        <v>671</v>
      </c>
      <c r="AC13" s="9" t="s">
        <v>7</v>
      </c>
      <c r="AD13" s="213">
        <f t="shared" si="0"/>
        <v>36.751691827173346</v>
      </c>
      <c r="AE13" s="213">
        <f t="shared" si="1"/>
        <v>32.431025507548149</v>
      </c>
      <c r="AF13" s="213">
        <f t="shared" si="2"/>
        <v>19.104633003643936</v>
      </c>
      <c r="AG13" s="213">
        <f t="shared" si="3"/>
        <v>5.7261842790213429</v>
      </c>
      <c r="AH13" s="214">
        <f t="shared" si="4"/>
        <v>5.9864653826132219</v>
      </c>
      <c r="AI13" s="215">
        <f t="shared" si="5"/>
        <v>29.20353982300885</v>
      </c>
      <c r="AJ13" s="213">
        <f t="shared" si="6"/>
        <v>35.190005205622072</v>
      </c>
      <c r="AK13" s="213">
        <f t="shared" si="7"/>
        <v>21.707444039562731</v>
      </c>
      <c r="AL13" s="213">
        <f t="shared" si="8"/>
        <v>6.1426340447683501</v>
      </c>
      <c r="AM13" s="216">
        <f t="shared" si="9"/>
        <v>7.7563768870380008</v>
      </c>
      <c r="AN13" s="217">
        <f t="shared" si="10"/>
        <v>27.589796980739202</v>
      </c>
      <c r="AO13" s="213">
        <f t="shared" si="11"/>
        <v>37.844872462259239</v>
      </c>
      <c r="AP13" s="213">
        <f t="shared" si="12"/>
        <v>19.104633003643936</v>
      </c>
      <c r="AQ13" s="213">
        <f t="shared" si="13"/>
        <v>8.5892764185320143</v>
      </c>
      <c r="AR13" s="218">
        <f t="shared" si="14"/>
        <v>6.8714211348256118</v>
      </c>
      <c r="AS13" s="219">
        <f t="shared" si="15"/>
        <v>9.1098386257157724</v>
      </c>
      <c r="AT13" s="213">
        <f t="shared" si="16"/>
        <v>22.33211868818324</v>
      </c>
      <c r="AU13" s="213">
        <f t="shared" si="17"/>
        <v>36.8558042686101</v>
      </c>
      <c r="AV13" s="213">
        <f t="shared" si="18"/>
        <v>9.057782404997397</v>
      </c>
      <c r="AW13" s="220">
        <f t="shared" si="19"/>
        <v>22.644456012493492</v>
      </c>
      <c r="AX13" s="221">
        <f t="shared" si="20"/>
        <v>6.5070275897969809</v>
      </c>
      <c r="AY13" s="213">
        <f t="shared" si="21"/>
        <v>13.118167621030713</v>
      </c>
      <c r="AZ13" s="213">
        <f t="shared" si="22"/>
        <v>35.866736074960961</v>
      </c>
      <c r="BA13" s="213">
        <f t="shared" si="23"/>
        <v>9.5783446121811551</v>
      </c>
      <c r="BB13" s="213">
        <f t="shared" si="24"/>
        <v>34.929724102030193</v>
      </c>
    </row>
    <row r="14" spans="1:54" x14ac:dyDescent="0.25">
      <c r="B14" s="9" t="s">
        <v>8</v>
      </c>
      <c r="C14" s="33">
        <v>685</v>
      </c>
      <c r="D14" s="33">
        <v>475</v>
      </c>
      <c r="E14" s="33">
        <v>331</v>
      </c>
      <c r="F14" s="33">
        <v>77</v>
      </c>
      <c r="G14" s="172">
        <v>76</v>
      </c>
      <c r="H14" s="177">
        <v>530</v>
      </c>
      <c r="I14" s="33">
        <v>617</v>
      </c>
      <c r="J14" s="33">
        <v>313</v>
      </c>
      <c r="K14" s="33">
        <v>88</v>
      </c>
      <c r="L14" s="178">
        <v>96</v>
      </c>
      <c r="M14" s="183">
        <v>416</v>
      </c>
      <c r="N14" s="33">
        <v>670</v>
      </c>
      <c r="O14" s="33">
        <v>342</v>
      </c>
      <c r="P14" s="33">
        <v>124</v>
      </c>
      <c r="Q14" s="184">
        <v>92</v>
      </c>
      <c r="R14" s="191">
        <v>161</v>
      </c>
      <c r="S14" s="33">
        <v>291</v>
      </c>
      <c r="T14" s="33">
        <v>678</v>
      </c>
      <c r="U14" s="33">
        <v>143</v>
      </c>
      <c r="V14" s="192">
        <v>371</v>
      </c>
      <c r="W14" s="169">
        <v>120</v>
      </c>
      <c r="X14" s="33">
        <v>162</v>
      </c>
      <c r="Y14" s="33">
        <v>640</v>
      </c>
      <c r="Z14" s="33">
        <v>134</v>
      </c>
      <c r="AA14" s="33">
        <v>588</v>
      </c>
      <c r="AC14" s="9" t="s">
        <v>8</v>
      </c>
      <c r="AD14" s="213">
        <f t="shared" si="0"/>
        <v>41.666666666666671</v>
      </c>
      <c r="AE14" s="213">
        <f t="shared" si="1"/>
        <v>28.892944038929443</v>
      </c>
      <c r="AF14" s="213">
        <f t="shared" si="2"/>
        <v>20.1338199513382</v>
      </c>
      <c r="AG14" s="213">
        <f t="shared" si="3"/>
        <v>4.6836982968369831</v>
      </c>
      <c r="AH14" s="214">
        <f t="shared" si="4"/>
        <v>4.6228710462287106</v>
      </c>
      <c r="AI14" s="215">
        <f t="shared" si="5"/>
        <v>32.238442822384428</v>
      </c>
      <c r="AJ14" s="213">
        <f t="shared" si="6"/>
        <v>37.530413625304135</v>
      </c>
      <c r="AK14" s="213">
        <f t="shared" si="7"/>
        <v>19.038929440389293</v>
      </c>
      <c r="AL14" s="213">
        <f t="shared" si="8"/>
        <v>5.3527980535279802</v>
      </c>
      <c r="AM14" s="216">
        <f t="shared" si="9"/>
        <v>5.8394160583941606</v>
      </c>
      <c r="AN14" s="217">
        <f t="shared" si="10"/>
        <v>25.304136253041364</v>
      </c>
      <c r="AO14" s="213">
        <f t="shared" si="11"/>
        <v>40.754257907542581</v>
      </c>
      <c r="AP14" s="213">
        <f t="shared" si="12"/>
        <v>20.802919708029197</v>
      </c>
      <c r="AQ14" s="213">
        <f t="shared" si="13"/>
        <v>7.5425790754257909</v>
      </c>
      <c r="AR14" s="218">
        <f t="shared" si="14"/>
        <v>5.5961070559610704</v>
      </c>
      <c r="AS14" s="219">
        <f t="shared" si="15"/>
        <v>9.7931873479318732</v>
      </c>
      <c r="AT14" s="213">
        <f t="shared" si="16"/>
        <v>17.700729927007298</v>
      </c>
      <c r="AU14" s="213">
        <f t="shared" si="17"/>
        <v>41.240875912408761</v>
      </c>
      <c r="AV14" s="213">
        <f t="shared" si="18"/>
        <v>8.6982968369829692</v>
      </c>
      <c r="AW14" s="220">
        <f t="shared" si="19"/>
        <v>22.566909975669098</v>
      </c>
      <c r="AX14" s="221">
        <f t="shared" si="20"/>
        <v>7.2992700729926998</v>
      </c>
      <c r="AY14" s="213">
        <f t="shared" si="21"/>
        <v>9.8540145985401466</v>
      </c>
      <c r="AZ14" s="213">
        <f t="shared" si="22"/>
        <v>38.929440389294406</v>
      </c>
      <c r="BA14" s="213">
        <f t="shared" si="23"/>
        <v>8.1508515815085154</v>
      </c>
      <c r="BB14" s="213">
        <f t="shared" si="24"/>
        <v>35.766423357664237</v>
      </c>
    </row>
    <row r="15" spans="1:54" x14ac:dyDescent="0.25">
      <c r="B15" s="9" t="s">
        <v>9</v>
      </c>
      <c r="C15" s="33">
        <v>333</v>
      </c>
      <c r="D15" s="33">
        <v>220</v>
      </c>
      <c r="E15" s="33">
        <v>166</v>
      </c>
      <c r="F15" s="33">
        <v>27</v>
      </c>
      <c r="G15" s="172">
        <v>36</v>
      </c>
      <c r="H15" s="177">
        <v>268</v>
      </c>
      <c r="I15" s="33">
        <v>316</v>
      </c>
      <c r="J15" s="33">
        <v>129</v>
      </c>
      <c r="K15" s="33">
        <v>28</v>
      </c>
      <c r="L15" s="178">
        <v>41</v>
      </c>
      <c r="M15" s="183">
        <v>182</v>
      </c>
      <c r="N15" s="33">
        <v>356</v>
      </c>
      <c r="O15" s="33">
        <v>155</v>
      </c>
      <c r="P15" s="33">
        <v>51</v>
      </c>
      <c r="Q15" s="184">
        <v>38</v>
      </c>
      <c r="R15" s="191">
        <v>57</v>
      </c>
      <c r="S15" s="33">
        <v>128</v>
      </c>
      <c r="T15" s="33">
        <v>344</v>
      </c>
      <c r="U15" s="33">
        <v>52</v>
      </c>
      <c r="V15" s="192">
        <v>201</v>
      </c>
      <c r="W15" s="169">
        <v>48</v>
      </c>
      <c r="X15" s="33">
        <v>56</v>
      </c>
      <c r="Y15" s="33">
        <v>324</v>
      </c>
      <c r="Z15" s="33">
        <v>42</v>
      </c>
      <c r="AA15" s="33">
        <v>312</v>
      </c>
      <c r="AC15" s="9" t="s">
        <v>9</v>
      </c>
      <c r="AD15" s="213">
        <f t="shared" si="0"/>
        <v>42.583120204603581</v>
      </c>
      <c r="AE15" s="213">
        <f t="shared" si="1"/>
        <v>28.132992327365731</v>
      </c>
      <c r="AF15" s="213">
        <f t="shared" si="2"/>
        <v>21.227621483375959</v>
      </c>
      <c r="AG15" s="213">
        <f t="shared" si="3"/>
        <v>3.4526854219948846</v>
      </c>
      <c r="AH15" s="214">
        <f t="shared" si="4"/>
        <v>4.6035805626598467</v>
      </c>
      <c r="AI15" s="215">
        <f t="shared" si="5"/>
        <v>34.271099744245525</v>
      </c>
      <c r="AJ15" s="213">
        <f t="shared" si="6"/>
        <v>40.409207161125323</v>
      </c>
      <c r="AK15" s="213">
        <f t="shared" si="7"/>
        <v>16.496163682864452</v>
      </c>
      <c r="AL15" s="213">
        <f t="shared" si="8"/>
        <v>3.5805626598465472</v>
      </c>
      <c r="AM15" s="216">
        <f t="shared" si="9"/>
        <v>5.2429667519181589</v>
      </c>
      <c r="AN15" s="217">
        <f t="shared" si="10"/>
        <v>23.273657289002557</v>
      </c>
      <c r="AO15" s="213">
        <f t="shared" si="11"/>
        <v>45.524296675191813</v>
      </c>
      <c r="AP15" s="213">
        <f t="shared" si="12"/>
        <v>19.820971867007671</v>
      </c>
      <c r="AQ15" s="213">
        <f t="shared" si="13"/>
        <v>6.5217391304347823</v>
      </c>
      <c r="AR15" s="218">
        <f t="shared" si="14"/>
        <v>4.859335038363171</v>
      </c>
      <c r="AS15" s="219">
        <f t="shared" si="15"/>
        <v>7.2890025575447579</v>
      </c>
      <c r="AT15" s="213">
        <f t="shared" si="16"/>
        <v>16.368286445012789</v>
      </c>
      <c r="AU15" s="213">
        <f t="shared" si="17"/>
        <v>43.989769820971873</v>
      </c>
      <c r="AV15" s="213">
        <f t="shared" si="18"/>
        <v>6.6496163682864458</v>
      </c>
      <c r="AW15" s="220">
        <f t="shared" si="19"/>
        <v>25.703324808184142</v>
      </c>
      <c r="AX15" s="221">
        <f t="shared" si="20"/>
        <v>6.1381074168797953</v>
      </c>
      <c r="AY15" s="213">
        <f t="shared" si="21"/>
        <v>7.1611253196930944</v>
      </c>
      <c r="AZ15" s="213">
        <f t="shared" si="22"/>
        <v>41.432225063938624</v>
      </c>
      <c r="BA15" s="213">
        <f t="shared" si="23"/>
        <v>5.3708439897698215</v>
      </c>
      <c r="BB15" s="213">
        <f t="shared" si="24"/>
        <v>39.897698209718669</v>
      </c>
    </row>
    <row r="16" spans="1:54" x14ac:dyDescent="0.25">
      <c r="B16" s="167" t="s">
        <v>53</v>
      </c>
      <c r="C16" s="173"/>
      <c r="D16" s="173"/>
      <c r="E16" s="173"/>
      <c r="F16" s="173"/>
      <c r="G16" s="174"/>
      <c r="H16" s="179"/>
      <c r="I16" s="173"/>
      <c r="J16" s="173"/>
      <c r="K16" s="173"/>
      <c r="L16" s="180"/>
      <c r="M16" s="185"/>
      <c r="N16" s="173"/>
      <c r="O16" s="173"/>
      <c r="P16" s="173"/>
      <c r="Q16" s="186"/>
      <c r="R16" s="193"/>
      <c r="S16" s="173"/>
      <c r="T16" s="173"/>
      <c r="U16" s="173"/>
      <c r="V16" s="194"/>
      <c r="W16" s="168"/>
      <c r="X16" s="168"/>
      <c r="Y16" s="168"/>
      <c r="Z16" s="168"/>
      <c r="AA16" s="168"/>
      <c r="AC16" s="167" t="s">
        <v>53</v>
      </c>
      <c r="AD16" s="222"/>
      <c r="AE16" s="222"/>
      <c r="AF16" s="222"/>
      <c r="AG16" s="222"/>
      <c r="AH16" s="223"/>
      <c r="AI16" s="224"/>
      <c r="AJ16" s="222"/>
      <c r="AK16" s="222"/>
      <c r="AL16" s="222"/>
      <c r="AM16" s="225"/>
      <c r="AN16" s="226"/>
      <c r="AO16" s="222"/>
      <c r="AP16" s="222"/>
      <c r="AQ16" s="222"/>
      <c r="AR16" s="227"/>
      <c r="AS16" s="228"/>
      <c r="AT16" s="222"/>
      <c r="AU16" s="222"/>
      <c r="AV16" s="222"/>
      <c r="AW16" s="229"/>
      <c r="AX16" s="230"/>
      <c r="AY16" s="230"/>
      <c r="AZ16" s="230"/>
      <c r="BA16" s="230"/>
      <c r="BB16" s="230"/>
    </row>
    <row r="17" spans="2:54" x14ac:dyDescent="0.25">
      <c r="B17" s="9" t="s">
        <v>46</v>
      </c>
      <c r="C17" s="33">
        <v>585</v>
      </c>
      <c r="D17" s="33">
        <v>527</v>
      </c>
      <c r="E17" s="33">
        <v>343</v>
      </c>
      <c r="F17" s="33">
        <v>63</v>
      </c>
      <c r="G17" s="172">
        <v>79</v>
      </c>
      <c r="H17" s="177">
        <v>401</v>
      </c>
      <c r="I17" s="33">
        <v>630</v>
      </c>
      <c r="J17" s="33">
        <v>392</v>
      </c>
      <c r="K17" s="33">
        <v>72</v>
      </c>
      <c r="L17" s="178">
        <v>102</v>
      </c>
      <c r="M17" s="183">
        <v>375</v>
      </c>
      <c r="N17" s="33">
        <v>682</v>
      </c>
      <c r="O17" s="33">
        <v>328</v>
      </c>
      <c r="P17" s="33">
        <v>112</v>
      </c>
      <c r="Q17" s="184">
        <v>100</v>
      </c>
      <c r="R17" s="191">
        <v>128</v>
      </c>
      <c r="S17" s="33">
        <v>312</v>
      </c>
      <c r="T17" s="33">
        <v>690</v>
      </c>
      <c r="U17" s="33">
        <v>131</v>
      </c>
      <c r="V17" s="192">
        <v>336</v>
      </c>
      <c r="W17" s="169">
        <v>98</v>
      </c>
      <c r="X17" s="33">
        <v>150</v>
      </c>
      <c r="Y17" s="33">
        <v>644</v>
      </c>
      <c r="Z17" s="33">
        <v>120</v>
      </c>
      <c r="AA17" s="33">
        <v>585</v>
      </c>
      <c r="AC17" s="9" t="s">
        <v>46</v>
      </c>
      <c r="AD17" s="213">
        <f t="shared" si="0"/>
        <v>36.631183469004384</v>
      </c>
      <c r="AE17" s="213">
        <f t="shared" si="1"/>
        <v>32.999373825923605</v>
      </c>
      <c r="AF17" s="213">
        <f t="shared" si="2"/>
        <v>21.47777082028804</v>
      </c>
      <c r="AG17" s="213">
        <f t="shared" si="3"/>
        <v>3.9448966812773953</v>
      </c>
      <c r="AH17" s="214">
        <f t="shared" si="4"/>
        <v>4.9467752035065748</v>
      </c>
      <c r="AI17" s="215">
        <f t="shared" si="5"/>
        <v>25.109580463368818</v>
      </c>
      <c r="AJ17" s="213">
        <f t="shared" si="6"/>
        <v>39.448966812773953</v>
      </c>
      <c r="AK17" s="213">
        <f t="shared" si="7"/>
        <v>24.546023794614904</v>
      </c>
      <c r="AL17" s="213">
        <f t="shared" si="8"/>
        <v>4.5084533500313082</v>
      </c>
      <c r="AM17" s="216">
        <f t="shared" si="9"/>
        <v>6.386975579211021</v>
      </c>
      <c r="AN17" s="217">
        <f t="shared" si="10"/>
        <v>23.481527864746397</v>
      </c>
      <c r="AO17" s="213">
        <f t="shared" si="11"/>
        <v>42.705072010018782</v>
      </c>
      <c r="AP17" s="213">
        <f t="shared" si="12"/>
        <v>20.538509705698186</v>
      </c>
      <c r="AQ17" s="213">
        <f t="shared" si="13"/>
        <v>7.0131496556042574</v>
      </c>
      <c r="AR17" s="218">
        <f t="shared" si="14"/>
        <v>6.261740763932373</v>
      </c>
      <c r="AS17" s="219">
        <f t="shared" si="15"/>
        <v>8.0150281778334378</v>
      </c>
      <c r="AT17" s="213">
        <f t="shared" si="16"/>
        <v>19.536631183469005</v>
      </c>
      <c r="AU17" s="213">
        <f t="shared" si="17"/>
        <v>43.206011271133377</v>
      </c>
      <c r="AV17" s="213">
        <f t="shared" si="18"/>
        <v>8.2028804007514076</v>
      </c>
      <c r="AW17" s="220">
        <f t="shared" si="19"/>
        <v>21.039448966812774</v>
      </c>
      <c r="AX17" s="221">
        <f t="shared" si="20"/>
        <v>6.1365059486537259</v>
      </c>
      <c r="AY17" s="213">
        <f t="shared" si="21"/>
        <v>9.3926111458985595</v>
      </c>
      <c r="AZ17" s="213">
        <f t="shared" si="22"/>
        <v>40.325610519724478</v>
      </c>
      <c r="BA17" s="213">
        <f t="shared" si="23"/>
        <v>7.5140889167188476</v>
      </c>
      <c r="BB17" s="213">
        <f t="shared" si="24"/>
        <v>36.631183469004384</v>
      </c>
    </row>
    <row r="18" spans="2:54" x14ac:dyDescent="0.25">
      <c r="B18" s="9" t="s">
        <v>47</v>
      </c>
      <c r="C18" s="33">
        <v>218</v>
      </c>
      <c r="D18" s="33">
        <v>196</v>
      </c>
      <c r="E18" s="33">
        <v>96</v>
      </c>
      <c r="F18" s="33">
        <v>40</v>
      </c>
      <c r="G18" s="172">
        <v>52</v>
      </c>
      <c r="H18" s="177">
        <v>164</v>
      </c>
      <c r="I18" s="33">
        <v>217</v>
      </c>
      <c r="J18" s="33">
        <v>104</v>
      </c>
      <c r="K18" s="33">
        <v>47</v>
      </c>
      <c r="L18" s="178">
        <v>70</v>
      </c>
      <c r="M18" s="183">
        <v>130</v>
      </c>
      <c r="N18" s="33">
        <v>227</v>
      </c>
      <c r="O18" s="33">
        <v>122</v>
      </c>
      <c r="P18" s="33">
        <v>61</v>
      </c>
      <c r="Q18" s="184">
        <v>62</v>
      </c>
      <c r="R18" s="191">
        <v>53</v>
      </c>
      <c r="S18" s="33">
        <v>137</v>
      </c>
      <c r="T18" s="33">
        <v>192</v>
      </c>
      <c r="U18" s="33">
        <v>59</v>
      </c>
      <c r="V18" s="192">
        <v>161</v>
      </c>
      <c r="W18" s="169">
        <v>44</v>
      </c>
      <c r="X18" s="33">
        <v>72</v>
      </c>
      <c r="Y18" s="33">
        <v>186</v>
      </c>
      <c r="Z18" s="33">
        <v>66</v>
      </c>
      <c r="AA18" s="33">
        <v>234</v>
      </c>
      <c r="AC18" s="9" t="s">
        <v>47</v>
      </c>
      <c r="AD18" s="213">
        <f t="shared" si="0"/>
        <v>36.212624584717609</v>
      </c>
      <c r="AE18" s="213">
        <f t="shared" si="1"/>
        <v>32.558139534883722</v>
      </c>
      <c r="AF18" s="213">
        <f t="shared" si="2"/>
        <v>15.946843853820598</v>
      </c>
      <c r="AG18" s="213">
        <f t="shared" si="3"/>
        <v>6.6445182724252501</v>
      </c>
      <c r="AH18" s="214">
        <f t="shared" si="4"/>
        <v>8.6378737541528228</v>
      </c>
      <c r="AI18" s="215">
        <f t="shared" si="5"/>
        <v>27.242524916943523</v>
      </c>
      <c r="AJ18" s="213">
        <f t="shared" si="6"/>
        <v>36.046511627906973</v>
      </c>
      <c r="AK18" s="213">
        <f t="shared" si="7"/>
        <v>17.275747508305646</v>
      </c>
      <c r="AL18" s="213">
        <f t="shared" si="8"/>
        <v>7.8073089700996672</v>
      </c>
      <c r="AM18" s="216">
        <f t="shared" si="9"/>
        <v>11.627906976744185</v>
      </c>
      <c r="AN18" s="217">
        <f t="shared" si="10"/>
        <v>21.59468438538206</v>
      </c>
      <c r="AO18" s="213">
        <f t="shared" si="11"/>
        <v>37.707641196013292</v>
      </c>
      <c r="AP18" s="213">
        <f t="shared" si="12"/>
        <v>20.26578073089701</v>
      </c>
      <c r="AQ18" s="213">
        <f t="shared" si="13"/>
        <v>10.132890365448505</v>
      </c>
      <c r="AR18" s="218">
        <f t="shared" si="14"/>
        <v>10.299003322259136</v>
      </c>
      <c r="AS18" s="219">
        <f t="shared" si="15"/>
        <v>8.8039867109634553</v>
      </c>
      <c r="AT18" s="213">
        <f t="shared" si="16"/>
        <v>22.757475083056477</v>
      </c>
      <c r="AU18" s="213">
        <f t="shared" si="17"/>
        <v>31.893687707641195</v>
      </c>
      <c r="AV18" s="213">
        <f t="shared" si="18"/>
        <v>9.8006644518272434</v>
      </c>
      <c r="AW18" s="220">
        <f t="shared" si="19"/>
        <v>26.744186046511626</v>
      </c>
      <c r="AX18" s="221">
        <f t="shared" si="20"/>
        <v>7.3089700996677749</v>
      </c>
      <c r="AY18" s="213">
        <f t="shared" si="21"/>
        <v>11.960132890365449</v>
      </c>
      <c r="AZ18" s="213">
        <f t="shared" si="22"/>
        <v>30.897009966777411</v>
      </c>
      <c r="BA18" s="213">
        <f t="shared" si="23"/>
        <v>10.963455149501661</v>
      </c>
      <c r="BB18" s="213">
        <f t="shared" si="24"/>
        <v>38.870431893687709</v>
      </c>
    </row>
    <row r="19" spans="2:54" x14ac:dyDescent="0.25">
      <c r="B19" s="9" t="s">
        <v>48</v>
      </c>
      <c r="C19" s="33">
        <v>617</v>
      </c>
      <c r="D19" s="33">
        <v>480</v>
      </c>
      <c r="E19" s="33">
        <v>358</v>
      </c>
      <c r="F19" s="33">
        <v>89</v>
      </c>
      <c r="G19" s="172">
        <v>115</v>
      </c>
      <c r="H19" s="177">
        <v>514</v>
      </c>
      <c r="I19" s="33">
        <v>598</v>
      </c>
      <c r="J19" s="33">
        <v>326</v>
      </c>
      <c r="K19" s="33">
        <v>93</v>
      </c>
      <c r="L19" s="178">
        <v>128</v>
      </c>
      <c r="M19" s="183">
        <v>389</v>
      </c>
      <c r="N19" s="33">
        <v>661</v>
      </c>
      <c r="O19" s="33">
        <v>345</v>
      </c>
      <c r="P19" s="33">
        <v>141</v>
      </c>
      <c r="Q19" s="184">
        <v>123</v>
      </c>
      <c r="R19" s="191">
        <v>128</v>
      </c>
      <c r="S19" s="33">
        <v>323</v>
      </c>
      <c r="T19" s="33">
        <v>636</v>
      </c>
      <c r="U19" s="33">
        <v>154</v>
      </c>
      <c r="V19" s="192">
        <v>418</v>
      </c>
      <c r="W19" s="169">
        <v>100</v>
      </c>
      <c r="X19" s="33">
        <v>213</v>
      </c>
      <c r="Y19" s="33">
        <v>604</v>
      </c>
      <c r="Z19" s="33">
        <v>146</v>
      </c>
      <c r="AA19" s="33">
        <v>596</v>
      </c>
      <c r="AC19" s="9" t="s">
        <v>48</v>
      </c>
      <c r="AD19" s="213">
        <f t="shared" si="0"/>
        <v>37.191078963230865</v>
      </c>
      <c r="AE19" s="213">
        <f t="shared" si="1"/>
        <v>28.933092224231466</v>
      </c>
      <c r="AF19" s="213">
        <f t="shared" si="2"/>
        <v>21.579264617239303</v>
      </c>
      <c r="AG19" s="213">
        <f t="shared" si="3"/>
        <v>5.3646775165762506</v>
      </c>
      <c r="AH19" s="214">
        <f t="shared" si="4"/>
        <v>6.9318866787221207</v>
      </c>
      <c r="AI19" s="215">
        <f t="shared" si="5"/>
        <v>30.982519590114528</v>
      </c>
      <c r="AJ19" s="213">
        <f t="shared" si="6"/>
        <v>36.045810729355033</v>
      </c>
      <c r="AK19" s="213">
        <f t="shared" si="7"/>
        <v>19.650391802290539</v>
      </c>
      <c r="AL19" s="213">
        <f t="shared" si="8"/>
        <v>5.6057866184448457</v>
      </c>
      <c r="AM19" s="216">
        <f t="shared" si="9"/>
        <v>7.7154912597950567</v>
      </c>
      <c r="AN19" s="217">
        <f t="shared" si="10"/>
        <v>23.447860156720914</v>
      </c>
      <c r="AO19" s="213">
        <f t="shared" si="11"/>
        <v>39.843279083785418</v>
      </c>
      <c r="AP19" s="213">
        <f t="shared" si="12"/>
        <v>20.795660036166367</v>
      </c>
      <c r="AQ19" s="213">
        <f t="shared" si="13"/>
        <v>8.4990958408679926</v>
      </c>
      <c r="AR19" s="218">
        <f t="shared" si="14"/>
        <v>7.4141048824593128</v>
      </c>
      <c r="AS19" s="219">
        <f t="shared" si="15"/>
        <v>7.7154912597950567</v>
      </c>
      <c r="AT19" s="213">
        <f t="shared" si="16"/>
        <v>19.469559975889091</v>
      </c>
      <c r="AU19" s="213">
        <f t="shared" si="17"/>
        <v>38.33634719710669</v>
      </c>
      <c r="AV19" s="213">
        <f t="shared" si="18"/>
        <v>9.2827004219409286</v>
      </c>
      <c r="AW19" s="220">
        <f t="shared" si="19"/>
        <v>25.195901145268234</v>
      </c>
      <c r="AX19" s="221">
        <f t="shared" si="20"/>
        <v>6.027727546714889</v>
      </c>
      <c r="AY19" s="213">
        <f t="shared" si="21"/>
        <v>12.839059674502712</v>
      </c>
      <c r="AZ19" s="213">
        <f t="shared" si="22"/>
        <v>36.407474382157929</v>
      </c>
      <c r="BA19" s="213">
        <f t="shared" si="23"/>
        <v>8.8004822182037366</v>
      </c>
      <c r="BB19" s="213">
        <f t="shared" si="24"/>
        <v>35.925256178420732</v>
      </c>
    </row>
    <row r="20" spans="2:54" x14ac:dyDescent="0.25">
      <c r="B20" s="9" t="s">
        <v>49</v>
      </c>
      <c r="C20" s="33">
        <v>81</v>
      </c>
      <c r="D20" s="33">
        <v>43</v>
      </c>
      <c r="E20" s="33">
        <v>43</v>
      </c>
      <c r="F20" s="33">
        <v>5</v>
      </c>
      <c r="G20" s="172">
        <v>8</v>
      </c>
      <c r="H20" s="177">
        <v>57</v>
      </c>
      <c r="I20" s="33">
        <v>76</v>
      </c>
      <c r="J20" s="33">
        <v>30</v>
      </c>
      <c r="K20" s="33">
        <v>7</v>
      </c>
      <c r="L20" s="178">
        <v>10</v>
      </c>
      <c r="M20" s="183">
        <v>51</v>
      </c>
      <c r="N20" s="33">
        <v>79</v>
      </c>
      <c r="O20" s="33">
        <v>34</v>
      </c>
      <c r="P20" s="33">
        <v>7</v>
      </c>
      <c r="Q20" s="184">
        <v>9</v>
      </c>
      <c r="R20" s="191">
        <v>21</v>
      </c>
      <c r="S20" s="33">
        <v>34</v>
      </c>
      <c r="T20" s="33">
        <v>67</v>
      </c>
      <c r="U20" s="33">
        <v>9</v>
      </c>
      <c r="V20" s="192">
        <v>49</v>
      </c>
      <c r="W20" s="169">
        <v>14</v>
      </c>
      <c r="X20" s="33">
        <v>23</v>
      </c>
      <c r="Y20" s="33">
        <v>63</v>
      </c>
      <c r="Z20" s="33">
        <v>6</v>
      </c>
      <c r="AA20" s="33">
        <v>74</v>
      </c>
      <c r="AC20" s="9" t="s">
        <v>49</v>
      </c>
      <c r="AD20" s="213">
        <f t="shared" si="0"/>
        <v>45</v>
      </c>
      <c r="AE20" s="213">
        <f t="shared" si="1"/>
        <v>23.888888888888889</v>
      </c>
      <c r="AF20" s="213">
        <f t="shared" si="2"/>
        <v>23.888888888888889</v>
      </c>
      <c r="AG20" s="213">
        <f t="shared" si="3"/>
        <v>2.7777777777777777</v>
      </c>
      <c r="AH20" s="214">
        <f t="shared" si="4"/>
        <v>4.4444444444444446</v>
      </c>
      <c r="AI20" s="215">
        <f t="shared" si="5"/>
        <v>31.666666666666664</v>
      </c>
      <c r="AJ20" s="213">
        <f t="shared" si="6"/>
        <v>42.222222222222221</v>
      </c>
      <c r="AK20" s="213">
        <f t="shared" si="7"/>
        <v>16.666666666666664</v>
      </c>
      <c r="AL20" s="213">
        <f t="shared" si="8"/>
        <v>3.8888888888888888</v>
      </c>
      <c r="AM20" s="216">
        <f t="shared" si="9"/>
        <v>5.5555555555555554</v>
      </c>
      <c r="AN20" s="217">
        <f t="shared" si="10"/>
        <v>28.333333333333332</v>
      </c>
      <c r="AO20" s="213">
        <f t="shared" si="11"/>
        <v>43.888888888888886</v>
      </c>
      <c r="AP20" s="213">
        <f t="shared" si="12"/>
        <v>18.888888888888889</v>
      </c>
      <c r="AQ20" s="213">
        <f t="shared" si="13"/>
        <v>3.8888888888888888</v>
      </c>
      <c r="AR20" s="218">
        <f t="shared" si="14"/>
        <v>5</v>
      </c>
      <c r="AS20" s="219">
        <f t="shared" si="15"/>
        <v>11.666666666666666</v>
      </c>
      <c r="AT20" s="213">
        <f t="shared" si="16"/>
        <v>18.888888888888889</v>
      </c>
      <c r="AU20" s="213">
        <f t="shared" si="17"/>
        <v>37.222222222222221</v>
      </c>
      <c r="AV20" s="213">
        <f t="shared" si="18"/>
        <v>5</v>
      </c>
      <c r="AW20" s="220">
        <f t="shared" si="19"/>
        <v>27.222222222222221</v>
      </c>
      <c r="AX20" s="221">
        <f t="shared" si="20"/>
        <v>7.7777777777777777</v>
      </c>
      <c r="AY20" s="213">
        <f t="shared" si="21"/>
        <v>12.777777777777777</v>
      </c>
      <c r="AZ20" s="213">
        <f t="shared" si="22"/>
        <v>35</v>
      </c>
      <c r="BA20" s="213">
        <f t="shared" si="23"/>
        <v>3.3333333333333335</v>
      </c>
      <c r="BB20" s="213">
        <f t="shared" si="24"/>
        <v>41.111111111111107</v>
      </c>
    </row>
    <row r="21" spans="2:54" x14ac:dyDescent="0.25">
      <c r="B21" s="9" t="s">
        <v>50</v>
      </c>
      <c r="C21" s="33">
        <v>164</v>
      </c>
      <c r="D21" s="33">
        <v>75</v>
      </c>
      <c r="E21" s="33">
        <v>31</v>
      </c>
      <c r="F21" s="33">
        <v>31</v>
      </c>
      <c r="G21" s="172">
        <v>19</v>
      </c>
      <c r="H21" s="177">
        <v>165</v>
      </c>
      <c r="I21" s="33">
        <v>86</v>
      </c>
      <c r="J21" s="33">
        <v>20</v>
      </c>
      <c r="K21" s="33">
        <v>30</v>
      </c>
      <c r="L21" s="178">
        <v>19</v>
      </c>
      <c r="M21" s="183">
        <v>162</v>
      </c>
      <c r="N21" s="33">
        <v>102</v>
      </c>
      <c r="O21" s="33">
        <v>11</v>
      </c>
      <c r="P21" s="33">
        <v>24</v>
      </c>
      <c r="Q21" s="184">
        <v>21</v>
      </c>
      <c r="R21" s="191">
        <v>55</v>
      </c>
      <c r="S21" s="33">
        <v>79</v>
      </c>
      <c r="T21" s="33">
        <v>92</v>
      </c>
      <c r="U21" s="33">
        <v>40</v>
      </c>
      <c r="V21" s="192">
        <v>54</v>
      </c>
      <c r="W21" s="169">
        <v>40</v>
      </c>
      <c r="X21" s="33">
        <v>47</v>
      </c>
      <c r="Y21" s="33">
        <v>99</v>
      </c>
      <c r="Z21" s="33">
        <v>46</v>
      </c>
      <c r="AA21" s="33">
        <v>88</v>
      </c>
      <c r="AC21" s="9" t="s">
        <v>50</v>
      </c>
      <c r="AD21" s="213">
        <f t="shared" si="0"/>
        <v>51.249999999999993</v>
      </c>
      <c r="AE21" s="213">
        <f t="shared" si="1"/>
        <v>23.4375</v>
      </c>
      <c r="AF21" s="213">
        <f t="shared" si="2"/>
        <v>9.6875</v>
      </c>
      <c r="AG21" s="213">
        <f t="shared" si="3"/>
        <v>9.6875</v>
      </c>
      <c r="AH21" s="214">
        <f t="shared" si="4"/>
        <v>5.9375</v>
      </c>
      <c r="AI21" s="215">
        <f t="shared" si="5"/>
        <v>51.5625</v>
      </c>
      <c r="AJ21" s="213">
        <f t="shared" si="6"/>
        <v>26.875</v>
      </c>
      <c r="AK21" s="213">
        <f t="shared" si="7"/>
        <v>6.25</v>
      </c>
      <c r="AL21" s="213">
        <f t="shared" si="8"/>
        <v>9.375</v>
      </c>
      <c r="AM21" s="216">
        <f t="shared" si="9"/>
        <v>5.9375</v>
      </c>
      <c r="AN21" s="217">
        <f t="shared" si="10"/>
        <v>50.625</v>
      </c>
      <c r="AO21" s="213">
        <f t="shared" si="11"/>
        <v>31.874999999999996</v>
      </c>
      <c r="AP21" s="213">
        <f t="shared" si="12"/>
        <v>3.4375000000000004</v>
      </c>
      <c r="AQ21" s="213">
        <f t="shared" si="13"/>
        <v>7.5</v>
      </c>
      <c r="AR21" s="218">
        <f t="shared" si="14"/>
        <v>6.5625</v>
      </c>
      <c r="AS21" s="219">
        <f t="shared" si="15"/>
        <v>17.1875</v>
      </c>
      <c r="AT21" s="213">
        <f t="shared" si="16"/>
        <v>24.6875</v>
      </c>
      <c r="AU21" s="213">
        <f t="shared" si="17"/>
        <v>28.749999999999996</v>
      </c>
      <c r="AV21" s="213">
        <f t="shared" si="18"/>
        <v>12.5</v>
      </c>
      <c r="AW21" s="220">
        <f t="shared" si="19"/>
        <v>16.875</v>
      </c>
      <c r="AX21" s="221">
        <f t="shared" si="20"/>
        <v>12.5</v>
      </c>
      <c r="AY21" s="213">
        <f t="shared" si="21"/>
        <v>14.6875</v>
      </c>
      <c r="AZ21" s="213">
        <f t="shared" si="22"/>
        <v>30.9375</v>
      </c>
      <c r="BA21" s="213">
        <f t="shared" si="23"/>
        <v>14.374999999999998</v>
      </c>
      <c r="BB21" s="213">
        <f t="shared" si="24"/>
        <v>27.500000000000004</v>
      </c>
    </row>
    <row r="22" spans="2:54" x14ac:dyDescent="0.25">
      <c r="B22" s="9" t="s">
        <v>51</v>
      </c>
      <c r="C22" s="33">
        <v>82</v>
      </c>
      <c r="D22" s="33">
        <v>55</v>
      </c>
      <c r="E22" s="33">
        <v>45</v>
      </c>
      <c r="F22" s="33">
        <v>19</v>
      </c>
      <c r="G22" s="172">
        <v>13</v>
      </c>
      <c r="H22" s="177">
        <v>75</v>
      </c>
      <c r="I22" s="33">
        <v>58</v>
      </c>
      <c r="J22" s="33">
        <v>48</v>
      </c>
      <c r="K22" s="33">
        <v>19</v>
      </c>
      <c r="L22" s="178">
        <v>14</v>
      </c>
      <c r="M22" s="183">
        <v>39</v>
      </c>
      <c r="N22" s="33">
        <v>68</v>
      </c>
      <c r="O22" s="33">
        <v>60</v>
      </c>
      <c r="P22" s="33">
        <v>28</v>
      </c>
      <c r="Q22" s="184">
        <v>19</v>
      </c>
      <c r="R22" s="191">
        <v>22</v>
      </c>
      <c r="S22" s="33">
        <v>35</v>
      </c>
      <c r="T22" s="33">
        <v>91</v>
      </c>
      <c r="U22" s="33">
        <v>26</v>
      </c>
      <c r="V22" s="192">
        <v>40</v>
      </c>
      <c r="W22" s="169">
        <v>20</v>
      </c>
      <c r="X22" s="33">
        <v>23</v>
      </c>
      <c r="Y22" s="33">
        <v>85</v>
      </c>
      <c r="Z22" s="33">
        <v>23</v>
      </c>
      <c r="AA22" s="33">
        <v>63</v>
      </c>
      <c r="AC22" s="9" t="s">
        <v>51</v>
      </c>
      <c r="AD22" s="213">
        <f t="shared" si="0"/>
        <v>38.31775700934579</v>
      </c>
      <c r="AE22" s="213">
        <f t="shared" si="1"/>
        <v>25.700934579439249</v>
      </c>
      <c r="AF22" s="213">
        <f t="shared" si="2"/>
        <v>21.028037383177569</v>
      </c>
      <c r="AG22" s="213">
        <f t="shared" si="3"/>
        <v>8.8785046728971952</v>
      </c>
      <c r="AH22" s="214">
        <f t="shared" si="4"/>
        <v>6.0747663551401869</v>
      </c>
      <c r="AI22" s="215">
        <f t="shared" si="5"/>
        <v>35.046728971962615</v>
      </c>
      <c r="AJ22" s="213">
        <f t="shared" si="6"/>
        <v>27.102803738317753</v>
      </c>
      <c r="AK22" s="213">
        <f t="shared" si="7"/>
        <v>22.429906542056074</v>
      </c>
      <c r="AL22" s="213">
        <f t="shared" si="8"/>
        <v>8.8785046728971952</v>
      </c>
      <c r="AM22" s="216">
        <f t="shared" si="9"/>
        <v>6.5420560747663545</v>
      </c>
      <c r="AN22" s="217">
        <f t="shared" si="10"/>
        <v>18.22429906542056</v>
      </c>
      <c r="AO22" s="213">
        <f t="shared" si="11"/>
        <v>31.775700934579437</v>
      </c>
      <c r="AP22" s="213">
        <f t="shared" si="12"/>
        <v>28.037383177570092</v>
      </c>
      <c r="AQ22" s="213">
        <f t="shared" si="13"/>
        <v>13.084112149532709</v>
      </c>
      <c r="AR22" s="218">
        <f t="shared" si="14"/>
        <v>8.8785046728971952</v>
      </c>
      <c r="AS22" s="219">
        <f t="shared" si="15"/>
        <v>10.2803738317757</v>
      </c>
      <c r="AT22" s="213">
        <f t="shared" si="16"/>
        <v>16.355140186915886</v>
      </c>
      <c r="AU22" s="213">
        <f t="shared" si="17"/>
        <v>42.523364485981304</v>
      </c>
      <c r="AV22" s="213">
        <f t="shared" si="18"/>
        <v>12.149532710280374</v>
      </c>
      <c r="AW22" s="220">
        <f t="shared" si="19"/>
        <v>18.691588785046729</v>
      </c>
      <c r="AX22" s="221">
        <f t="shared" si="20"/>
        <v>9.3457943925233646</v>
      </c>
      <c r="AY22" s="213">
        <f t="shared" si="21"/>
        <v>10.747663551401869</v>
      </c>
      <c r="AZ22" s="213">
        <f t="shared" si="22"/>
        <v>39.719626168224295</v>
      </c>
      <c r="BA22" s="213">
        <f t="shared" si="23"/>
        <v>10.747663551401869</v>
      </c>
      <c r="BB22" s="213">
        <f t="shared" si="24"/>
        <v>29.439252336448597</v>
      </c>
    </row>
    <row r="23" spans="2:54" x14ac:dyDescent="0.25">
      <c r="B23" s="9" t="s">
        <v>52</v>
      </c>
      <c r="C23" s="33">
        <v>370</v>
      </c>
      <c r="D23" s="33">
        <v>269</v>
      </c>
      <c r="E23" s="33">
        <v>130</v>
      </c>
      <c r="F23" s="33">
        <v>56</v>
      </c>
      <c r="G23" s="172">
        <v>57</v>
      </c>
      <c r="H23" s="177">
        <v>297</v>
      </c>
      <c r="I23" s="33">
        <v>304</v>
      </c>
      <c r="J23" s="33">
        <v>140</v>
      </c>
      <c r="K23" s="33">
        <v>57</v>
      </c>
      <c r="L23" s="178">
        <v>84</v>
      </c>
      <c r="M23" s="183">
        <v>265</v>
      </c>
      <c r="N23" s="33">
        <v>306</v>
      </c>
      <c r="O23" s="33">
        <v>154</v>
      </c>
      <c r="P23" s="33">
        <v>88</v>
      </c>
      <c r="Q23" s="184">
        <v>69</v>
      </c>
      <c r="R23" s="191">
        <v>106</v>
      </c>
      <c r="S23" s="33">
        <v>167</v>
      </c>
      <c r="T23" s="33">
        <v>282</v>
      </c>
      <c r="U23" s="33">
        <v>86</v>
      </c>
      <c r="V23" s="192">
        <v>241</v>
      </c>
      <c r="W23" s="169">
        <v>78</v>
      </c>
      <c r="X23" s="33">
        <v>104</v>
      </c>
      <c r="Y23" s="33">
        <v>285</v>
      </c>
      <c r="Z23" s="33">
        <v>85</v>
      </c>
      <c r="AA23" s="33">
        <v>330</v>
      </c>
      <c r="AC23" s="9" t="s">
        <v>52</v>
      </c>
      <c r="AD23" s="213">
        <f t="shared" si="0"/>
        <v>41.950113378684804</v>
      </c>
      <c r="AE23" s="213">
        <f t="shared" si="1"/>
        <v>30.498866213151928</v>
      </c>
      <c r="AF23" s="213">
        <f t="shared" si="2"/>
        <v>14.73922902494331</v>
      </c>
      <c r="AG23" s="213">
        <f t="shared" si="3"/>
        <v>6.3492063492063489</v>
      </c>
      <c r="AH23" s="214">
        <f t="shared" si="4"/>
        <v>6.462585034013606</v>
      </c>
      <c r="AI23" s="215">
        <f t="shared" si="5"/>
        <v>33.673469387755098</v>
      </c>
      <c r="AJ23" s="213">
        <f t="shared" si="6"/>
        <v>34.467120181405896</v>
      </c>
      <c r="AK23" s="213">
        <f t="shared" si="7"/>
        <v>15.873015873015872</v>
      </c>
      <c r="AL23" s="213">
        <f t="shared" si="8"/>
        <v>6.462585034013606</v>
      </c>
      <c r="AM23" s="216">
        <f t="shared" si="9"/>
        <v>9.5238095238095237</v>
      </c>
      <c r="AN23" s="217">
        <f t="shared" si="10"/>
        <v>30.045351473922903</v>
      </c>
      <c r="AO23" s="213">
        <f t="shared" si="11"/>
        <v>34.693877551020407</v>
      </c>
      <c r="AP23" s="213">
        <f t="shared" si="12"/>
        <v>17.460317460317459</v>
      </c>
      <c r="AQ23" s="213">
        <f t="shared" si="13"/>
        <v>9.9773242630385486</v>
      </c>
      <c r="AR23" s="218">
        <f t="shared" si="14"/>
        <v>7.8231292517006805</v>
      </c>
      <c r="AS23" s="219">
        <f t="shared" si="15"/>
        <v>12.01814058956916</v>
      </c>
      <c r="AT23" s="213">
        <f t="shared" si="16"/>
        <v>18.934240362811792</v>
      </c>
      <c r="AU23" s="213">
        <f t="shared" si="17"/>
        <v>31.972789115646261</v>
      </c>
      <c r="AV23" s="213">
        <f t="shared" si="18"/>
        <v>9.7505668934240362</v>
      </c>
      <c r="AW23" s="220">
        <f t="shared" si="19"/>
        <v>27.32426303854875</v>
      </c>
      <c r="AX23" s="221">
        <f t="shared" si="20"/>
        <v>8.8435374149659864</v>
      </c>
      <c r="AY23" s="213">
        <f t="shared" si="21"/>
        <v>11.791383219954648</v>
      </c>
      <c r="AZ23" s="213">
        <f t="shared" si="22"/>
        <v>32.312925170068027</v>
      </c>
      <c r="BA23" s="213">
        <f t="shared" si="23"/>
        <v>9.6371882086167808</v>
      </c>
      <c r="BB23" s="213">
        <f t="shared" si="24"/>
        <v>37.414965986394563</v>
      </c>
    </row>
    <row r="24" spans="2:54" x14ac:dyDescent="0.25">
      <c r="B24" s="167" t="s">
        <v>83</v>
      </c>
      <c r="C24" s="173"/>
      <c r="D24" s="173"/>
      <c r="E24" s="173"/>
      <c r="F24" s="173"/>
      <c r="G24" s="174"/>
      <c r="H24" s="179"/>
      <c r="I24" s="173"/>
      <c r="J24" s="173"/>
      <c r="K24" s="173"/>
      <c r="L24" s="180"/>
      <c r="M24" s="185"/>
      <c r="N24" s="173"/>
      <c r="O24" s="173"/>
      <c r="P24" s="173"/>
      <c r="Q24" s="186"/>
      <c r="R24" s="193"/>
      <c r="S24" s="173"/>
      <c r="T24" s="173"/>
      <c r="U24" s="173"/>
      <c r="V24" s="194"/>
      <c r="W24" s="168"/>
      <c r="X24" s="168"/>
      <c r="Y24" s="168"/>
      <c r="Z24" s="168"/>
      <c r="AA24" s="168"/>
      <c r="AC24" s="167" t="s">
        <v>83</v>
      </c>
      <c r="AD24" s="222"/>
      <c r="AE24" s="222"/>
      <c r="AF24" s="222"/>
      <c r="AG24" s="222"/>
      <c r="AH24" s="223"/>
      <c r="AI24" s="224"/>
      <c r="AJ24" s="222"/>
      <c r="AK24" s="222"/>
      <c r="AL24" s="222"/>
      <c r="AM24" s="225"/>
      <c r="AN24" s="226"/>
      <c r="AO24" s="222"/>
      <c r="AP24" s="222"/>
      <c r="AQ24" s="222"/>
      <c r="AR24" s="227"/>
      <c r="AS24" s="228"/>
      <c r="AT24" s="222"/>
      <c r="AU24" s="222"/>
      <c r="AV24" s="222"/>
      <c r="AW24" s="229"/>
      <c r="AX24" s="230"/>
      <c r="AY24" s="230"/>
      <c r="AZ24" s="230"/>
      <c r="BA24" s="230"/>
      <c r="BB24" s="230"/>
    </row>
    <row r="25" spans="2:54" x14ac:dyDescent="0.25">
      <c r="B25" s="9" t="s">
        <v>84</v>
      </c>
      <c r="C25" s="33">
        <v>1559</v>
      </c>
      <c r="D25" s="33">
        <v>1172</v>
      </c>
      <c r="E25" s="33">
        <v>740</v>
      </c>
      <c r="F25" s="33">
        <v>227</v>
      </c>
      <c r="G25" s="172">
        <v>263</v>
      </c>
      <c r="H25" s="177">
        <v>1246</v>
      </c>
      <c r="I25" s="33">
        <v>1391</v>
      </c>
      <c r="J25" s="33">
        <v>752</v>
      </c>
      <c r="K25" s="33">
        <v>246</v>
      </c>
      <c r="L25" s="178">
        <v>326</v>
      </c>
      <c r="M25" s="183">
        <v>1075</v>
      </c>
      <c r="N25" s="33">
        <v>1516</v>
      </c>
      <c r="O25" s="33">
        <v>730</v>
      </c>
      <c r="P25" s="33">
        <v>335</v>
      </c>
      <c r="Q25" s="184">
        <v>305</v>
      </c>
      <c r="R25" s="191">
        <v>388</v>
      </c>
      <c r="S25" s="33">
        <v>814</v>
      </c>
      <c r="T25" s="33">
        <v>1426</v>
      </c>
      <c r="U25" s="33">
        <v>374</v>
      </c>
      <c r="V25" s="192">
        <v>959</v>
      </c>
      <c r="W25" s="169">
        <v>302</v>
      </c>
      <c r="X25" s="33">
        <v>487</v>
      </c>
      <c r="Y25" s="33">
        <v>1386</v>
      </c>
      <c r="Z25" s="33">
        <v>368</v>
      </c>
      <c r="AA25" s="33">
        <v>1418</v>
      </c>
      <c r="AC25" s="9" t="s">
        <v>84</v>
      </c>
      <c r="AD25" s="213">
        <f t="shared" si="0"/>
        <v>39.358747790961878</v>
      </c>
      <c r="AE25" s="213">
        <f t="shared" si="1"/>
        <v>29.588487755617273</v>
      </c>
      <c r="AF25" s="213">
        <f t="shared" si="2"/>
        <v>18.682150971976775</v>
      </c>
      <c r="AG25" s="213">
        <f t="shared" si="3"/>
        <v>5.7308760414036861</v>
      </c>
      <c r="AH25" s="214">
        <f t="shared" si="4"/>
        <v>6.6397374400403937</v>
      </c>
      <c r="AI25" s="215">
        <f t="shared" si="5"/>
        <v>31.456702852814942</v>
      </c>
      <c r="AJ25" s="213">
        <f t="shared" si="6"/>
        <v>35.117394597323909</v>
      </c>
      <c r="AK25" s="213">
        <f t="shared" si="7"/>
        <v>18.985104771522344</v>
      </c>
      <c r="AL25" s="213">
        <f t="shared" si="8"/>
        <v>6.2105528906841707</v>
      </c>
      <c r="AM25" s="216">
        <f t="shared" si="9"/>
        <v>8.2302448876546315</v>
      </c>
      <c r="AN25" s="217">
        <f t="shared" si="10"/>
        <v>27.139611209290582</v>
      </c>
      <c r="AO25" s="213">
        <f t="shared" si="11"/>
        <v>38.273163342590252</v>
      </c>
      <c r="AP25" s="213">
        <f t="shared" si="12"/>
        <v>18.429689472355467</v>
      </c>
      <c r="AQ25" s="213">
        <f t="shared" si="13"/>
        <v>8.4574602373138106</v>
      </c>
      <c r="AR25" s="218">
        <f t="shared" si="14"/>
        <v>7.700075738449887</v>
      </c>
      <c r="AS25" s="219">
        <f t="shared" si="15"/>
        <v>9.7955061853067402</v>
      </c>
      <c r="AT25" s="213">
        <f t="shared" si="16"/>
        <v>20.550366069174451</v>
      </c>
      <c r="AU25" s="213">
        <f t="shared" si="17"/>
        <v>36.001009845998482</v>
      </c>
      <c r="AV25" s="213">
        <f t="shared" si="18"/>
        <v>9.4420600858369106</v>
      </c>
      <c r="AW25" s="220">
        <f t="shared" si="19"/>
        <v>24.211057813683411</v>
      </c>
      <c r="AX25" s="221">
        <f t="shared" si="20"/>
        <v>7.6243372885634946</v>
      </c>
      <c r="AY25" s="213">
        <f t="shared" si="21"/>
        <v>12.294875031557687</v>
      </c>
      <c r="AZ25" s="213">
        <f t="shared" si="22"/>
        <v>34.991163847513256</v>
      </c>
      <c r="BA25" s="213">
        <f t="shared" si="23"/>
        <v>9.2905831860641239</v>
      </c>
      <c r="BB25" s="213">
        <f t="shared" si="24"/>
        <v>35.799040646301435</v>
      </c>
    </row>
    <row r="26" spans="2:54" x14ac:dyDescent="0.25">
      <c r="B26" s="9" t="s">
        <v>85</v>
      </c>
      <c r="C26" s="33">
        <v>558</v>
      </c>
      <c r="D26" s="33">
        <v>473</v>
      </c>
      <c r="E26" s="33">
        <v>306</v>
      </c>
      <c r="F26" s="33">
        <v>76</v>
      </c>
      <c r="G26" s="172">
        <v>80</v>
      </c>
      <c r="H26" s="177">
        <v>427</v>
      </c>
      <c r="I26" s="33">
        <v>578</v>
      </c>
      <c r="J26" s="33">
        <v>308</v>
      </c>
      <c r="K26" s="33">
        <v>79</v>
      </c>
      <c r="L26" s="178">
        <v>101</v>
      </c>
      <c r="M26" s="183">
        <v>336</v>
      </c>
      <c r="N26" s="33">
        <v>609</v>
      </c>
      <c r="O26" s="33">
        <v>324</v>
      </c>
      <c r="P26" s="33">
        <v>126</v>
      </c>
      <c r="Q26" s="184">
        <v>98</v>
      </c>
      <c r="R26" s="191">
        <v>125</v>
      </c>
      <c r="S26" s="33">
        <v>273</v>
      </c>
      <c r="T26" s="33">
        <v>624</v>
      </c>
      <c r="U26" s="33">
        <v>131</v>
      </c>
      <c r="V26" s="192">
        <v>340</v>
      </c>
      <c r="W26" s="169">
        <v>92</v>
      </c>
      <c r="X26" s="33">
        <v>145</v>
      </c>
      <c r="Y26" s="33">
        <v>580</v>
      </c>
      <c r="Z26" s="33">
        <v>124</v>
      </c>
      <c r="AA26" s="33">
        <v>552</v>
      </c>
      <c r="AC26" s="9" t="s">
        <v>85</v>
      </c>
      <c r="AD26" s="213">
        <f t="shared" si="0"/>
        <v>37.374413931681175</v>
      </c>
      <c r="AE26" s="213">
        <f t="shared" si="1"/>
        <v>31.681178834561287</v>
      </c>
      <c r="AF26" s="213">
        <f t="shared" si="2"/>
        <v>20.495646349631613</v>
      </c>
      <c r="AG26" s="213">
        <f t="shared" si="3"/>
        <v>5.0904219691895509</v>
      </c>
      <c r="AH26" s="214">
        <f t="shared" si="4"/>
        <v>5.35833891493637</v>
      </c>
      <c r="AI26" s="215">
        <f t="shared" si="5"/>
        <v>28.600133958472874</v>
      </c>
      <c r="AJ26" s="213">
        <f t="shared" si="6"/>
        <v>38.713998660415271</v>
      </c>
      <c r="AK26" s="213">
        <f t="shared" si="7"/>
        <v>20.629604822505023</v>
      </c>
      <c r="AL26" s="213">
        <f t="shared" si="8"/>
        <v>5.2913596784996653</v>
      </c>
      <c r="AM26" s="216">
        <f t="shared" si="9"/>
        <v>6.7649028801071669</v>
      </c>
      <c r="AN26" s="217">
        <f t="shared" si="10"/>
        <v>22.505023442732753</v>
      </c>
      <c r="AO26" s="213">
        <f t="shared" si="11"/>
        <v>40.790354989953116</v>
      </c>
      <c r="AP26" s="213">
        <f t="shared" si="12"/>
        <v>21.701272605492296</v>
      </c>
      <c r="AQ26" s="213">
        <f t="shared" si="13"/>
        <v>8.4393837910247829</v>
      </c>
      <c r="AR26" s="218">
        <f t="shared" si="14"/>
        <v>6.5639651707970526</v>
      </c>
      <c r="AS26" s="219">
        <f t="shared" si="15"/>
        <v>8.3724045545880781</v>
      </c>
      <c r="AT26" s="213">
        <f t="shared" si="16"/>
        <v>18.285331547220363</v>
      </c>
      <c r="AU26" s="213">
        <f t="shared" si="17"/>
        <v>41.795043536503684</v>
      </c>
      <c r="AV26" s="213">
        <f t="shared" si="18"/>
        <v>8.774279973208305</v>
      </c>
      <c r="AW26" s="220">
        <f t="shared" si="19"/>
        <v>22.772940388479572</v>
      </c>
      <c r="AX26" s="221">
        <f>(W26/SUM(W26:AA26))*100</f>
        <v>6.1620897521768256</v>
      </c>
      <c r="AY26" s="213">
        <f t="shared" si="21"/>
        <v>9.7119892833221702</v>
      </c>
      <c r="AZ26" s="213">
        <f t="shared" si="22"/>
        <v>38.847957133288681</v>
      </c>
      <c r="BA26" s="213">
        <f t="shared" si="23"/>
        <v>8.3054253181513733</v>
      </c>
      <c r="BB26" s="213">
        <f t="shared" si="24"/>
        <v>36.972538513060947</v>
      </c>
    </row>
  </sheetData>
  <mergeCells count="12">
    <mergeCell ref="AX7:BB7"/>
    <mergeCell ref="B7:B8"/>
    <mergeCell ref="C7:G7"/>
    <mergeCell ref="H7:L7"/>
    <mergeCell ref="M7:Q7"/>
    <mergeCell ref="R7:V7"/>
    <mergeCell ref="W7:AA7"/>
    <mergeCell ref="AC7:AC8"/>
    <mergeCell ref="AD7:AH7"/>
    <mergeCell ref="AI7:AM7"/>
    <mergeCell ref="AN7:AR7"/>
    <mergeCell ref="AS7:AW7"/>
  </mergeCells>
  <hyperlinks>
    <hyperlink ref="B3" location="Índice!A1" display="voltar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4" width="12.140625" customWidth="1"/>
    <col min="5" max="5" width="14.28515625" customWidth="1"/>
    <col min="6" max="22" width="12.140625" customWidth="1"/>
    <col min="23" max="23" width="3.42578125" customWidth="1"/>
    <col min="24" max="24" width="27.7109375" customWidth="1"/>
  </cols>
  <sheetData>
    <row r="1" spans="1:44" ht="18" x14ac:dyDescent="0.25">
      <c r="B1" s="1" t="s">
        <v>66</v>
      </c>
    </row>
    <row r="2" spans="1:44" ht="18" x14ac:dyDescent="0.25">
      <c r="A2" s="31"/>
      <c r="B2" s="1" t="s">
        <v>128</v>
      </c>
    </row>
    <row r="3" spans="1:44" x14ac:dyDescent="0.25">
      <c r="B3" s="32" t="s">
        <v>69</v>
      </c>
    </row>
    <row r="4" spans="1:44" ht="18" customHeight="1" x14ac:dyDescent="0.25">
      <c r="B4" s="1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63</v>
      </c>
      <c r="X6" s="20" t="s">
        <v>64</v>
      </c>
    </row>
    <row r="7" spans="1:44" ht="24.75" customHeight="1" x14ac:dyDescent="0.25">
      <c r="B7" s="251" t="s">
        <v>0</v>
      </c>
      <c r="C7" s="251" t="s">
        <v>31</v>
      </c>
      <c r="D7" s="251"/>
      <c r="E7" s="251"/>
      <c r="F7" s="262"/>
      <c r="G7" s="253"/>
      <c r="H7" s="254" t="s">
        <v>32</v>
      </c>
      <c r="I7" s="251"/>
      <c r="J7" s="251"/>
      <c r="K7" s="262"/>
      <c r="L7" s="255"/>
      <c r="M7" s="256" t="s">
        <v>33</v>
      </c>
      <c r="N7" s="251"/>
      <c r="O7" s="251"/>
      <c r="P7" s="262"/>
      <c r="Q7" s="257"/>
      <c r="R7" s="258" t="s">
        <v>34</v>
      </c>
      <c r="S7" s="251"/>
      <c r="T7" s="251"/>
      <c r="U7" s="251"/>
      <c r="V7" s="251"/>
      <c r="X7" s="251" t="s">
        <v>0</v>
      </c>
      <c r="Y7" s="251" t="s">
        <v>31</v>
      </c>
      <c r="Z7" s="251"/>
      <c r="AA7" s="251"/>
      <c r="AB7" s="262"/>
      <c r="AC7" s="253"/>
      <c r="AD7" s="254" t="s">
        <v>32</v>
      </c>
      <c r="AE7" s="251"/>
      <c r="AF7" s="251"/>
      <c r="AG7" s="262"/>
      <c r="AH7" s="255"/>
      <c r="AI7" s="256" t="s">
        <v>33</v>
      </c>
      <c r="AJ7" s="251"/>
      <c r="AK7" s="251"/>
      <c r="AL7" s="262"/>
      <c r="AM7" s="257"/>
      <c r="AN7" s="258" t="s">
        <v>34</v>
      </c>
      <c r="AO7" s="251"/>
      <c r="AP7" s="251"/>
      <c r="AQ7" s="251"/>
      <c r="AR7" s="251"/>
    </row>
    <row r="8" spans="1:44" ht="56.25" x14ac:dyDescent="0.25">
      <c r="B8" s="252"/>
      <c r="C8" s="49" t="s">
        <v>35</v>
      </c>
      <c r="D8" s="49" t="s">
        <v>36</v>
      </c>
      <c r="E8" s="49" t="s">
        <v>37</v>
      </c>
      <c r="F8" s="25" t="s">
        <v>81</v>
      </c>
      <c r="G8" s="50" t="s">
        <v>29</v>
      </c>
      <c r="H8" s="57" t="s">
        <v>35</v>
      </c>
      <c r="I8" s="49" t="s">
        <v>36</v>
      </c>
      <c r="J8" s="49" t="s">
        <v>37</v>
      </c>
      <c r="K8" s="25" t="s">
        <v>81</v>
      </c>
      <c r="L8" s="58" t="s">
        <v>29</v>
      </c>
      <c r="M8" s="69" t="s">
        <v>35</v>
      </c>
      <c r="N8" s="49" t="s">
        <v>36</v>
      </c>
      <c r="O8" s="49" t="s">
        <v>37</v>
      </c>
      <c r="P8" s="25" t="s">
        <v>81</v>
      </c>
      <c r="Q8" s="70" t="s">
        <v>29</v>
      </c>
      <c r="R8" s="24" t="s">
        <v>35</v>
      </c>
      <c r="S8" s="14" t="s">
        <v>36</v>
      </c>
      <c r="T8" s="14" t="s">
        <v>37</v>
      </c>
      <c r="U8" s="25" t="s">
        <v>81</v>
      </c>
      <c r="V8" s="14" t="s">
        <v>29</v>
      </c>
      <c r="X8" s="252"/>
      <c r="Y8" s="49" t="s">
        <v>35</v>
      </c>
      <c r="Z8" s="49" t="s">
        <v>36</v>
      </c>
      <c r="AA8" s="49" t="s">
        <v>37</v>
      </c>
      <c r="AB8" s="25" t="s">
        <v>81</v>
      </c>
      <c r="AC8" s="50" t="s">
        <v>29</v>
      </c>
      <c r="AD8" s="57" t="s">
        <v>35</v>
      </c>
      <c r="AE8" s="49" t="s">
        <v>36</v>
      </c>
      <c r="AF8" s="49" t="s">
        <v>37</v>
      </c>
      <c r="AG8" s="25" t="s">
        <v>81</v>
      </c>
      <c r="AH8" s="58" t="s">
        <v>29</v>
      </c>
      <c r="AI8" s="69" t="s">
        <v>35</v>
      </c>
      <c r="AJ8" s="49" t="s">
        <v>36</v>
      </c>
      <c r="AK8" s="49" t="s">
        <v>37</v>
      </c>
      <c r="AL8" s="25" t="s">
        <v>81</v>
      </c>
      <c r="AM8" s="70" t="s">
        <v>29</v>
      </c>
      <c r="AN8" s="24" t="s">
        <v>35</v>
      </c>
      <c r="AO8" s="14" t="s">
        <v>36</v>
      </c>
      <c r="AP8" s="14" t="s">
        <v>37</v>
      </c>
      <c r="AQ8" s="25" t="s">
        <v>81</v>
      </c>
      <c r="AR8" s="14" t="s">
        <v>29</v>
      </c>
    </row>
    <row r="9" spans="1:4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692</v>
      </c>
      <c r="D10" s="7">
        <v>744</v>
      </c>
      <c r="E10" s="7">
        <v>2649</v>
      </c>
      <c r="F10" s="7">
        <v>268</v>
      </c>
      <c r="G10" s="52">
        <v>1101</v>
      </c>
      <c r="H10" s="61">
        <v>255</v>
      </c>
      <c r="I10" s="7">
        <v>1374</v>
      </c>
      <c r="J10" s="7">
        <v>2419</v>
      </c>
      <c r="K10" s="7">
        <v>215</v>
      </c>
      <c r="L10" s="62">
        <v>1191</v>
      </c>
      <c r="M10" s="73">
        <v>809</v>
      </c>
      <c r="N10" s="7">
        <v>1082</v>
      </c>
      <c r="O10" s="7">
        <v>2317</v>
      </c>
      <c r="P10" s="7">
        <v>244</v>
      </c>
      <c r="Q10" s="74">
        <v>1002</v>
      </c>
      <c r="R10" s="29">
        <v>295</v>
      </c>
      <c r="S10" s="7">
        <v>894</v>
      </c>
      <c r="T10" s="7">
        <v>1885</v>
      </c>
      <c r="U10" s="7">
        <v>260</v>
      </c>
      <c r="V10" s="7">
        <v>2120</v>
      </c>
      <c r="X10" s="6" t="s">
        <v>4</v>
      </c>
      <c r="Y10" s="11">
        <f>C10/SUM($C10:$G10)*100</f>
        <v>12.687935460212687</v>
      </c>
      <c r="Z10" s="11">
        <f>D10/SUM($C10:$G10)*100</f>
        <v>13.641364136413642</v>
      </c>
      <c r="AA10" s="11">
        <f t="shared" ref="AA10:AC10" si="0">E10/SUM($C10:$G10)*100</f>
        <v>48.569856985698564</v>
      </c>
      <c r="AB10" s="11">
        <f t="shared" si="0"/>
        <v>4.913824715804914</v>
      </c>
      <c r="AC10" s="81">
        <f t="shared" si="0"/>
        <v>20.187018701870187</v>
      </c>
      <c r="AD10" s="85">
        <f>H10/SUM($H10:$L10)*100</f>
        <v>4.6754675467546756</v>
      </c>
      <c r="AE10" s="11">
        <f t="shared" ref="AE10:AH10" si="1">I10/SUM($H10:$L10)*100</f>
        <v>25.192519251925194</v>
      </c>
      <c r="AF10" s="11">
        <f t="shared" si="1"/>
        <v>44.352768610194353</v>
      </c>
      <c r="AG10" s="11">
        <f t="shared" si="1"/>
        <v>3.9420608727539421</v>
      </c>
      <c r="AH10" s="86">
        <f t="shared" si="1"/>
        <v>21.837183718371836</v>
      </c>
      <c r="AI10" s="93">
        <f>M10/SUM($M10:$Q10)*100</f>
        <v>14.833149981664834</v>
      </c>
      <c r="AJ10" s="11">
        <f t="shared" ref="AJ10:AM10" si="2">N10/SUM($M10:$Q10)*100</f>
        <v>19.838650531719839</v>
      </c>
      <c r="AK10" s="11">
        <f>O10/SUM($M10:$Q10)*100</f>
        <v>42.482581591492483</v>
      </c>
      <c r="AL10" s="11">
        <f t="shared" si="2"/>
        <v>4.4737807114044736</v>
      </c>
      <c r="AM10" s="94">
        <f t="shared" si="2"/>
        <v>18.371837183718373</v>
      </c>
      <c r="AN10" s="27">
        <f>R10/SUM($R10:$V10)*100</f>
        <v>5.4088742207554086</v>
      </c>
      <c r="AO10" s="11">
        <f t="shared" ref="AO10:AR10" si="3">S10/SUM($R10:$V10)*100</f>
        <v>16.391639163916391</v>
      </c>
      <c r="AP10" s="11">
        <f t="shared" si="3"/>
        <v>34.561789512284562</v>
      </c>
      <c r="AQ10" s="11">
        <f t="shared" si="3"/>
        <v>4.7671433810047672</v>
      </c>
      <c r="AR10" s="11">
        <f t="shared" si="3"/>
        <v>38.870553722038871</v>
      </c>
    </row>
    <row r="11" spans="1:4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76</v>
      </c>
      <c r="D12" s="10">
        <v>149</v>
      </c>
      <c r="E12" s="10">
        <v>554</v>
      </c>
      <c r="F12" s="26">
        <v>67</v>
      </c>
      <c r="G12" s="54">
        <v>261</v>
      </c>
      <c r="H12" s="65">
        <v>20</v>
      </c>
      <c r="I12" s="10">
        <v>233</v>
      </c>
      <c r="J12" s="10">
        <v>532</v>
      </c>
      <c r="K12" s="26">
        <v>46</v>
      </c>
      <c r="L12" s="66">
        <v>276</v>
      </c>
      <c r="M12" s="77">
        <v>120</v>
      </c>
      <c r="N12" s="10">
        <v>234</v>
      </c>
      <c r="O12" s="10">
        <v>468</v>
      </c>
      <c r="P12" s="26">
        <v>45</v>
      </c>
      <c r="Q12" s="78">
        <v>240</v>
      </c>
      <c r="R12" s="30">
        <v>60</v>
      </c>
      <c r="S12" s="10">
        <v>194</v>
      </c>
      <c r="T12" s="10">
        <v>392</v>
      </c>
      <c r="U12" s="10">
        <v>49</v>
      </c>
      <c r="V12" s="10">
        <v>412</v>
      </c>
      <c r="X12" s="9" t="s">
        <v>6</v>
      </c>
      <c r="Y12" s="13">
        <f t="shared" ref="Y12:Y15" si="4">C12/SUM($C12:$G12)*100</f>
        <v>6.8654019873532066</v>
      </c>
      <c r="Z12" s="13">
        <f t="shared" ref="Z12:Z15" si="5">D12/SUM($C12:$G12)*100</f>
        <v>13.459801264679314</v>
      </c>
      <c r="AA12" s="13">
        <f t="shared" ref="AA12:AA15" si="6">E12/SUM($C12:$G12)*100</f>
        <v>50.045167118337851</v>
      </c>
      <c r="AB12" s="36">
        <f t="shared" ref="AB12:AB15" si="7">F12/SUM($C12:$G12)*100</f>
        <v>6.0523938572719063</v>
      </c>
      <c r="AC12" s="83">
        <f t="shared" ref="AC12:AC15" si="8">G12/SUM($C12:$G12)*100</f>
        <v>23.577235772357724</v>
      </c>
      <c r="AD12" s="89">
        <f t="shared" ref="AD12:AD15" si="9">H12/SUM($H12:$L12)*100</f>
        <v>1.8066847335140017</v>
      </c>
      <c r="AE12" s="13">
        <f t="shared" ref="AE12:AE15" si="10">I12/SUM($H12:$L12)*100</f>
        <v>21.047877145438122</v>
      </c>
      <c r="AF12" s="13">
        <f t="shared" ref="AF12:AF15" si="11">J12/SUM($H12:$L12)*100</f>
        <v>48.057813911472444</v>
      </c>
      <c r="AG12" s="36">
        <f t="shared" ref="AG12:AG15" si="12">K12/SUM($H12:$L12)*100</f>
        <v>4.1553748870822043</v>
      </c>
      <c r="AH12" s="90">
        <f t="shared" ref="AH12:AH15" si="13">L12/SUM($H12:$L12)*100</f>
        <v>24.932249322493224</v>
      </c>
      <c r="AI12" s="97">
        <f t="shared" ref="AI12:AI15" si="14">M12/SUM($M12:$Q12)*100</f>
        <v>10.840108401084011</v>
      </c>
      <c r="AJ12" s="13">
        <f t="shared" ref="AJ12:AJ15" si="15">N12/SUM($M12:$Q12)*100</f>
        <v>21.138211382113823</v>
      </c>
      <c r="AK12" s="13">
        <f t="shared" ref="AK12:AK15" si="16">O12/SUM($M12:$Q12)*100</f>
        <v>42.276422764227647</v>
      </c>
      <c r="AL12" s="36">
        <f t="shared" ref="AL12:AL15" si="17">P12/SUM($M12:$Q12)*100</f>
        <v>4.0650406504065035</v>
      </c>
      <c r="AM12" s="98">
        <f t="shared" ref="AM12:AM15" si="18">Q12/SUM($M12:$Q12)*100</f>
        <v>21.680216802168022</v>
      </c>
      <c r="AN12" s="28">
        <f t="shared" ref="AN12:AN15" si="19">R12/SUM($R12:$V12)*100</f>
        <v>5.4200542005420056</v>
      </c>
      <c r="AO12" s="13">
        <f t="shared" ref="AO12:AO15" si="20">S12/SUM($R12:$V12)*100</f>
        <v>17.524841915085819</v>
      </c>
      <c r="AP12" s="13">
        <f t="shared" ref="AP12:AP15" si="21">T12/SUM($R12:$V12)*100</f>
        <v>35.411020776874437</v>
      </c>
      <c r="AQ12" s="13">
        <f t="shared" ref="AQ12:AQ15" si="22">U12/SUM($R12:$V12)*100</f>
        <v>4.4263775971093047</v>
      </c>
      <c r="AR12" s="13">
        <f t="shared" ref="AR12:AR15" si="23">V12/SUM($R12:$V12)*100</f>
        <v>37.217705510388441</v>
      </c>
    </row>
    <row r="13" spans="1:44" x14ac:dyDescent="0.25">
      <c r="B13" s="9" t="s">
        <v>7</v>
      </c>
      <c r="C13" s="10">
        <v>237</v>
      </c>
      <c r="D13" s="10">
        <v>283</v>
      </c>
      <c r="E13" s="10">
        <v>917</v>
      </c>
      <c r="F13" s="26">
        <v>91</v>
      </c>
      <c r="G13" s="54">
        <v>393</v>
      </c>
      <c r="H13" s="65">
        <v>84</v>
      </c>
      <c r="I13" s="10">
        <v>529</v>
      </c>
      <c r="J13" s="10">
        <v>804</v>
      </c>
      <c r="K13" s="26">
        <v>70</v>
      </c>
      <c r="L13" s="66">
        <v>434</v>
      </c>
      <c r="M13" s="77">
        <v>351</v>
      </c>
      <c r="N13" s="10">
        <v>380</v>
      </c>
      <c r="O13" s="10">
        <v>772</v>
      </c>
      <c r="P13" s="26">
        <v>61</v>
      </c>
      <c r="Q13" s="78">
        <v>357</v>
      </c>
      <c r="R13" s="30">
        <v>98</v>
      </c>
      <c r="S13" s="10">
        <v>307</v>
      </c>
      <c r="T13" s="10">
        <v>667</v>
      </c>
      <c r="U13" s="10">
        <v>89</v>
      </c>
      <c r="V13" s="10">
        <v>760</v>
      </c>
      <c r="X13" s="9" t="s">
        <v>7</v>
      </c>
      <c r="Y13" s="13">
        <f t="shared" si="4"/>
        <v>12.337324310255076</v>
      </c>
      <c r="Z13" s="13">
        <f t="shared" si="5"/>
        <v>14.731910463300366</v>
      </c>
      <c r="AA13" s="13">
        <f t="shared" si="6"/>
        <v>47.735554398750651</v>
      </c>
      <c r="AB13" s="36">
        <f t="shared" si="7"/>
        <v>4.7371160853722021</v>
      </c>
      <c r="AC13" s="83">
        <f t="shared" si="8"/>
        <v>20.458094742321709</v>
      </c>
      <c r="AD13" s="89">
        <f t="shared" si="9"/>
        <v>4.3727225403435712</v>
      </c>
      <c r="AE13" s="13">
        <f t="shared" si="10"/>
        <v>27.537740760020824</v>
      </c>
      <c r="AF13" s="13">
        <f t="shared" si="11"/>
        <v>41.85320145757418</v>
      </c>
      <c r="AG13" s="36">
        <f t="shared" si="12"/>
        <v>3.6439354502863091</v>
      </c>
      <c r="AH13" s="90">
        <f t="shared" si="13"/>
        <v>22.592399791775115</v>
      </c>
      <c r="AI13" s="97">
        <f t="shared" si="14"/>
        <v>18.271733472149922</v>
      </c>
      <c r="AJ13" s="13">
        <f t="shared" si="15"/>
        <v>19.781363872982823</v>
      </c>
      <c r="AK13" s="13">
        <f t="shared" si="16"/>
        <v>40.187402394586151</v>
      </c>
      <c r="AL13" s="36">
        <f t="shared" si="17"/>
        <v>3.1754294638209264</v>
      </c>
      <c r="AM13" s="98">
        <f t="shared" si="18"/>
        <v>18.584070796460178</v>
      </c>
      <c r="AN13" s="28">
        <f t="shared" si="19"/>
        <v>5.1015096304008329</v>
      </c>
      <c r="AO13" s="13">
        <f t="shared" si="20"/>
        <v>15.981259760541386</v>
      </c>
      <c r="AP13" s="13">
        <f t="shared" si="21"/>
        <v>34.721499219156691</v>
      </c>
      <c r="AQ13" s="13">
        <f t="shared" si="22"/>
        <v>4.6330036439354503</v>
      </c>
      <c r="AR13" s="13">
        <f t="shared" si="23"/>
        <v>39.562727745965645</v>
      </c>
    </row>
    <row r="14" spans="1:44" x14ac:dyDescent="0.25">
      <c r="B14" s="9" t="s">
        <v>8</v>
      </c>
      <c r="C14" s="10">
        <v>293</v>
      </c>
      <c r="D14" s="10">
        <v>211</v>
      </c>
      <c r="E14" s="10">
        <v>764</v>
      </c>
      <c r="F14" s="26">
        <v>62</v>
      </c>
      <c r="G14" s="54">
        <v>314</v>
      </c>
      <c r="H14" s="65">
        <v>120</v>
      </c>
      <c r="I14" s="10">
        <v>452</v>
      </c>
      <c r="J14" s="10">
        <v>680</v>
      </c>
      <c r="K14" s="26">
        <v>58</v>
      </c>
      <c r="L14" s="66">
        <v>334</v>
      </c>
      <c r="M14" s="77">
        <v>257</v>
      </c>
      <c r="N14" s="10">
        <v>294</v>
      </c>
      <c r="O14" s="10">
        <v>731</v>
      </c>
      <c r="P14" s="26">
        <v>85</v>
      </c>
      <c r="Q14" s="78">
        <v>277</v>
      </c>
      <c r="R14" s="30">
        <v>83</v>
      </c>
      <c r="S14" s="10">
        <v>260</v>
      </c>
      <c r="T14" s="10">
        <v>563</v>
      </c>
      <c r="U14" s="10">
        <v>80</v>
      </c>
      <c r="V14" s="10">
        <v>658</v>
      </c>
      <c r="X14" s="9" t="s">
        <v>8</v>
      </c>
      <c r="Y14" s="13">
        <f t="shared" si="4"/>
        <v>17.822384428223845</v>
      </c>
      <c r="Z14" s="13">
        <f t="shared" si="5"/>
        <v>12.8345498783455</v>
      </c>
      <c r="AA14" s="13">
        <f t="shared" si="6"/>
        <v>46.472019464720191</v>
      </c>
      <c r="AB14" s="36">
        <f t="shared" si="7"/>
        <v>3.7712895377128954</v>
      </c>
      <c r="AC14" s="83">
        <f t="shared" si="8"/>
        <v>19.099756690997566</v>
      </c>
      <c r="AD14" s="89">
        <f t="shared" si="9"/>
        <v>7.2992700729926998</v>
      </c>
      <c r="AE14" s="13">
        <f t="shared" si="10"/>
        <v>27.493917274939172</v>
      </c>
      <c r="AF14" s="13">
        <f t="shared" si="11"/>
        <v>41.362530413625301</v>
      </c>
      <c r="AG14" s="36">
        <f t="shared" si="12"/>
        <v>3.5279805352798053</v>
      </c>
      <c r="AH14" s="90">
        <f t="shared" si="13"/>
        <v>20.316301703163017</v>
      </c>
      <c r="AI14" s="97">
        <f t="shared" si="14"/>
        <v>15.632603406326034</v>
      </c>
      <c r="AJ14" s="13">
        <f t="shared" si="15"/>
        <v>17.883211678832119</v>
      </c>
      <c r="AK14" s="13">
        <f t="shared" si="16"/>
        <v>44.464720194647199</v>
      </c>
      <c r="AL14" s="36">
        <f t="shared" si="17"/>
        <v>5.1703163017031626</v>
      </c>
      <c r="AM14" s="98">
        <f t="shared" si="18"/>
        <v>16.849148418491485</v>
      </c>
      <c r="AN14" s="28">
        <f t="shared" si="19"/>
        <v>5.0486618004866184</v>
      </c>
      <c r="AO14" s="13">
        <f t="shared" si="20"/>
        <v>15.815085158150852</v>
      </c>
      <c r="AP14" s="13">
        <f t="shared" si="21"/>
        <v>34.245742092457419</v>
      </c>
      <c r="AQ14" s="13">
        <f t="shared" si="22"/>
        <v>4.8661800486618008</v>
      </c>
      <c r="AR14" s="13">
        <f t="shared" si="23"/>
        <v>40.024330900243314</v>
      </c>
    </row>
    <row r="15" spans="1:44" x14ac:dyDescent="0.25">
      <c r="B15" s="9" t="s">
        <v>9</v>
      </c>
      <c r="C15" s="10">
        <v>86</v>
      </c>
      <c r="D15" s="10">
        <v>101</v>
      </c>
      <c r="E15" s="10">
        <v>414</v>
      </c>
      <c r="F15" s="26">
        <v>48</v>
      </c>
      <c r="G15" s="54">
        <v>133</v>
      </c>
      <c r="H15" s="65">
        <v>31</v>
      </c>
      <c r="I15" s="10">
        <v>160</v>
      </c>
      <c r="J15" s="10">
        <v>403</v>
      </c>
      <c r="K15" s="26">
        <v>41</v>
      </c>
      <c r="L15" s="66">
        <v>147</v>
      </c>
      <c r="M15" s="77">
        <v>81</v>
      </c>
      <c r="N15" s="10">
        <v>174</v>
      </c>
      <c r="O15" s="10">
        <v>346</v>
      </c>
      <c r="P15" s="26">
        <v>53</v>
      </c>
      <c r="Q15" s="78">
        <v>128</v>
      </c>
      <c r="R15" s="30">
        <v>54</v>
      </c>
      <c r="S15" s="10">
        <v>133</v>
      </c>
      <c r="T15" s="10">
        <v>263</v>
      </c>
      <c r="U15" s="10">
        <v>42</v>
      </c>
      <c r="V15" s="10">
        <v>290</v>
      </c>
      <c r="X15" s="9" t="s">
        <v>9</v>
      </c>
      <c r="Y15" s="13">
        <f t="shared" si="4"/>
        <v>10.997442455242968</v>
      </c>
      <c r="Z15" s="13">
        <f t="shared" si="5"/>
        <v>12.915601023017903</v>
      </c>
      <c r="AA15" s="13">
        <f t="shared" si="6"/>
        <v>52.941176470588239</v>
      </c>
      <c r="AB15" s="36">
        <f t="shared" si="7"/>
        <v>6.1381074168797953</v>
      </c>
      <c r="AC15" s="83">
        <f t="shared" si="8"/>
        <v>17.007672634271103</v>
      </c>
      <c r="AD15" s="89">
        <f t="shared" si="9"/>
        <v>3.9641943734015346</v>
      </c>
      <c r="AE15" s="13">
        <f t="shared" si="10"/>
        <v>20.460358056265985</v>
      </c>
      <c r="AF15" s="13">
        <f t="shared" si="11"/>
        <v>51.534526854219955</v>
      </c>
      <c r="AG15" s="36">
        <f t="shared" si="12"/>
        <v>5.2429667519181589</v>
      </c>
      <c r="AH15" s="90">
        <f t="shared" si="13"/>
        <v>18.797953964194374</v>
      </c>
      <c r="AI15" s="97">
        <f t="shared" si="14"/>
        <v>10.358056265984656</v>
      </c>
      <c r="AJ15" s="13">
        <f t="shared" si="15"/>
        <v>22.25063938618926</v>
      </c>
      <c r="AK15" s="13">
        <f t="shared" si="16"/>
        <v>44.245524296675192</v>
      </c>
      <c r="AL15" s="36">
        <f t="shared" si="17"/>
        <v>6.7774936061381075</v>
      </c>
      <c r="AM15" s="98">
        <f t="shared" si="18"/>
        <v>16.368286445012789</v>
      </c>
      <c r="AN15" s="28">
        <f t="shared" si="19"/>
        <v>6.9053708439897692</v>
      </c>
      <c r="AO15" s="13">
        <f t="shared" si="20"/>
        <v>17.007672634271103</v>
      </c>
      <c r="AP15" s="13">
        <f t="shared" si="21"/>
        <v>33.631713554987215</v>
      </c>
      <c r="AQ15" s="13">
        <f t="shared" si="22"/>
        <v>5.3708439897698215</v>
      </c>
      <c r="AR15" s="13">
        <f t="shared" si="23"/>
        <v>37.084398976982094</v>
      </c>
    </row>
    <row r="16" spans="1:44" x14ac:dyDescent="0.25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 x14ac:dyDescent="0.25">
      <c r="B17" s="9" t="s">
        <v>46</v>
      </c>
      <c r="C17" s="10">
        <v>264</v>
      </c>
      <c r="D17" s="10">
        <v>222</v>
      </c>
      <c r="E17" s="10">
        <v>748</v>
      </c>
      <c r="F17" s="26">
        <v>70</v>
      </c>
      <c r="G17" s="54">
        <v>293</v>
      </c>
      <c r="H17" s="65">
        <v>93</v>
      </c>
      <c r="I17" s="10">
        <v>476</v>
      </c>
      <c r="J17" s="10">
        <v>682</v>
      </c>
      <c r="K17" s="26">
        <v>59</v>
      </c>
      <c r="L17" s="66">
        <v>287</v>
      </c>
      <c r="M17" s="77">
        <v>214</v>
      </c>
      <c r="N17" s="10">
        <v>284</v>
      </c>
      <c r="O17" s="10">
        <v>753</v>
      </c>
      <c r="P17" s="26">
        <v>84</v>
      </c>
      <c r="Q17" s="78">
        <v>262</v>
      </c>
      <c r="R17" s="30">
        <v>80</v>
      </c>
      <c r="S17" s="10">
        <v>268</v>
      </c>
      <c r="T17" s="10">
        <v>562</v>
      </c>
      <c r="U17" s="10">
        <v>68</v>
      </c>
      <c r="V17" s="10">
        <v>619</v>
      </c>
      <c r="X17" s="9" t="s">
        <v>46</v>
      </c>
      <c r="Y17" s="13">
        <f t="shared" ref="Y17:Y23" si="24">C17/SUM($C17:$G17)*100</f>
        <v>16.530995616781468</v>
      </c>
      <c r="Z17" s="13">
        <f t="shared" ref="Z17:Z23" si="25">D17/SUM($C17:$G17)*100</f>
        <v>13.901064495929868</v>
      </c>
      <c r="AA17" s="13">
        <f t="shared" ref="AA17:AA23" si="26">E17/SUM($C17:$G17)*100</f>
        <v>46.837820914214149</v>
      </c>
      <c r="AB17" s="36">
        <f t="shared" ref="AB17:AB23" si="27">F17/SUM($C17:$G17)*100</f>
        <v>4.3832185347526611</v>
      </c>
      <c r="AC17" s="83">
        <f t="shared" ref="AC17:AC23" si="28">G17/SUM($C17:$G17)*100</f>
        <v>18.346900438321853</v>
      </c>
      <c r="AD17" s="89">
        <f t="shared" ref="AD17:AD23" si="29">H17/SUM($H17:$L17)*100</f>
        <v>5.8234189104571072</v>
      </c>
      <c r="AE17" s="13">
        <f t="shared" ref="AE17:AE23" si="30">I17/SUM($H17:$L17)*100</f>
        <v>29.805886036318096</v>
      </c>
      <c r="AF17" s="13">
        <f t="shared" ref="AF17:AF23" si="31">J17/SUM($H17:$L17)*100</f>
        <v>42.705072010018782</v>
      </c>
      <c r="AG17" s="36">
        <f t="shared" ref="AG17:AG23" si="32">K17/SUM($H17:$L17)*100</f>
        <v>3.6944270507201002</v>
      </c>
      <c r="AH17" s="90">
        <f t="shared" ref="AH17:AH23" si="33">L17/SUM($H17:$L17)*100</f>
        <v>17.97119599248591</v>
      </c>
      <c r="AI17" s="97">
        <f t="shared" ref="AI17:AI23" si="34">M17/SUM($M17:$Q17)*100</f>
        <v>13.400125234815279</v>
      </c>
      <c r="AJ17" s="13">
        <f t="shared" ref="AJ17:AJ23" si="35">N17/SUM($M17:$Q17)*100</f>
        <v>17.783343769567939</v>
      </c>
      <c r="AK17" s="13">
        <f t="shared" ref="AK17:AK23" si="36">O17/SUM($M17:$Q17)*100</f>
        <v>47.150907952410769</v>
      </c>
      <c r="AL17" s="36">
        <f t="shared" ref="AL17:AL23" si="37">P17/SUM($M17:$Q17)*100</f>
        <v>5.2598622417031935</v>
      </c>
      <c r="AM17" s="98">
        <f t="shared" ref="AM17:AM23" si="38">Q17/SUM($M17:$Q17)*100</f>
        <v>16.405760801502815</v>
      </c>
      <c r="AN17" s="28">
        <f t="shared" ref="AN17:AN23" si="39">R17/SUM($R17:$V17)*100</f>
        <v>5.0093926111458984</v>
      </c>
      <c r="AO17" s="13">
        <f t="shared" ref="AO17:AO23" si="40">S17/SUM($R17:$V17)*100</f>
        <v>16.781465247338762</v>
      </c>
      <c r="AP17" s="13">
        <f t="shared" ref="AP17:AP23" si="41">T17/SUM($R17:$V17)*100</f>
        <v>35.190983093299941</v>
      </c>
      <c r="AQ17" s="13">
        <f t="shared" ref="AQ17:AQ23" si="42">U17/SUM($R17:$V17)*100</f>
        <v>4.257983719474014</v>
      </c>
      <c r="AR17" s="13">
        <f t="shared" ref="AR17:AR23" si="43">V17/SUM($R17:$V17)*100</f>
        <v>38.76017532874139</v>
      </c>
    </row>
    <row r="18" spans="2:44" x14ac:dyDescent="0.25">
      <c r="B18" s="9" t="s">
        <v>47</v>
      </c>
      <c r="C18" s="10">
        <v>50</v>
      </c>
      <c r="D18" s="10">
        <v>68</v>
      </c>
      <c r="E18" s="10">
        <v>321</v>
      </c>
      <c r="F18" s="26">
        <v>35</v>
      </c>
      <c r="G18" s="54">
        <v>128</v>
      </c>
      <c r="H18" s="65">
        <v>12</v>
      </c>
      <c r="I18" s="10">
        <v>116</v>
      </c>
      <c r="J18" s="10">
        <v>289</v>
      </c>
      <c r="K18" s="26">
        <v>30</v>
      </c>
      <c r="L18" s="66">
        <v>155</v>
      </c>
      <c r="M18" s="77">
        <v>68</v>
      </c>
      <c r="N18" s="10">
        <v>103</v>
      </c>
      <c r="O18" s="10">
        <v>265</v>
      </c>
      <c r="P18" s="26">
        <v>34</v>
      </c>
      <c r="Q18" s="78">
        <v>132</v>
      </c>
      <c r="R18" s="30">
        <v>17</v>
      </c>
      <c r="S18" s="10">
        <v>64</v>
      </c>
      <c r="T18" s="10">
        <v>247</v>
      </c>
      <c r="U18" s="10">
        <v>36</v>
      </c>
      <c r="V18" s="10">
        <v>238</v>
      </c>
      <c r="X18" s="9" t="s">
        <v>47</v>
      </c>
      <c r="Y18" s="13">
        <f t="shared" si="24"/>
        <v>8.3056478405315612</v>
      </c>
      <c r="Z18" s="13">
        <f t="shared" si="25"/>
        <v>11.295681063122924</v>
      </c>
      <c r="AA18" s="13">
        <f t="shared" si="26"/>
        <v>53.322259136212622</v>
      </c>
      <c r="AB18" s="36">
        <f t="shared" si="27"/>
        <v>5.8139534883720927</v>
      </c>
      <c r="AC18" s="83">
        <f t="shared" si="28"/>
        <v>21.262458471760798</v>
      </c>
      <c r="AD18" s="89">
        <f t="shared" si="29"/>
        <v>1.9933554817275747</v>
      </c>
      <c r="AE18" s="13">
        <f t="shared" si="30"/>
        <v>19.269102990033225</v>
      </c>
      <c r="AF18" s="13">
        <f t="shared" si="31"/>
        <v>48.006644518272424</v>
      </c>
      <c r="AG18" s="36">
        <f t="shared" si="32"/>
        <v>4.9833887043189371</v>
      </c>
      <c r="AH18" s="90">
        <f t="shared" si="33"/>
        <v>25.747508305647841</v>
      </c>
      <c r="AI18" s="97">
        <f t="shared" si="34"/>
        <v>11.295681063122924</v>
      </c>
      <c r="AJ18" s="13">
        <f t="shared" si="35"/>
        <v>17.109634551495017</v>
      </c>
      <c r="AK18" s="13">
        <f t="shared" si="36"/>
        <v>44.019933554817278</v>
      </c>
      <c r="AL18" s="36">
        <f t="shared" si="37"/>
        <v>5.6478405315614619</v>
      </c>
      <c r="AM18" s="98">
        <f t="shared" si="38"/>
        <v>21.926910299003321</v>
      </c>
      <c r="AN18" s="28">
        <f t="shared" si="39"/>
        <v>2.823920265780731</v>
      </c>
      <c r="AO18" s="13">
        <f t="shared" si="40"/>
        <v>10.631229235880399</v>
      </c>
      <c r="AP18" s="13">
        <f t="shared" si="41"/>
        <v>41.029900332225914</v>
      </c>
      <c r="AQ18" s="13">
        <f t="shared" si="42"/>
        <v>5.9800664451827243</v>
      </c>
      <c r="AR18" s="13">
        <f t="shared" si="43"/>
        <v>39.534883720930232</v>
      </c>
    </row>
    <row r="19" spans="2:44" x14ac:dyDescent="0.25">
      <c r="B19" s="9" t="s">
        <v>48</v>
      </c>
      <c r="C19" s="10">
        <v>183</v>
      </c>
      <c r="D19" s="10">
        <v>222</v>
      </c>
      <c r="E19" s="10">
        <v>850</v>
      </c>
      <c r="F19" s="26">
        <v>84</v>
      </c>
      <c r="G19" s="54">
        <v>320</v>
      </c>
      <c r="H19" s="65">
        <v>81</v>
      </c>
      <c r="I19" s="10">
        <v>375</v>
      </c>
      <c r="J19" s="10">
        <v>781</v>
      </c>
      <c r="K19" s="26">
        <v>65</v>
      </c>
      <c r="L19" s="66">
        <v>357</v>
      </c>
      <c r="M19" s="77">
        <v>258</v>
      </c>
      <c r="N19" s="10">
        <v>310</v>
      </c>
      <c r="O19" s="10">
        <v>729</v>
      </c>
      <c r="P19" s="26">
        <v>62</v>
      </c>
      <c r="Q19" s="78">
        <v>300</v>
      </c>
      <c r="R19" s="30">
        <v>103</v>
      </c>
      <c r="S19" s="10">
        <v>251</v>
      </c>
      <c r="T19" s="10">
        <v>600</v>
      </c>
      <c r="U19" s="10">
        <v>75</v>
      </c>
      <c r="V19" s="10">
        <v>630</v>
      </c>
      <c r="X19" s="9" t="s">
        <v>48</v>
      </c>
      <c r="Y19" s="13">
        <f t="shared" si="24"/>
        <v>11.030741410488245</v>
      </c>
      <c r="Z19" s="13">
        <f t="shared" si="25"/>
        <v>13.381555153707053</v>
      </c>
      <c r="AA19" s="13">
        <f t="shared" si="26"/>
        <v>51.235684147076554</v>
      </c>
      <c r="AB19" s="36">
        <f t="shared" si="27"/>
        <v>5.0632911392405067</v>
      </c>
      <c r="AC19" s="83">
        <f t="shared" si="28"/>
        <v>19.288728149487643</v>
      </c>
      <c r="AD19" s="89">
        <f t="shared" si="29"/>
        <v>4.8824593128390594</v>
      </c>
      <c r="AE19" s="13">
        <f t="shared" si="30"/>
        <v>22.603978300180831</v>
      </c>
      <c r="AF19" s="13">
        <f t="shared" si="31"/>
        <v>47.07655213984328</v>
      </c>
      <c r="AG19" s="36">
        <f t="shared" si="32"/>
        <v>3.918022905364678</v>
      </c>
      <c r="AH19" s="90">
        <f t="shared" si="33"/>
        <v>21.518987341772153</v>
      </c>
      <c r="AI19" s="97">
        <f t="shared" si="34"/>
        <v>15.551537070524413</v>
      </c>
      <c r="AJ19" s="13">
        <f t="shared" si="35"/>
        <v>18.685955394816155</v>
      </c>
      <c r="AK19" s="13">
        <f t="shared" si="36"/>
        <v>43.942133815551536</v>
      </c>
      <c r="AL19" s="36">
        <f t="shared" si="37"/>
        <v>3.7371910789632303</v>
      </c>
      <c r="AM19" s="98">
        <f t="shared" si="38"/>
        <v>18.083182640144667</v>
      </c>
      <c r="AN19" s="28">
        <f t="shared" si="39"/>
        <v>6.2085593731163353</v>
      </c>
      <c r="AO19" s="13">
        <f t="shared" si="40"/>
        <v>15.129596142254369</v>
      </c>
      <c r="AP19" s="13">
        <f t="shared" si="41"/>
        <v>36.166365280289334</v>
      </c>
      <c r="AQ19" s="13">
        <f t="shared" si="42"/>
        <v>4.5207956600361667</v>
      </c>
      <c r="AR19" s="13">
        <f t="shared" si="43"/>
        <v>37.974683544303801</v>
      </c>
    </row>
    <row r="20" spans="2:44" x14ac:dyDescent="0.25">
      <c r="B20" s="9" t="s">
        <v>49</v>
      </c>
      <c r="C20" s="10">
        <v>26</v>
      </c>
      <c r="D20" s="10">
        <v>26</v>
      </c>
      <c r="E20" s="10">
        <v>80</v>
      </c>
      <c r="F20" s="26">
        <v>12</v>
      </c>
      <c r="G20" s="54">
        <v>36</v>
      </c>
      <c r="H20" s="65">
        <v>3</v>
      </c>
      <c r="I20" s="10">
        <v>48</v>
      </c>
      <c r="J20" s="10">
        <v>75</v>
      </c>
      <c r="K20" s="26">
        <v>9</v>
      </c>
      <c r="L20" s="66">
        <v>45</v>
      </c>
      <c r="M20" s="77">
        <v>26</v>
      </c>
      <c r="N20" s="10">
        <v>42</v>
      </c>
      <c r="O20" s="10">
        <v>75</v>
      </c>
      <c r="P20" s="26">
        <v>12</v>
      </c>
      <c r="Q20" s="78">
        <v>25</v>
      </c>
      <c r="R20" s="30">
        <v>11</v>
      </c>
      <c r="S20" s="10">
        <v>31</v>
      </c>
      <c r="T20" s="10">
        <v>57</v>
      </c>
      <c r="U20" s="10">
        <v>7</v>
      </c>
      <c r="V20" s="10">
        <v>74</v>
      </c>
      <c r="X20" s="9" t="s">
        <v>49</v>
      </c>
      <c r="Y20" s="13">
        <f t="shared" si="24"/>
        <v>14.444444444444443</v>
      </c>
      <c r="Z20" s="13">
        <f t="shared" si="25"/>
        <v>14.444444444444443</v>
      </c>
      <c r="AA20" s="13">
        <f t="shared" si="26"/>
        <v>44.444444444444443</v>
      </c>
      <c r="AB20" s="36">
        <f t="shared" si="27"/>
        <v>6.666666666666667</v>
      </c>
      <c r="AC20" s="83">
        <f t="shared" si="28"/>
        <v>20</v>
      </c>
      <c r="AD20" s="89">
        <f t="shared" si="29"/>
        <v>1.6666666666666667</v>
      </c>
      <c r="AE20" s="13">
        <f t="shared" si="30"/>
        <v>26.666666666666668</v>
      </c>
      <c r="AF20" s="13">
        <f t="shared" si="31"/>
        <v>41.666666666666671</v>
      </c>
      <c r="AG20" s="36">
        <f t="shared" si="32"/>
        <v>5</v>
      </c>
      <c r="AH20" s="90">
        <f t="shared" si="33"/>
        <v>25</v>
      </c>
      <c r="AI20" s="97">
        <f t="shared" si="34"/>
        <v>14.444444444444443</v>
      </c>
      <c r="AJ20" s="13">
        <f t="shared" si="35"/>
        <v>23.333333333333332</v>
      </c>
      <c r="AK20" s="13">
        <f t="shared" si="36"/>
        <v>41.666666666666671</v>
      </c>
      <c r="AL20" s="36">
        <f t="shared" si="37"/>
        <v>6.666666666666667</v>
      </c>
      <c r="AM20" s="98">
        <f t="shared" si="38"/>
        <v>13.888888888888889</v>
      </c>
      <c r="AN20" s="28">
        <f t="shared" si="39"/>
        <v>6.1111111111111107</v>
      </c>
      <c r="AO20" s="13">
        <f t="shared" si="40"/>
        <v>17.222222222222221</v>
      </c>
      <c r="AP20" s="13">
        <f t="shared" si="41"/>
        <v>31.666666666666664</v>
      </c>
      <c r="AQ20" s="13">
        <f t="shared" si="42"/>
        <v>3.8888888888888888</v>
      </c>
      <c r="AR20" s="13">
        <f t="shared" si="43"/>
        <v>41.111111111111107</v>
      </c>
    </row>
    <row r="21" spans="2:44" x14ac:dyDescent="0.25">
      <c r="B21" s="9" t="s">
        <v>50</v>
      </c>
      <c r="C21" s="10">
        <v>51</v>
      </c>
      <c r="D21" s="10">
        <v>57</v>
      </c>
      <c r="E21" s="10">
        <v>97</v>
      </c>
      <c r="F21" s="26">
        <v>15</v>
      </c>
      <c r="G21" s="54">
        <v>100</v>
      </c>
      <c r="H21" s="65">
        <v>38</v>
      </c>
      <c r="I21" s="10">
        <v>94</v>
      </c>
      <c r="J21" s="10">
        <v>78</v>
      </c>
      <c r="K21" s="26">
        <v>8</v>
      </c>
      <c r="L21" s="66">
        <v>102</v>
      </c>
      <c r="M21" s="77">
        <v>62</v>
      </c>
      <c r="N21" s="10">
        <v>84</v>
      </c>
      <c r="O21" s="10">
        <v>75</v>
      </c>
      <c r="P21" s="26">
        <v>11</v>
      </c>
      <c r="Q21" s="78">
        <v>88</v>
      </c>
      <c r="R21" s="30">
        <v>24</v>
      </c>
      <c r="S21" s="10">
        <v>74</v>
      </c>
      <c r="T21" s="10">
        <v>59</v>
      </c>
      <c r="U21" s="10">
        <v>20</v>
      </c>
      <c r="V21" s="10">
        <v>143</v>
      </c>
      <c r="X21" s="9" t="s">
        <v>50</v>
      </c>
      <c r="Y21" s="13">
        <f t="shared" si="24"/>
        <v>15.937499999999998</v>
      </c>
      <c r="Z21" s="13">
        <f t="shared" si="25"/>
        <v>17.8125</v>
      </c>
      <c r="AA21" s="13">
        <f t="shared" si="26"/>
        <v>30.312499999999996</v>
      </c>
      <c r="AB21" s="36">
        <f t="shared" si="27"/>
        <v>4.6875</v>
      </c>
      <c r="AC21" s="83">
        <f t="shared" si="28"/>
        <v>31.25</v>
      </c>
      <c r="AD21" s="89">
        <f t="shared" si="29"/>
        <v>11.875</v>
      </c>
      <c r="AE21" s="13">
        <f t="shared" si="30"/>
        <v>29.375</v>
      </c>
      <c r="AF21" s="13">
        <f t="shared" si="31"/>
        <v>24.375</v>
      </c>
      <c r="AG21" s="36">
        <f t="shared" si="32"/>
        <v>2.5</v>
      </c>
      <c r="AH21" s="90">
        <f t="shared" si="33"/>
        <v>31.874999999999996</v>
      </c>
      <c r="AI21" s="97">
        <f t="shared" si="34"/>
        <v>19.375</v>
      </c>
      <c r="AJ21" s="13">
        <f t="shared" si="35"/>
        <v>26.25</v>
      </c>
      <c r="AK21" s="13">
        <f t="shared" si="36"/>
        <v>23.4375</v>
      </c>
      <c r="AL21" s="36">
        <f t="shared" si="37"/>
        <v>3.4375000000000004</v>
      </c>
      <c r="AM21" s="98">
        <f>Q21/SUM($M21:$Q21)*100</f>
        <v>27.500000000000004</v>
      </c>
      <c r="AN21" s="28">
        <f t="shared" si="39"/>
        <v>7.5</v>
      </c>
      <c r="AO21" s="13">
        <f t="shared" si="40"/>
        <v>23.125</v>
      </c>
      <c r="AP21" s="13">
        <f t="shared" si="41"/>
        <v>18.4375</v>
      </c>
      <c r="AQ21" s="13">
        <f t="shared" si="42"/>
        <v>6.25</v>
      </c>
      <c r="AR21" s="13">
        <f t="shared" si="43"/>
        <v>44.6875</v>
      </c>
    </row>
    <row r="22" spans="2:44" x14ac:dyDescent="0.25">
      <c r="B22" s="9" t="s">
        <v>51</v>
      </c>
      <c r="C22" s="10">
        <v>20</v>
      </c>
      <c r="D22" s="10">
        <v>20</v>
      </c>
      <c r="E22" s="10">
        <v>118</v>
      </c>
      <c r="F22" s="26">
        <v>9</v>
      </c>
      <c r="G22" s="54">
        <v>47</v>
      </c>
      <c r="H22" s="65">
        <v>2</v>
      </c>
      <c r="I22" s="10">
        <v>49</v>
      </c>
      <c r="J22" s="10">
        <v>107</v>
      </c>
      <c r="K22" s="26">
        <v>10</v>
      </c>
      <c r="L22" s="66">
        <v>46</v>
      </c>
      <c r="M22" s="77">
        <v>41</v>
      </c>
      <c r="N22" s="10">
        <v>45</v>
      </c>
      <c r="O22" s="10">
        <v>87</v>
      </c>
      <c r="P22" s="26">
        <v>8</v>
      </c>
      <c r="Q22" s="78">
        <v>33</v>
      </c>
      <c r="R22" s="30">
        <v>9</v>
      </c>
      <c r="S22" s="10">
        <v>36</v>
      </c>
      <c r="T22" s="10">
        <v>73</v>
      </c>
      <c r="U22" s="10">
        <v>14</v>
      </c>
      <c r="V22" s="10">
        <v>82</v>
      </c>
      <c r="X22" s="9" t="s">
        <v>51</v>
      </c>
      <c r="Y22" s="13">
        <f t="shared" si="24"/>
        <v>9.3457943925233646</v>
      </c>
      <c r="Z22" s="13">
        <f t="shared" si="25"/>
        <v>9.3457943925233646</v>
      </c>
      <c r="AA22" s="13">
        <f t="shared" si="26"/>
        <v>55.140186915887845</v>
      </c>
      <c r="AB22" s="36">
        <f t="shared" si="27"/>
        <v>4.2056074766355138</v>
      </c>
      <c r="AC22" s="83">
        <f t="shared" si="28"/>
        <v>21.962616822429908</v>
      </c>
      <c r="AD22" s="89">
        <f t="shared" si="29"/>
        <v>0.93457943925233633</v>
      </c>
      <c r="AE22" s="13">
        <f t="shared" si="30"/>
        <v>22.897196261682243</v>
      </c>
      <c r="AF22" s="13">
        <f t="shared" si="31"/>
        <v>50</v>
      </c>
      <c r="AG22" s="36">
        <f t="shared" si="32"/>
        <v>4.6728971962616823</v>
      </c>
      <c r="AH22" s="90">
        <f t="shared" si="33"/>
        <v>21.495327102803738</v>
      </c>
      <c r="AI22" s="97">
        <f t="shared" si="34"/>
        <v>19.158878504672895</v>
      </c>
      <c r="AJ22" s="13">
        <f t="shared" si="35"/>
        <v>21.028037383177569</v>
      </c>
      <c r="AK22" s="13">
        <f t="shared" si="36"/>
        <v>40.654205607476634</v>
      </c>
      <c r="AL22" s="36">
        <f t="shared" si="37"/>
        <v>3.7383177570093453</v>
      </c>
      <c r="AM22" s="98">
        <f t="shared" si="38"/>
        <v>15.420560747663551</v>
      </c>
      <c r="AN22" s="28">
        <f t="shared" si="39"/>
        <v>4.2056074766355138</v>
      </c>
      <c r="AO22" s="13">
        <f t="shared" si="40"/>
        <v>16.822429906542055</v>
      </c>
      <c r="AP22" s="13">
        <f t="shared" si="41"/>
        <v>34.112149532710276</v>
      </c>
      <c r="AQ22" s="13">
        <f t="shared" si="42"/>
        <v>6.5420560747663545</v>
      </c>
      <c r="AR22" s="13">
        <f t="shared" si="43"/>
        <v>38.31775700934579</v>
      </c>
    </row>
    <row r="23" spans="2:44" x14ac:dyDescent="0.25">
      <c r="B23" s="9" t="s">
        <v>52</v>
      </c>
      <c r="C23" s="10">
        <v>98</v>
      </c>
      <c r="D23" s="10">
        <v>129</v>
      </c>
      <c r="E23" s="10">
        <v>435</v>
      </c>
      <c r="F23" s="26">
        <v>43</v>
      </c>
      <c r="G23" s="54">
        <v>177</v>
      </c>
      <c r="H23" s="65">
        <v>26</v>
      </c>
      <c r="I23" s="10">
        <v>216</v>
      </c>
      <c r="J23" s="10">
        <v>407</v>
      </c>
      <c r="K23" s="26">
        <v>34</v>
      </c>
      <c r="L23" s="66">
        <v>199</v>
      </c>
      <c r="M23" s="77">
        <v>140</v>
      </c>
      <c r="N23" s="10">
        <v>214</v>
      </c>
      <c r="O23" s="10">
        <v>333</v>
      </c>
      <c r="P23" s="26">
        <v>33</v>
      </c>
      <c r="Q23" s="78">
        <v>162</v>
      </c>
      <c r="R23" s="30">
        <v>51</v>
      </c>
      <c r="S23" s="10">
        <v>170</v>
      </c>
      <c r="T23" s="10">
        <v>287</v>
      </c>
      <c r="U23" s="10">
        <v>40</v>
      </c>
      <c r="V23" s="10">
        <v>334</v>
      </c>
      <c r="X23" s="9" t="s">
        <v>52</v>
      </c>
      <c r="Y23" s="13">
        <f t="shared" si="24"/>
        <v>11.111111111111111</v>
      </c>
      <c r="Z23" s="13">
        <f t="shared" si="25"/>
        <v>14.625850340136054</v>
      </c>
      <c r="AA23" s="13">
        <f t="shared" si="26"/>
        <v>49.319727891156461</v>
      </c>
      <c r="AB23" s="36">
        <f t="shared" si="27"/>
        <v>4.8752834467120181</v>
      </c>
      <c r="AC23" s="83">
        <f t="shared" si="28"/>
        <v>20.068027210884352</v>
      </c>
      <c r="AD23" s="89">
        <f t="shared" si="29"/>
        <v>2.947845804988662</v>
      </c>
      <c r="AE23" s="13">
        <f t="shared" si="30"/>
        <v>24.489795918367346</v>
      </c>
      <c r="AF23" s="13">
        <f t="shared" si="31"/>
        <v>46.145124716553291</v>
      </c>
      <c r="AG23" s="36">
        <f t="shared" si="32"/>
        <v>3.8548752834467117</v>
      </c>
      <c r="AH23" s="90">
        <f t="shared" si="33"/>
        <v>22.562358276643991</v>
      </c>
      <c r="AI23" s="97">
        <f t="shared" si="34"/>
        <v>15.873015873015872</v>
      </c>
      <c r="AJ23" s="13">
        <f t="shared" si="35"/>
        <v>24.263038548752835</v>
      </c>
      <c r="AK23" s="13">
        <f t="shared" si="36"/>
        <v>37.755102040816325</v>
      </c>
      <c r="AL23" s="36">
        <f t="shared" si="37"/>
        <v>3.7414965986394559</v>
      </c>
      <c r="AM23" s="98">
        <f t="shared" si="38"/>
        <v>18.367346938775512</v>
      </c>
      <c r="AN23" s="28">
        <f t="shared" si="39"/>
        <v>5.7823129251700678</v>
      </c>
      <c r="AO23" s="13">
        <f t="shared" si="40"/>
        <v>19.274376417233562</v>
      </c>
      <c r="AP23" s="13">
        <f t="shared" si="41"/>
        <v>32.539682539682538</v>
      </c>
      <c r="AQ23" s="13">
        <f t="shared" si="42"/>
        <v>4.5351473922902494</v>
      </c>
      <c r="AR23" s="13">
        <f t="shared" si="43"/>
        <v>37.868480725623584</v>
      </c>
    </row>
    <row r="24" spans="2:44" x14ac:dyDescent="0.25">
      <c r="B24" s="4" t="s">
        <v>83</v>
      </c>
      <c r="C24" s="19"/>
      <c r="D24" s="19"/>
      <c r="E24" s="19"/>
      <c r="F24" s="55"/>
      <c r="G24" s="56"/>
      <c r="H24" s="67"/>
      <c r="I24" s="55"/>
      <c r="J24" s="4"/>
      <c r="K24" s="19"/>
      <c r="L24" s="231"/>
      <c r="M24" s="232"/>
      <c r="N24" s="55"/>
      <c r="O24" s="4"/>
      <c r="P24" s="4"/>
      <c r="Q24" s="99"/>
      <c r="X24" s="4" t="s">
        <v>83</v>
      </c>
      <c r="Y24" s="19"/>
      <c r="Z24" s="19"/>
      <c r="AA24" s="19"/>
      <c r="AB24" s="55"/>
      <c r="AC24" s="56"/>
      <c r="AD24" s="67"/>
      <c r="AE24" s="55"/>
      <c r="AF24" s="4"/>
      <c r="AG24" s="19"/>
      <c r="AH24" s="231"/>
      <c r="AI24" s="232"/>
      <c r="AJ24" s="55"/>
      <c r="AK24" s="4"/>
      <c r="AL24" s="4"/>
      <c r="AM24" s="99"/>
    </row>
    <row r="25" spans="2:44" x14ac:dyDescent="0.25">
      <c r="B25" s="9" t="s">
        <v>84</v>
      </c>
      <c r="C25" s="10">
        <v>438</v>
      </c>
      <c r="D25" s="10">
        <v>551</v>
      </c>
      <c r="E25" s="10">
        <v>1948</v>
      </c>
      <c r="F25" s="26">
        <v>196</v>
      </c>
      <c r="G25" s="54">
        <v>828</v>
      </c>
      <c r="H25" s="65">
        <v>161</v>
      </c>
      <c r="I25" s="10">
        <v>936</v>
      </c>
      <c r="J25" s="10">
        <v>1797</v>
      </c>
      <c r="K25" s="26">
        <v>154</v>
      </c>
      <c r="L25" s="66">
        <v>913</v>
      </c>
      <c r="M25" s="77">
        <v>601</v>
      </c>
      <c r="N25" s="10">
        <v>796</v>
      </c>
      <c r="O25" s="10">
        <v>1635</v>
      </c>
      <c r="P25" s="26">
        <v>165</v>
      </c>
      <c r="Q25" s="78">
        <v>764</v>
      </c>
      <c r="R25" s="30">
        <v>217</v>
      </c>
      <c r="S25" s="10">
        <v>643</v>
      </c>
      <c r="T25" s="10">
        <v>1385</v>
      </c>
      <c r="U25" s="10">
        <v>195</v>
      </c>
      <c r="V25" s="10">
        <v>1521</v>
      </c>
      <c r="X25" s="9" t="s">
        <v>84</v>
      </c>
      <c r="Y25" s="40">
        <f t="shared" ref="Y25:Y26" si="44">C25/SUM($C25:$G25)*100</f>
        <v>11.057813683413279</v>
      </c>
      <c r="Z25" s="40">
        <f t="shared" ref="Z25:Z26" si="45">D25/SUM($C25:$G25)*100</f>
        <v>13.910628629134056</v>
      </c>
      <c r="AA25" s="40">
        <f t="shared" ref="AA25:AA26" si="46">E25/SUM($C25:$G25)*100</f>
        <v>49.179500126230749</v>
      </c>
      <c r="AB25" s="43">
        <f t="shared" ref="AB25:AB26" si="47">F25/SUM($C25:$G25)*100</f>
        <v>4.9482453925776317</v>
      </c>
      <c r="AC25" s="100">
        <f t="shared" ref="AC25:AC26" si="48">G25/SUM($C25:$G25)*100</f>
        <v>20.903812168644283</v>
      </c>
      <c r="AD25" s="233">
        <f t="shared" ref="AD25:AD26" si="49">H25/SUM($H25:$L25)*100</f>
        <v>4.064630143903055</v>
      </c>
      <c r="AE25" s="40">
        <f t="shared" ref="AE25:AE26" si="50">I25/SUM($H25:$L25)*100</f>
        <v>23.630396364554407</v>
      </c>
      <c r="AF25" s="40">
        <f t="shared" ref="AF25:AF26" si="51">J25/SUM($H25:$L25)*100</f>
        <v>45.367331481949002</v>
      </c>
      <c r="AG25" s="43">
        <f t="shared" ref="AG25:AG26" si="52">K25/SUM($H25:$L25)*100</f>
        <v>3.8879070941681393</v>
      </c>
      <c r="AH25" s="234">
        <f t="shared" ref="AH25:AH26" si="53">L25/SUM($H25:$L25)*100</f>
        <v>23.0497349154254</v>
      </c>
      <c r="AI25" s="235">
        <f t="shared" ref="AI25:AI26" si="54">M25/SUM($M25:$Q25)*100</f>
        <v>15.172936127240597</v>
      </c>
      <c r="AJ25" s="40">
        <f t="shared" ref="AJ25:AJ26" si="55">N25/SUM($M25:$Q25)*100</f>
        <v>20.095935369856097</v>
      </c>
      <c r="AK25" s="40">
        <f t="shared" ref="AK25:AK26" si="56">O25/SUM($M25:$Q25)*100</f>
        <v>41.27745518808382</v>
      </c>
      <c r="AL25" s="43">
        <f t="shared" ref="AL25:AL26" si="57">P25/SUM($M25:$Q25)*100</f>
        <v>4.1656147437515774</v>
      </c>
      <c r="AM25" s="236">
        <f t="shared" ref="AM25:AM26" si="58">Q25/SUM($M25:$Q25)*100</f>
        <v>19.288058571067911</v>
      </c>
      <c r="AN25" s="42">
        <f t="shared" ref="AN25:AN26" si="59">R25/SUM($R25:$V25)*100</f>
        <v>5.478414541782378</v>
      </c>
      <c r="AO25" s="40">
        <f t="shared" ref="AO25:AO26" si="60">S25/SUM($R25:$V25)*100</f>
        <v>16.233274425650087</v>
      </c>
      <c r="AP25" s="40">
        <f t="shared" ref="AP25:AP26" si="61">T25/SUM($R25:$V25)*100</f>
        <v>34.965917697551127</v>
      </c>
      <c r="AQ25" s="40">
        <f t="shared" ref="AQ25:AQ26" si="62">U25/SUM($R25:$V25)*100</f>
        <v>4.9229992426155018</v>
      </c>
      <c r="AR25" s="40">
        <f t="shared" ref="AR25:AR26" si="63">V25/SUM($R25:$V25)*100</f>
        <v>38.399394092400904</v>
      </c>
    </row>
    <row r="26" spans="2:44" x14ac:dyDescent="0.25">
      <c r="B26" s="9" t="s">
        <v>85</v>
      </c>
      <c r="C26" s="10">
        <v>254</v>
      </c>
      <c r="D26" s="10">
        <v>193</v>
      </c>
      <c r="E26" s="10">
        <v>701</v>
      </c>
      <c r="F26" s="26">
        <v>72</v>
      </c>
      <c r="G26" s="54">
        <v>273</v>
      </c>
      <c r="H26" s="65">
        <v>94</v>
      </c>
      <c r="I26" s="10">
        <v>438</v>
      </c>
      <c r="J26" s="10">
        <v>622</v>
      </c>
      <c r="K26" s="26">
        <v>61</v>
      </c>
      <c r="L26" s="66">
        <v>278</v>
      </c>
      <c r="M26" s="77">
        <v>208</v>
      </c>
      <c r="N26" s="10">
        <v>286</v>
      </c>
      <c r="O26" s="10">
        <v>682</v>
      </c>
      <c r="P26" s="26">
        <v>79</v>
      </c>
      <c r="Q26" s="78">
        <v>238</v>
      </c>
      <c r="R26" s="30">
        <v>78</v>
      </c>
      <c r="S26" s="10">
        <v>251</v>
      </c>
      <c r="T26" s="10">
        <v>500</v>
      </c>
      <c r="U26" s="10">
        <v>65</v>
      </c>
      <c r="V26" s="10">
        <v>599</v>
      </c>
      <c r="X26" s="9" t="s">
        <v>85</v>
      </c>
      <c r="Y26" s="40">
        <f t="shared" si="44"/>
        <v>17.012726054922975</v>
      </c>
      <c r="Z26" s="40">
        <f t="shared" si="45"/>
        <v>12.926992632283993</v>
      </c>
      <c r="AA26" s="40">
        <f t="shared" si="46"/>
        <v>46.952444742129941</v>
      </c>
      <c r="AB26" s="43">
        <f t="shared" si="47"/>
        <v>4.8225050234427327</v>
      </c>
      <c r="AC26" s="100">
        <f t="shared" si="48"/>
        <v>18.285331547220363</v>
      </c>
      <c r="AD26" s="233">
        <f t="shared" si="49"/>
        <v>6.2960482250502343</v>
      </c>
      <c r="AE26" s="40">
        <f t="shared" si="50"/>
        <v>29.336905559276627</v>
      </c>
      <c r="AF26" s="40">
        <f t="shared" si="51"/>
        <v>41.661085063630274</v>
      </c>
      <c r="AG26" s="43">
        <f t="shared" si="52"/>
        <v>4.0857334226389819</v>
      </c>
      <c r="AH26" s="234">
        <f t="shared" si="53"/>
        <v>18.620227729403886</v>
      </c>
      <c r="AI26" s="235">
        <f t="shared" si="54"/>
        <v>13.931681178834562</v>
      </c>
      <c r="AJ26" s="40">
        <f t="shared" si="55"/>
        <v>19.156061620897521</v>
      </c>
      <c r="AK26" s="40">
        <f t="shared" si="56"/>
        <v>45.679839249832554</v>
      </c>
      <c r="AL26" s="43">
        <f t="shared" si="57"/>
        <v>5.2913596784996653</v>
      </c>
      <c r="AM26" s="236">
        <f t="shared" si="58"/>
        <v>15.941058271935699</v>
      </c>
      <c r="AN26" s="42">
        <f t="shared" si="59"/>
        <v>5.2243804420629605</v>
      </c>
      <c r="AO26" s="40">
        <f t="shared" si="60"/>
        <v>16.811788345612861</v>
      </c>
      <c r="AP26" s="40">
        <f t="shared" si="61"/>
        <v>33.489618218352312</v>
      </c>
      <c r="AQ26" s="40">
        <f t="shared" si="62"/>
        <v>4.3536503683858001</v>
      </c>
      <c r="AR26" s="40">
        <f t="shared" si="63"/>
        <v>40.120562625586068</v>
      </c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1:10" ht="18" x14ac:dyDescent="0.25">
      <c r="B1" s="1" t="s">
        <v>66</v>
      </c>
    </row>
    <row r="2" spans="1:10" ht="18" x14ac:dyDescent="0.25">
      <c r="A2" s="31"/>
      <c r="B2" s="1" t="s">
        <v>128</v>
      </c>
    </row>
    <row r="3" spans="1:10" x14ac:dyDescent="0.25">
      <c r="B3" s="32" t="s">
        <v>69</v>
      </c>
    </row>
    <row r="4" spans="1:10" ht="18" customHeight="1" x14ac:dyDescent="0.25">
      <c r="B4" s="1" t="s">
        <v>125</v>
      </c>
      <c r="C4" s="1"/>
      <c r="D4" s="1"/>
      <c r="E4" s="1"/>
    </row>
    <row r="5" spans="1:10" ht="4.5" customHeight="1" x14ac:dyDescent="0.25"/>
    <row r="6" spans="1:10" x14ac:dyDescent="0.25">
      <c r="B6" s="20" t="s">
        <v>63</v>
      </c>
      <c r="G6" s="2" t="s">
        <v>64</v>
      </c>
    </row>
    <row r="7" spans="1:10" x14ac:dyDescent="0.25">
      <c r="B7" s="3" t="s">
        <v>0</v>
      </c>
      <c r="C7" s="3" t="s">
        <v>38</v>
      </c>
      <c r="D7" s="3" t="s">
        <v>39</v>
      </c>
      <c r="E7" s="3" t="s">
        <v>29</v>
      </c>
      <c r="G7" s="3" t="s">
        <v>0</v>
      </c>
      <c r="H7" s="3" t="s">
        <v>38</v>
      </c>
      <c r="I7" s="3" t="s">
        <v>39</v>
      </c>
      <c r="J7" s="3" t="s">
        <v>29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660</v>
      </c>
      <c r="D9" s="7">
        <v>4086</v>
      </c>
      <c r="E9" s="7">
        <v>708</v>
      </c>
      <c r="G9" s="6" t="s">
        <v>4</v>
      </c>
      <c r="H9" s="11">
        <f>C9/(C9+D9+E9)*100</f>
        <v>12.101210121012102</v>
      </c>
      <c r="I9" s="11">
        <f>D9/(D9+E9+C9)*100</f>
        <v>74.917491749174914</v>
      </c>
      <c r="J9" s="11">
        <f>E9/(E9+D9+C9)*100</f>
        <v>12.981298129812982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71</v>
      </c>
      <c r="D11" s="10">
        <v>897</v>
      </c>
      <c r="E11" s="10">
        <v>139</v>
      </c>
      <c r="G11" s="9" t="s">
        <v>6</v>
      </c>
      <c r="H11" s="13">
        <f t="shared" ref="H11:H22" si="0">C11/(C11+D11+E11)*100</f>
        <v>6.4137308039747074</v>
      </c>
      <c r="I11" s="13">
        <f t="shared" ref="I11:I22" si="1">D11/(D11+E11+C11)*100</f>
        <v>81.029810298102973</v>
      </c>
      <c r="J11" s="13">
        <f t="shared" ref="J11:J22" si="2">E11/(E11+D11+C11)*100</f>
        <v>12.556458897922312</v>
      </c>
    </row>
    <row r="12" spans="1:10" x14ac:dyDescent="0.25">
      <c r="B12" s="9" t="s">
        <v>7</v>
      </c>
      <c r="C12" s="10">
        <v>224</v>
      </c>
      <c r="D12" s="10">
        <v>1457</v>
      </c>
      <c r="E12" s="10">
        <v>240</v>
      </c>
      <c r="G12" s="9" t="s">
        <v>7</v>
      </c>
      <c r="H12" s="13">
        <f t="shared" si="0"/>
        <v>11.660593440916189</v>
      </c>
      <c r="I12" s="13">
        <f t="shared" si="1"/>
        <v>75.845913586673603</v>
      </c>
      <c r="J12" s="13">
        <f t="shared" si="2"/>
        <v>12.493492972410202</v>
      </c>
    </row>
    <row r="13" spans="1:10" x14ac:dyDescent="0.25">
      <c r="B13" s="9" t="s">
        <v>8</v>
      </c>
      <c r="C13" s="10">
        <v>244</v>
      </c>
      <c r="D13" s="10">
        <v>1161</v>
      </c>
      <c r="E13" s="10">
        <v>239</v>
      </c>
      <c r="G13" s="9" t="s">
        <v>8</v>
      </c>
      <c r="H13" s="13">
        <f t="shared" si="0"/>
        <v>14.841849148418493</v>
      </c>
      <c r="I13" s="13">
        <f t="shared" si="1"/>
        <v>70.620437956204384</v>
      </c>
      <c r="J13" s="13">
        <f t="shared" si="2"/>
        <v>14.537712895377128</v>
      </c>
    </row>
    <row r="14" spans="1:10" x14ac:dyDescent="0.25">
      <c r="B14" s="9" t="s">
        <v>9</v>
      </c>
      <c r="C14" s="10">
        <v>121</v>
      </c>
      <c r="D14" s="10">
        <v>571</v>
      </c>
      <c r="E14" s="10">
        <v>90</v>
      </c>
      <c r="G14" s="9" t="s">
        <v>9</v>
      </c>
      <c r="H14" s="13">
        <f t="shared" si="0"/>
        <v>15.473145780051151</v>
      </c>
      <c r="I14" s="13">
        <f t="shared" si="1"/>
        <v>73.01790281329923</v>
      </c>
      <c r="J14" s="13">
        <f t="shared" si="2"/>
        <v>11.508951406649617</v>
      </c>
    </row>
    <row r="15" spans="1:10" x14ac:dyDescent="0.25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 x14ac:dyDescent="0.25">
      <c r="B16" s="9" t="s">
        <v>46</v>
      </c>
      <c r="C16" s="10">
        <v>222</v>
      </c>
      <c r="D16" s="10">
        <v>1188</v>
      </c>
      <c r="E16" s="10">
        <v>187</v>
      </c>
      <c r="G16" s="9" t="s">
        <v>46</v>
      </c>
      <c r="H16" s="13">
        <f t="shared" si="0"/>
        <v>13.901064495929868</v>
      </c>
      <c r="I16" s="13">
        <f t="shared" si="1"/>
        <v>74.38948027551659</v>
      </c>
      <c r="J16" s="13">
        <f t="shared" si="2"/>
        <v>11.709455228553537</v>
      </c>
    </row>
    <row r="17" spans="2:10" x14ac:dyDescent="0.25">
      <c r="B17" s="9" t="s">
        <v>47</v>
      </c>
      <c r="C17" s="10">
        <v>40</v>
      </c>
      <c r="D17" s="10">
        <v>479</v>
      </c>
      <c r="E17" s="10">
        <v>83</v>
      </c>
      <c r="G17" s="9" t="s">
        <v>47</v>
      </c>
      <c r="H17" s="13">
        <f t="shared" si="0"/>
        <v>6.6445182724252501</v>
      </c>
      <c r="I17" s="13">
        <f t="shared" si="1"/>
        <v>79.568106312292358</v>
      </c>
      <c r="J17" s="13">
        <f t="shared" si="2"/>
        <v>13.787375415282391</v>
      </c>
    </row>
    <row r="18" spans="2:10" x14ac:dyDescent="0.25">
      <c r="B18" s="9" t="s">
        <v>48</v>
      </c>
      <c r="C18" s="10">
        <v>207</v>
      </c>
      <c r="D18" s="10">
        <v>1249</v>
      </c>
      <c r="E18" s="10">
        <v>203</v>
      </c>
      <c r="G18" s="9" t="s">
        <v>48</v>
      </c>
      <c r="H18" s="13">
        <f t="shared" si="0"/>
        <v>12.477396021699819</v>
      </c>
      <c r="I18" s="13">
        <f t="shared" si="1"/>
        <v>75.286317058468953</v>
      </c>
      <c r="J18" s="13">
        <f t="shared" si="2"/>
        <v>12.236286919831224</v>
      </c>
    </row>
    <row r="19" spans="2:10" x14ac:dyDescent="0.25">
      <c r="B19" s="9" t="s">
        <v>49</v>
      </c>
      <c r="C19" s="10">
        <v>23</v>
      </c>
      <c r="D19" s="10">
        <v>129</v>
      </c>
      <c r="E19" s="10">
        <v>28</v>
      </c>
      <c r="G19" s="9" t="s">
        <v>49</v>
      </c>
      <c r="H19" s="13">
        <f t="shared" si="0"/>
        <v>12.777777777777777</v>
      </c>
      <c r="I19" s="13">
        <f t="shared" si="1"/>
        <v>71.666666666666671</v>
      </c>
      <c r="J19" s="13">
        <f t="shared" si="2"/>
        <v>15.555555555555555</v>
      </c>
    </row>
    <row r="20" spans="2:10" x14ac:dyDescent="0.25">
      <c r="B20" s="9" t="s">
        <v>50</v>
      </c>
      <c r="C20" s="10">
        <v>65</v>
      </c>
      <c r="D20" s="10">
        <v>185</v>
      </c>
      <c r="E20" s="10">
        <v>70</v>
      </c>
      <c r="G20" s="9" t="s">
        <v>50</v>
      </c>
      <c r="H20" s="13">
        <f t="shared" si="0"/>
        <v>20.3125</v>
      </c>
      <c r="I20" s="13">
        <f t="shared" si="1"/>
        <v>57.8125</v>
      </c>
      <c r="J20" s="13">
        <f t="shared" si="2"/>
        <v>21.875</v>
      </c>
    </row>
    <row r="21" spans="2:10" x14ac:dyDescent="0.25">
      <c r="B21" s="9" t="s">
        <v>51</v>
      </c>
      <c r="C21" s="10">
        <v>13</v>
      </c>
      <c r="D21" s="10">
        <v>172</v>
      </c>
      <c r="E21" s="10">
        <v>29</v>
      </c>
      <c r="G21" s="9" t="s">
        <v>51</v>
      </c>
      <c r="H21" s="13">
        <f t="shared" si="0"/>
        <v>6.0747663551401869</v>
      </c>
      <c r="I21" s="13">
        <f t="shared" si="1"/>
        <v>80.373831775700936</v>
      </c>
      <c r="J21" s="13">
        <f t="shared" si="2"/>
        <v>13.551401869158877</v>
      </c>
    </row>
    <row r="22" spans="2:10" x14ac:dyDescent="0.25">
      <c r="B22" s="9" t="s">
        <v>52</v>
      </c>
      <c r="C22" s="10">
        <v>90</v>
      </c>
      <c r="D22" s="10">
        <v>684</v>
      </c>
      <c r="E22" s="10">
        <v>108</v>
      </c>
      <c r="G22" s="9" t="s">
        <v>52</v>
      </c>
      <c r="H22" s="13">
        <f t="shared" si="0"/>
        <v>10.204081632653061</v>
      </c>
      <c r="I22" s="13">
        <f t="shared" si="1"/>
        <v>77.551020408163268</v>
      </c>
      <c r="J22" s="13">
        <f t="shared" si="2"/>
        <v>12.244897959183673</v>
      </c>
    </row>
    <row r="23" spans="2:10" x14ac:dyDescent="0.25">
      <c r="B23" s="4" t="s">
        <v>83</v>
      </c>
      <c r="C23" s="19"/>
      <c r="D23" s="19"/>
      <c r="E23" s="19"/>
      <c r="G23" s="4" t="s">
        <v>83</v>
      </c>
      <c r="H23" s="19"/>
      <c r="I23" s="19"/>
      <c r="J23" s="19"/>
    </row>
    <row r="24" spans="2:10" x14ac:dyDescent="0.25">
      <c r="B24" s="9" t="s">
        <v>84</v>
      </c>
      <c r="C24" s="10">
        <v>446</v>
      </c>
      <c r="D24" s="10">
        <v>3001</v>
      </c>
      <c r="E24" s="10">
        <v>514</v>
      </c>
      <c r="G24" s="9" t="s">
        <v>84</v>
      </c>
      <c r="H24" s="40">
        <f t="shared" ref="H24:H25" si="3">C24/(C24+D24+E24)*100</f>
        <v>11.259782883110326</v>
      </c>
      <c r="I24" s="40">
        <f t="shared" ref="I24:I25" si="4">D24/(D24+E24+C24)*100</f>
        <v>75.76369603635446</v>
      </c>
      <c r="J24" s="40">
        <f t="shared" ref="J24:J25" si="5">E24/(E24+D24+C24)*100</f>
        <v>12.976521080535219</v>
      </c>
    </row>
    <row r="25" spans="2:10" x14ac:dyDescent="0.25">
      <c r="B25" s="9" t="s">
        <v>85</v>
      </c>
      <c r="C25" s="10">
        <v>214</v>
      </c>
      <c r="D25" s="10">
        <v>1085</v>
      </c>
      <c r="E25" s="10">
        <v>194</v>
      </c>
      <c r="G25" s="9" t="s">
        <v>85</v>
      </c>
      <c r="H25" s="40">
        <f t="shared" si="3"/>
        <v>14.333556597454788</v>
      </c>
      <c r="I25" s="40">
        <f t="shared" si="4"/>
        <v>72.672471533824506</v>
      </c>
      <c r="J25" s="40">
        <f t="shared" si="5"/>
        <v>12.993971868720697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0.7109375" customWidth="1"/>
    <col min="4" max="4" width="11.7109375" customWidth="1"/>
    <col min="5" max="6" width="10.7109375" customWidth="1"/>
    <col min="7" max="7" width="12.85546875" customWidth="1"/>
    <col min="8" max="11" width="10.7109375" customWidth="1"/>
    <col min="12" max="12" width="11.5703125" customWidth="1"/>
    <col min="13" max="13" width="10.7109375" customWidth="1"/>
    <col min="14" max="14" width="12.5703125" customWidth="1"/>
    <col min="15" max="16" width="10.7109375" customWidth="1"/>
    <col min="17" max="17" width="11.5703125" customWidth="1"/>
    <col min="18" max="18" width="3.42578125" customWidth="1"/>
    <col min="19" max="19" width="27.7109375" customWidth="1"/>
  </cols>
  <sheetData>
    <row r="1" spans="1:34" ht="18" x14ac:dyDescent="0.25">
      <c r="B1" s="1" t="s">
        <v>66</v>
      </c>
    </row>
    <row r="2" spans="1:34" ht="18" x14ac:dyDescent="0.25">
      <c r="A2" s="31"/>
      <c r="B2" s="1" t="s">
        <v>128</v>
      </c>
    </row>
    <row r="3" spans="1:34" x14ac:dyDescent="0.25">
      <c r="B3" s="32" t="s">
        <v>69</v>
      </c>
    </row>
    <row r="4" spans="1:34" ht="18" customHeight="1" x14ac:dyDescent="0.25">
      <c r="B4" s="1" t="s">
        <v>126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 x14ac:dyDescent="0.25"/>
    <row r="6" spans="1:34" x14ac:dyDescent="0.25">
      <c r="B6" s="20" t="s">
        <v>63</v>
      </c>
      <c r="S6" s="20" t="s">
        <v>64</v>
      </c>
    </row>
    <row r="7" spans="1:34" x14ac:dyDescent="0.25">
      <c r="B7" s="251" t="s">
        <v>0</v>
      </c>
      <c r="C7" s="251" t="s">
        <v>40</v>
      </c>
      <c r="D7" s="251"/>
      <c r="E7" s="251"/>
      <c r="F7" s="251"/>
      <c r="G7" s="253"/>
      <c r="H7" s="254" t="s">
        <v>41</v>
      </c>
      <c r="I7" s="251"/>
      <c r="J7" s="251"/>
      <c r="K7" s="251"/>
      <c r="L7" s="255"/>
      <c r="M7" s="258" t="s">
        <v>42</v>
      </c>
      <c r="N7" s="251"/>
      <c r="O7" s="251"/>
      <c r="P7" s="251"/>
      <c r="Q7" s="251"/>
      <c r="S7" s="251" t="s">
        <v>0</v>
      </c>
      <c r="T7" s="251" t="s">
        <v>40</v>
      </c>
      <c r="U7" s="251"/>
      <c r="V7" s="251"/>
      <c r="W7" s="251"/>
      <c r="X7" s="253"/>
      <c r="Y7" s="254" t="s">
        <v>41</v>
      </c>
      <c r="Z7" s="251"/>
      <c r="AA7" s="251"/>
      <c r="AB7" s="251"/>
      <c r="AC7" s="255"/>
      <c r="AD7" s="258" t="s">
        <v>42</v>
      </c>
      <c r="AE7" s="251"/>
      <c r="AF7" s="251"/>
      <c r="AG7" s="251"/>
      <c r="AH7" s="251"/>
    </row>
    <row r="8" spans="1:34" ht="22.5" x14ac:dyDescent="0.25">
      <c r="B8" s="252"/>
      <c r="C8" s="49" t="s">
        <v>43</v>
      </c>
      <c r="D8" s="49" t="s">
        <v>44</v>
      </c>
      <c r="E8" s="49" t="s">
        <v>45</v>
      </c>
      <c r="F8" s="49" t="s">
        <v>29</v>
      </c>
      <c r="G8" s="50" t="s">
        <v>30</v>
      </c>
      <c r="H8" s="57" t="s">
        <v>43</v>
      </c>
      <c r="I8" s="49" t="s">
        <v>44</v>
      </c>
      <c r="J8" s="49" t="s">
        <v>45</v>
      </c>
      <c r="K8" s="49" t="s">
        <v>29</v>
      </c>
      <c r="L8" s="58" t="s">
        <v>30</v>
      </c>
      <c r="M8" s="24" t="s">
        <v>43</v>
      </c>
      <c r="N8" s="14" t="s">
        <v>44</v>
      </c>
      <c r="O8" s="14" t="s">
        <v>45</v>
      </c>
      <c r="P8" s="14" t="s">
        <v>29</v>
      </c>
      <c r="Q8" s="14" t="s">
        <v>30</v>
      </c>
      <c r="S8" s="252"/>
      <c r="T8" s="49" t="s">
        <v>43</v>
      </c>
      <c r="U8" s="49" t="s">
        <v>44</v>
      </c>
      <c r="V8" s="49" t="s">
        <v>45</v>
      </c>
      <c r="W8" s="49" t="s">
        <v>29</v>
      </c>
      <c r="X8" s="50" t="s">
        <v>30</v>
      </c>
      <c r="Y8" s="57" t="s">
        <v>43</v>
      </c>
      <c r="Z8" s="49" t="s">
        <v>44</v>
      </c>
      <c r="AA8" s="49" t="s">
        <v>45</v>
      </c>
      <c r="AB8" s="49" t="s">
        <v>29</v>
      </c>
      <c r="AC8" s="58" t="s">
        <v>30</v>
      </c>
      <c r="AD8" s="24" t="s">
        <v>43</v>
      </c>
      <c r="AE8" s="14" t="s">
        <v>44</v>
      </c>
      <c r="AF8" s="14" t="s">
        <v>45</v>
      </c>
      <c r="AG8" s="14" t="s">
        <v>29</v>
      </c>
      <c r="AH8" s="14" t="s">
        <v>30</v>
      </c>
    </row>
    <row r="9" spans="1:3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51"/>
      <c r="Y9" s="59"/>
      <c r="Z9" s="5"/>
      <c r="AA9" s="5"/>
      <c r="AB9" s="5"/>
      <c r="AC9" s="60"/>
      <c r="AD9" s="5"/>
      <c r="AE9" s="5"/>
      <c r="AF9" s="5"/>
      <c r="AG9" s="5"/>
      <c r="AH9" s="5"/>
    </row>
    <row r="10" spans="1:34" x14ac:dyDescent="0.25">
      <c r="B10" s="6" t="s">
        <v>4</v>
      </c>
      <c r="C10" s="7">
        <v>82</v>
      </c>
      <c r="D10" s="7">
        <v>319</v>
      </c>
      <c r="E10" s="7">
        <v>152</v>
      </c>
      <c r="F10" s="7">
        <v>54</v>
      </c>
      <c r="G10" s="52">
        <v>53</v>
      </c>
      <c r="H10" s="61">
        <v>55</v>
      </c>
      <c r="I10" s="7">
        <v>212</v>
      </c>
      <c r="J10" s="7">
        <v>49</v>
      </c>
      <c r="K10" s="7">
        <v>50</v>
      </c>
      <c r="L10" s="62">
        <v>294</v>
      </c>
      <c r="M10" s="29">
        <v>14</v>
      </c>
      <c r="N10" s="7">
        <v>110</v>
      </c>
      <c r="O10" s="7">
        <v>21</v>
      </c>
      <c r="P10" s="7">
        <v>62</v>
      </c>
      <c r="Q10" s="7">
        <v>453</v>
      </c>
      <c r="S10" s="6" t="s">
        <v>4</v>
      </c>
      <c r="T10" s="11">
        <f>C10/(C10+D10+E10+F10+G10)*100</f>
        <v>12.424242424242424</v>
      </c>
      <c r="U10" s="11">
        <f>D10/(D10+E10+F10+G10+C10)*100</f>
        <v>48.333333333333336</v>
      </c>
      <c r="V10" s="11">
        <f>E10/(E10+F10+G10+D10+C10)*100</f>
        <v>23.030303030303031</v>
      </c>
      <c r="W10" s="11">
        <f>F10/(F10+G10+E10+D10+C10)*100</f>
        <v>8.1818181818181817</v>
      </c>
      <c r="X10" s="81">
        <f>G10/(C10+D10+E10+F10+G10)*100</f>
        <v>8.0303030303030312</v>
      </c>
      <c r="Y10" s="85">
        <f>H10/(H10+I10+J10+K10+L10)*100</f>
        <v>8.3333333333333321</v>
      </c>
      <c r="Z10" s="11">
        <f>I10/(I10+J10+K10+L10+H10)*100</f>
        <v>32.121212121212125</v>
      </c>
      <c r="AA10" s="11">
        <f>J10/(J10+K10+L10+I10+H10)*100</f>
        <v>7.4242424242424248</v>
      </c>
      <c r="AB10" s="11">
        <f>K10/(K10+L10+J10+I10+H10)*100</f>
        <v>7.5757575757575761</v>
      </c>
      <c r="AC10" s="86">
        <f>L10/(H10+I10+J10+K10+L10)*100</f>
        <v>44.545454545454547</v>
      </c>
      <c r="AD10" s="27">
        <f>M10/(M10+N10+O10+P10+Q10)*100</f>
        <v>2.1212121212121215</v>
      </c>
      <c r="AE10" s="11">
        <f>N10/(N10+O10+P10+Q10+M10)*100</f>
        <v>16.666666666666664</v>
      </c>
      <c r="AF10" s="11">
        <f>O10/(O10+P10+Q10+N10+M10)*100</f>
        <v>3.1818181818181817</v>
      </c>
      <c r="AG10" s="11">
        <f>P10/(P10+Q10+O10+N10+M10)*100</f>
        <v>9.3939393939393927</v>
      </c>
      <c r="AH10" s="11">
        <f>Q10/(M10+N10+O10+P10+Q10)*100</f>
        <v>68.63636363636364</v>
      </c>
    </row>
    <row r="11" spans="1:3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82"/>
      <c r="Y11" s="87"/>
      <c r="Z11" s="12"/>
      <c r="AA11" s="12"/>
      <c r="AB11" s="12"/>
      <c r="AC11" s="88"/>
      <c r="AD11" s="12"/>
      <c r="AE11" s="12"/>
      <c r="AF11" s="12"/>
      <c r="AG11" s="12"/>
      <c r="AH11" s="12"/>
    </row>
    <row r="12" spans="1:34" x14ac:dyDescent="0.25">
      <c r="B12" s="9" t="s">
        <v>6</v>
      </c>
      <c r="C12" s="10">
        <v>8</v>
      </c>
      <c r="D12" s="10">
        <v>23</v>
      </c>
      <c r="E12" s="10">
        <v>26</v>
      </c>
      <c r="F12" s="10">
        <v>9</v>
      </c>
      <c r="G12" s="54">
        <v>5</v>
      </c>
      <c r="H12" s="65">
        <v>5</v>
      </c>
      <c r="I12" s="10">
        <v>18</v>
      </c>
      <c r="J12" s="10">
        <v>4</v>
      </c>
      <c r="K12" s="10">
        <v>10</v>
      </c>
      <c r="L12" s="66">
        <v>34</v>
      </c>
      <c r="M12" s="30">
        <v>3</v>
      </c>
      <c r="N12" s="10">
        <v>8</v>
      </c>
      <c r="O12" s="10">
        <v>3</v>
      </c>
      <c r="P12" s="10">
        <v>10</v>
      </c>
      <c r="Q12" s="10">
        <v>47</v>
      </c>
      <c r="S12" s="9" t="s">
        <v>6</v>
      </c>
      <c r="T12" s="13">
        <f t="shared" ref="T12:T23" si="0">C12/(C12+D12+E12+F12+G12)*100</f>
        <v>11.267605633802818</v>
      </c>
      <c r="U12" s="13">
        <f t="shared" ref="U12:U23" si="1">D12/(D12+E12+F12+G12+C12)*100</f>
        <v>32.394366197183103</v>
      </c>
      <c r="V12" s="13">
        <f t="shared" ref="V12:V23" si="2">E12/(E12+F12+G12+D12+C12)*100</f>
        <v>36.619718309859159</v>
      </c>
      <c r="W12" s="13">
        <f t="shared" ref="W12:W23" si="3">F12/(F12+G12+E12+D12+C12)*100</f>
        <v>12.676056338028168</v>
      </c>
      <c r="X12" s="83">
        <f t="shared" ref="X12:X23" si="4">G12/(C12+D12+E12+F12+G12)*100</f>
        <v>7.042253521126761</v>
      </c>
      <c r="Y12" s="89">
        <f t="shared" ref="Y12:Y23" si="5">H12/(H12+I12+J12+K12+L12)*100</f>
        <v>7.042253521126761</v>
      </c>
      <c r="Z12" s="13">
        <f t="shared" ref="Z12:Z23" si="6">I12/(I12+J12+K12+L12+H12)*100</f>
        <v>25.352112676056336</v>
      </c>
      <c r="AA12" s="13">
        <f t="shared" ref="AA12:AA23" si="7">J12/(J12+K12+L12+I12+H12)*100</f>
        <v>5.6338028169014089</v>
      </c>
      <c r="AB12" s="13">
        <f t="shared" ref="AB12:AB23" si="8">K12/(K12+L12+J12+I12+H12)*100</f>
        <v>14.084507042253522</v>
      </c>
      <c r="AC12" s="90">
        <f t="shared" ref="AC12:AC23" si="9">L12/(H12+I12+J12+K12+L12)*100</f>
        <v>47.887323943661968</v>
      </c>
      <c r="AD12" s="28">
        <f t="shared" ref="AD12:AD23" si="10">M12/(M12+N12+O12+P12+Q12)*100</f>
        <v>4.225352112676056</v>
      </c>
      <c r="AE12" s="13">
        <f t="shared" ref="AE12:AE23" si="11">N12/(N12+O12+P12+Q12+M12)*100</f>
        <v>11.267605633802818</v>
      </c>
      <c r="AF12" s="13">
        <f t="shared" ref="AF12:AF23" si="12">O12/(O12+P12+Q12+N12+M12)*100</f>
        <v>4.225352112676056</v>
      </c>
      <c r="AG12" s="13">
        <f t="shared" ref="AG12:AG23" si="13">P12/(P12+Q12+O12+N12+M12)*100</f>
        <v>14.084507042253522</v>
      </c>
      <c r="AH12" s="13">
        <f t="shared" ref="AH12:AH23" si="14">Q12/(M12+N12+O12+P12+Q12)*100</f>
        <v>66.197183098591552</v>
      </c>
    </row>
    <row r="13" spans="1:34" x14ac:dyDescent="0.25">
      <c r="B13" s="9" t="s">
        <v>7</v>
      </c>
      <c r="C13" s="10">
        <v>30</v>
      </c>
      <c r="D13" s="10">
        <v>107</v>
      </c>
      <c r="E13" s="10">
        <v>54</v>
      </c>
      <c r="F13" s="10">
        <v>22</v>
      </c>
      <c r="G13" s="54">
        <v>11</v>
      </c>
      <c r="H13" s="65">
        <v>23</v>
      </c>
      <c r="I13" s="10">
        <v>65</v>
      </c>
      <c r="J13" s="10">
        <v>12</v>
      </c>
      <c r="K13" s="10">
        <v>15</v>
      </c>
      <c r="L13" s="66">
        <v>109</v>
      </c>
      <c r="M13" s="30">
        <v>6</v>
      </c>
      <c r="N13" s="10">
        <v>27</v>
      </c>
      <c r="O13" s="10">
        <v>4</v>
      </c>
      <c r="P13" s="10">
        <v>19</v>
      </c>
      <c r="Q13" s="10">
        <v>168</v>
      </c>
      <c r="S13" s="9" t="s">
        <v>7</v>
      </c>
      <c r="T13" s="13">
        <f t="shared" si="0"/>
        <v>13.392857142857142</v>
      </c>
      <c r="U13" s="13">
        <f t="shared" si="1"/>
        <v>47.767857142857146</v>
      </c>
      <c r="V13" s="13">
        <f t="shared" si="2"/>
        <v>24.107142857142858</v>
      </c>
      <c r="W13" s="13">
        <f t="shared" si="3"/>
        <v>9.8214285714285712</v>
      </c>
      <c r="X13" s="83">
        <f t="shared" si="4"/>
        <v>4.9107142857142856</v>
      </c>
      <c r="Y13" s="89">
        <f t="shared" si="5"/>
        <v>10.267857142857142</v>
      </c>
      <c r="Z13" s="13">
        <f t="shared" si="6"/>
        <v>29.017857142857146</v>
      </c>
      <c r="AA13" s="13">
        <f t="shared" si="7"/>
        <v>5.3571428571428568</v>
      </c>
      <c r="AB13" s="13">
        <f t="shared" si="8"/>
        <v>6.6964285714285712</v>
      </c>
      <c r="AC13" s="90">
        <f t="shared" si="9"/>
        <v>48.660714285714285</v>
      </c>
      <c r="AD13" s="28">
        <f t="shared" si="10"/>
        <v>2.6785714285714284</v>
      </c>
      <c r="AE13" s="13">
        <f t="shared" si="11"/>
        <v>12.053571428571429</v>
      </c>
      <c r="AF13" s="13">
        <f t="shared" si="12"/>
        <v>1.7857142857142856</v>
      </c>
      <c r="AG13" s="13">
        <f t="shared" si="13"/>
        <v>8.4821428571428577</v>
      </c>
      <c r="AH13" s="13">
        <f t="shared" si="14"/>
        <v>75</v>
      </c>
    </row>
    <row r="14" spans="1:34" x14ac:dyDescent="0.25">
      <c r="B14" s="9" t="s">
        <v>8</v>
      </c>
      <c r="C14" s="10">
        <v>31</v>
      </c>
      <c r="D14" s="10">
        <v>120</v>
      </c>
      <c r="E14" s="10">
        <v>60</v>
      </c>
      <c r="F14" s="10">
        <v>20</v>
      </c>
      <c r="G14" s="54">
        <v>13</v>
      </c>
      <c r="H14" s="65">
        <v>18</v>
      </c>
      <c r="I14" s="10">
        <v>89</v>
      </c>
      <c r="J14" s="10">
        <v>20</v>
      </c>
      <c r="K14" s="10">
        <v>17</v>
      </c>
      <c r="L14" s="66">
        <v>100</v>
      </c>
      <c r="M14" s="30">
        <v>4</v>
      </c>
      <c r="N14" s="10">
        <v>43</v>
      </c>
      <c r="O14" s="10">
        <v>10</v>
      </c>
      <c r="P14" s="10">
        <v>23</v>
      </c>
      <c r="Q14" s="10">
        <v>164</v>
      </c>
      <c r="S14" s="9" t="s">
        <v>8</v>
      </c>
      <c r="T14" s="13">
        <f t="shared" si="0"/>
        <v>12.704918032786885</v>
      </c>
      <c r="U14" s="13">
        <f t="shared" si="1"/>
        <v>49.180327868852459</v>
      </c>
      <c r="V14" s="13">
        <f t="shared" si="2"/>
        <v>24.590163934426229</v>
      </c>
      <c r="W14" s="13">
        <f t="shared" si="3"/>
        <v>8.1967213114754092</v>
      </c>
      <c r="X14" s="83">
        <f t="shared" si="4"/>
        <v>5.3278688524590159</v>
      </c>
      <c r="Y14" s="89">
        <f t="shared" si="5"/>
        <v>7.3770491803278686</v>
      </c>
      <c r="Z14" s="13">
        <f t="shared" si="6"/>
        <v>36.475409836065573</v>
      </c>
      <c r="AA14" s="13">
        <f t="shared" si="7"/>
        <v>8.1967213114754092</v>
      </c>
      <c r="AB14" s="13">
        <f t="shared" si="8"/>
        <v>6.9672131147540979</v>
      </c>
      <c r="AC14" s="90">
        <f t="shared" si="9"/>
        <v>40.983606557377051</v>
      </c>
      <c r="AD14" s="28">
        <f t="shared" si="10"/>
        <v>1.639344262295082</v>
      </c>
      <c r="AE14" s="13">
        <f t="shared" si="11"/>
        <v>17.622950819672131</v>
      </c>
      <c r="AF14" s="13">
        <f t="shared" si="12"/>
        <v>4.0983606557377046</v>
      </c>
      <c r="AG14" s="13">
        <f t="shared" si="13"/>
        <v>9.4262295081967213</v>
      </c>
      <c r="AH14" s="13">
        <f t="shared" si="14"/>
        <v>67.213114754098356</v>
      </c>
    </row>
    <row r="15" spans="1:34" x14ac:dyDescent="0.25">
      <c r="B15" s="9" t="s">
        <v>9</v>
      </c>
      <c r="C15" s="10">
        <v>13</v>
      </c>
      <c r="D15" s="10">
        <v>69</v>
      </c>
      <c r="E15" s="10">
        <v>12</v>
      </c>
      <c r="F15" s="10">
        <v>3</v>
      </c>
      <c r="G15" s="54">
        <v>24</v>
      </c>
      <c r="H15" s="65">
        <v>9</v>
      </c>
      <c r="I15" s="10">
        <v>40</v>
      </c>
      <c r="J15" s="10">
        <v>13</v>
      </c>
      <c r="K15" s="10">
        <v>8</v>
      </c>
      <c r="L15" s="66">
        <v>51</v>
      </c>
      <c r="M15" s="30">
        <v>1</v>
      </c>
      <c r="N15" s="10">
        <v>32</v>
      </c>
      <c r="O15" s="10">
        <v>4</v>
      </c>
      <c r="P15" s="10">
        <v>10</v>
      </c>
      <c r="Q15" s="10">
        <v>74</v>
      </c>
      <c r="S15" s="9" t="s">
        <v>9</v>
      </c>
      <c r="T15" s="13">
        <f t="shared" si="0"/>
        <v>10.743801652892563</v>
      </c>
      <c r="U15" s="13">
        <f t="shared" si="1"/>
        <v>57.02479338842975</v>
      </c>
      <c r="V15" s="13">
        <f t="shared" si="2"/>
        <v>9.9173553719008272</v>
      </c>
      <c r="W15" s="13">
        <f t="shared" si="3"/>
        <v>2.4793388429752068</v>
      </c>
      <c r="X15" s="83">
        <f t="shared" si="4"/>
        <v>19.834710743801654</v>
      </c>
      <c r="Y15" s="89">
        <f t="shared" si="5"/>
        <v>7.4380165289256199</v>
      </c>
      <c r="Z15" s="13">
        <f t="shared" si="6"/>
        <v>33.057851239669425</v>
      </c>
      <c r="AA15" s="13">
        <f t="shared" si="7"/>
        <v>10.743801652892563</v>
      </c>
      <c r="AB15" s="13">
        <f t="shared" si="8"/>
        <v>6.6115702479338845</v>
      </c>
      <c r="AC15" s="90">
        <f t="shared" si="9"/>
        <v>42.148760330578511</v>
      </c>
      <c r="AD15" s="28">
        <f t="shared" si="10"/>
        <v>0.82644628099173556</v>
      </c>
      <c r="AE15" s="13">
        <f t="shared" si="11"/>
        <v>26.446280991735538</v>
      </c>
      <c r="AF15" s="13">
        <f t="shared" si="12"/>
        <v>3.3057851239669422</v>
      </c>
      <c r="AG15" s="13">
        <f t="shared" si="13"/>
        <v>8.2644628099173563</v>
      </c>
      <c r="AH15" s="13">
        <f t="shared" si="14"/>
        <v>61.157024793388423</v>
      </c>
    </row>
    <row r="16" spans="1:34" x14ac:dyDescent="0.25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8"/>
      <c r="N16" s="8"/>
      <c r="O16" s="8"/>
      <c r="P16" s="8"/>
      <c r="Q16" s="8"/>
      <c r="S16" s="4" t="s">
        <v>53</v>
      </c>
      <c r="T16" s="8"/>
      <c r="U16" s="8"/>
      <c r="V16" s="8"/>
      <c r="W16" s="8"/>
      <c r="X16" s="53"/>
      <c r="Y16" s="63"/>
      <c r="Z16" s="8"/>
      <c r="AA16" s="8"/>
      <c r="AB16" s="8"/>
      <c r="AC16" s="64"/>
      <c r="AD16" s="8"/>
      <c r="AE16" s="8"/>
      <c r="AF16" s="8"/>
      <c r="AG16" s="8"/>
      <c r="AH16" s="8"/>
    </row>
    <row r="17" spans="2:34" x14ac:dyDescent="0.25">
      <c r="B17" s="9" t="s">
        <v>46</v>
      </c>
      <c r="C17" s="10">
        <v>32</v>
      </c>
      <c r="D17" s="10">
        <v>118</v>
      </c>
      <c r="E17" s="10">
        <v>47</v>
      </c>
      <c r="F17" s="10">
        <v>16</v>
      </c>
      <c r="G17" s="54">
        <v>9</v>
      </c>
      <c r="H17" s="65">
        <v>21</v>
      </c>
      <c r="I17" s="10">
        <v>79</v>
      </c>
      <c r="J17" s="10">
        <v>6</v>
      </c>
      <c r="K17" s="10">
        <v>18</v>
      </c>
      <c r="L17" s="66">
        <v>98</v>
      </c>
      <c r="M17" s="30">
        <v>3</v>
      </c>
      <c r="N17" s="10">
        <v>33</v>
      </c>
      <c r="O17" s="10">
        <v>2</v>
      </c>
      <c r="P17" s="10">
        <v>27</v>
      </c>
      <c r="Q17" s="10">
        <v>157</v>
      </c>
      <c r="S17" s="9" t="s">
        <v>46</v>
      </c>
      <c r="T17" s="13">
        <f t="shared" si="0"/>
        <v>14.414414414414415</v>
      </c>
      <c r="U17" s="13">
        <f t="shared" si="1"/>
        <v>53.153153153153156</v>
      </c>
      <c r="V17" s="13">
        <f t="shared" si="2"/>
        <v>21.171171171171171</v>
      </c>
      <c r="W17" s="13">
        <f t="shared" si="3"/>
        <v>7.2072072072072073</v>
      </c>
      <c r="X17" s="83">
        <f t="shared" si="4"/>
        <v>4.0540540540540544</v>
      </c>
      <c r="Y17" s="89">
        <f t="shared" si="5"/>
        <v>9.4594594594594597</v>
      </c>
      <c r="Z17" s="13">
        <f t="shared" si="6"/>
        <v>35.585585585585584</v>
      </c>
      <c r="AA17" s="13">
        <f t="shared" si="7"/>
        <v>2.7027027027027026</v>
      </c>
      <c r="AB17" s="13">
        <f t="shared" si="8"/>
        <v>8.1081081081081088</v>
      </c>
      <c r="AC17" s="90">
        <f t="shared" si="9"/>
        <v>44.144144144144143</v>
      </c>
      <c r="AD17" s="28">
        <f t="shared" si="10"/>
        <v>1.3513513513513513</v>
      </c>
      <c r="AE17" s="13">
        <f t="shared" si="11"/>
        <v>14.864864864864865</v>
      </c>
      <c r="AF17" s="13">
        <f t="shared" si="12"/>
        <v>0.90090090090090091</v>
      </c>
      <c r="AG17" s="13">
        <f t="shared" si="13"/>
        <v>12.162162162162163</v>
      </c>
      <c r="AH17" s="13">
        <f t="shared" si="14"/>
        <v>70.72072072072072</v>
      </c>
    </row>
    <row r="18" spans="2:34" x14ac:dyDescent="0.25">
      <c r="B18" s="9" t="s">
        <v>47</v>
      </c>
      <c r="C18" s="10">
        <v>3</v>
      </c>
      <c r="D18" s="10">
        <v>21</v>
      </c>
      <c r="E18" s="10">
        <v>8</v>
      </c>
      <c r="F18" s="10">
        <v>4</v>
      </c>
      <c r="G18" s="54">
        <v>4</v>
      </c>
      <c r="H18" s="65">
        <v>3</v>
      </c>
      <c r="I18" s="10">
        <v>15</v>
      </c>
      <c r="J18" s="10">
        <v>3</v>
      </c>
      <c r="K18" s="10">
        <v>3</v>
      </c>
      <c r="L18" s="66">
        <v>16</v>
      </c>
      <c r="M18" s="30">
        <v>1</v>
      </c>
      <c r="N18" s="10">
        <v>8</v>
      </c>
      <c r="O18" s="10">
        <v>2</v>
      </c>
      <c r="P18" s="10">
        <v>6</v>
      </c>
      <c r="Q18" s="10">
        <v>23</v>
      </c>
      <c r="S18" s="9" t="s">
        <v>47</v>
      </c>
      <c r="T18" s="13">
        <f t="shared" si="0"/>
        <v>7.5</v>
      </c>
      <c r="U18" s="13">
        <f t="shared" si="1"/>
        <v>52.5</v>
      </c>
      <c r="V18" s="13">
        <f t="shared" si="2"/>
        <v>20</v>
      </c>
      <c r="W18" s="13">
        <f t="shared" si="3"/>
        <v>10</v>
      </c>
      <c r="X18" s="83">
        <f t="shared" si="4"/>
        <v>10</v>
      </c>
      <c r="Y18" s="89">
        <f t="shared" si="5"/>
        <v>7.5</v>
      </c>
      <c r="Z18" s="13">
        <f t="shared" si="6"/>
        <v>37.5</v>
      </c>
      <c r="AA18" s="13">
        <f t="shared" si="7"/>
        <v>7.5</v>
      </c>
      <c r="AB18" s="13">
        <f t="shared" si="8"/>
        <v>7.5</v>
      </c>
      <c r="AC18" s="90">
        <f t="shared" si="9"/>
        <v>40</v>
      </c>
      <c r="AD18" s="28">
        <f t="shared" si="10"/>
        <v>2.5</v>
      </c>
      <c r="AE18" s="13">
        <f t="shared" si="11"/>
        <v>20</v>
      </c>
      <c r="AF18" s="13">
        <f t="shared" si="12"/>
        <v>5</v>
      </c>
      <c r="AG18" s="13">
        <f t="shared" si="13"/>
        <v>15</v>
      </c>
      <c r="AH18" s="13">
        <f t="shared" si="14"/>
        <v>57.499999999999993</v>
      </c>
    </row>
    <row r="19" spans="2:34" x14ac:dyDescent="0.25">
      <c r="B19" s="9" t="s">
        <v>48</v>
      </c>
      <c r="C19" s="10">
        <v>25</v>
      </c>
      <c r="D19" s="10">
        <v>91</v>
      </c>
      <c r="E19" s="10">
        <v>47</v>
      </c>
      <c r="F19" s="10">
        <v>14</v>
      </c>
      <c r="G19" s="54">
        <v>30</v>
      </c>
      <c r="H19" s="65">
        <v>18</v>
      </c>
      <c r="I19" s="10">
        <v>67</v>
      </c>
      <c r="J19" s="10">
        <v>22</v>
      </c>
      <c r="K19" s="10">
        <v>17</v>
      </c>
      <c r="L19" s="66">
        <v>83</v>
      </c>
      <c r="M19" s="30">
        <v>4</v>
      </c>
      <c r="N19" s="10">
        <v>41</v>
      </c>
      <c r="O19" s="10">
        <v>5</v>
      </c>
      <c r="P19" s="10">
        <v>10</v>
      </c>
      <c r="Q19" s="10">
        <v>147</v>
      </c>
      <c r="S19" s="9" t="s">
        <v>48</v>
      </c>
      <c r="T19" s="13">
        <f t="shared" si="0"/>
        <v>12.077294685990339</v>
      </c>
      <c r="U19" s="13">
        <f t="shared" si="1"/>
        <v>43.961352657004831</v>
      </c>
      <c r="V19" s="13">
        <f t="shared" si="2"/>
        <v>22.705314009661837</v>
      </c>
      <c r="W19" s="13">
        <f t="shared" si="3"/>
        <v>6.7632850241545892</v>
      </c>
      <c r="X19" s="83">
        <f t="shared" si="4"/>
        <v>14.492753623188406</v>
      </c>
      <c r="Y19" s="89">
        <f t="shared" si="5"/>
        <v>8.695652173913043</v>
      </c>
      <c r="Z19" s="13">
        <f t="shared" si="6"/>
        <v>32.367149758454104</v>
      </c>
      <c r="AA19" s="13">
        <f t="shared" si="7"/>
        <v>10.628019323671497</v>
      </c>
      <c r="AB19" s="13">
        <f t="shared" si="8"/>
        <v>8.2125603864734309</v>
      </c>
      <c r="AC19" s="90">
        <f t="shared" si="9"/>
        <v>40.096618357487927</v>
      </c>
      <c r="AD19" s="28">
        <f t="shared" si="10"/>
        <v>1.932367149758454</v>
      </c>
      <c r="AE19" s="13">
        <f t="shared" si="11"/>
        <v>19.806763285024154</v>
      </c>
      <c r="AF19" s="13">
        <f t="shared" si="12"/>
        <v>2.4154589371980677</v>
      </c>
      <c r="AG19" s="13">
        <f t="shared" si="13"/>
        <v>4.8309178743961354</v>
      </c>
      <c r="AH19" s="13">
        <f t="shared" si="14"/>
        <v>71.014492753623188</v>
      </c>
    </row>
    <row r="20" spans="2:34" x14ac:dyDescent="0.25">
      <c r="B20" s="9" t="s">
        <v>49</v>
      </c>
      <c r="C20" s="10">
        <v>3</v>
      </c>
      <c r="D20" s="10">
        <v>11</v>
      </c>
      <c r="E20" s="10">
        <v>4</v>
      </c>
      <c r="F20" s="10">
        <v>2</v>
      </c>
      <c r="G20" s="54">
        <v>3</v>
      </c>
      <c r="H20" s="65">
        <v>0</v>
      </c>
      <c r="I20" s="10">
        <v>9</v>
      </c>
      <c r="J20" s="10">
        <v>1</v>
      </c>
      <c r="K20" s="10">
        <v>0</v>
      </c>
      <c r="L20" s="66">
        <v>13</v>
      </c>
      <c r="M20" s="30">
        <v>0</v>
      </c>
      <c r="N20" s="10">
        <v>4</v>
      </c>
      <c r="O20" s="10">
        <v>0</v>
      </c>
      <c r="P20" s="10">
        <v>1</v>
      </c>
      <c r="Q20" s="10">
        <v>18</v>
      </c>
      <c r="S20" s="9" t="s">
        <v>49</v>
      </c>
      <c r="T20" s="13">
        <f t="shared" si="0"/>
        <v>13.043478260869565</v>
      </c>
      <c r="U20" s="13">
        <f t="shared" si="1"/>
        <v>47.826086956521742</v>
      </c>
      <c r="V20" s="13">
        <f t="shared" si="2"/>
        <v>17.391304347826086</v>
      </c>
      <c r="W20" s="13">
        <f t="shared" si="3"/>
        <v>8.695652173913043</v>
      </c>
      <c r="X20" s="83">
        <f t="shared" si="4"/>
        <v>13.043478260869565</v>
      </c>
      <c r="Y20" s="89">
        <f t="shared" si="5"/>
        <v>0</v>
      </c>
      <c r="Z20" s="13">
        <f t="shared" si="6"/>
        <v>39.130434782608695</v>
      </c>
      <c r="AA20" s="13">
        <f t="shared" si="7"/>
        <v>4.3478260869565215</v>
      </c>
      <c r="AB20" s="13">
        <f t="shared" si="8"/>
        <v>0</v>
      </c>
      <c r="AC20" s="90">
        <f t="shared" si="9"/>
        <v>56.521739130434781</v>
      </c>
      <c r="AD20" s="28">
        <f t="shared" si="10"/>
        <v>0</v>
      </c>
      <c r="AE20" s="13">
        <f t="shared" si="11"/>
        <v>17.391304347826086</v>
      </c>
      <c r="AF20" s="13">
        <f t="shared" si="12"/>
        <v>0</v>
      </c>
      <c r="AG20" s="13">
        <f t="shared" si="13"/>
        <v>4.3478260869565215</v>
      </c>
      <c r="AH20" s="13">
        <f t="shared" si="14"/>
        <v>78.260869565217391</v>
      </c>
    </row>
    <row r="21" spans="2:34" x14ac:dyDescent="0.25">
      <c r="B21" s="9" t="s">
        <v>50</v>
      </c>
      <c r="C21" s="10">
        <v>10</v>
      </c>
      <c r="D21" s="10">
        <v>23</v>
      </c>
      <c r="E21" s="10">
        <v>23</v>
      </c>
      <c r="F21" s="10">
        <v>7</v>
      </c>
      <c r="G21" s="54">
        <v>2</v>
      </c>
      <c r="H21" s="65">
        <v>8</v>
      </c>
      <c r="I21" s="10">
        <v>14</v>
      </c>
      <c r="J21" s="10">
        <v>11</v>
      </c>
      <c r="K21" s="10">
        <v>5</v>
      </c>
      <c r="L21" s="66">
        <v>27</v>
      </c>
      <c r="M21" s="30">
        <v>4</v>
      </c>
      <c r="N21" s="10">
        <v>4</v>
      </c>
      <c r="O21" s="10">
        <v>10</v>
      </c>
      <c r="P21" s="10">
        <v>8</v>
      </c>
      <c r="Q21" s="10">
        <v>39</v>
      </c>
      <c r="S21" s="9" t="s">
        <v>50</v>
      </c>
      <c r="T21" s="13">
        <f t="shared" si="0"/>
        <v>15.384615384615385</v>
      </c>
      <c r="U21" s="13">
        <f t="shared" si="1"/>
        <v>35.384615384615387</v>
      </c>
      <c r="V21" s="13">
        <f t="shared" si="2"/>
        <v>35.384615384615387</v>
      </c>
      <c r="W21" s="13">
        <f t="shared" si="3"/>
        <v>10.76923076923077</v>
      </c>
      <c r="X21" s="83">
        <f t="shared" si="4"/>
        <v>3.0769230769230771</v>
      </c>
      <c r="Y21" s="89">
        <f t="shared" si="5"/>
        <v>12.307692307692308</v>
      </c>
      <c r="Z21" s="13">
        <f t="shared" si="6"/>
        <v>21.53846153846154</v>
      </c>
      <c r="AA21" s="13">
        <f t="shared" si="7"/>
        <v>16.923076923076923</v>
      </c>
      <c r="AB21" s="13">
        <f t="shared" si="8"/>
        <v>7.6923076923076925</v>
      </c>
      <c r="AC21" s="90">
        <f t="shared" si="9"/>
        <v>41.53846153846154</v>
      </c>
      <c r="AD21" s="28">
        <f t="shared" si="10"/>
        <v>6.1538461538461542</v>
      </c>
      <c r="AE21" s="13">
        <f t="shared" si="11"/>
        <v>6.1538461538461542</v>
      </c>
      <c r="AF21" s="13">
        <f t="shared" si="12"/>
        <v>15.384615384615385</v>
      </c>
      <c r="AG21" s="13">
        <f t="shared" si="13"/>
        <v>12.307692307692308</v>
      </c>
      <c r="AH21" s="13">
        <f t="shared" si="14"/>
        <v>60</v>
      </c>
    </row>
    <row r="22" spans="2:34" x14ac:dyDescent="0.25">
      <c r="B22" s="9" t="s">
        <v>51</v>
      </c>
      <c r="C22" s="10">
        <v>1</v>
      </c>
      <c r="D22" s="10">
        <v>6</v>
      </c>
      <c r="E22" s="10">
        <v>3</v>
      </c>
      <c r="F22" s="10">
        <v>2</v>
      </c>
      <c r="G22" s="54">
        <v>1</v>
      </c>
      <c r="H22" s="65">
        <v>0</v>
      </c>
      <c r="I22" s="10">
        <v>2</v>
      </c>
      <c r="J22" s="10">
        <v>1</v>
      </c>
      <c r="K22" s="10">
        <v>1</v>
      </c>
      <c r="L22" s="66">
        <v>9</v>
      </c>
      <c r="M22" s="30">
        <v>0</v>
      </c>
      <c r="N22" s="10">
        <v>0</v>
      </c>
      <c r="O22" s="10">
        <v>0</v>
      </c>
      <c r="P22" s="10">
        <v>1</v>
      </c>
      <c r="Q22" s="10">
        <v>12</v>
      </c>
      <c r="S22" s="9" t="s">
        <v>51</v>
      </c>
      <c r="T22" s="13">
        <f t="shared" si="0"/>
        <v>7.6923076923076925</v>
      </c>
      <c r="U22" s="13">
        <f t="shared" si="1"/>
        <v>46.153846153846153</v>
      </c>
      <c r="V22" s="13">
        <f t="shared" si="2"/>
        <v>23.076923076923077</v>
      </c>
      <c r="W22" s="13">
        <f t="shared" si="3"/>
        <v>15.384615384615385</v>
      </c>
      <c r="X22" s="83">
        <f t="shared" si="4"/>
        <v>7.6923076923076925</v>
      </c>
      <c r="Y22" s="89">
        <f t="shared" si="5"/>
        <v>0</v>
      </c>
      <c r="Z22" s="13">
        <f t="shared" si="6"/>
        <v>15.384615384615385</v>
      </c>
      <c r="AA22" s="13">
        <f t="shared" si="7"/>
        <v>7.6923076923076925</v>
      </c>
      <c r="AB22" s="13">
        <f t="shared" si="8"/>
        <v>7.6923076923076925</v>
      </c>
      <c r="AC22" s="90">
        <f t="shared" si="9"/>
        <v>69.230769230769226</v>
      </c>
      <c r="AD22" s="28">
        <f t="shared" si="10"/>
        <v>0</v>
      </c>
      <c r="AE22" s="13">
        <f t="shared" si="11"/>
        <v>0</v>
      </c>
      <c r="AF22" s="13">
        <f t="shared" si="12"/>
        <v>0</v>
      </c>
      <c r="AG22" s="13">
        <f t="shared" si="13"/>
        <v>7.6923076923076925</v>
      </c>
      <c r="AH22" s="13">
        <f t="shared" si="14"/>
        <v>92.307692307692307</v>
      </c>
    </row>
    <row r="23" spans="2:34" x14ac:dyDescent="0.25">
      <c r="B23" s="9" t="s">
        <v>52</v>
      </c>
      <c r="C23" s="10">
        <v>8</v>
      </c>
      <c r="D23" s="10">
        <v>49</v>
      </c>
      <c r="E23" s="10">
        <v>20</v>
      </c>
      <c r="F23" s="10">
        <v>9</v>
      </c>
      <c r="G23" s="54">
        <v>4</v>
      </c>
      <c r="H23" s="65">
        <v>5</v>
      </c>
      <c r="I23" s="10">
        <v>26</v>
      </c>
      <c r="J23" s="10">
        <v>5</v>
      </c>
      <c r="K23" s="10">
        <v>6</v>
      </c>
      <c r="L23" s="66">
        <v>48</v>
      </c>
      <c r="M23" s="30">
        <v>2</v>
      </c>
      <c r="N23" s="10">
        <v>20</v>
      </c>
      <c r="O23" s="10">
        <v>2</v>
      </c>
      <c r="P23" s="10">
        <v>9</v>
      </c>
      <c r="Q23" s="10">
        <v>57</v>
      </c>
      <c r="S23" s="9" t="s">
        <v>52</v>
      </c>
      <c r="T23" s="13">
        <f t="shared" si="0"/>
        <v>8.8888888888888893</v>
      </c>
      <c r="U23" s="13">
        <f t="shared" si="1"/>
        <v>54.444444444444443</v>
      </c>
      <c r="V23" s="13">
        <f t="shared" si="2"/>
        <v>22.222222222222221</v>
      </c>
      <c r="W23" s="13">
        <f t="shared" si="3"/>
        <v>10</v>
      </c>
      <c r="X23" s="83">
        <f t="shared" si="4"/>
        <v>4.4444444444444446</v>
      </c>
      <c r="Y23" s="89">
        <f t="shared" si="5"/>
        <v>5.5555555555555554</v>
      </c>
      <c r="Z23" s="13">
        <f t="shared" si="6"/>
        <v>28.888888888888886</v>
      </c>
      <c r="AA23" s="13">
        <f t="shared" si="7"/>
        <v>5.5555555555555554</v>
      </c>
      <c r="AB23" s="13">
        <f t="shared" si="8"/>
        <v>6.666666666666667</v>
      </c>
      <c r="AC23" s="90">
        <f t="shared" si="9"/>
        <v>53.333333333333336</v>
      </c>
      <c r="AD23" s="28">
        <f t="shared" si="10"/>
        <v>2.2222222222222223</v>
      </c>
      <c r="AE23" s="13">
        <f t="shared" si="11"/>
        <v>22.222222222222221</v>
      </c>
      <c r="AF23" s="13">
        <f t="shared" si="12"/>
        <v>2.2222222222222223</v>
      </c>
      <c r="AG23" s="13">
        <f t="shared" si="13"/>
        <v>10</v>
      </c>
      <c r="AH23" s="13">
        <f t="shared" si="14"/>
        <v>63.333333333333329</v>
      </c>
    </row>
    <row r="24" spans="2:34" x14ac:dyDescent="0.25">
      <c r="B24" s="4" t="s">
        <v>83</v>
      </c>
      <c r="C24" s="19"/>
      <c r="D24" s="19"/>
      <c r="E24" s="19"/>
      <c r="F24" s="19"/>
      <c r="G24" s="237"/>
      <c r="H24" s="238"/>
      <c r="I24" s="19"/>
      <c r="J24" s="19"/>
      <c r="K24" s="19"/>
      <c r="L24" s="231"/>
      <c r="M24" s="19"/>
      <c r="N24" s="19"/>
      <c r="O24" s="19"/>
      <c r="P24" s="19"/>
      <c r="Q24" s="19"/>
      <c r="S24" s="4" t="s">
        <v>83</v>
      </c>
      <c r="T24" s="19"/>
      <c r="U24" s="19"/>
      <c r="V24" s="19"/>
      <c r="W24" s="19"/>
      <c r="X24" s="237"/>
      <c r="Y24" s="238"/>
      <c r="Z24" s="19"/>
      <c r="AA24" s="19"/>
      <c r="AB24" s="19"/>
      <c r="AC24" s="231"/>
      <c r="AD24" s="19"/>
      <c r="AE24" s="19"/>
      <c r="AF24" s="19"/>
      <c r="AG24" s="19"/>
      <c r="AH24" s="19"/>
    </row>
    <row r="25" spans="2:34" x14ac:dyDescent="0.25">
      <c r="B25" s="9" t="s">
        <v>84</v>
      </c>
      <c r="C25" s="10">
        <v>55</v>
      </c>
      <c r="D25" s="10">
        <v>204</v>
      </c>
      <c r="E25" s="10">
        <v>106</v>
      </c>
      <c r="F25" s="10">
        <v>38</v>
      </c>
      <c r="G25" s="54">
        <v>43</v>
      </c>
      <c r="H25" s="65">
        <v>38</v>
      </c>
      <c r="I25" s="10">
        <v>137</v>
      </c>
      <c r="J25" s="10">
        <v>39</v>
      </c>
      <c r="K25" s="10">
        <v>34</v>
      </c>
      <c r="L25" s="66">
        <v>198</v>
      </c>
      <c r="M25" s="30">
        <v>10</v>
      </c>
      <c r="N25" s="10">
        <v>78</v>
      </c>
      <c r="O25" s="10">
        <v>19</v>
      </c>
      <c r="P25" s="10">
        <v>41</v>
      </c>
      <c r="Q25" s="10">
        <v>298</v>
      </c>
      <c r="S25" s="9" t="s">
        <v>84</v>
      </c>
      <c r="T25" s="40">
        <f t="shared" ref="T25:T26" si="15">C25/(C25+D25+E25+F25+G25)*100</f>
        <v>12.331838565022421</v>
      </c>
      <c r="U25" s="40">
        <f t="shared" ref="U25:U26" si="16">D25/(D25+E25+F25+G25+C25)*100</f>
        <v>45.739910313901348</v>
      </c>
      <c r="V25" s="40">
        <f t="shared" ref="V25:V26" si="17">E25/(E25+F25+G25+D25+C25)*100</f>
        <v>23.766816143497756</v>
      </c>
      <c r="W25" s="40">
        <f t="shared" ref="W25:W26" si="18">F25/(F25+G25+E25+D25+C25)*100</f>
        <v>8.5201793721973083</v>
      </c>
      <c r="X25" s="100">
        <f t="shared" ref="X25:X26" si="19">G25/(C25+D25+E25+F25+G25)*100</f>
        <v>9.6412556053811667</v>
      </c>
      <c r="Y25" s="233">
        <f t="shared" ref="Y25:Y26" si="20">H25/(H25+I25+J25+K25+L25)*100</f>
        <v>8.5201793721973083</v>
      </c>
      <c r="Z25" s="40">
        <f t="shared" ref="Z25:Z26" si="21">I25/(I25+J25+K25+L25+H25)*100</f>
        <v>30.717488789237667</v>
      </c>
      <c r="AA25" s="40">
        <f t="shared" ref="AA25:AA26" si="22">J25/(J25+K25+L25+I25+H25)*100</f>
        <v>8.7443946188340806</v>
      </c>
      <c r="AB25" s="40">
        <f t="shared" ref="AB25:AB26" si="23">K25/(K25+L25+J25+I25+H25)*100</f>
        <v>7.623318385650224</v>
      </c>
      <c r="AC25" s="234">
        <f t="shared" ref="AC25:AC26" si="24">L25/(H25+I25+J25+K25+L25)*100</f>
        <v>44.394618834080717</v>
      </c>
      <c r="AD25" s="42">
        <f t="shared" ref="AD25:AD26" si="25">M25/(M25+N25+O25+P25+Q25)*100</f>
        <v>2.2421524663677128</v>
      </c>
      <c r="AE25" s="40">
        <f t="shared" ref="AE25:AE26" si="26">N25/(N25+O25+P25+Q25+M25)*100</f>
        <v>17.488789237668161</v>
      </c>
      <c r="AF25" s="40">
        <f t="shared" ref="AF25:AF26" si="27">O25/(O25+P25+Q25+N25+M25)*100</f>
        <v>4.2600896860986541</v>
      </c>
      <c r="AG25" s="40">
        <f t="shared" ref="AG25:AG26" si="28">P25/(P25+Q25+O25+N25+M25)*100</f>
        <v>9.1928251121076237</v>
      </c>
      <c r="AH25" s="40">
        <f t="shared" ref="AH25:AH26" si="29">Q25/(M25+N25+O25+P25+Q25)*100</f>
        <v>66.816143497757849</v>
      </c>
    </row>
    <row r="26" spans="2:34" x14ac:dyDescent="0.25">
      <c r="B26" s="9" t="s">
        <v>85</v>
      </c>
      <c r="C26" s="10">
        <v>27</v>
      </c>
      <c r="D26" s="10">
        <v>115</v>
      </c>
      <c r="E26" s="10">
        <v>46</v>
      </c>
      <c r="F26" s="10">
        <v>16</v>
      </c>
      <c r="G26" s="54">
        <v>10</v>
      </c>
      <c r="H26" s="65">
        <v>17</v>
      </c>
      <c r="I26" s="10">
        <v>75</v>
      </c>
      <c r="J26" s="10">
        <v>10</v>
      </c>
      <c r="K26" s="10">
        <v>16</v>
      </c>
      <c r="L26" s="66">
        <v>96</v>
      </c>
      <c r="M26" s="30">
        <v>4</v>
      </c>
      <c r="N26" s="10">
        <v>32</v>
      </c>
      <c r="O26" s="10">
        <v>2</v>
      </c>
      <c r="P26" s="10">
        <v>21</v>
      </c>
      <c r="Q26" s="10">
        <v>155</v>
      </c>
      <c r="S26" s="9" t="s">
        <v>85</v>
      </c>
      <c r="T26" s="40">
        <f t="shared" si="15"/>
        <v>12.616822429906541</v>
      </c>
      <c r="U26" s="40">
        <f t="shared" si="16"/>
        <v>53.738317757009348</v>
      </c>
      <c r="V26" s="40">
        <f t="shared" si="17"/>
        <v>21.495327102803738</v>
      </c>
      <c r="W26" s="40">
        <f t="shared" si="18"/>
        <v>7.4766355140186906</v>
      </c>
      <c r="X26" s="100">
        <f t="shared" si="19"/>
        <v>4.6728971962616823</v>
      </c>
      <c r="Y26" s="233">
        <f t="shared" si="20"/>
        <v>7.9439252336448591</v>
      </c>
      <c r="Z26" s="40">
        <f t="shared" si="21"/>
        <v>35.046728971962615</v>
      </c>
      <c r="AA26" s="40">
        <f t="shared" si="22"/>
        <v>4.6728971962616823</v>
      </c>
      <c r="AB26" s="40">
        <f t="shared" si="23"/>
        <v>7.4766355140186906</v>
      </c>
      <c r="AC26" s="234">
        <f t="shared" si="24"/>
        <v>44.859813084112147</v>
      </c>
      <c r="AD26" s="42">
        <f t="shared" si="25"/>
        <v>1.8691588785046727</v>
      </c>
      <c r="AE26" s="40">
        <f t="shared" si="26"/>
        <v>14.953271028037381</v>
      </c>
      <c r="AF26" s="40">
        <f t="shared" si="27"/>
        <v>0.93457943925233633</v>
      </c>
      <c r="AG26" s="40">
        <f t="shared" si="28"/>
        <v>9.8130841121495322</v>
      </c>
      <c r="AH26" s="40">
        <f t="shared" si="29"/>
        <v>72.429906542056074</v>
      </c>
    </row>
  </sheetData>
  <mergeCells count="8"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27.5703125" bestFit="1" customWidth="1"/>
    <col min="3" max="3" width="99.28515625" customWidth="1"/>
  </cols>
  <sheetData>
    <row r="1" spans="1:3" ht="18" x14ac:dyDescent="0.25">
      <c r="B1" s="1" t="s">
        <v>66</v>
      </c>
    </row>
    <row r="2" spans="1:3" ht="18" x14ac:dyDescent="0.25">
      <c r="A2" s="31"/>
      <c r="B2" s="1" t="s">
        <v>128</v>
      </c>
    </row>
    <row r="3" spans="1:3" x14ac:dyDescent="0.25">
      <c r="B3" s="32" t="s">
        <v>69</v>
      </c>
    </row>
    <row r="4" spans="1:3" ht="18" x14ac:dyDescent="0.25">
      <c r="B4" s="1" t="s">
        <v>127</v>
      </c>
    </row>
    <row r="5" spans="1:3" ht="8.25" customHeight="1" x14ac:dyDescent="0.25"/>
    <row r="6" spans="1:3" x14ac:dyDescent="0.25">
      <c r="B6" s="269" t="s">
        <v>5</v>
      </c>
      <c r="C6" s="270"/>
    </row>
    <row r="7" spans="1:3" x14ac:dyDescent="0.25">
      <c r="B7" s="9" t="s">
        <v>6</v>
      </c>
      <c r="C7" s="33" t="s">
        <v>71</v>
      </c>
    </row>
    <row r="8" spans="1:3" x14ac:dyDescent="0.25">
      <c r="B8" s="9" t="s">
        <v>7</v>
      </c>
      <c r="C8" s="33" t="s">
        <v>72</v>
      </c>
    </row>
    <row r="9" spans="1:3" x14ac:dyDescent="0.25">
      <c r="B9" s="9" t="s">
        <v>8</v>
      </c>
      <c r="C9" s="33" t="s">
        <v>73</v>
      </c>
    </row>
    <row r="10" spans="1:3" x14ac:dyDescent="0.25">
      <c r="B10" s="9" t="s">
        <v>9</v>
      </c>
      <c r="C10" s="33" t="s">
        <v>82</v>
      </c>
    </row>
    <row r="11" spans="1:3" x14ac:dyDescent="0.25">
      <c r="B11" s="37"/>
      <c r="C11" s="38"/>
    </row>
    <row r="12" spans="1:3" x14ac:dyDescent="0.25">
      <c r="B12" s="271" t="s">
        <v>53</v>
      </c>
      <c r="C12" s="272"/>
    </row>
    <row r="13" spans="1:3" x14ac:dyDescent="0.25">
      <c r="B13" s="9" t="s">
        <v>46</v>
      </c>
      <c r="C13" s="33" t="s">
        <v>74</v>
      </c>
    </row>
    <row r="14" spans="1:3" x14ac:dyDescent="0.25">
      <c r="B14" s="9" t="s">
        <v>47</v>
      </c>
      <c r="C14" s="33" t="s">
        <v>75</v>
      </c>
    </row>
    <row r="15" spans="1:3" x14ac:dyDescent="0.25">
      <c r="B15" s="9" t="s">
        <v>48</v>
      </c>
      <c r="C15" s="33" t="s">
        <v>76</v>
      </c>
    </row>
    <row r="16" spans="1:3" x14ac:dyDescent="0.25">
      <c r="B16" s="9" t="s">
        <v>49</v>
      </c>
      <c r="C16" s="33" t="s">
        <v>77</v>
      </c>
    </row>
    <row r="17" spans="2:3" x14ac:dyDescent="0.25">
      <c r="B17" s="9" t="s">
        <v>50</v>
      </c>
      <c r="C17" s="33" t="s">
        <v>78</v>
      </c>
    </row>
    <row r="18" spans="2:3" x14ac:dyDescent="0.25">
      <c r="B18" s="9" t="s">
        <v>51</v>
      </c>
      <c r="C18" s="33" t="s">
        <v>79</v>
      </c>
    </row>
    <row r="19" spans="2:3" x14ac:dyDescent="0.25">
      <c r="B19" s="9" t="s">
        <v>52</v>
      </c>
      <c r="C19" s="33" t="s">
        <v>80</v>
      </c>
    </row>
    <row r="20" spans="2:3" x14ac:dyDescent="0.25">
      <c r="B20" s="37"/>
      <c r="C20" s="38"/>
    </row>
    <row r="21" spans="2:3" x14ac:dyDescent="0.25">
      <c r="B21" s="271" t="s">
        <v>83</v>
      </c>
      <c r="C21" s="272"/>
    </row>
    <row r="22" spans="2:3" ht="69.95" customHeight="1" x14ac:dyDescent="0.25">
      <c r="B22" s="9" t="s">
        <v>84</v>
      </c>
      <c r="C22" s="39" t="s">
        <v>87</v>
      </c>
    </row>
    <row r="23" spans="2:3" ht="69.95" customHeight="1" x14ac:dyDescent="0.25">
      <c r="B23" s="9" t="s">
        <v>85</v>
      </c>
      <c r="C23" s="39" t="s">
        <v>86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 x14ac:dyDescent="0.25">
      <c r="B1" s="1" t="s">
        <v>66</v>
      </c>
    </row>
    <row r="2" spans="1:24" ht="18" x14ac:dyDescent="0.25">
      <c r="A2" s="31"/>
      <c r="B2" s="1" t="s">
        <v>128</v>
      </c>
    </row>
    <row r="3" spans="1:24" x14ac:dyDescent="0.25">
      <c r="B3" s="32" t="s">
        <v>69</v>
      </c>
    </row>
    <row r="4" spans="1:24" ht="18" customHeight="1" x14ac:dyDescent="0.25">
      <c r="B4" s="1" t="s">
        <v>70</v>
      </c>
      <c r="C4" s="1"/>
      <c r="D4" s="1"/>
      <c r="E4" s="1"/>
      <c r="F4" s="1"/>
      <c r="G4" s="1"/>
      <c r="H4" s="1"/>
      <c r="I4" s="1"/>
      <c r="J4" s="1"/>
      <c r="K4" s="1"/>
    </row>
    <row r="5" spans="1:24" x14ac:dyDescent="0.25">
      <c r="B5" s="2"/>
      <c r="M5" s="2" t="s">
        <v>10</v>
      </c>
      <c r="U5" s="2" t="s">
        <v>10</v>
      </c>
    </row>
    <row r="6" spans="1:24" x14ac:dyDescent="0.25">
      <c r="B6" s="242" t="s">
        <v>0</v>
      </c>
      <c r="C6" s="248" t="s">
        <v>54</v>
      </c>
      <c r="D6" s="248"/>
      <c r="E6" s="249"/>
      <c r="F6" s="245" t="s">
        <v>55</v>
      </c>
      <c r="G6" s="246"/>
      <c r="H6" s="246"/>
      <c r="I6" s="245" t="s">
        <v>62</v>
      </c>
      <c r="J6" s="246"/>
      <c r="K6" s="247"/>
      <c r="M6" s="242" t="s">
        <v>0</v>
      </c>
      <c r="N6" s="250" t="s">
        <v>54</v>
      </c>
      <c r="O6" s="248"/>
      <c r="P6" s="249"/>
      <c r="Q6" s="245" t="s">
        <v>55</v>
      </c>
      <c r="R6" s="246"/>
      <c r="S6" s="247"/>
      <c r="U6" s="242" t="s">
        <v>0</v>
      </c>
      <c r="V6" s="250" t="s">
        <v>65</v>
      </c>
      <c r="W6" s="248"/>
      <c r="X6" s="249"/>
    </row>
    <row r="7" spans="1:24" ht="27" customHeight="1" x14ac:dyDescent="0.25">
      <c r="B7" s="243"/>
      <c r="C7" s="16" t="s">
        <v>59</v>
      </c>
      <c r="D7" s="3" t="s">
        <v>56</v>
      </c>
      <c r="E7" s="3" t="s">
        <v>57</v>
      </c>
      <c r="F7" s="15" t="s">
        <v>59</v>
      </c>
      <c r="G7" s="15" t="s">
        <v>56</v>
      </c>
      <c r="H7" s="15" t="s">
        <v>57</v>
      </c>
      <c r="I7" s="15" t="s">
        <v>59</v>
      </c>
      <c r="J7" s="15" t="s">
        <v>56</v>
      </c>
      <c r="K7" s="18" t="s">
        <v>57</v>
      </c>
      <c r="M7" s="243"/>
      <c r="N7" s="16" t="s">
        <v>59</v>
      </c>
      <c r="O7" s="3" t="s">
        <v>56</v>
      </c>
      <c r="P7" s="3" t="s">
        <v>57</v>
      </c>
      <c r="Q7" s="15" t="s">
        <v>59</v>
      </c>
      <c r="R7" s="15" t="s">
        <v>56</v>
      </c>
      <c r="S7" s="18" t="s">
        <v>57</v>
      </c>
      <c r="U7" s="243"/>
      <c r="V7" s="22" t="s">
        <v>59</v>
      </c>
      <c r="W7" s="3" t="s">
        <v>56</v>
      </c>
      <c r="X7" s="3" t="s">
        <v>57</v>
      </c>
    </row>
    <row r="8" spans="1:24" x14ac:dyDescent="0.25">
      <c r="B8" s="244"/>
      <c r="C8" s="239" t="s">
        <v>58</v>
      </c>
      <c r="D8" s="240"/>
      <c r="E8" s="17" t="s">
        <v>60</v>
      </c>
      <c r="F8" s="239" t="s">
        <v>58</v>
      </c>
      <c r="G8" s="240"/>
      <c r="H8" s="17" t="s">
        <v>60</v>
      </c>
      <c r="I8" s="239" t="s">
        <v>61</v>
      </c>
      <c r="J8" s="241"/>
      <c r="K8" s="240"/>
      <c r="M8" s="244"/>
      <c r="N8" s="239" t="s">
        <v>61</v>
      </c>
      <c r="O8" s="241"/>
      <c r="P8" s="240"/>
      <c r="Q8" s="239" t="s">
        <v>61</v>
      </c>
      <c r="R8" s="241"/>
      <c r="S8" s="240"/>
      <c r="U8" s="244"/>
      <c r="V8" s="239" t="s">
        <v>61</v>
      </c>
      <c r="W8" s="241"/>
      <c r="X8" s="240"/>
    </row>
    <row r="9" spans="1:24" x14ac:dyDescent="0.25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 x14ac:dyDescent="0.25">
      <c r="B10" s="6" t="s">
        <v>4</v>
      </c>
      <c r="C10" s="7">
        <v>8883</v>
      </c>
      <c r="D10" s="7">
        <v>1138424</v>
      </c>
      <c r="E10" s="7">
        <v>207599.19500599999</v>
      </c>
      <c r="F10" s="7">
        <v>5493</v>
      </c>
      <c r="G10" s="7">
        <v>737932</v>
      </c>
      <c r="H10" s="7">
        <v>155035.102304</v>
      </c>
      <c r="I10" s="11">
        <f>F10/C10*100</f>
        <v>61.837217156366094</v>
      </c>
      <c r="J10" s="11">
        <f t="shared" ref="J10:K10" si="0">G10/D10*100</f>
        <v>64.820488675572534</v>
      </c>
      <c r="K10" s="11">
        <f t="shared" si="0"/>
        <v>74.680011307134023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</v>
      </c>
      <c r="R10" s="11">
        <f t="shared" si="1"/>
        <v>100</v>
      </c>
      <c r="S10" s="11">
        <f t="shared" si="1"/>
        <v>100</v>
      </c>
      <c r="U10" s="6" t="s">
        <v>4</v>
      </c>
      <c r="V10" s="11">
        <f>F10/C10*100</f>
        <v>61.837217156366094</v>
      </c>
      <c r="W10" s="11">
        <f t="shared" ref="W10:X10" si="2">G10/D10*100</f>
        <v>64.820488675572534</v>
      </c>
      <c r="X10" s="11">
        <f t="shared" si="2"/>
        <v>74.680011307134023</v>
      </c>
    </row>
    <row r="11" spans="1:24" x14ac:dyDescent="0.25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 x14ac:dyDescent="0.25">
      <c r="B12" s="9" t="s">
        <v>6</v>
      </c>
      <c r="C12" s="10">
        <v>1881</v>
      </c>
      <c r="D12" s="10">
        <v>9281</v>
      </c>
      <c r="E12" s="10">
        <v>1033.528879</v>
      </c>
      <c r="F12" s="10">
        <v>1122</v>
      </c>
      <c r="G12" s="10">
        <v>5560</v>
      </c>
      <c r="H12" s="10">
        <v>623.672505</v>
      </c>
      <c r="I12" s="13">
        <f t="shared" ref="I12:I26" si="3">F12/C12*100</f>
        <v>59.649122807017541</v>
      </c>
      <c r="J12" s="13">
        <f t="shared" ref="J12:J26" si="4">G12/D12*100</f>
        <v>59.907337571382392</v>
      </c>
      <c r="K12" s="13">
        <f t="shared" ref="K12:K26" si="5">H12/E12*100</f>
        <v>60.343984350339575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20.425996723102131</v>
      </c>
      <c r="R12" s="13">
        <f>G12/$G$10*100</f>
        <v>0.75345695809369972</v>
      </c>
      <c r="S12" s="13">
        <f>H12/$H$10*100</f>
        <v>0.40227825552504498</v>
      </c>
      <c r="U12" s="9" t="s">
        <v>6</v>
      </c>
      <c r="V12" s="13">
        <f t="shared" ref="V12:V22" si="6">F12/C12*100</f>
        <v>59.649122807017541</v>
      </c>
      <c r="W12" s="13">
        <f t="shared" ref="W12:W23" si="7">G12/D12*100</f>
        <v>59.907337571382392</v>
      </c>
      <c r="X12" s="13">
        <f t="shared" ref="X12:X23" si="8">H12/E12*100</f>
        <v>60.343984350339575</v>
      </c>
    </row>
    <row r="13" spans="1:24" x14ac:dyDescent="0.25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1935</v>
      </c>
      <c r="G13" s="10">
        <v>41406</v>
      </c>
      <c r="H13" s="10">
        <v>5566.2237409999998</v>
      </c>
      <c r="I13" s="13">
        <f t="shared" si="3"/>
        <v>58.850364963503651</v>
      </c>
      <c r="J13" s="13">
        <f t="shared" si="4"/>
        <v>59.371952968167477</v>
      </c>
      <c r="K13" s="13">
        <f t="shared" si="5"/>
        <v>60.255193753659711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35.226652102676134</v>
      </c>
      <c r="R13" s="13">
        <f t="shared" ref="R13:R15" si="13">G13/$G$10*100</f>
        <v>5.6110861163359225</v>
      </c>
      <c r="S13" s="13">
        <f t="shared" ref="S13:S15" si="14">H13/$H$10*100</f>
        <v>3.5902990085983819</v>
      </c>
      <c r="U13" s="9" t="s">
        <v>7</v>
      </c>
      <c r="V13" s="13">
        <f t="shared" si="6"/>
        <v>58.850364963503651</v>
      </c>
      <c r="W13" s="13">
        <f t="shared" si="7"/>
        <v>59.371952968167477</v>
      </c>
      <c r="X13" s="13">
        <f t="shared" si="8"/>
        <v>60.255193753659711</v>
      </c>
    </row>
    <row r="14" spans="1:24" x14ac:dyDescent="0.25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1652</v>
      </c>
      <c r="G14" s="10">
        <v>156392</v>
      </c>
      <c r="H14" s="10">
        <v>24462.672739000001</v>
      </c>
      <c r="I14" s="13">
        <f t="shared" si="3"/>
        <v>64.682850430696945</v>
      </c>
      <c r="J14" s="13">
        <f t="shared" si="4"/>
        <v>63.866575735177008</v>
      </c>
      <c r="K14" s="13">
        <f t="shared" si="5"/>
        <v>66.488519867833261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30.07464045148371</v>
      </c>
      <c r="R14" s="13">
        <f t="shared" si="13"/>
        <v>21.19328068168883</v>
      </c>
      <c r="S14" s="13">
        <f t="shared" si="14"/>
        <v>15.778796140652368</v>
      </c>
      <c r="U14" s="9" t="s">
        <v>8</v>
      </c>
      <c r="V14" s="13">
        <f t="shared" si="6"/>
        <v>64.682850430696945</v>
      </c>
      <c r="W14" s="13">
        <f t="shared" si="7"/>
        <v>63.866575735177008</v>
      </c>
      <c r="X14" s="13">
        <f t="shared" si="8"/>
        <v>66.488519867833261</v>
      </c>
    </row>
    <row r="15" spans="1:24" x14ac:dyDescent="0.25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784</v>
      </c>
      <c r="G15" s="10">
        <v>534574</v>
      </c>
      <c r="H15" s="10">
        <v>124382.53331899999</v>
      </c>
      <c r="I15" s="13">
        <f t="shared" si="3"/>
        <v>67.58620689655173</v>
      </c>
      <c r="J15" s="13">
        <f t="shared" si="4"/>
        <v>65.629749671589749</v>
      </c>
      <c r="K15" s="13">
        <f t="shared" si="5"/>
        <v>77.479724213796615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14.272710722738029</v>
      </c>
      <c r="R15" s="13">
        <f t="shared" si="13"/>
        <v>72.442176243881548</v>
      </c>
      <c r="S15" s="13">
        <f t="shared" si="14"/>
        <v>80.228626595224199</v>
      </c>
      <c r="U15" s="9" t="s">
        <v>9</v>
      </c>
      <c r="V15" s="13">
        <f t="shared" si="6"/>
        <v>67.58620689655173</v>
      </c>
      <c r="W15" s="13">
        <f t="shared" si="7"/>
        <v>65.629749671589749</v>
      </c>
      <c r="X15" s="13">
        <f t="shared" si="8"/>
        <v>77.479724213796615</v>
      </c>
    </row>
    <row r="16" spans="1:24" x14ac:dyDescent="0.25">
      <c r="B16" s="4" t="s">
        <v>53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53</v>
      </c>
      <c r="N16" s="8"/>
      <c r="O16" s="8"/>
      <c r="P16" s="8"/>
      <c r="Q16" s="8"/>
      <c r="R16" s="8"/>
      <c r="S16" s="8"/>
      <c r="U16" s="4" t="s">
        <v>53</v>
      </c>
      <c r="V16" s="8"/>
      <c r="W16" s="8"/>
      <c r="X16" s="8"/>
    </row>
    <row r="17" spans="2:24" x14ac:dyDescent="0.25">
      <c r="B17" s="9" t="s">
        <v>46</v>
      </c>
      <c r="C17" s="10">
        <v>2496</v>
      </c>
      <c r="D17" s="10">
        <v>331316</v>
      </c>
      <c r="E17" s="10">
        <v>84051.342176999999</v>
      </c>
      <c r="F17" s="10">
        <v>1602</v>
      </c>
      <c r="G17" s="10">
        <v>226310</v>
      </c>
      <c r="H17" s="10">
        <v>63967.793264</v>
      </c>
      <c r="I17" s="13">
        <f t="shared" si="3"/>
        <v>64.182692307692307</v>
      </c>
      <c r="J17" s="13">
        <f t="shared" si="4"/>
        <v>68.306390273937865</v>
      </c>
      <c r="K17" s="13">
        <f t="shared" si="5"/>
        <v>76.105617836884804</v>
      </c>
      <c r="M17" s="9" t="s">
        <v>46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29.16439104314582</v>
      </c>
      <c r="R17" s="13">
        <f>G17/$G$10*100</f>
        <v>30.668137443558486</v>
      </c>
      <c r="S17" s="13">
        <f>H17/$H$10*100</f>
        <v>41.260199989141164</v>
      </c>
      <c r="U17" s="9" t="s">
        <v>46</v>
      </c>
      <c r="V17" s="13">
        <f t="shared" si="6"/>
        <v>64.182692307692307</v>
      </c>
      <c r="W17" s="13">
        <f t="shared" si="7"/>
        <v>68.306390273937865</v>
      </c>
      <c r="X17" s="13">
        <f t="shared" si="8"/>
        <v>76.105617836884804</v>
      </c>
    </row>
    <row r="18" spans="2:24" x14ac:dyDescent="0.25">
      <c r="B18" s="9" t="s">
        <v>47</v>
      </c>
      <c r="C18" s="10">
        <v>1022</v>
      </c>
      <c r="D18" s="10">
        <v>66734</v>
      </c>
      <c r="E18" s="10">
        <v>8947.0154390000007</v>
      </c>
      <c r="F18" s="10">
        <v>604</v>
      </c>
      <c r="G18" s="10">
        <v>39515</v>
      </c>
      <c r="H18" s="10">
        <v>5144.4698470000003</v>
      </c>
      <c r="I18" s="13">
        <f t="shared" si="3"/>
        <v>59.099804305283755</v>
      </c>
      <c r="J18" s="13">
        <f t="shared" si="4"/>
        <v>59.212695177870359</v>
      </c>
      <c r="K18" s="13">
        <f t="shared" si="5"/>
        <v>57.499284337604685</v>
      </c>
      <c r="M18" s="9" t="s">
        <v>47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10.995812852721645</v>
      </c>
      <c r="R18" s="13">
        <f t="shared" ref="R18:R23" si="19">G18/$G$10*100</f>
        <v>5.3548294422792342</v>
      </c>
      <c r="S18" s="13">
        <f t="shared" ref="S18:S23" si="20">H18/$H$10*100</f>
        <v>3.3182613295616661</v>
      </c>
      <c r="U18" s="9" t="s">
        <v>47</v>
      </c>
      <c r="V18" s="13">
        <f t="shared" si="6"/>
        <v>59.099804305283755</v>
      </c>
      <c r="W18" s="13">
        <f t="shared" si="7"/>
        <v>59.212695177870359</v>
      </c>
      <c r="X18" s="13">
        <f t="shared" si="8"/>
        <v>57.499284337604685</v>
      </c>
    </row>
    <row r="19" spans="2:24" x14ac:dyDescent="0.25">
      <c r="B19" s="9" t="s">
        <v>48</v>
      </c>
      <c r="C19" s="10">
        <v>2710</v>
      </c>
      <c r="D19" s="10">
        <v>238856</v>
      </c>
      <c r="E19" s="10">
        <v>73928.042906000002</v>
      </c>
      <c r="F19" s="10">
        <v>1671</v>
      </c>
      <c r="G19" s="10">
        <v>184322</v>
      </c>
      <c r="H19" s="10">
        <v>58651.267401999998</v>
      </c>
      <c r="I19" s="13">
        <f t="shared" si="3"/>
        <v>61.660516605166052</v>
      </c>
      <c r="J19" s="13">
        <f t="shared" si="4"/>
        <v>77.168670663496002</v>
      </c>
      <c r="K19" s="13">
        <f t="shared" si="5"/>
        <v>79.33561487157921</v>
      </c>
      <c r="M19" s="9" t="s">
        <v>48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30.420535226652103</v>
      </c>
      <c r="R19" s="13">
        <f t="shared" si="19"/>
        <v>24.978182271537214</v>
      </c>
      <c r="S19" s="13">
        <f t="shared" si="20"/>
        <v>37.830959911900393</v>
      </c>
      <c r="U19" s="9" t="s">
        <v>48</v>
      </c>
      <c r="V19" s="13">
        <f t="shared" si="6"/>
        <v>61.660516605166052</v>
      </c>
      <c r="W19" s="13">
        <f t="shared" si="7"/>
        <v>77.168670663496002</v>
      </c>
      <c r="X19" s="13">
        <f t="shared" si="8"/>
        <v>79.33561487157921</v>
      </c>
    </row>
    <row r="20" spans="2:24" x14ac:dyDescent="0.25">
      <c r="B20" s="9" t="s">
        <v>49</v>
      </c>
      <c r="C20" s="10">
        <v>284</v>
      </c>
      <c r="D20" s="10">
        <v>75411</v>
      </c>
      <c r="E20" s="10">
        <v>12340.078489</v>
      </c>
      <c r="F20" s="10">
        <v>181</v>
      </c>
      <c r="G20" s="10">
        <v>54374</v>
      </c>
      <c r="H20" s="10">
        <v>10363.912061999999</v>
      </c>
      <c r="I20" s="13">
        <f t="shared" si="3"/>
        <v>63.732394366197184</v>
      </c>
      <c r="J20" s="13">
        <f t="shared" si="4"/>
        <v>72.10353927145907</v>
      </c>
      <c r="K20" s="13">
        <f t="shared" si="5"/>
        <v>83.985787215522464</v>
      </c>
      <c r="M20" s="9" t="s">
        <v>49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3.2951028581831423</v>
      </c>
      <c r="R20" s="13">
        <f t="shared" si="19"/>
        <v>7.3684296114005079</v>
      </c>
      <c r="S20" s="13">
        <f t="shared" si="20"/>
        <v>6.6848809772627886</v>
      </c>
      <c r="U20" s="9" t="s">
        <v>49</v>
      </c>
      <c r="V20" s="13">
        <f t="shared" si="6"/>
        <v>63.732394366197184</v>
      </c>
      <c r="W20" s="13">
        <f t="shared" si="7"/>
        <v>72.10353927145907</v>
      </c>
      <c r="X20" s="13">
        <f t="shared" si="8"/>
        <v>83.985787215522464</v>
      </c>
    </row>
    <row r="21" spans="2:24" x14ac:dyDescent="0.25">
      <c r="B21" s="9" t="s">
        <v>50</v>
      </c>
      <c r="C21" s="10">
        <v>579</v>
      </c>
      <c r="D21" s="10">
        <v>67283</v>
      </c>
      <c r="E21" s="10">
        <v>3612.6820360000002</v>
      </c>
      <c r="F21" s="10">
        <v>338</v>
      </c>
      <c r="G21" s="10">
        <v>34348</v>
      </c>
      <c r="H21" s="10">
        <v>2078.4738729999999</v>
      </c>
      <c r="I21" s="13">
        <f t="shared" si="3"/>
        <v>58.376511226252163</v>
      </c>
      <c r="J21" s="13">
        <f t="shared" si="4"/>
        <v>51.050042358396617</v>
      </c>
      <c r="K21" s="13">
        <f t="shared" si="5"/>
        <v>57.532709834085161</v>
      </c>
      <c r="M21" s="9" t="s">
        <v>50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6.1532860003640995</v>
      </c>
      <c r="R21" s="13">
        <f t="shared" si="19"/>
        <v>4.654629423849352</v>
      </c>
      <c r="S21" s="13">
        <f t="shared" si="20"/>
        <v>1.3406472741408151</v>
      </c>
      <c r="U21" s="9" t="s">
        <v>50</v>
      </c>
      <c r="V21" s="13">
        <f t="shared" si="6"/>
        <v>58.376511226252163</v>
      </c>
      <c r="W21" s="13">
        <f t="shared" si="7"/>
        <v>51.050042358396617</v>
      </c>
      <c r="X21" s="13">
        <f t="shared" si="8"/>
        <v>57.532709834085161</v>
      </c>
    </row>
    <row r="22" spans="2:24" x14ac:dyDescent="0.25">
      <c r="B22" s="9" t="s">
        <v>51</v>
      </c>
      <c r="C22" s="10">
        <v>343</v>
      </c>
      <c r="D22" s="10">
        <v>45371</v>
      </c>
      <c r="E22" s="10">
        <v>8976.50857</v>
      </c>
      <c r="F22" s="10">
        <v>214</v>
      </c>
      <c r="G22" s="10">
        <v>29002</v>
      </c>
      <c r="H22" s="10">
        <v>4951.1040940000003</v>
      </c>
      <c r="I22" s="13">
        <f t="shared" si="3"/>
        <v>62.390670553935855</v>
      </c>
      <c r="J22" s="13">
        <f t="shared" si="4"/>
        <v>63.921888430936058</v>
      </c>
      <c r="K22" s="13">
        <f t="shared" si="5"/>
        <v>55.156234246206495</v>
      </c>
      <c r="M22" s="9" t="s">
        <v>51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3.8958674676861462</v>
      </c>
      <c r="R22" s="13">
        <f t="shared" si="19"/>
        <v>3.9301724278117769</v>
      </c>
      <c r="S22" s="13">
        <f t="shared" si="20"/>
        <v>3.193537476623614</v>
      </c>
      <c r="U22" s="9" t="s">
        <v>51</v>
      </c>
      <c r="V22" s="13">
        <f t="shared" si="6"/>
        <v>62.390670553935855</v>
      </c>
      <c r="W22" s="13">
        <f t="shared" si="7"/>
        <v>63.921888430936058</v>
      </c>
      <c r="X22" s="13">
        <f t="shared" si="8"/>
        <v>55.156234246206495</v>
      </c>
    </row>
    <row r="23" spans="2:24" x14ac:dyDescent="0.25">
      <c r="B23" s="9" t="s">
        <v>52</v>
      </c>
      <c r="C23" s="10">
        <v>1449</v>
      </c>
      <c r="D23" s="10">
        <v>313453</v>
      </c>
      <c r="E23" s="10">
        <v>15743.525389</v>
      </c>
      <c r="F23" s="10">
        <v>883</v>
      </c>
      <c r="G23" s="10">
        <v>170061</v>
      </c>
      <c r="H23" s="10">
        <v>9878.0817619999998</v>
      </c>
      <c r="I23" s="13">
        <f t="shared" si="3"/>
        <v>60.938578329882674</v>
      </c>
      <c r="J23" s="13">
        <f t="shared" si="4"/>
        <v>54.254066797893138</v>
      </c>
      <c r="K23" s="13">
        <f t="shared" si="5"/>
        <v>62.743772553648078</v>
      </c>
      <c r="M23" s="9" t="s">
        <v>52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16.075004551247041</v>
      </c>
      <c r="R23" s="13">
        <f t="shared" si="19"/>
        <v>23.04561937956343</v>
      </c>
      <c r="S23" s="13">
        <f t="shared" si="20"/>
        <v>6.3715130413695604</v>
      </c>
      <c r="U23" s="9" t="s">
        <v>52</v>
      </c>
      <c r="V23" s="13">
        <f>F23/C23*100</f>
        <v>60.938578329882674</v>
      </c>
      <c r="W23" s="13">
        <f t="shared" si="7"/>
        <v>54.254066797893138</v>
      </c>
      <c r="X23" s="13">
        <f t="shared" si="8"/>
        <v>62.743772553648078</v>
      </c>
    </row>
    <row r="24" spans="2:24" x14ac:dyDescent="0.25">
      <c r="B24" s="4" t="s">
        <v>83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83</v>
      </c>
      <c r="N24" s="10"/>
      <c r="O24" s="10"/>
      <c r="P24" s="10"/>
      <c r="Q24" s="10"/>
      <c r="R24" s="10"/>
      <c r="S24" s="10"/>
      <c r="T24" s="13"/>
      <c r="U24" s="4" t="s">
        <v>83</v>
      </c>
      <c r="V24" s="10"/>
      <c r="W24" s="10"/>
      <c r="X24" s="10"/>
    </row>
    <row r="25" spans="2:24" x14ac:dyDescent="0.25">
      <c r="B25" s="9" t="s">
        <v>84</v>
      </c>
      <c r="C25" s="10">
        <v>6554</v>
      </c>
      <c r="D25" s="10">
        <v>751613</v>
      </c>
      <c r="E25" s="10">
        <v>117248.282947</v>
      </c>
      <c r="F25" s="10">
        <v>3992</v>
      </c>
      <c r="G25" s="10">
        <v>487712</v>
      </c>
      <c r="H25" s="10">
        <v>87027.450261000005</v>
      </c>
      <c r="I25" s="40">
        <f t="shared" si="3"/>
        <v>60.909368324687222</v>
      </c>
      <c r="J25" s="40">
        <f t="shared" si="4"/>
        <v>64.888712675273041</v>
      </c>
      <c r="K25" s="40">
        <f t="shared" si="5"/>
        <v>74.224925153351037</v>
      </c>
      <c r="M25" s="9" t="s">
        <v>84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72.674312761696697</v>
      </c>
      <c r="R25" s="13">
        <f>G25/$G$10*100</f>
        <v>66.091726608955838</v>
      </c>
      <c r="S25" s="13">
        <f>H25/$H$10*100</f>
        <v>56.134029627917784</v>
      </c>
      <c r="T25" s="13"/>
      <c r="U25" s="9" t="s">
        <v>84</v>
      </c>
      <c r="V25" s="40">
        <f>F25/C25*100</f>
        <v>60.909368324687222</v>
      </c>
      <c r="W25" s="40">
        <f t="shared" ref="W25" si="21">G25/D25*100</f>
        <v>64.888712675273041</v>
      </c>
      <c r="X25" s="40">
        <f t="shared" ref="X25" si="22">H25/E25*100</f>
        <v>74.224925153351037</v>
      </c>
    </row>
    <row r="26" spans="2:24" x14ac:dyDescent="0.25">
      <c r="B26" s="9" t="s">
        <v>85</v>
      </c>
      <c r="C26" s="10">
        <v>2329</v>
      </c>
      <c r="D26" s="10">
        <v>386811</v>
      </c>
      <c r="E26" s="10">
        <v>90350.912058999995</v>
      </c>
      <c r="F26" s="10">
        <v>1501</v>
      </c>
      <c r="G26" s="10">
        <v>250220</v>
      </c>
      <c r="H26" s="10">
        <v>68007.652042999995</v>
      </c>
      <c r="I26" s="40">
        <f t="shared" si="3"/>
        <v>64.448261056247318</v>
      </c>
      <c r="J26" s="40">
        <f t="shared" si="4"/>
        <v>64.687922525471095</v>
      </c>
      <c r="K26" s="40">
        <f t="shared" si="5"/>
        <v>75.270576127212038</v>
      </c>
      <c r="M26" s="9" t="s">
        <v>85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27.325687238303299</v>
      </c>
      <c r="R26" s="13">
        <f t="shared" ref="R26" si="27">G26/$G$10*100</f>
        <v>33.908273391044162</v>
      </c>
      <c r="S26" s="13">
        <f t="shared" ref="S26" si="28">H26/$H$10*100</f>
        <v>43.865970372082216</v>
      </c>
      <c r="T26" s="13"/>
      <c r="U26" s="9" t="s">
        <v>85</v>
      </c>
      <c r="V26" s="40">
        <f>F26/C26*100</f>
        <v>64.448261056247318</v>
      </c>
      <c r="W26" s="40">
        <f t="shared" ref="W26" si="29">G26/D26*100</f>
        <v>64.687922525471095</v>
      </c>
      <c r="X26" s="40">
        <f t="shared" ref="X26" si="30">H26/E26*100</f>
        <v>75.270576127212038</v>
      </c>
    </row>
  </sheetData>
  <mergeCells count="15">
    <mergeCell ref="U6:U8"/>
    <mergeCell ref="V6:X6"/>
    <mergeCell ref="V8:X8"/>
    <mergeCell ref="I6:K6"/>
    <mergeCell ref="F8:G8"/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 x14ac:dyDescent="0.25">
      <c r="B1" s="1" t="s">
        <v>66</v>
      </c>
    </row>
    <row r="2" spans="1:10" ht="18" x14ac:dyDescent="0.25">
      <c r="A2" s="31"/>
      <c r="B2" s="1" t="s">
        <v>128</v>
      </c>
    </row>
    <row r="3" spans="1:10" x14ac:dyDescent="0.25">
      <c r="B3" s="32" t="s">
        <v>69</v>
      </c>
    </row>
    <row r="4" spans="1:10" ht="18" customHeight="1" x14ac:dyDescent="0.25">
      <c r="B4" s="1" t="s">
        <v>91</v>
      </c>
      <c r="C4" s="1"/>
      <c r="D4" s="1"/>
      <c r="E4" s="1"/>
    </row>
    <row r="5" spans="1:10" ht="4.5" customHeight="1" x14ac:dyDescent="0.25"/>
    <row r="6" spans="1:10" x14ac:dyDescent="0.25">
      <c r="B6" s="20" t="s">
        <v>63</v>
      </c>
      <c r="G6" s="20" t="s">
        <v>64</v>
      </c>
      <c r="H6" s="19"/>
      <c r="I6" s="19"/>
      <c r="J6" s="19"/>
    </row>
    <row r="7" spans="1:10" ht="56.25" x14ac:dyDescent="0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4919</v>
      </c>
      <c r="D9" s="7">
        <v>535</v>
      </c>
      <c r="E9" s="7">
        <v>39</v>
      </c>
      <c r="G9" s="6" t="s">
        <v>4</v>
      </c>
      <c r="H9" s="11">
        <f>C9/($C$9+$D$9+$E$9)*100</f>
        <v>89.550336792281087</v>
      </c>
      <c r="I9" s="11">
        <f t="shared" ref="I9:J9" si="0">D9/($C$9+$D$9+$E$9)*100</f>
        <v>9.7396686692153658</v>
      </c>
      <c r="J9" s="11">
        <f t="shared" si="0"/>
        <v>0.70999453850354999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935</v>
      </c>
      <c r="D11" s="10">
        <v>172</v>
      </c>
      <c r="E11" s="10">
        <v>15</v>
      </c>
      <c r="G11" s="9" t="s">
        <v>6</v>
      </c>
      <c r="H11" s="13">
        <f>C11/($C$11+$D$11+$E$11)*100</f>
        <v>83.333333333333343</v>
      </c>
      <c r="I11" s="13">
        <f t="shared" ref="I11:J11" si="1">D11/($C$11+$D$11+$E$11)*100</f>
        <v>15.32976827094474</v>
      </c>
      <c r="J11" s="13">
        <f t="shared" si="1"/>
        <v>1.3368983957219251</v>
      </c>
    </row>
    <row r="12" spans="1:10" x14ac:dyDescent="0.25">
      <c r="B12" s="9" t="s">
        <v>7</v>
      </c>
      <c r="C12" s="10">
        <v>1736</v>
      </c>
      <c r="D12" s="10">
        <v>185</v>
      </c>
      <c r="E12" s="10">
        <v>14</v>
      </c>
      <c r="G12" s="9" t="s">
        <v>7</v>
      </c>
      <c r="H12" s="13">
        <f>C12/($C$12+$D$12+$E$12)*100</f>
        <v>89.715762273901817</v>
      </c>
      <c r="I12" s="13">
        <f t="shared" ref="I12:J12" si="2">D12/($C$12+$D$12+$E$12)*100</f>
        <v>9.5607235142118849</v>
      </c>
      <c r="J12" s="13">
        <f t="shared" si="2"/>
        <v>0.72351421188630483</v>
      </c>
    </row>
    <row r="13" spans="1:10" x14ac:dyDescent="0.25">
      <c r="B13" s="9" t="s">
        <v>8</v>
      </c>
      <c r="C13" s="10">
        <v>1507</v>
      </c>
      <c r="D13" s="10">
        <v>137</v>
      </c>
      <c r="E13" s="10">
        <v>8</v>
      </c>
      <c r="G13" s="9" t="s">
        <v>8</v>
      </c>
      <c r="H13" s="13">
        <f>C13/($C$13+$D$13+$E$13)*100</f>
        <v>91.222760290556906</v>
      </c>
      <c r="I13" s="13">
        <f t="shared" ref="I13:J13" si="3">D13/($C$13+$D$13+$E$13)*100</f>
        <v>8.2929782082324461</v>
      </c>
      <c r="J13" s="13">
        <f t="shared" si="3"/>
        <v>0.48426150121065376</v>
      </c>
    </row>
    <row r="14" spans="1:10" x14ac:dyDescent="0.25">
      <c r="B14" s="9" t="s">
        <v>9</v>
      </c>
      <c r="C14" s="10">
        <v>741</v>
      </c>
      <c r="D14" s="10">
        <v>41</v>
      </c>
      <c r="E14" s="10">
        <v>2</v>
      </c>
      <c r="G14" s="9" t="s">
        <v>9</v>
      </c>
      <c r="H14" s="13">
        <f>C14/($C$14+$D$14+$E$14)*100</f>
        <v>94.515306122448976</v>
      </c>
      <c r="I14" s="13">
        <f t="shared" ref="I14:J14" si="4">D14/($C$14+$D$14+$E$14)*100</f>
        <v>5.2295918367346941</v>
      </c>
      <c r="J14" s="13">
        <f t="shared" si="4"/>
        <v>0.25510204081632654</v>
      </c>
    </row>
    <row r="15" spans="1:10" x14ac:dyDescent="0.25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 x14ac:dyDescent="0.25">
      <c r="B16" s="9" t="s">
        <v>46</v>
      </c>
      <c r="C16" s="10">
        <v>1519</v>
      </c>
      <c r="D16" s="10">
        <v>78</v>
      </c>
      <c r="E16" s="10">
        <v>5</v>
      </c>
      <c r="G16" s="9" t="s">
        <v>46</v>
      </c>
      <c r="H16" s="13">
        <f>C16/($C$16+$D$16+$E$16)*100</f>
        <v>94.818976279650428</v>
      </c>
      <c r="I16" s="13">
        <f t="shared" ref="I16:J16" si="5">D16/($C$16+$D$16+$E$16)*100</f>
        <v>4.868913857677903</v>
      </c>
      <c r="J16" s="13">
        <f t="shared" si="5"/>
        <v>0.31210986267166041</v>
      </c>
    </row>
    <row r="17" spans="2:10" x14ac:dyDescent="0.25">
      <c r="B17" s="9" t="s">
        <v>47</v>
      </c>
      <c r="C17" s="10">
        <v>574</v>
      </c>
      <c r="D17" s="10">
        <v>28</v>
      </c>
      <c r="E17" s="10">
        <v>2</v>
      </c>
      <c r="G17" s="9" t="s">
        <v>47</v>
      </c>
      <c r="H17" s="13">
        <f>C17/($C$17+$D$17+$E$17)*100</f>
        <v>95.033112582781456</v>
      </c>
      <c r="I17" s="13">
        <f t="shared" ref="I17:J17" si="6">D17/($C$17+$D$17+$E$17)*100</f>
        <v>4.6357615894039732</v>
      </c>
      <c r="J17" s="13">
        <f t="shared" si="6"/>
        <v>0.33112582781456956</v>
      </c>
    </row>
    <row r="18" spans="2:10" x14ac:dyDescent="0.25">
      <c r="B18" s="9" t="s">
        <v>48</v>
      </c>
      <c r="C18" s="10">
        <v>1539</v>
      </c>
      <c r="D18" s="10">
        <v>120</v>
      </c>
      <c r="E18" s="10">
        <v>12</v>
      </c>
      <c r="G18" s="9" t="s">
        <v>48</v>
      </c>
      <c r="H18" s="13">
        <f>C18/($C$18+$D$18+$E$18)*100</f>
        <v>92.100538599640942</v>
      </c>
      <c r="I18" s="13">
        <f t="shared" ref="I18:J18" si="7">D18/($C$18+$D$18+$E$18)*100</f>
        <v>7.1813285457809695</v>
      </c>
      <c r="J18" s="13">
        <f t="shared" si="7"/>
        <v>0.71813285457809695</v>
      </c>
    </row>
    <row r="19" spans="2:10" x14ac:dyDescent="0.25">
      <c r="B19" s="9" t="s">
        <v>49</v>
      </c>
      <c r="C19" s="10">
        <v>165</v>
      </c>
      <c r="D19" s="10">
        <v>15</v>
      </c>
      <c r="E19" s="10">
        <v>1</v>
      </c>
      <c r="G19" s="9" t="s">
        <v>49</v>
      </c>
      <c r="H19" s="13">
        <f>C19/($C$19+$D$19+$E$19)*100</f>
        <v>91.160220994475139</v>
      </c>
      <c r="I19" s="13">
        <f t="shared" ref="I19:J19" si="8">D19/($C$19+$D$19+$E$19)*100</f>
        <v>8.2872928176795568</v>
      </c>
      <c r="J19" s="13">
        <f t="shared" si="8"/>
        <v>0.55248618784530379</v>
      </c>
    </row>
    <row r="20" spans="2:10" x14ac:dyDescent="0.25">
      <c r="B20" s="9" t="s">
        <v>50</v>
      </c>
      <c r="C20" s="10">
        <v>150</v>
      </c>
      <c r="D20" s="10">
        <v>170</v>
      </c>
      <c r="E20" s="10">
        <v>18</v>
      </c>
      <c r="G20" s="9" t="s">
        <v>50</v>
      </c>
      <c r="H20" s="13">
        <f>C20/($C$20+$D$20+$E$20)*100</f>
        <v>44.378698224852073</v>
      </c>
      <c r="I20" s="13">
        <f t="shared" ref="I20:J20" si="9">D20/($C$20+$D$20+$E$20)*100</f>
        <v>50.295857988165679</v>
      </c>
      <c r="J20" s="13">
        <f t="shared" si="9"/>
        <v>5.3254437869822491</v>
      </c>
    </row>
    <row r="21" spans="2:10" x14ac:dyDescent="0.25">
      <c r="B21" s="9" t="s">
        <v>51</v>
      </c>
      <c r="C21" s="10">
        <v>201</v>
      </c>
      <c r="D21" s="10">
        <v>13</v>
      </c>
      <c r="E21" s="10">
        <v>0</v>
      </c>
      <c r="G21" s="9" t="s">
        <v>51</v>
      </c>
      <c r="H21" s="13">
        <f>C21/($C$21+$D$21+$E$21)*100</f>
        <v>93.925233644859816</v>
      </c>
      <c r="I21" s="13">
        <f t="shared" ref="I21:J21" si="10">D21/($C$21+$D$21+$E$21)*100</f>
        <v>6.0747663551401869</v>
      </c>
      <c r="J21" s="13">
        <f t="shared" si="10"/>
        <v>0</v>
      </c>
    </row>
    <row r="22" spans="2:10" x14ac:dyDescent="0.25">
      <c r="B22" s="9" t="s">
        <v>52</v>
      </c>
      <c r="C22" s="10">
        <v>771</v>
      </c>
      <c r="D22" s="10">
        <v>111</v>
      </c>
      <c r="E22" s="10">
        <v>1</v>
      </c>
      <c r="G22" s="9" t="s">
        <v>52</v>
      </c>
      <c r="H22" s="13">
        <f>C22/($C$22+$D$22+$E$22)*100</f>
        <v>87.315968289920718</v>
      </c>
      <c r="I22" s="13">
        <f t="shared" ref="I22:J22" si="11">D22/($C$22+$D$22+$E$22)*100</f>
        <v>12.570781426953568</v>
      </c>
      <c r="J22" s="13">
        <f t="shared" si="11"/>
        <v>0.11325028312570783</v>
      </c>
    </row>
    <row r="23" spans="2:10" x14ac:dyDescent="0.25">
      <c r="B23" s="4" t="s">
        <v>83</v>
      </c>
      <c r="C23" s="19"/>
      <c r="D23" s="19"/>
      <c r="E23" s="19"/>
      <c r="G23" s="4" t="s">
        <v>83</v>
      </c>
      <c r="H23" s="34"/>
      <c r="I23" s="34"/>
      <c r="J23" s="34"/>
    </row>
    <row r="24" spans="2:10" x14ac:dyDescent="0.25">
      <c r="B24" s="9" t="s">
        <v>84</v>
      </c>
      <c r="C24" s="10">
        <v>3510</v>
      </c>
      <c r="D24" s="10">
        <v>451</v>
      </c>
      <c r="E24" s="10">
        <v>31</v>
      </c>
      <c r="G24" s="9" t="s">
        <v>84</v>
      </c>
      <c r="H24" s="40">
        <f t="shared" ref="H24:H25" si="12">C24/SUM($C24:$E24)*100</f>
        <v>87.925851703406806</v>
      </c>
      <c r="I24" s="40">
        <f t="shared" ref="I24:I25" si="13">D24/SUM($C24:$E24)*100</f>
        <v>11.297595190380761</v>
      </c>
      <c r="J24" s="40">
        <f t="shared" ref="J24:J25" si="14">E24/SUM($C24:$E24)*100</f>
        <v>0.77655310621242479</v>
      </c>
    </row>
    <row r="25" spans="2:10" x14ac:dyDescent="0.25">
      <c r="B25" s="9" t="s">
        <v>85</v>
      </c>
      <c r="C25" s="10">
        <v>1409</v>
      </c>
      <c r="D25" s="10">
        <v>84</v>
      </c>
      <c r="E25" s="10">
        <v>8</v>
      </c>
      <c r="G25" s="9" t="s">
        <v>85</v>
      </c>
      <c r="H25" s="40">
        <f t="shared" si="12"/>
        <v>93.870752831445699</v>
      </c>
      <c r="I25" s="40">
        <f t="shared" si="13"/>
        <v>5.5962691538974019</v>
      </c>
      <c r="J25" s="40">
        <f t="shared" si="14"/>
        <v>0.53297801465689543</v>
      </c>
    </row>
  </sheetData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 x14ac:dyDescent="0.25">
      <c r="B1" s="1" t="s">
        <v>66</v>
      </c>
    </row>
    <row r="2" spans="1:44" ht="18" x14ac:dyDescent="0.25">
      <c r="A2" s="31"/>
      <c r="B2" s="1" t="s">
        <v>128</v>
      </c>
    </row>
    <row r="3" spans="1:44" x14ac:dyDescent="0.25">
      <c r="B3" s="32" t="s">
        <v>69</v>
      </c>
    </row>
    <row r="4" spans="1:44" ht="18" customHeight="1" x14ac:dyDescent="0.25">
      <c r="B4" s="1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63</v>
      </c>
      <c r="X6" s="20" t="s">
        <v>64</v>
      </c>
    </row>
    <row r="7" spans="1:44" x14ac:dyDescent="0.25">
      <c r="B7" s="251" t="s">
        <v>0</v>
      </c>
      <c r="C7" s="251" t="s">
        <v>22</v>
      </c>
      <c r="D7" s="251"/>
      <c r="E7" s="251"/>
      <c r="F7" s="251"/>
      <c r="G7" s="253"/>
      <c r="H7" s="254" t="s">
        <v>23</v>
      </c>
      <c r="I7" s="251"/>
      <c r="J7" s="251"/>
      <c r="K7" s="251"/>
      <c r="L7" s="255"/>
      <c r="M7" s="256" t="s">
        <v>24</v>
      </c>
      <c r="N7" s="251"/>
      <c r="O7" s="251"/>
      <c r="P7" s="251"/>
      <c r="Q7" s="257"/>
      <c r="R7" s="258" t="s">
        <v>25</v>
      </c>
      <c r="S7" s="251"/>
      <c r="T7" s="251"/>
      <c r="U7" s="251"/>
      <c r="V7" s="251"/>
      <c r="X7" s="251" t="s">
        <v>0</v>
      </c>
      <c r="Y7" s="251" t="s">
        <v>22</v>
      </c>
      <c r="Z7" s="251"/>
      <c r="AA7" s="251"/>
      <c r="AB7" s="251"/>
      <c r="AC7" s="253"/>
      <c r="AD7" s="254" t="s">
        <v>23</v>
      </c>
      <c r="AE7" s="251"/>
      <c r="AF7" s="251"/>
      <c r="AG7" s="251"/>
      <c r="AH7" s="255"/>
      <c r="AI7" s="256" t="s">
        <v>24</v>
      </c>
      <c r="AJ7" s="251"/>
      <c r="AK7" s="251"/>
      <c r="AL7" s="251"/>
      <c r="AM7" s="257"/>
      <c r="AN7" s="258" t="s">
        <v>25</v>
      </c>
      <c r="AO7" s="251"/>
      <c r="AP7" s="251"/>
      <c r="AQ7" s="251"/>
      <c r="AR7" s="251"/>
    </row>
    <row r="8" spans="1:44" ht="22.5" x14ac:dyDescent="0.25">
      <c r="B8" s="252"/>
      <c r="C8" s="49" t="s">
        <v>26</v>
      </c>
      <c r="D8" s="49" t="s">
        <v>27</v>
      </c>
      <c r="E8" s="49" t="s">
        <v>28</v>
      </c>
      <c r="F8" s="49" t="s">
        <v>29</v>
      </c>
      <c r="G8" s="50" t="s">
        <v>30</v>
      </c>
      <c r="H8" s="57" t="s">
        <v>26</v>
      </c>
      <c r="I8" s="49" t="s">
        <v>27</v>
      </c>
      <c r="J8" s="49" t="s">
        <v>28</v>
      </c>
      <c r="K8" s="49" t="s">
        <v>29</v>
      </c>
      <c r="L8" s="58" t="s">
        <v>30</v>
      </c>
      <c r="M8" s="69" t="s">
        <v>26</v>
      </c>
      <c r="N8" s="49" t="s">
        <v>27</v>
      </c>
      <c r="O8" s="49" t="s">
        <v>28</v>
      </c>
      <c r="P8" s="49" t="s">
        <v>29</v>
      </c>
      <c r="Q8" s="7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252"/>
      <c r="Y8" s="49" t="s">
        <v>26</v>
      </c>
      <c r="Z8" s="49" t="s">
        <v>27</v>
      </c>
      <c r="AA8" s="49" t="s">
        <v>28</v>
      </c>
      <c r="AB8" s="49" t="s">
        <v>29</v>
      </c>
      <c r="AC8" s="50" t="s">
        <v>30</v>
      </c>
      <c r="AD8" s="57" t="s">
        <v>26</v>
      </c>
      <c r="AE8" s="49" t="s">
        <v>27</v>
      </c>
      <c r="AF8" s="49" t="s">
        <v>28</v>
      </c>
      <c r="AG8" s="49" t="s">
        <v>29</v>
      </c>
      <c r="AH8" s="58" t="s">
        <v>30</v>
      </c>
      <c r="AI8" s="69" t="s">
        <v>26</v>
      </c>
      <c r="AJ8" s="49" t="s">
        <v>27</v>
      </c>
      <c r="AK8" s="49" t="s">
        <v>28</v>
      </c>
      <c r="AL8" s="49" t="s">
        <v>29</v>
      </c>
      <c r="AM8" s="7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29</v>
      </c>
      <c r="D10" s="7">
        <v>0</v>
      </c>
      <c r="E10" s="7">
        <v>0</v>
      </c>
      <c r="F10" s="7">
        <v>1</v>
      </c>
      <c r="G10" s="52">
        <v>9</v>
      </c>
      <c r="H10" s="61">
        <v>8</v>
      </c>
      <c r="I10" s="7">
        <v>1</v>
      </c>
      <c r="J10" s="7">
        <v>3</v>
      </c>
      <c r="K10" s="7">
        <v>4</v>
      </c>
      <c r="L10" s="62">
        <v>23</v>
      </c>
      <c r="M10" s="73">
        <v>11</v>
      </c>
      <c r="N10" s="7">
        <v>2</v>
      </c>
      <c r="O10" s="7">
        <v>1</v>
      </c>
      <c r="P10" s="7">
        <v>3</v>
      </c>
      <c r="Q10" s="74">
        <v>22</v>
      </c>
      <c r="R10" s="29">
        <v>20</v>
      </c>
      <c r="S10" s="7">
        <v>0</v>
      </c>
      <c r="T10" s="7">
        <v>0</v>
      </c>
      <c r="U10" s="7">
        <v>3</v>
      </c>
      <c r="V10" s="7">
        <v>16</v>
      </c>
      <c r="X10" s="6" t="s">
        <v>4</v>
      </c>
      <c r="Y10" s="11">
        <f>C10/(C10+D10+E10+F10+G10)*100</f>
        <v>74.358974358974365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2.5641025641025639</v>
      </c>
      <c r="AC10" s="81">
        <f>G10/(G10+F10+E10+D10+C10)*100</f>
        <v>23.076923076923077</v>
      </c>
      <c r="AD10" s="85">
        <f>H10/(H10+I10+J10+K10+L10)*100</f>
        <v>20.512820512820511</v>
      </c>
      <c r="AE10" s="11">
        <f>I10/(I10+J10+K10+L10+H10)*100</f>
        <v>2.5641025641025639</v>
      </c>
      <c r="AF10" s="11">
        <f>J10/(J10+K10+L10+I10+H10)*100</f>
        <v>7.6923076923076925</v>
      </c>
      <c r="AG10" s="11">
        <f>K10/(K10+L10+J10+I10+H10)*100</f>
        <v>10.256410256410255</v>
      </c>
      <c r="AH10" s="86">
        <f>L10/(L10+K10+J10+I10+H10)*100</f>
        <v>58.974358974358978</v>
      </c>
      <c r="AI10" s="93">
        <f>M10/(M10+N10+O10+P10+Q10)*100</f>
        <v>28.205128205128204</v>
      </c>
      <c r="AJ10" s="11">
        <f>N10/(N10+O10+P10+Q10+M10)*100</f>
        <v>5.1282051282051277</v>
      </c>
      <c r="AK10" s="11">
        <f>O10/(O10+P10+Q10+N10+M10)*100</f>
        <v>2.5641025641025639</v>
      </c>
      <c r="AL10" s="11">
        <f>P10/(P10+Q10+O10+N10+M10)*100</f>
        <v>7.6923076923076925</v>
      </c>
      <c r="AM10" s="94">
        <f>Q10/(Q10+P10+O10+N10+M10)*100</f>
        <v>56.410256410256409</v>
      </c>
      <c r="AN10" s="27">
        <f>R10/(R10+S10+T10+U10+V10)*100</f>
        <v>51.282051282051277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7.6923076923076925</v>
      </c>
      <c r="AR10" s="11">
        <f>V10/(V10+U10+T10+S10+R10)*100</f>
        <v>41.025641025641022</v>
      </c>
    </row>
    <row r="11" spans="1:4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11</v>
      </c>
      <c r="D12" s="10">
        <v>0</v>
      </c>
      <c r="E12" s="10">
        <v>0</v>
      </c>
      <c r="F12" s="10">
        <v>1</v>
      </c>
      <c r="G12" s="54">
        <v>3</v>
      </c>
      <c r="H12" s="65">
        <v>2</v>
      </c>
      <c r="I12" s="10">
        <v>1</v>
      </c>
      <c r="J12" s="10">
        <v>3</v>
      </c>
      <c r="K12" s="10">
        <v>2</v>
      </c>
      <c r="L12" s="66">
        <v>7</v>
      </c>
      <c r="M12" s="77">
        <v>4</v>
      </c>
      <c r="N12" s="10">
        <v>2</v>
      </c>
      <c r="O12" s="10">
        <v>0</v>
      </c>
      <c r="P12" s="10">
        <v>2</v>
      </c>
      <c r="Q12" s="78">
        <v>7</v>
      </c>
      <c r="R12" s="30">
        <v>7</v>
      </c>
      <c r="S12" s="10">
        <v>0</v>
      </c>
      <c r="T12" s="10">
        <v>0</v>
      </c>
      <c r="U12" s="10">
        <v>2</v>
      </c>
      <c r="V12" s="10">
        <v>6</v>
      </c>
      <c r="X12" s="9" t="s">
        <v>6</v>
      </c>
      <c r="Y12" s="13">
        <f t="shared" ref="Y12:Y15" si="0">C12/(C12+D12+E12+F12+G12)*100</f>
        <v>73.333333333333329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6.666666666666667</v>
      </c>
      <c r="AC12" s="83">
        <f t="shared" ref="AC12:AC15" si="4">G12/(G12+F12+E12+D12+C12)*100</f>
        <v>20</v>
      </c>
      <c r="AD12" s="89">
        <f t="shared" ref="AD12:AD15" si="5">H12/(H12+I12+J12+K12+L12)*100</f>
        <v>13.333333333333334</v>
      </c>
      <c r="AE12" s="13">
        <f t="shared" ref="AE12:AE15" si="6">I12/(I12+J12+K12+L12+H12)*100</f>
        <v>6.666666666666667</v>
      </c>
      <c r="AF12" s="13">
        <f t="shared" ref="AF12:AF15" si="7">J12/(J12+K12+L12+I12+H12)*100</f>
        <v>20</v>
      </c>
      <c r="AG12" s="13">
        <f t="shared" ref="AG12:AG15" si="8">K12/(K12+L12+J12+I12+H12)*100</f>
        <v>13.333333333333334</v>
      </c>
      <c r="AH12" s="90">
        <f t="shared" ref="AH12:AH15" si="9">L12/(L12+K12+J12+I12+H12)*100</f>
        <v>46.666666666666664</v>
      </c>
      <c r="AI12" s="97">
        <f t="shared" ref="AI12:AI15" si="10">M12/(M12+N12+O12+P12+Q12)*100</f>
        <v>26.666666666666668</v>
      </c>
      <c r="AJ12" s="13">
        <f t="shared" ref="AJ12:AJ15" si="11">N12/(N12+O12+P12+Q12+M12)*100</f>
        <v>13.333333333333334</v>
      </c>
      <c r="AK12" s="13">
        <f t="shared" ref="AK12:AK15" si="12">O12/(O12+P12+Q12+N12+M12)*100</f>
        <v>0</v>
      </c>
      <c r="AL12" s="13">
        <f t="shared" ref="AL12:AL15" si="13">P12/(P12+Q12+O12+N12+M12)*100</f>
        <v>13.333333333333334</v>
      </c>
      <c r="AM12" s="98">
        <f t="shared" ref="AM12:AM15" si="14">Q12/(Q12+P12+O12+N12+M12)*100</f>
        <v>46.666666666666664</v>
      </c>
      <c r="AN12" s="28">
        <f t="shared" ref="AN12:AN15" si="15">R12/(R12+S12+T12+U12+V12)*100</f>
        <v>46.666666666666664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13.333333333333334</v>
      </c>
      <c r="AR12" s="13">
        <f t="shared" ref="AR12:AR15" si="19">V12/(V12+U12+T12+S12+R12)*100</f>
        <v>40</v>
      </c>
    </row>
    <row r="13" spans="1:44" x14ac:dyDescent="0.25">
      <c r="B13" s="9" t="s">
        <v>7</v>
      </c>
      <c r="C13" s="10">
        <v>12</v>
      </c>
      <c r="D13" s="10">
        <v>0</v>
      </c>
      <c r="E13" s="10">
        <v>0</v>
      </c>
      <c r="F13" s="10">
        <v>0</v>
      </c>
      <c r="G13" s="54">
        <v>2</v>
      </c>
      <c r="H13" s="65">
        <v>4</v>
      </c>
      <c r="I13" s="10">
        <v>0</v>
      </c>
      <c r="J13" s="10">
        <v>0</v>
      </c>
      <c r="K13" s="10">
        <v>1</v>
      </c>
      <c r="L13" s="66">
        <v>9</v>
      </c>
      <c r="M13" s="77">
        <v>5</v>
      </c>
      <c r="N13" s="10">
        <v>0</v>
      </c>
      <c r="O13" s="10">
        <v>0</v>
      </c>
      <c r="P13" s="10">
        <v>1</v>
      </c>
      <c r="Q13" s="78">
        <v>8</v>
      </c>
      <c r="R13" s="30">
        <v>8</v>
      </c>
      <c r="S13" s="10">
        <v>0</v>
      </c>
      <c r="T13" s="10">
        <v>0</v>
      </c>
      <c r="U13" s="10">
        <v>1</v>
      </c>
      <c r="V13" s="10">
        <v>5</v>
      </c>
      <c r="X13" s="9" t="s">
        <v>7</v>
      </c>
      <c r="Y13" s="13">
        <f t="shared" si="0"/>
        <v>85.714285714285708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83">
        <f t="shared" si="4"/>
        <v>14.285714285714285</v>
      </c>
      <c r="AD13" s="89">
        <f t="shared" si="5"/>
        <v>28.571428571428569</v>
      </c>
      <c r="AE13" s="13">
        <f t="shared" si="6"/>
        <v>0</v>
      </c>
      <c r="AF13" s="13">
        <f t="shared" si="7"/>
        <v>0</v>
      </c>
      <c r="AG13" s="13">
        <f t="shared" si="8"/>
        <v>7.1428571428571423</v>
      </c>
      <c r="AH13" s="90">
        <f t="shared" si="9"/>
        <v>64.285714285714292</v>
      </c>
      <c r="AI13" s="97">
        <f t="shared" si="10"/>
        <v>35.714285714285715</v>
      </c>
      <c r="AJ13" s="13">
        <f t="shared" si="11"/>
        <v>0</v>
      </c>
      <c r="AK13" s="13">
        <f t="shared" si="12"/>
        <v>0</v>
      </c>
      <c r="AL13" s="13">
        <f t="shared" si="13"/>
        <v>7.1428571428571423</v>
      </c>
      <c r="AM13" s="98">
        <f t="shared" si="14"/>
        <v>57.142857142857139</v>
      </c>
      <c r="AN13" s="28">
        <f t="shared" si="15"/>
        <v>57.142857142857139</v>
      </c>
      <c r="AO13" s="13">
        <f t="shared" si="16"/>
        <v>0</v>
      </c>
      <c r="AP13" s="13">
        <f t="shared" si="17"/>
        <v>0</v>
      </c>
      <c r="AQ13" s="13">
        <f t="shared" si="18"/>
        <v>7.1428571428571423</v>
      </c>
      <c r="AR13" s="13">
        <f t="shared" si="19"/>
        <v>35.714285714285715</v>
      </c>
    </row>
    <row r="14" spans="1:44" x14ac:dyDescent="0.25">
      <c r="B14" s="9" t="s">
        <v>8</v>
      </c>
      <c r="C14" s="10">
        <v>5</v>
      </c>
      <c r="D14" s="10">
        <v>0</v>
      </c>
      <c r="E14" s="10">
        <v>0</v>
      </c>
      <c r="F14" s="10">
        <v>0</v>
      </c>
      <c r="G14" s="54">
        <v>3</v>
      </c>
      <c r="H14" s="65">
        <v>2</v>
      </c>
      <c r="I14" s="10">
        <v>0</v>
      </c>
      <c r="J14" s="10">
        <v>0</v>
      </c>
      <c r="K14" s="10">
        <v>0</v>
      </c>
      <c r="L14" s="66">
        <v>6</v>
      </c>
      <c r="M14" s="77">
        <v>2</v>
      </c>
      <c r="N14" s="10">
        <v>0</v>
      </c>
      <c r="O14" s="10">
        <v>0</v>
      </c>
      <c r="P14" s="10">
        <v>0</v>
      </c>
      <c r="Q14" s="78">
        <v>6</v>
      </c>
      <c r="R14" s="30">
        <v>4</v>
      </c>
      <c r="S14" s="10">
        <v>0</v>
      </c>
      <c r="T14" s="10">
        <v>0</v>
      </c>
      <c r="U14" s="10">
        <v>0</v>
      </c>
      <c r="V14" s="10">
        <v>4</v>
      </c>
      <c r="X14" s="9" t="s">
        <v>8</v>
      </c>
      <c r="Y14" s="13">
        <f t="shared" si="0"/>
        <v>62.5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83">
        <f t="shared" si="4"/>
        <v>37.5</v>
      </c>
      <c r="AD14" s="89">
        <f t="shared" si="5"/>
        <v>25</v>
      </c>
      <c r="AE14" s="13">
        <f t="shared" si="6"/>
        <v>0</v>
      </c>
      <c r="AF14" s="13">
        <f t="shared" si="7"/>
        <v>0</v>
      </c>
      <c r="AG14" s="13">
        <f t="shared" si="8"/>
        <v>0</v>
      </c>
      <c r="AH14" s="90">
        <f t="shared" si="9"/>
        <v>75</v>
      </c>
      <c r="AI14" s="97">
        <f t="shared" si="10"/>
        <v>25</v>
      </c>
      <c r="AJ14" s="13">
        <f t="shared" si="11"/>
        <v>0</v>
      </c>
      <c r="AK14" s="13">
        <f t="shared" si="12"/>
        <v>0</v>
      </c>
      <c r="AL14" s="13">
        <f t="shared" si="13"/>
        <v>0</v>
      </c>
      <c r="AM14" s="98">
        <f t="shared" si="14"/>
        <v>75</v>
      </c>
      <c r="AN14" s="28">
        <f t="shared" si="15"/>
        <v>50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50</v>
      </c>
    </row>
    <row r="15" spans="1:44" x14ac:dyDescent="0.25">
      <c r="B15" s="9" t="s">
        <v>9</v>
      </c>
      <c r="C15" s="10">
        <v>1</v>
      </c>
      <c r="D15" s="10">
        <v>0</v>
      </c>
      <c r="E15" s="10">
        <v>0</v>
      </c>
      <c r="F15" s="10">
        <v>0</v>
      </c>
      <c r="G15" s="54">
        <v>1</v>
      </c>
      <c r="H15" s="65">
        <v>0</v>
      </c>
      <c r="I15" s="10">
        <v>0</v>
      </c>
      <c r="J15" s="10">
        <v>0</v>
      </c>
      <c r="K15" s="10">
        <v>1</v>
      </c>
      <c r="L15" s="66">
        <v>1</v>
      </c>
      <c r="M15" s="77">
        <v>0</v>
      </c>
      <c r="N15" s="10">
        <v>0</v>
      </c>
      <c r="O15" s="10">
        <v>1</v>
      </c>
      <c r="P15" s="10">
        <v>0</v>
      </c>
      <c r="Q15" s="78">
        <v>1</v>
      </c>
      <c r="R15" s="30">
        <v>1</v>
      </c>
      <c r="S15" s="10">
        <v>0</v>
      </c>
      <c r="T15" s="10">
        <v>0</v>
      </c>
      <c r="U15" s="10">
        <v>0</v>
      </c>
      <c r="V15" s="10">
        <v>1</v>
      </c>
      <c r="X15" s="9" t="s">
        <v>9</v>
      </c>
      <c r="Y15" s="13">
        <f t="shared" si="0"/>
        <v>50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83">
        <f t="shared" si="4"/>
        <v>50</v>
      </c>
      <c r="AD15" s="89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50</v>
      </c>
      <c r="AH15" s="90">
        <f t="shared" si="9"/>
        <v>50</v>
      </c>
      <c r="AI15" s="97">
        <f t="shared" si="10"/>
        <v>0</v>
      </c>
      <c r="AJ15" s="13">
        <f t="shared" si="11"/>
        <v>0</v>
      </c>
      <c r="AK15" s="13">
        <f t="shared" si="12"/>
        <v>50</v>
      </c>
      <c r="AL15" s="13">
        <f t="shared" si="13"/>
        <v>0</v>
      </c>
      <c r="AM15" s="98">
        <f t="shared" si="14"/>
        <v>50</v>
      </c>
      <c r="AN15" s="28">
        <f t="shared" si="15"/>
        <v>50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50</v>
      </c>
    </row>
    <row r="16" spans="1:44" x14ac:dyDescent="0.25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 x14ac:dyDescent="0.25">
      <c r="B17" s="9" t="s">
        <v>46</v>
      </c>
      <c r="C17" s="10">
        <v>4</v>
      </c>
      <c r="D17" s="10">
        <v>0</v>
      </c>
      <c r="E17" s="10">
        <v>0</v>
      </c>
      <c r="F17" s="10">
        <v>1</v>
      </c>
      <c r="G17" s="54">
        <v>0</v>
      </c>
      <c r="H17" s="65">
        <v>2</v>
      </c>
      <c r="I17" s="10">
        <v>0</v>
      </c>
      <c r="J17" s="10">
        <v>0</v>
      </c>
      <c r="K17" s="10">
        <v>1</v>
      </c>
      <c r="L17" s="66">
        <v>2</v>
      </c>
      <c r="M17" s="77">
        <v>2</v>
      </c>
      <c r="N17" s="10">
        <v>0</v>
      </c>
      <c r="O17" s="10">
        <v>0</v>
      </c>
      <c r="P17" s="10">
        <v>1</v>
      </c>
      <c r="Q17" s="78">
        <v>2</v>
      </c>
      <c r="R17" s="30">
        <v>3</v>
      </c>
      <c r="S17" s="10">
        <v>0</v>
      </c>
      <c r="T17" s="10">
        <v>0</v>
      </c>
      <c r="U17" s="10">
        <v>1</v>
      </c>
      <c r="V17" s="10">
        <v>1</v>
      </c>
      <c r="X17" s="9" t="s">
        <v>46</v>
      </c>
      <c r="Y17" s="13">
        <f t="shared" ref="Y17:Y23" si="20">C17/(C17+D17+E17+F17+G17)*100</f>
        <v>80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20</v>
      </c>
      <c r="AC17" s="83">
        <f t="shared" ref="AC17:AC23" si="24">G17/(G17+F17+E17+D17+C17)*100</f>
        <v>0</v>
      </c>
      <c r="AD17" s="89">
        <f t="shared" ref="AD17:AD23" si="25">H17/(H17+I17+J17+K17+L17)*100</f>
        <v>40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20</v>
      </c>
      <c r="AH17" s="90">
        <f t="shared" ref="AH17:AH23" si="29">L17/(L17+K17+J17+I17+H17)*100</f>
        <v>40</v>
      </c>
      <c r="AI17" s="97">
        <f t="shared" ref="AI17:AI23" si="30">M17/(M17+N17+O17+P17+Q17)*100</f>
        <v>40</v>
      </c>
      <c r="AJ17" s="13">
        <f t="shared" ref="AJ17:AJ23" si="31">N17/(N17+O17+P17+Q17+M17)*100</f>
        <v>0</v>
      </c>
      <c r="AK17" s="13">
        <f t="shared" ref="AK17:AK23" si="32">O17/(O17+P17+Q17+N17+M17)*100</f>
        <v>0</v>
      </c>
      <c r="AL17" s="13">
        <f t="shared" ref="AL17:AL23" si="33">P17/(P17+Q17+O17+N17+M17)*100</f>
        <v>20</v>
      </c>
      <c r="AM17" s="98">
        <f t="shared" ref="AM17:AM23" si="34">Q17/(Q17+P17+O17+N17+M17)*100</f>
        <v>40</v>
      </c>
      <c r="AN17" s="28">
        <f t="shared" ref="AN17:AN23" si="35">R17/(R17+S17+T17+U17+V17)*100</f>
        <v>60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20</v>
      </c>
      <c r="AR17" s="13">
        <f t="shared" ref="AR17:AR23" si="39">V17/(V17+U17+T17+S17+R17)*100</f>
        <v>20</v>
      </c>
    </row>
    <row r="18" spans="2:44" x14ac:dyDescent="0.25">
      <c r="B18" s="9" t="s">
        <v>47</v>
      </c>
      <c r="C18" s="10">
        <v>0</v>
      </c>
      <c r="D18" s="10">
        <v>0</v>
      </c>
      <c r="E18" s="10">
        <v>0</v>
      </c>
      <c r="F18" s="10">
        <v>0</v>
      </c>
      <c r="G18" s="54">
        <v>2</v>
      </c>
      <c r="H18" s="65">
        <v>0</v>
      </c>
      <c r="I18" s="10">
        <v>0</v>
      </c>
      <c r="J18" s="10">
        <v>0</v>
      </c>
      <c r="K18" s="10">
        <v>0</v>
      </c>
      <c r="L18" s="66">
        <v>2</v>
      </c>
      <c r="M18" s="77">
        <v>0</v>
      </c>
      <c r="N18" s="10">
        <v>0</v>
      </c>
      <c r="O18" s="10">
        <v>0</v>
      </c>
      <c r="P18" s="10">
        <v>0</v>
      </c>
      <c r="Q18" s="78">
        <v>2</v>
      </c>
      <c r="R18" s="30">
        <v>1</v>
      </c>
      <c r="S18" s="10">
        <v>0</v>
      </c>
      <c r="T18" s="10">
        <v>0</v>
      </c>
      <c r="U18" s="10">
        <v>0</v>
      </c>
      <c r="V18" s="10">
        <v>1</v>
      </c>
      <c r="X18" s="9" t="s">
        <v>47</v>
      </c>
      <c r="Y18" s="13">
        <f t="shared" si="20"/>
        <v>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83">
        <f t="shared" si="24"/>
        <v>100</v>
      </c>
      <c r="AD18" s="89">
        <f t="shared" si="25"/>
        <v>0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90">
        <f t="shared" si="29"/>
        <v>100</v>
      </c>
      <c r="AI18" s="97">
        <f t="shared" si="30"/>
        <v>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98">
        <f t="shared" si="34"/>
        <v>100</v>
      </c>
      <c r="AN18" s="28">
        <f t="shared" si="35"/>
        <v>50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50</v>
      </c>
    </row>
    <row r="19" spans="2:44" x14ac:dyDescent="0.25">
      <c r="B19" s="9" t="s">
        <v>48</v>
      </c>
      <c r="C19" s="10">
        <v>8</v>
      </c>
      <c r="D19" s="10">
        <v>0</v>
      </c>
      <c r="E19" s="10">
        <v>0</v>
      </c>
      <c r="F19" s="10">
        <v>0</v>
      </c>
      <c r="G19" s="54">
        <v>4</v>
      </c>
      <c r="H19" s="65">
        <v>2</v>
      </c>
      <c r="I19" s="10">
        <v>0</v>
      </c>
      <c r="J19" s="10">
        <v>3</v>
      </c>
      <c r="K19" s="10">
        <v>1</v>
      </c>
      <c r="L19" s="66">
        <v>6</v>
      </c>
      <c r="M19" s="77">
        <v>4</v>
      </c>
      <c r="N19" s="10">
        <v>1</v>
      </c>
      <c r="O19" s="10">
        <v>1</v>
      </c>
      <c r="P19" s="10">
        <v>0</v>
      </c>
      <c r="Q19" s="78">
        <v>6</v>
      </c>
      <c r="R19" s="30">
        <v>7</v>
      </c>
      <c r="S19" s="10">
        <v>0</v>
      </c>
      <c r="T19" s="10">
        <v>0</v>
      </c>
      <c r="U19" s="10">
        <v>0</v>
      </c>
      <c r="V19" s="10">
        <v>5</v>
      </c>
      <c r="X19" s="9" t="s">
        <v>48</v>
      </c>
      <c r="Y19" s="13">
        <f t="shared" si="20"/>
        <v>66.666666666666657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83">
        <f t="shared" si="24"/>
        <v>33.333333333333329</v>
      </c>
      <c r="AD19" s="89">
        <f t="shared" si="25"/>
        <v>16.666666666666664</v>
      </c>
      <c r="AE19" s="13">
        <f t="shared" si="26"/>
        <v>0</v>
      </c>
      <c r="AF19" s="13">
        <f t="shared" si="27"/>
        <v>25</v>
      </c>
      <c r="AG19" s="13">
        <f t="shared" si="28"/>
        <v>8.3333333333333321</v>
      </c>
      <c r="AH19" s="90">
        <f t="shared" si="29"/>
        <v>50</v>
      </c>
      <c r="AI19" s="97">
        <f t="shared" si="30"/>
        <v>33.333333333333329</v>
      </c>
      <c r="AJ19" s="13">
        <f t="shared" si="31"/>
        <v>8.3333333333333321</v>
      </c>
      <c r="AK19" s="13">
        <f t="shared" si="32"/>
        <v>8.3333333333333321</v>
      </c>
      <c r="AL19" s="13">
        <f t="shared" si="33"/>
        <v>0</v>
      </c>
      <c r="AM19" s="98">
        <f t="shared" si="34"/>
        <v>50</v>
      </c>
      <c r="AN19" s="28">
        <f t="shared" si="35"/>
        <v>58.333333333333336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41.666666666666671</v>
      </c>
    </row>
    <row r="20" spans="2:44" x14ac:dyDescent="0.25">
      <c r="B20" s="9" t="s">
        <v>49</v>
      </c>
      <c r="C20" s="10">
        <v>1</v>
      </c>
      <c r="D20" s="10">
        <v>0</v>
      </c>
      <c r="E20" s="10">
        <v>0</v>
      </c>
      <c r="F20" s="10">
        <v>0</v>
      </c>
      <c r="G20" s="54">
        <v>0</v>
      </c>
      <c r="H20" s="65">
        <v>1</v>
      </c>
      <c r="I20" s="10">
        <v>0</v>
      </c>
      <c r="J20" s="10">
        <v>0</v>
      </c>
      <c r="K20" s="10">
        <v>0</v>
      </c>
      <c r="L20" s="66">
        <v>0</v>
      </c>
      <c r="M20" s="77">
        <v>1</v>
      </c>
      <c r="N20" s="10">
        <v>0</v>
      </c>
      <c r="O20" s="10">
        <v>0</v>
      </c>
      <c r="P20" s="10">
        <v>0</v>
      </c>
      <c r="Q20" s="78">
        <v>0</v>
      </c>
      <c r="R20" s="30">
        <v>1</v>
      </c>
      <c r="S20" s="10">
        <v>0</v>
      </c>
      <c r="T20" s="10">
        <v>0</v>
      </c>
      <c r="U20" s="10">
        <v>0</v>
      </c>
      <c r="V20" s="10">
        <v>0</v>
      </c>
      <c r="X20" s="9" t="s">
        <v>49</v>
      </c>
      <c r="Y20" s="13">
        <f t="shared" si="20"/>
        <v>100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83">
        <f t="shared" si="24"/>
        <v>0</v>
      </c>
      <c r="AD20" s="89">
        <f t="shared" si="25"/>
        <v>100</v>
      </c>
      <c r="AE20" s="13">
        <f t="shared" si="26"/>
        <v>0</v>
      </c>
      <c r="AF20" s="13">
        <f t="shared" si="27"/>
        <v>0</v>
      </c>
      <c r="AG20" s="13">
        <f t="shared" si="28"/>
        <v>0</v>
      </c>
      <c r="AH20" s="90">
        <f t="shared" si="29"/>
        <v>0</v>
      </c>
      <c r="AI20" s="97">
        <f t="shared" si="30"/>
        <v>100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98">
        <f t="shared" si="34"/>
        <v>0</v>
      </c>
      <c r="AN20" s="28">
        <f t="shared" si="35"/>
        <v>100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0</v>
      </c>
    </row>
    <row r="21" spans="2:44" x14ac:dyDescent="0.25">
      <c r="B21" s="9" t="s">
        <v>50</v>
      </c>
      <c r="C21" s="10">
        <v>16</v>
      </c>
      <c r="D21" s="10">
        <v>0</v>
      </c>
      <c r="E21" s="10">
        <v>0</v>
      </c>
      <c r="F21" s="10">
        <v>0</v>
      </c>
      <c r="G21" s="54">
        <v>2</v>
      </c>
      <c r="H21" s="65">
        <v>3</v>
      </c>
      <c r="I21" s="10">
        <v>1</v>
      </c>
      <c r="J21" s="10">
        <v>0</v>
      </c>
      <c r="K21" s="10">
        <v>2</v>
      </c>
      <c r="L21" s="66">
        <v>12</v>
      </c>
      <c r="M21" s="77">
        <v>4</v>
      </c>
      <c r="N21" s="10">
        <v>1</v>
      </c>
      <c r="O21" s="10">
        <v>0</v>
      </c>
      <c r="P21" s="10">
        <v>2</v>
      </c>
      <c r="Q21" s="78">
        <v>11</v>
      </c>
      <c r="R21" s="30">
        <v>8</v>
      </c>
      <c r="S21" s="10">
        <v>0</v>
      </c>
      <c r="T21" s="10">
        <v>0</v>
      </c>
      <c r="U21" s="10">
        <v>2</v>
      </c>
      <c r="V21" s="10">
        <v>8</v>
      </c>
      <c r="X21" s="9" t="s">
        <v>50</v>
      </c>
      <c r="Y21" s="13">
        <f t="shared" si="20"/>
        <v>88.888888888888886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83">
        <f t="shared" si="24"/>
        <v>11.111111111111111</v>
      </c>
      <c r="AD21" s="89">
        <f t="shared" si="25"/>
        <v>16.666666666666664</v>
      </c>
      <c r="AE21" s="13">
        <f t="shared" si="26"/>
        <v>5.5555555555555554</v>
      </c>
      <c r="AF21" s="13">
        <f t="shared" si="27"/>
        <v>0</v>
      </c>
      <c r="AG21" s="13">
        <f t="shared" si="28"/>
        <v>11.111111111111111</v>
      </c>
      <c r="AH21" s="90">
        <f t="shared" si="29"/>
        <v>66.666666666666657</v>
      </c>
      <c r="AI21" s="97">
        <f t="shared" si="30"/>
        <v>22.222222222222221</v>
      </c>
      <c r="AJ21" s="13">
        <f t="shared" si="31"/>
        <v>5.5555555555555554</v>
      </c>
      <c r="AK21" s="13">
        <f t="shared" si="32"/>
        <v>0</v>
      </c>
      <c r="AL21" s="13">
        <f t="shared" si="33"/>
        <v>11.111111111111111</v>
      </c>
      <c r="AM21" s="98">
        <f t="shared" si="34"/>
        <v>61.111111111111114</v>
      </c>
      <c r="AN21" s="28">
        <f t="shared" si="35"/>
        <v>44.444444444444443</v>
      </c>
      <c r="AO21" s="13">
        <f t="shared" si="36"/>
        <v>0</v>
      </c>
      <c r="AP21" s="13">
        <f t="shared" si="37"/>
        <v>0</v>
      </c>
      <c r="AQ21" s="13">
        <f t="shared" si="38"/>
        <v>11.111111111111111</v>
      </c>
      <c r="AR21" s="13">
        <f t="shared" si="39"/>
        <v>44.444444444444443</v>
      </c>
    </row>
    <row r="22" spans="2:44" x14ac:dyDescent="0.25">
      <c r="B22" s="9" t="s">
        <v>51</v>
      </c>
      <c r="C22" s="10">
        <v>0</v>
      </c>
      <c r="D22" s="10">
        <v>0</v>
      </c>
      <c r="E22" s="10">
        <v>0</v>
      </c>
      <c r="F22" s="10">
        <v>0</v>
      </c>
      <c r="G22" s="54">
        <v>0</v>
      </c>
      <c r="H22" s="65">
        <v>0</v>
      </c>
      <c r="I22" s="10">
        <v>0</v>
      </c>
      <c r="J22" s="10">
        <v>0</v>
      </c>
      <c r="K22" s="10">
        <v>0</v>
      </c>
      <c r="L22" s="66">
        <v>0</v>
      </c>
      <c r="M22" s="77">
        <v>0</v>
      </c>
      <c r="N22" s="10">
        <v>0</v>
      </c>
      <c r="O22" s="10">
        <v>0</v>
      </c>
      <c r="P22" s="10">
        <v>0</v>
      </c>
      <c r="Q22" s="78">
        <v>0</v>
      </c>
      <c r="R22" s="3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51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83" t="e">
        <f t="shared" si="24"/>
        <v>#DIV/0!</v>
      </c>
      <c r="AD22" s="89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90" t="e">
        <f t="shared" si="29"/>
        <v>#DIV/0!</v>
      </c>
      <c r="AI22" s="9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98" t="e">
        <f t="shared" si="34"/>
        <v>#DIV/0!</v>
      </c>
      <c r="AN22" s="28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 x14ac:dyDescent="0.25">
      <c r="B23" s="9" t="s">
        <v>52</v>
      </c>
      <c r="C23" s="10">
        <v>0</v>
      </c>
      <c r="D23" s="10">
        <v>0</v>
      </c>
      <c r="E23" s="10">
        <v>0</v>
      </c>
      <c r="F23" s="10">
        <v>0</v>
      </c>
      <c r="G23" s="54">
        <v>1</v>
      </c>
      <c r="H23" s="65">
        <v>0</v>
      </c>
      <c r="I23" s="10">
        <v>0</v>
      </c>
      <c r="J23" s="10">
        <v>0</v>
      </c>
      <c r="K23" s="10">
        <v>0</v>
      </c>
      <c r="L23" s="66">
        <v>1</v>
      </c>
      <c r="M23" s="77">
        <v>0</v>
      </c>
      <c r="N23" s="10">
        <v>0</v>
      </c>
      <c r="O23" s="10">
        <v>0</v>
      </c>
      <c r="P23" s="10">
        <v>0</v>
      </c>
      <c r="Q23" s="78">
        <v>1</v>
      </c>
      <c r="R23" s="30">
        <v>0</v>
      </c>
      <c r="S23" s="10">
        <v>0</v>
      </c>
      <c r="T23" s="10">
        <v>0</v>
      </c>
      <c r="U23" s="10">
        <v>0</v>
      </c>
      <c r="V23" s="10">
        <v>1</v>
      </c>
      <c r="X23" s="9" t="s">
        <v>52</v>
      </c>
      <c r="Y23" s="13">
        <f t="shared" si="20"/>
        <v>0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83">
        <f t="shared" si="24"/>
        <v>100</v>
      </c>
      <c r="AD23" s="89">
        <f t="shared" si="25"/>
        <v>0</v>
      </c>
      <c r="AE23" s="13">
        <f t="shared" si="26"/>
        <v>0</v>
      </c>
      <c r="AF23" s="13">
        <f t="shared" si="27"/>
        <v>0</v>
      </c>
      <c r="AG23" s="13">
        <f t="shared" si="28"/>
        <v>0</v>
      </c>
      <c r="AH23" s="90">
        <f t="shared" si="29"/>
        <v>100</v>
      </c>
      <c r="AI23" s="97">
        <f t="shared" si="30"/>
        <v>0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98">
        <f t="shared" si="34"/>
        <v>100</v>
      </c>
      <c r="AN23" s="28">
        <f t="shared" si="35"/>
        <v>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100</v>
      </c>
    </row>
    <row r="24" spans="2:44" x14ac:dyDescent="0.25">
      <c r="B24" s="4" t="s">
        <v>83</v>
      </c>
      <c r="C24" s="19"/>
      <c r="D24" s="19"/>
      <c r="E24" s="19"/>
      <c r="F24" s="55"/>
      <c r="G24" s="56"/>
      <c r="H24" s="67"/>
      <c r="I24" s="34"/>
      <c r="J24" s="34"/>
      <c r="K24" s="55"/>
      <c r="L24" s="68"/>
      <c r="M24" s="79"/>
      <c r="N24" s="4"/>
      <c r="O24" s="19"/>
      <c r="P24" s="19"/>
      <c r="Q24" s="80"/>
      <c r="S24" s="4"/>
      <c r="T24" s="4"/>
      <c r="U24" s="34"/>
      <c r="V24" s="34"/>
      <c r="X24" s="4" t="s">
        <v>83</v>
      </c>
      <c r="Y24" s="55"/>
      <c r="Z24" s="55"/>
      <c r="AA24" s="55"/>
      <c r="AB24" s="55"/>
      <c r="AC24" s="84"/>
      <c r="AD24" s="91"/>
      <c r="AE24" s="55"/>
      <c r="AF24" s="55"/>
      <c r="AG24" s="55"/>
      <c r="AH24" s="92"/>
      <c r="AI24" s="79"/>
      <c r="AJ24" s="55"/>
      <c r="AK24" s="55"/>
      <c r="AL24" s="55"/>
      <c r="AM24" s="99"/>
    </row>
    <row r="25" spans="2:44" x14ac:dyDescent="0.25">
      <c r="B25" s="9" t="s">
        <v>84</v>
      </c>
      <c r="C25" s="10">
        <v>24</v>
      </c>
      <c r="D25" s="10">
        <v>0</v>
      </c>
      <c r="E25" s="10">
        <v>0</v>
      </c>
      <c r="F25" s="10">
        <v>0</v>
      </c>
      <c r="G25" s="54">
        <v>7</v>
      </c>
      <c r="H25" s="65">
        <v>7</v>
      </c>
      <c r="I25" s="10">
        <v>1</v>
      </c>
      <c r="J25" s="10">
        <v>2</v>
      </c>
      <c r="K25" s="10">
        <v>3</v>
      </c>
      <c r="L25" s="66">
        <v>18</v>
      </c>
      <c r="M25" s="77">
        <v>9</v>
      </c>
      <c r="N25" s="10">
        <v>2</v>
      </c>
      <c r="O25" s="10">
        <v>1</v>
      </c>
      <c r="P25" s="10">
        <v>2</v>
      </c>
      <c r="Q25" s="78">
        <v>17</v>
      </c>
      <c r="R25" s="30">
        <v>16</v>
      </c>
      <c r="S25" s="10">
        <v>0</v>
      </c>
      <c r="T25" s="10">
        <v>0</v>
      </c>
      <c r="U25" s="10">
        <v>2</v>
      </c>
      <c r="V25" s="10">
        <v>13</v>
      </c>
      <c r="X25" s="9" t="s">
        <v>84</v>
      </c>
      <c r="Y25" s="13">
        <f t="shared" ref="Y25:Y26" si="40">C25/(C25+D25+E25+F25+G25)*100</f>
        <v>77.41935483870968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83">
        <f t="shared" ref="AC25:AC26" si="44">G25/(G25+F25+E25+D25+C25)*100</f>
        <v>22.58064516129032</v>
      </c>
      <c r="AD25" s="89">
        <f t="shared" ref="AD25:AD26" si="45">H25/(H25+I25+J25+K25+L25)*100</f>
        <v>22.58064516129032</v>
      </c>
      <c r="AE25" s="13">
        <f t="shared" ref="AE25:AE26" si="46">I25/(I25+J25+K25+L25+H25)*100</f>
        <v>3.225806451612903</v>
      </c>
      <c r="AF25" s="13">
        <f t="shared" ref="AF25:AF26" si="47">J25/(J25+K25+L25+I25+H25)*100</f>
        <v>6.4516129032258061</v>
      </c>
      <c r="AG25" s="13">
        <f t="shared" ref="AG25:AG26" si="48">K25/(K25+L25+J25+I25+H25)*100</f>
        <v>9.67741935483871</v>
      </c>
      <c r="AH25" s="90">
        <f t="shared" ref="AH25:AH26" si="49">L25/(L25+K25+J25+I25+H25)*100</f>
        <v>58.064516129032263</v>
      </c>
      <c r="AI25" s="97">
        <f t="shared" ref="AI25:AI26" si="50">M25/(M25+N25+O25+P25+Q25)*100</f>
        <v>29.032258064516132</v>
      </c>
      <c r="AJ25" s="13">
        <f t="shared" ref="AJ25:AJ26" si="51">N25/(N25+O25+P25+Q25+M25)*100</f>
        <v>6.4516129032258061</v>
      </c>
      <c r="AK25" s="13">
        <f t="shared" ref="AK25:AK26" si="52">O25/(O25+P25+Q25+N25+M25)*100</f>
        <v>3.225806451612903</v>
      </c>
      <c r="AL25" s="13">
        <f t="shared" ref="AL25:AL26" si="53">P25/(P25+Q25+O25+N25+M25)*100</f>
        <v>6.4516129032258061</v>
      </c>
      <c r="AM25" s="98">
        <f t="shared" ref="AM25:AM26" si="54">Q25/(Q25+P25+O25+N25+M25)*100</f>
        <v>54.838709677419352</v>
      </c>
      <c r="AN25" s="28">
        <f t="shared" ref="AN25:AN26" si="55">R25/(R25+S25+T25+U25+V25)*100</f>
        <v>51.612903225806448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6.4516129032258061</v>
      </c>
      <c r="AR25" s="13">
        <f t="shared" ref="AR25:AR26" si="59">V25/(V25+U25+T25+S25+R25)*100</f>
        <v>41.935483870967744</v>
      </c>
    </row>
    <row r="26" spans="2:44" x14ac:dyDescent="0.25">
      <c r="B26" s="9" t="s">
        <v>85</v>
      </c>
      <c r="C26" s="10">
        <v>5</v>
      </c>
      <c r="D26" s="10">
        <v>0</v>
      </c>
      <c r="E26" s="10">
        <v>0</v>
      </c>
      <c r="F26" s="10">
        <v>1</v>
      </c>
      <c r="G26" s="54">
        <v>2</v>
      </c>
      <c r="H26" s="65">
        <v>1</v>
      </c>
      <c r="I26" s="10">
        <v>0</v>
      </c>
      <c r="J26" s="10">
        <v>1</v>
      </c>
      <c r="K26" s="10">
        <v>1</v>
      </c>
      <c r="L26" s="66">
        <v>5</v>
      </c>
      <c r="M26" s="77">
        <v>2</v>
      </c>
      <c r="N26" s="10">
        <v>0</v>
      </c>
      <c r="O26" s="10">
        <v>0</v>
      </c>
      <c r="P26" s="10">
        <v>1</v>
      </c>
      <c r="Q26" s="78">
        <v>5</v>
      </c>
      <c r="R26" s="30">
        <v>4</v>
      </c>
      <c r="S26" s="10">
        <v>0</v>
      </c>
      <c r="T26" s="10">
        <v>0</v>
      </c>
      <c r="U26" s="10">
        <v>1</v>
      </c>
      <c r="V26" s="10">
        <v>3</v>
      </c>
      <c r="X26" s="9" t="s">
        <v>85</v>
      </c>
      <c r="Y26" s="13">
        <f t="shared" si="40"/>
        <v>62.5</v>
      </c>
      <c r="Z26" s="13">
        <f t="shared" si="41"/>
        <v>0</v>
      </c>
      <c r="AA26" s="13">
        <f t="shared" si="42"/>
        <v>0</v>
      </c>
      <c r="AB26" s="13">
        <f t="shared" si="43"/>
        <v>12.5</v>
      </c>
      <c r="AC26" s="83">
        <f t="shared" si="44"/>
        <v>25</v>
      </c>
      <c r="AD26" s="89">
        <f t="shared" si="45"/>
        <v>12.5</v>
      </c>
      <c r="AE26" s="13">
        <f t="shared" si="46"/>
        <v>0</v>
      </c>
      <c r="AF26" s="13">
        <f t="shared" si="47"/>
        <v>12.5</v>
      </c>
      <c r="AG26" s="13">
        <f t="shared" si="48"/>
        <v>12.5</v>
      </c>
      <c r="AH26" s="90">
        <f t="shared" si="49"/>
        <v>62.5</v>
      </c>
      <c r="AI26" s="97">
        <f t="shared" si="50"/>
        <v>25</v>
      </c>
      <c r="AJ26" s="13">
        <f t="shared" si="51"/>
        <v>0</v>
      </c>
      <c r="AK26" s="13">
        <f t="shared" si="52"/>
        <v>0</v>
      </c>
      <c r="AL26" s="13">
        <f t="shared" si="53"/>
        <v>12.5</v>
      </c>
      <c r="AM26" s="98">
        <f t="shared" si="54"/>
        <v>62.5</v>
      </c>
      <c r="AN26" s="28">
        <f t="shared" si="55"/>
        <v>50</v>
      </c>
      <c r="AO26" s="13">
        <f t="shared" si="56"/>
        <v>0</v>
      </c>
      <c r="AP26" s="13">
        <f t="shared" si="57"/>
        <v>0</v>
      </c>
      <c r="AQ26" s="13">
        <f t="shared" si="58"/>
        <v>12.5</v>
      </c>
      <c r="AR26" s="13">
        <f t="shared" si="59"/>
        <v>37.5</v>
      </c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 x14ac:dyDescent="0.25">
      <c r="B1" s="1" t="s">
        <v>66</v>
      </c>
    </row>
    <row r="2" spans="1:12" ht="18" x14ac:dyDescent="0.25">
      <c r="A2" s="31"/>
      <c r="B2" s="1" t="s">
        <v>128</v>
      </c>
    </row>
    <row r="3" spans="1:12" x14ac:dyDescent="0.25">
      <c r="B3" s="32" t="s">
        <v>69</v>
      </c>
    </row>
    <row r="4" spans="1:12" ht="18" customHeight="1" x14ac:dyDescent="0.25">
      <c r="B4" s="1" t="s">
        <v>116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63</v>
      </c>
      <c r="H6" s="2" t="s">
        <v>64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3822</v>
      </c>
      <c r="D9" s="7">
        <v>216</v>
      </c>
      <c r="E9" s="7">
        <v>943</v>
      </c>
      <c r="F9" s="7">
        <v>473</v>
      </c>
      <c r="H9" s="6" t="s">
        <v>4</v>
      </c>
      <c r="I9" s="11">
        <f>C9/(C9+D9+E9+F9)*100</f>
        <v>70.077007700770082</v>
      </c>
      <c r="J9" s="11">
        <f>D9/(D9+E9+F9+C9)*100</f>
        <v>3.9603960396039604</v>
      </c>
      <c r="K9" s="11">
        <f>E9/(E9+F9+D9+C9)*100</f>
        <v>17.290062339567292</v>
      </c>
      <c r="L9" s="11">
        <f>F9/(F9+E9+D9+C9)*100</f>
        <v>8.6725339200586724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729</v>
      </c>
      <c r="D11" s="10">
        <v>39</v>
      </c>
      <c r="E11" s="10">
        <v>211</v>
      </c>
      <c r="F11" s="10">
        <v>128</v>
      </c>
      <c r="H11" s="9" t="s">
        <v>6</v>
      </c>
      <c r="I11" s="13">
        <f t="shared" ref="I11:I21" si="0">C11/(C11+D11+E11+F11)*100</f>
        <v>65.853658536585371</v>
      </c>
      <c r="J11" s="13">
        <f t="shared" ref="J11:J22" si="1">D11/(D11+E11+F11+C11)*100</f>
        <v>3.5230352303523031</v>
      </c>
      <c r="K11" s="13">
        <f t="shared" ref="K11:K22" si="2">E11/(E11+F11+D11+C11)*100</f>
        <v>19.060523938572718</v>
      </c>
      <c r="L11" s="13">
        <f t="shared" ref="L11:L22" si="3">F11/(F11+E11+D11+C11)*100</f>
        <v>11.562782294489612</v>
      </c>
    </row>
    <row r="12" spans="1:12" x14ac:dyDescent="0.25">
      <c r="B12" s="9" t="s">
        <v>7</v>
      </c>
      <c r="C12" s="10">
        <v>1331</v>
      </c>
      <c r="D12" s="10">
        <v>64</v>
      </c>
      <c r="E12" s="10">
        <v>362</v>
      </c>
      <c r="F12" s="10">
        <v>164</v>
      </c>
      <c r="H12" s="9" t="s">
        <v>7</v>
      </c>
      <c r="I12" s="13">
        <f t="shared" si="0"/>
        <v>69.286829776158257</v>
      </c>
      <c r="J12" s="13">
        <f t="shared" si="1"/>
        <v>3.3315981259760541</v>
      </c>
      <c r="K12" s="13">
        <f t="shared" si="2"/>
        <v>18.844351900052057</v>
      </c>
      <c r="L12" s="13">
        <f t="shared" si="3"/>
        <v>8.5372201978136388</v>
      </c>
    </row>
    <row r="13" spans="1:12" x14ac:dyDescent="0.25">
      <c r="B13" s="9" t="s">
        <v>8</v>
      </c>
      <c r="C13" s="10">
        <v>1182</v>
      </c>
      <c r="D13" s="10">
        <v>68</v>
      </c>
      <c r="E13" s="10">
        <v>262</v>
      </c>
      <c r="F13" s="10">
        <v>132</v>
      </c>
      <c r="H13" s="9" t="s">
        <v>8</v>
      </c>
      <c r="I13" s="13">
        <f t="shared" si="0"/>
        <v>71.897810218978094</v>
      </c>
      <c r="J13" s="13">
        <f t="shared" si="1"/>
        <v>4.1362530413625302</v>
      </c>
      <c r="K13" s="13">
        <f t="shared" si="2"/>
        <v>15.936739659367397</v>
      </c>
      <c r="L13" s="13">
        <f t="shared" si="3"/>
        <v>8.0291970802919703</v>
      </c>
    </row>
    <row r="14" spans="1:12" x14ac:dyDescent="0.25">
      <c r="B14" s="9" t="s">
        <v>9</v>
      </c>
      <c r="C14" s="10">
        <v>580</v>
      </c>
      <c r="D14" s="10">
        <v>45</v>
      </c>
      <c r="E14" s="10">
        <v>108</v>
      </c>
      <c r="F14" s="10">
        <v>49</v>
      </c>
      <c r="H14" s="9" t="s">
        <v>9</v>
      </c>
      <c r="I14" s="13">
        <f t="shared" si="0"/>
        <v>74.168797953964187</v>
      </c>
      <c r="J14" s="13">
        <f t="shared" si="1"/>
        <v>5.7544757033248084</v>
      </c>
      <c r="K14" s="13">
        <f t="shared" si="2"/>
        <v>13.810741687979538</v>
      </c>
      <c r="L14" s="13">
        <f t="shared" si="3"/>
        <v>6.265984654731457</v>
      </c>
    </row>
    <row r="15" spans="1:12" x14ac:dyDescent="0.25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 x14ac:dyDescent="0.25">
      <c r="B16" s="9" t="s">
        <v>46</v>
      </c>
      <c r="C16" s="10">
        <v>1140</v>
      </c>
      <c r="D16" s="10">
        <v>73</v>
      </c>
      <c r="E16" s="10">
        <v>289</v>
      </c>
      <c r="F16" s="10">
        <v>95</v>
      </c>
      <c r="H16" s="9" t="s">
        <v>46</v>
      </c>
      <c r="I16" s="13">
        <f t="shared" si="0"/>
        <v>71.383844708829059</v>
      </c>
      <c r="J16" s="13">
        <f t="shared" si="1"/>
        <v>4.5710707576706326</v>
      </c>
      <c r="K16" s="13">
        <f t="shared" si="2"/>
        <v>18.096430807764559</v>
      </c>
      <c r="L16" s="13">
        <f t="shared" si="3"/>
        <v>5.9486537257357543</v>
      </c>
    </row>
    <row r="17" spans="2:12" x14ac:dyDescent="0.25">
      <c r="B17" s="9" t="s">
        <v>47</v>
      </c>
      <c r="C17" s="10">
        <v>328</v>
      </c>
      <c r="D17" s="10">
        <v>6</v>
      </c>
      <c r="E17" s="10">
        <v>184</v>
      </c>
      <c r="F17" s="10">
        <v>84</v>
      </c>
      <c r="H17" s="9" t="s">
        <v>47</v>
      </c>
      <c r="I17" s="13">
        <f t="shared" si="0"/>
        <v>54.485049833887047</v>
      </c>
      <c r="J17" s="13">
        <f t="shared" si="1"/>
        <v>0.99667774086378735</v>
      </c>
      <c r="K17" s="13">
        <f t="shared" si="2"/>
        <v>30.564784053156146</v>
      </c>
      <c r="L17" s="13">
        <f t="shared" si="3"/>
        <v>13.953488372093023</v>
      </c>
    </row>
    <row r="18" spans="2:12" x14ac:dyDescent="0.25">
      <c r="B18" s="9" t="s">
        <v>48</v>
      </c>
      <c r="C18" s="10">
        <v>1184</v>
      </c>
      <c r="D18" s="10">
        <v>114</v>
      </c>
      <c r="E18" s="10">
        <v>249</v>
      </c>
      <c r="F18" s="10">
        <v>112</v>
      </c>
      <c r="H18" s="9" t="s">
        <v>48</v>
      </c>
      <c r="I18" s="13">
        <f t="shared" si="0"/>
        <v>71.368294153104287</v>
      </c>
      <c r="J18" s="13">
        <f t="shared" si="1"/>
        <v>6.8716094032549728</v>
      </c>
      <c r="K18" s="13">
        <f t="shared" si="2"/>
        <v>15.009041591320072</v>
      </c>
      <c r="L18" s="13">
        <f t="shared" si="3"/>
        <v>6.7510548523206744</v>
      </c>
    </row>
    <row r="19" spans="2:12" x14ac:dyDescent="0.25">
      <c r="B19" s="9" t="s">
        <v>49</v>
      </c>
      <c r="C19" s="10">
        <v>147</v>
      </c>
      <c r="D19" s="10">
        <v>3</v>
      </c>
      <c r="E19" s="10">
        <v>20</v>
      </c>
      <c r="F19" s="10">
        <v>10</v>
      </c>
      <c r="H19" s="9" t="s">
        <v>49</v>
      </c>
      <c r="I19" s="13">
        <f t="shared" si="0"/>
        <v>81.666666666666671</v>
      </c>
      <c r="J19" s="13">
        <f t="shared" si="1"/>
        <v>1.6666666666666667</v>
      </c>
      <c r="K19" s="13">
        <f t="shared" si="2"/>
        <v>11.111111111111111</v>
      </c>
      <c r="L19" s="13">
        <f t="shared" si="3"/>
        <v>5.5555555555555554</v>
      </c>
    </row>
    <row r="20" spans="2:12" x14ac:dyDescent="0.25">
      <c r="B20" s="9" t="s">
        <v>50</v>
      </c>
      <c r="C20" s="10">
        <v>276</v>
      </c>
      <c r="D20" s="10">
        <v>3</v>
      </c>
      <c r="E20" s="10">
        <v>6</v>
      </c>
      <c r="F20" s="10">
        <v>35</v>
      </c>
      <c r="H20" s="9" t="s">
        <v>50</v>
      </c>
      <c r="I20" s="13">
        <f t="shared" si="0"/>
        <v>86.25</v>
      </c>
      <c r="J20" s="13">
        <f t="shared" si="1"/>
        <v>0.9375</v>
      </c>
      <c r="K20" s="13">
        <f t="shared" si="2"/>
        <v>1.875</v>
      </c>
      <c r="L20" s="13">
        <f t="shared" si="3"/>
        <v>10.9375</v>
      </c>
    </row>
    <row r="21" spans="2:12" x14ac:dyDescent="0.25">
      <c r="B21" s="9" t="s">
        <v>51</v>
      </c>
      <c r="C21" s="10">
        <v>139</v>
      </c>
      <c r="D21" s="10">
        <v>2</v>
      </c>
      <c r="E21" s="10">
        <v>49</v>
      </c>
      <c r="F21" s="10">
        <v>24</v>
      </c>
      <c r="H21" s="9" t="s">
        <v>51</v>
      </c>
      <c r="I21" s="13">
        <f t="shared" si="0"/>
        <v>64.953271028037392</v>
      </c>
      <c r="J21" s="13">
        <f t="shared" si="1"/>
        <v>0.93457943925233633</v>
      </c>
      <c r="K21" s="13">
        <f t="shared" si="2"/>
        <v>22.897196261682243</v>
      </c>
      <c r="L21" s="13">
        <f t="shared" si="3"/>
        <v>11.214953271028037</v>
      </c>
    </row>
    <row r="22" spans="2:12" x14ac:dyDescent="0.25">
      <c r="B22" s="9" t="s">
        <v>52</v>
      </c>
      <c r="C22" s="10">
        <v>608</v>
      </c>
      <c r="D22" s="10">
        <v>15</v>
      </c>
      <c r="E22" s="10">
        <v>146</v>
      </c>
      <c r="F22" s="10">
        <v>113</v>
      </c>
      <c r="H22" s="9" t="s">
        <v>52</v>
      </c>
      <c r="I22" s="13">
        <f>C22/(C22+D22+E22+F22)*100</f>
        <v>68.934240362811792</v>
      </c>
      <c r="J22" s="13">
        <f t="shared" si="1"/>
        <v>1.7006802721088436</v>
      </c>
      <c r="K22" s="13">
        <f t="shared" si="2"/>
        <v>16.553287981859409</v>
      </c>
      <c r="L22" s="13">
        <f t="shared" si="3"/>
        <v>12.811791383219957</v>
      </c>
    </row>
    <row r="23" spans="2:12" x14ac:dyDescent="0.25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 x14ac:dyDescent="0.25">
      <c r="B24" s="9" t="s">
        <v>84</v>
      </c>
      <c r="C24" s="10">
        <v>2746</v>
      </c>
      <c r="D24" s="10">
        <v>157</v>
      </c>
      <c r="E24" s="10">
        <v>717</v>
      </c>
      <c r="F24" s="10">
        <v>341</v>
      </c>
      <c r="H24" s="9" t="s">
        <v>84</v>
      </c>
      <c r="I24" s="40">
        <f t="shared" ref="I24:I25" si="4">C24/(C24+D24+E24+F24)*100</f>
        <v>69.325927796011115</v>
      </c>
      <c r="J24" s="40">
        <f t="shared" ref="J24:J25" si="5">D24/(D24+E24+F24+C24)*100</f>
        <v>3.9636455440545317</v>
      </c>
      <c r="K24" s="40">
        <f t="shared" ref="K24:K25" si="6">E24/(E24+F24+D24+C24)*100</f>
        <v>18.101489522847768</v>
      </c>
      <c r="L24" s="40">
        <f t="shared" ref="L24:L25" si="7">F24/(F24+E24+D24+C24)*100</f>
        <v>8.6089371370865955</v>
      </c>
    </row>
    <row r="25" spans="2:12" x14ac:dyDescent="0.25">
      <c r="B25" s="9" t="s">
        <v>85</v>
      </c>
      <c r="C25" s="10">
        <v>1076</v>
      </c>
      <c r="D25" s="10">
        <v>59</v>
      </c>
      <c r="E25" s="10">
        <v>226</v>
      </c>
      <c r="F25" s="10">
        <v>132</v>
      </c>
      <c r="H25" s="9" t="s">
        <v>85</v>
      </c>
      <c r="I25" s="40">
        <f t="shared" si="4"/>
        <v>72.069658405894174</v>
      </c>
      <c r="J25" s="40">
        <f t="shared" si="5"/>
        <v>3.9517749497655728</v>
      </c>
      <c r="K25" s="40">
        <f t="shared" si="6"/>
        <v>15.137307434695243</v>
      </c>
      <c r="L25" s="40">
        <f t="shared" si="7"/>
        <v>8.8412592096450098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 x14ac:dyDescent="0.25">
      <c r="B1" s="1" t="s">
        <v>66</v>
      </c>
    </row>
    <row r="2" spans="1:24" ht="18" x14ac:dyDescent="0.25">
      <c r="A2" s="31"/>
      <c r="B2" s="1" t="s">
        <v>128</v>
      </c>
    </row>
    <row r="3" spans="1:24" x14ac:dyDescent="0.25">
      <c r="B3" s="32" t="s">
        <v>69</v>
      </c>
    </row>
    <row r="4" spans="1:24" ht="18" customHeight="1" x14ac:dyDescent="0.25">
      <c r="B4" s="1" t="s">
        <v>117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 x14ac:dyDescent="0.25"/>
    <row r="6" spans="1:24" x14ac:dyDescent="0.25">
      <c r="B6" s="20" t="s">
        <v>63</v>
      </c>
      <c r="N6" s="20" t="s">
        <v>64</v>
      </c>
    </row>
    <row r="7" spans="1:24" x14ac:dyDescent="0.25">
      <c r="B7" s="251" t="s">
        <v>0</v>
      </c>
      <c r="C7" s="251" t="s">
        <v>15</v>
      </c>
      <c r="D7" s="251"/>
      <c r="E7" s="251"/>
      <c r="F7" s="251"/>
      <c r="G7" s="253"/>
      <c r="H7" s="258" t="s">
        <v>16</v>
      </c>
      <c r="I7" s="251"/>
      <c r="J7" s="251"/>
      <c r="K7" s="251"/>
      <c r="L7" s="251"/>
      <c r="N7" s="251" t="s">
        <v>0</v>
      </c>
      <c r="O7" s="251" t="s">
        <v>15</v>
      </c>
      <c r="P7" s="251"/>
      <c r="Q7" s="251"/>
      <c r="R7" s="251"/>
      <c r="S7" s="253"/>
      <c r="T7" s="258" t="s">
        <v>16</v>
      </c>
      <c r="U7" s="251"/>
      <c r="V7" s="251"/>
      <c r="W7" s="251"/>
      <c r="X7" s="251"/>
    </row>
    <row r="8" spans="1:24" ht="22.5" x14ac:dyDescent="0.25">
      <c r="B8" s="252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48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252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 x14ac:dyDescent="0.25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368</v>
      </c>
      <c r="D10" s="7">
        <v>732</v>
      </c>
      <c r="E10" s="7">
        <v>966</v>
      </c>
      <c r="F10" s="7">
        <v>676</v>
      </c>
      <c r="G10" s="52">
        <v>1080</v>
      </c>
      <c r="H10" s="29">
        <v>83</v>
      </c>
      <c r="I10" s="7">
        <v>91</v>
      </c>
      <c r="J10" s="7">
        <v>19</v>
      </c>
      <c r="K10" s="7">
        <v>10</v>
      </c>
      <c r="L10" s="7">
        <v>13</v>
      </c>
      <c r="N10" s="6" t="s">
        <v>4</v>
      </c>
      <c r="O10" s="11">
        <f>C10/(C10+D10+E10+F10+G10)*100</f>
        <v>9.6284667713239145</v>
      </c>
      <c r="P10" s="11">
        <f>D10/(D10+E10+F10+G10+C10)*100</f>
        <v>19.15227629513344</v>
      </c>
      <c r="Q10" s="11">
        <f>E10/(E10+F10+G10+C10+D10)*100</f>
        <v>25.274725274725274</v>
      </c>
      <c r="R10" s="11">
        <f>F10/(F10+G10+E10+D10+C10)*100</f>
        <v>17.687074829931973</v>
      </c>
      <c r="S10" s="81">
        <f>G10/(G10+C10+D10+E10+F10)*100</f>
        <v>28.257456828885402</v>
      </c>
      <c r="T10" s="27">
        <f>H10/(H10+I10+J10+K10+L10)*100</f>
        <v>38.425925925925924</v>
      </c>
      <c r="U10" s="11">
        <f>I10/(I10+J10+K10+L10+H10)*100</f>
        <v>42.129629629629626</v>
      </c>
      <c r="V10" s="11">
        <f>J10/(J10+K10+L10+H10+I10)*100</f>
        <v>8.7962962962962958</v>
      </c>
      <c r="W10" s="11">
        <f>K10/(K10+L10+J10+I10+H10)*100</f>
        <v>4.6296296296296298</v>
      </c>
      <c r="X10" s="11">
        <f>L10/(L10+H10+I10+J10+K10)*100</f>
        <v>6.0185185185185182</v>
      </c>
    </row>
    <row r="11" spans="1:24" x14ac:dyDescent="0.25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43</v>
      </c>
      <c r="D12" s="10">
        <v>106</v>
      </c>
      <c r="E12" s="10">
        <v>175</v>
      </c>
      <c r="F12" s="10">
        <v>136</v>
      </c>
      <c r="G12" s="54">
        <v>269</v>
      </c>
      <c r="H12" s="30">
        <v>15</v>
      </c>
      <c r="I12" s="10">
        <v>15</v>
      </c>
      <c r="J12" s="10">
        <v>3</v>
      </c>
      <c r="K12" s="10">
        <v>2</v>
      </c>
      <c r="L12" s="10">
        <v>4</v>
      </c>
      <c r="N12" s="9" t="s">
        <v>6</v>
      </c>
      <c r="O12" s="13">
        <f t="shared" ref="O12:O15" si="0">C12/(C12+D12+E12+F12+G12)*100</f>
        <v>5.8984910836762685</v>
      </c>
      <c r="P12" s="13">
        <f t="shared" ref="P12:P15" si="1">D12/(D12+E12+F12+G12+C12)*100</f>
        <v>14.540466392318244</v>
      </c>
      <c r="Q12" s="13">
        <f t="shared" ref="Q12:Q15" si="2">E12/(E12+F12+G12+C12+D12)*100</f>
        <v>24.005486968449933</v>
      </c>
      <c r="R12" s="13">
        <f t="shared" ref="R12:R15" si="3">F12/(F12+G12+E12+D12+C12)*100</f>
        <v>18.655692729766805</v>
      </c>
      <c r="S12" s="83">
        <f t="shared" ref="S12:S15" si="4">G12/(G12+C12+D12+E12+F12)*100</f>
        <v>36.899862825788752</v>
      </c>
      <c r="T12" s="28">
        <f t="shared" ref="T12:T15" si="5">H12/(H12+I12+J12+K12+L12)*100</f>
        <v>38.461538461538467</v>
      </c>
      <c r="U12" s="13">
        <f t="shared" ref="U12:U15" si="6">I12/(I12+J12+K12+L12+H12)*100</f>
        <v>38.461538461538467</v>
      </c>
      <c r="V12" s="13">
        <f t="shared" ref="V12:V15" si="7">J12/(J12+K12+L12+H12+I12)*100</f>
        <v>7.6923076923076925</v>
      </c>
      <c r="W12" s="13">
        <f t="shared" ref="W12:W15" si="8">K12/(K12+L12+J12+I12+H12)*100</f>
        <v>5.1282051282051277</v>
      </c>
      <c r="X12" s="13">
        <f t="shared" ref="X12:X15" si="9">L12/(L12+H12+I12+J12+K12)*100</f>
        <v>10.256410256410255</v>
      </c>
    </row>
    <row r="13" spans="1:24" x14ac:dyDescent="0.25">
      <c r="B13" s="9" t="s">
        <v>7</v>
      </c>
      <c r="C13" s="10">
        <v>112</v>
      </c>
      <c r="D13" s="10">
        <v>266</v>
      </c>
      <c r="E13" s="10">
        <v>343</v>
      </c>
      <c r="F13" s="10">
        <v>226</v>
      </c>
      <c r="G13" s="54">
        <v>384</v>
      </c>
      <c r="H13" s="30">
        <v>21</v>
      </c>
      <c r="I13" s="10">
        <v>31</v>
      </c>
      <c r="J13" s="10">
        <v>8</v>
      </c>
      <c r="K13" s="10">
        <v>2</v>
      </c>
      <c r="L13" s="10">
        <v>2</v>
      </c>
      <c r="N13" s="9" t="s">
        <v>7</v>
      </c>
      <c r="O13" s="13">
        <f t="shared" si="0"/>
        <v>8.4147257700976716</v>
      </c>
      <c r="P13" s="13">
        <f t="shared" si="1"/>
        <v>19.984973703981968</v>
      </c>
      <c r="Q13" s="13">
        <f t="shared" si="2"/>
        <v>25.77009767092412</v>
      </c>
      <c r="R13" s="13">
        <f t="shared" si="3"/>
        <v>16.979714500375657</v>
      </c>
      <c r="S13" s="83">
        <f t="shared" si="4"/>
        <v>28.850488354620584</v>
      </c>
      <c r="T13" s="28">
        <f t="shared" si="5"/>
        <v>32.8125</v>
      </c>
      <c r="U13" s="13">
        <f t="shared" si="6"/>
        <v>48.4375</v>
      </c>
      <c r="V13" s="13">
        <f t="shared" si="7"/>
        <v>12.5</v>
      </c>
      <c r="W13" s="13">
        <f t="shared" si="8"/>
        <v>3.125</v>
      </c>
      <c r="X13" s="13">
        <f t="shared" si="9"/>
        <v>3.125</v>
      </c>
    </row>
    <row r="14" spans="1:24" x14ac:dyDescent="0.25">
      <c r="B14" s="9" t="s">
        <v>8</v>
      </c>
      <c r="C14" s="10">
        <v>122</v>
      </c>
      <c r="D14" s="10">
        <v>263</v>
      </c>
      <c r="E14" s="10">
        <v>301</v>
      </c>
      <c r="F14" s="10">
        <v>212</v>
      </c>
      <c r="G14" s="54">
        <v>284</v>
      </c>
      <c r="H14" s="30">
        <v>26</v>
      </c>
      <c r="I14" s="10">
        <v>29</v>
      </c>
      <c r="J14" s="10">
        <v>5</v>
      </c>
      <c r="K14" s="10">
        <v>4</v>
      </c>
      <c r="L14" s="10">
        <v>4</v>
      </c>
      <c r="N14" s="9" t="s">
        <v>8</v>
      </c>
      <c r="O14" s="13">
        <f t="shared" si="0"/>
        <v>10.321489001692047</v>
      </c>
      <c r="P14" s="13">
        <f t="shared" si="1"/>
        <v>22.25042301184433</v>
      </c>
      <c r="Q14" s="13">
        <f t="shared" si="2"/>
        <v>25.465313028764808</v>
      </c>
      <c r="R14" s="13">
        <f t="shared" si="3"/>
        <v>17.935702199661591</v>
      </c>
      <c r="S14" s="83">
        <f t="shared" si="4"/>
        <v>24.027072758037225</v>
      </c>
      <c r="T14" s="28">
        <f t="shared" si="5"/>
        <v>38.235294117647058</v>
      </c>
      <c r="U14" s="13">
        <f t="shared" si="6"/>
        <v>42.647058823529413</v>
      </c>
      <c r="V14" s="13">
        <f t="shared" si="7"/>
        <v>7.3529411764705888</v>
      </c>
      <c r="W14" s="13">
        <f t="shared" si="8"/>
        <v>5.8823529411764701</v>
      </c>
      <c r="X14" s="13">
        <f t="shared" si="9"/>
        <v>5.8823529411764701</v>
      </c>
    </row>
    <row r="15" spans="1:24" x14ac:dyDescent="0.25">
      <c r="B15" s="9" t="s">
        <v>9</v>
      </c>
      <c r="C15" s="10">
        <v>91</v>
      </c>
      <c r="D15" s="10">
        <v>97</v>
      </c>
      <c r="E15" s="10">
        <v>147</v>
      </c>
      <c r="F15" s="10">
        <v>102</v>
      </c>
      <c r="G15" s="54">
        <v>143</v>
      </c>
      <c r="H15" s="30">
        <v>21</v>
      </c>
      <c r="I15" s="10">
        <v>16</v>
      </c>
      <c r="J15" s="10">
        <v>3</v>
      </c>
      <c r="K15" s="10">
        <v>2</v>
      </c>
      <c r="L15" s="10">
        <v>3</v>
      </c>
      <c r="N15" s="9" t="s">
        <v>9</v>
      </c>
      <c r="O15" s="13">
        <f t="shared" si="0"/>
        <v>15.689655172413794</v>
      </c>
      <c r="P15" s="13">
        <f t="shared" si="1"/>
        <v>16.724137931034484</v>
      </c>
      <c r="Q15" s="13">
        <f t="shared" si="2"/>
        <v>25.344827586206897</v>
      </c>
      <c r="R15" s="13">
        <f t="shared" si="3"/>
        <v>17.586206896551722</v>
      </c>
      <c r="S15" s="83">
        <f t="shared" si="4"/>
        <v>24.655172413793103</v>
      </c>
      <c r="T15" s="28">
        <f t="shared" si="5"/>
        <v>46.666666666666664</v>
      </c>
      <c r="U15" s="13">
        <f t="shared" si="6"/>
        <v>35.555555555555557</v>
      </c>
      <c r="V15" s="13">
        <f t="shared" si="7"/>
        <v>6.666666666666667</v>
      </c>
      <c r="W15" s="13">
        <f t="shared" si="8"/>
        <v>4.4444444444444446</v>
      </c>
      <c r="X15" s="13">
        <f t="shared" si="9"/>
        <v>6.666666666666667</v>
      </c>
    </row>
    <row r="16" spans="1:24" x14ac:dyDescent="0.25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 x14ac:dyDescent="0.25">
      <c r="B17" s="9" t="s">
        <v>46</v>
      </c>
      <c r="C17" s="10">
        <v>132</v>
      </c>
      <c r="D17" s="10">
        <v>244</v>
      </c>
      <c r="E17" s="10">
        <v>318</v>
      </c>
      <c r="F17" s="10">
        <v>222</v>
      </c>
      <c r="G17" s="54">
        <v>224</v>
      </c>
      <c r="H17" s="30">
        <v>24</v>
      </c>
      <c r="I17" s="10">
        <v>29</v>
      </c>
      <c r="J17" s="10">
        <v>9</v>
      </c>
      <c r="K17" s="10">
        <v>8</v>
      </c>
      <c r="L17" s="10">
        <v>3</v>
      </c>
      <c r="N17" s="9" t="s">
        <v>46</v>
      </c>
      <c r="O17" s="13">
        <f t="shared" ref="O17:O22" si="10">C17/(C17+D17+E17+F17+G17)*100</f>
        <v>11.578947368421053</v>
      </c>
      <c r="P17" s="13">
        <f t="shared" ref="P17:P23" si="11">D17/(D17+E17+F17+G17+C17)*100</f>
        <v>21.403508771929825</v>
      </c>
      <c r="Q17" s="13">
        <f t="shared" ref="Q17:Q23" si="12">E17/(E17+F17+G17+C17+D17)*100</f>
        <v>27.89473684210526</v>
      </c>
      <c r="R17" s="13">
        <f t="shared" ref="R17:R23" si="13">F17/(F17+G17+E17+D17+C17)*100</f>
        <v>19.473684210526315</v>
      </c>
      <c r="S17" s="83">
        <f t="shared" ref="S17:S23" si="14">G17/(G17+C17+D17+E17+F17)*100</f>
        <v>19.649122807017545</v>
      </c>
      <c r="T17" s="28">
        <f t="shared" ref="T17:T23" si="15">H17/(H17+I17+J17+K17+L17)*100</f>
        <v>32.87671232876712</v>
      </c>
      <c r="U17" s="13">
        <f t="shared" ref="U17:U23" si="16">I17/(I17+J17+K17+L17+H17)*100</f>
        <v>39.726027397260275</v>
      </c>
      <c r="V17" s="13">
        <f t="shared" ref="V17:V23" si="17">J17/(J17+K17+L17+H17+I17)*100</f>
        <v>12.328767123287671</v>
      </c>
      <c r="W17" s="13">
        <f t="shared" ref="W17:W23" si="18">K17/(K17+L17+J17+I17+H17)*100</f>
        <v>10.95890410958904</v>
      </c>
      <c r="X17" s="13">
        <f t="shared" ref="X17:X23" si="19">L17/(L17+H17+I17+J17+K17)*100</f>
        <v>4.10958904109589</v>
      </c>
    </row>
    <row r="18" spans="2:24" x14ac:dyDescent="0.25">
      <c r="B18" s="9" t="s">
        <v>47</v>
      </c>
      <c r="C18" s="10">
        <v>39</v>
      </c>
      <c r="D18" s="10">
        <v>90</v>
      </c>
      <c r="E18" s="10">
        <v>86</v>
      </c>
      <c r="F18" s="10">
        <v>57</v>
      </c>
      <c r="G18" s="54">
        <v>56</v>
      </c>
      <c r="H18" s="30">
        <v>3</v>
      </c>
      <c r="I18" s="10">
        <v>1</v>
      </c>
      <c r="J18" s="10">
        <v>2</v>
      </c>
      <c r="K18" s="10">
        <v>0</v>
      </c>
      <c r="L18" s="10">
        <v>0</v>
      </c>
      <c r="N18" s="9" t="s">
        <v>47</v>
      </c>
      <c r="O18" s="13">
        <f t="shared" si="10"/>
        <v>11.890243902439025</v>
      </c>
      <c r="P18" s="13">
        <f t="shared" si="11"/>
        <v>27.439024390243905</v>
      </c>
      <c r="Q18" s="13">
        <f t="shared" si="12"/>
        <v>26.219512195121951</v>
      </c>
      <c r="R18" s="13">
        <f t="shared" si="13"/>
        <v>17.378048780487802</v>
      </c>
      <c r="S18" s="83">
        <f t="shared" si="14"/>
        <v>17.073170731707318</v>
      </c>
      <c r="T18" s="28">
        <f t="shared" si="15"/>
        <v>50</v>
      </c>
      <c r="U18" s="13">
        <f t="shared" si="16"/>
        <v>16.666666666666664</v>
      </c>
      <c r="V18" s="13">
        <f t="shared" si="17"/>
        <v>33.333333333333329</v>
      </c>
      <c r="W18" s="13">
        <f t="shared" si="18"/>
        <v>0</v>
      </c>
      <c r="X18" s="13">
        <f t="shared" si="19"/>
        <v>0</v>
      </c>
    </row>
    <row r="19" spans="2:24" x14ac:dyDescent="0.25">
      <c r="B19" s="9" t="s">
        <v>48</v>
      </c>
      <c r="C19" s="10">
        <v>107</v>
      </c>
      <c r="D19" s="10">
        <v>228</v>
      </c>
      <c r="E19" s="10">
        <v>322</v>
      </c>
      <c r="F19" s="10">
        <v>222</v>
      </c>
      <c r="G19" s="54">
        <v>305</v>
      </c>
      <c r="H19" s="30">
        <v>44</v>
      </c>
      <c r="I19" s="10">
        <v>54</v>
      </c>
      <c r="J19" s="10">
        <v>6</v>
      </c>
      <c r="K19" s="10">
        <v>1</v>
      </c>
      <c r="L19" s="10">
        <v>9</v>
      </c>
      <c r="N19" s="9" t="s">
        <v>48</v>
      </c>
      <c r="O19" s="13">
        <f t="shared" si="10"/>
        <v>9.0371621621621632</v>
      </c>
      <c r="P19" s="13">
        <f t="shared" si="11"/>
        <v>19.256756756756758</v>
      </c>
      <c r="Q19" s="13">
        <f t="shared" si="12"/>
        <v>27.195945945945947</v>
      </c>
      <c r="R19" s="13">
        <f t="shared" si="13"/>
        <v>18.75</v>
      </c>
      <c r="S19" s="83">
        <f t="shared" si="14"/>
        <v>25.760135135135137</v>
      </c>
      <c r="T19" s="28">
        <f t="shared" si="15"/>
        <v>38.596491228070171</v>
      </c>
      <c r="U19" s="13">
        <f t="shared" si="16"/>
        <v>47.368421052631575</v>
      </c>
      <c r="V19" s="13">
        <f t="shared" si="17"/>
        <v>5.2631578947368416</v>
      </c>
      <c r="W19" s="13">
        <f t="shared" si="18"/>
        <v>0.8771929824561403</v>
      </c>
      <c r="X19" s="13">
        <f t="shared" si="19"/>
        <v>7.8947368421052628</v>
      </c>
    </row>
    <row r="20" spans="2:24" x14ac:dyDescent="0.25">
      <c r="B20" s="9" t="s">
        <v>49</v>
      </c>
      <c r="C20" s="10">
        <v>14</v>
      </c>
      <c r="D20" s="10">
        <v>29</v>
      </c>
      <c r="E20" s="10">
        <v>30</v>
      </c>
      <c r="F20" s="10">
        <v>29</v>
      </c>
      <c r="G20" s="54">
        <v>45</v>
      </c>
      <c r="H20" s="30">
        <v>2</v>
      </c>
      <c r="I20" s="10">
        <v>1</v>
      </c>
      <c r="J20" s="10">
        <v>0</v>
      </c>
      <c r="K20" s="10">
        <v>0</v>
      </c>
      <c r="L20" s="10">
        <v>0</v>
      </c>
      <c r="N20" s="9" t="s">
        <v>49</v>
      </c>
      <c r="O20" s="13">
        <f t="shared" si="10"/>
        <v>9.5238095238095237</v>
      </c>
      <c r="P20" s="13">
        <f t="shared" si="11"/>
        <v>19.727891156462583</v>
      </c>
      <c r="Q20" s="13">
        <f t="shared" si="12"/>
        <v>20.408163265306122</v>
      </c>
      <c r="R20" s="13">
        <f t="shared" si="13"/>
        <v>19.727891156462583</v>
      </c>
      <c r="S20" s="83">
        <f t="shared" si="14"/>
        <v>30.612244897959183</v>
      </c>
      <c r="T20" s="28">
        <f t="shared" si="15"/>
        <v>66.666666666666657</v>
      </c>
      <c r="U20" s="13">
        <f t="shared" si="16"/>
        <v>33.333333333333329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50</v>
      </c>
      <c r="C21" s="10">
        <v>5</v>
      </c>
      <c r="D21" s="10">
        <v>13</v>
      </c>
      <c r="E21" s="10">
        <v>20</v>
      </c>
      <c r="F21" s="10">
        <v>33</v>
      </c>
      <c r="G21" s="54">
        <v>205</v>
      </c>
      <c r="H21" s="30">
        <v>3</v>
      </c>
      <c r="I21" s="10">
        <v>0</v>
      </c>
      <c r="J21" s="10">
        <v>0</v>
      </c>
      <c r="K21" s="10">
        <v>0</v>
      </c>
      <c r="L21" s="10">
        <v>0</v>
      </c>
      <c r="N21" s="9" t="s">
        <v>50</v>
      </c>
      <c r="O21" s="13">
        <f t="shared" si="10"/>
        <v>1.8115942028985508</v>
      </c>
      <c r="P21" s="13">
        <f t="shared" si="11"/>
        <v>4.7101449275362324</v>
      </c>
      <c r="Q21" s="13">
        <f t="shared" si="12"/>
        <v>7.2463768115942031</v>
      </c>
      <c r="R21" s="13">
        <f t="shared" si="13"/>
        <v>11.956521739130435</v>
      </c>
      <c r="S21" s="83">
        <f t="shared" si="14"/>
        <v>74.275362318840578</v>
      </c>
      <c r="T21" s="28">
        <f t="shared" si="15"/>
        <v>100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0</v>
      </c>
    </row>
    <row r="22" spans="2:24" x14ac:dyDescent="0.25">
      <c r="B22" s="9" t="s">
        <v>51</v>
      </c>
      <c r="C22" s="10">
        <v>15</v>
      </c>
      <c r="D22" s="10">
        <v>29</v>
      </c>
      <c r="E22" s="10">
        <v>34</v>
      </c>
      <c r="F22" s="10">
        <v>22</v>
      </c>
      <c r="G22" s="54">
        <v>39</v>
      </c>
      <c r="H22" s="30">
        <v>1</v>
      </c>
      <c r="I22" s="10">
        <v>0</v>
      </c>
      <c r="J22" s="10">
        <v>0</v>
      </c>
      <c r="K22" s="10">
        <v>1</v>
      </c>
      <c r="L22" s="10">
        <v>0</v>
      </c>
      <c r="N22" s="9" t="s">
        <v>51</v>
      </c>
      <c r="O22" s="13">
        <f t="shared" si="10"/>
        <v>10.791366906474821</v>
      </c>
      <c r="P22" s="13">
        <f t="shared" si="11"/>
        <v>20.863309352517987</v>
      </c>
      <c r="Q22" s="13">
        <f t="shared" si="12"/>
        <v>24.46043165467626</v>
      </c>
      <c r="R22" s="13">
        <f>F22/(F22+G22+E22+D22+C22)*100</f>
        <v>15.827338129496402</v>
      </c>
      <c r="S22" s="83">
        <f t="shared" si="14"/>
        <v>28.057553956834528</v>
      </c>
      <c r="T22" s="28">
        <f t="shared" si="15"/>
        <v>50</v>
      </c>
      <c r="U22" s="13">
        <f t="shared" si="16"/>
        <v>0</v>
      </c>
      <c r="V22" s="13">
        <f t="shared" si="17"/>
        <v>0</v>
      </c>
      <c r="W22" s="13">
        <f t="shared" si="18"/>
        <v>50</v>
      </c>
      <c r="X22" s="13">
        <f t="shared" si="19"/>
        <v>0</v>
      </c>
    </row>
    <row r="23" spans="2:24" x14ac:dyDescent="0.25">
      <c r="B23" s="9" t="s">
        <v>52</v>
      </c>
      <c r="C23" s="10">
        <v>56</v>
      </c>
      <c r="D23" s="10">
        <v>99</v>
      </c>
      <c r="E23" s="10">
        <v>156</v>
      </c>
      <c r="F23" s="10">
        <v>91</v>
      </c>
      <c r="G23" s="54">
        <v>206</v>
      </c>
      <c r="H23" s="30">
        <v>6</v>
      </c>
      <c r="I23" s="10">
        <v>6</v>
      </c>
      <c r="J23" s="10">
        <v>2</v>
      </c>
      <c r="K23" s="10">
        <v>0</v>
      </c>
      <c r="L23" s="10">
        <v>1</v>
      </c>
      <c r="N23" s="9" t="s">
        <v>52</v>
      </c>
      <c r="O23" s="13">
        <f>C23/(C23+D23+E23+F23+G23)*100</f>
        <v>9.2105263157894726</v>
      </c>
      <c r="P23" s="13">
        <f t="shared" si="11"/>
        <v>16.282894736842106</v>
      </c>
      <c r="Q23" s="13">
        <f t="shared" si="12"/>
        <v>25.657894736842106</v>
      </c>
      <c r="R23" s="13">
        <f t="shared" si="13"/>
        <v>14.967105263157896</v>
      </c>
      <c r="S23" s="83">
        <f t="shared" si="14"/>
        <v>33.881578947368425</v>
      </c>
      <c r="T23" s="28">
        <f t="shared" si="15"/>
        <v>40</v>
      </c>
      <c r="U23" s="13">
        <f t="shared" si="16"/>
        <v>40</v>
      </c>
      <c r="V23" s="13">
        <f t="shared" si="17"/>
        <v>13.333333333333334</v>
      </c>
      <c r="W23" s="13">
        <f t="shared" si="18"/>
        <v>0</v>
      </c>
      <c r="X23" s="13">
        <f t="shared" si="19"/>
        <v>6.666666666666667</v>
      </c>
    </row>
    <row r="24" spans="2:24" x14ac:dyDescent="0.25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 x14ac:dyDescent="0.25">
      <c r="B25" s="9" t="s">
        <v>84</v>
      </c>
      <c r="C25" s="10">
        <v>262</v>
      </c>
      <c r="D25" s="10">
        <v>515</v>
      </c>
      <c r="E25" s="10">
        <v>669</v>
      </c>
      <c r="F25" s="10">
        <v>464</v>
      </c>
      <c r="G25" s="54">
        <v>836</v>
      </c>
      <c r="H25" s="30">
        <v>66</v>
      </c>
      <c r="I25" s="10">
        <v>65</v>
      </c>
      <c r="J25" s="10">
        <v>10</v>
      </c>
      <c r="K25" s="10">
        <v>6</v>
      </c>
      <c r="L25" s="10">
        <v>10</v>
      </c>
      <c r="N25" s="9" t="s">
        <v>84</v>
      </c>
      <c r="O25" s="40">
        <f t="shared" ref="O25:O26" si="20">C25/(C25+D25+E25+F25+G25)*100</f>
        <v>9.5411507647487248</v>
      </c>
      <c r="P25" s="40">
        <f t="shared" ref="P25:P26" si="21">D25/(D25+E25+F25+G25+C25)*100</f>
        <v>18.754552075746542</v>
      </c>
      <c r="Q25" s="40">
        <f t="shared" ref="Q25:Q26" si="22">E25/(E25+F25+G25+C25+D25)*100</f>
        <v>24.362709395484341</v>
      </c>
      <c r="R25" s="40">
        <f t="shared" ref="R25:R26" si="23">F25/(F25+G25+E25+D25+C25)*100</f>
        <v>16.897305171158049</v>
      </c>
      <c r="S25" s="100">
        <f t="shared" ref="S25:S26" si="24">G25/(G25+C25+D25+E25+F25)*100</f>
        <v>30.444282592862344</v>
      </c>
      <c r="T25" s="42">
        <f t="shared" ref="T25:T26" si="25">H25/(H25+I25+J25+K25+L25)*100</f>
        <v>42.038216560509554</v>
      </c>
      <c r="U25" s="40">
        <f t="shared" ref="U25:U26" si="26">I25/(I25+J25+K25+L25+H25)*100</f>
        <v>41.401273885350321</v>
      </c>
      <c r="V25" s="40">
        <f t="shared" ref="V25:V26" si="27">J25/(J25+K25+L25+H25+I25)*100</f>
        <v>6.369426751592357</v>
      </c>
      <c r="W25" s="40">
        <f t="shared" ref="W25:W26" si="28">K25/(K25+L25+J25+I25+H25)*100</f>
        <v>3.8216560509554141</v>
      </c>
      <c r="X25" s="40">
        <f t="shared" ref="X25:X26" si="29">L25/(L25+H25+I25+J25+K25)*100</f>
        <v>6.369426751592357</v>
      </c>
    </row>
    <row r="26" spans="2:24" x14ac:dyDescent="0.25">
      <c r="B26" s="9" t="s">
        <v>85</v>
      </c>
      <c r="C26" s="10">
        <v>106</v>
      </c>
      <c r="D26" s="10">
        <v>217</v>
      </c>
      <c r="E26" s="10">
        <v>297</v>
      </c>
      <c r="F26" s="10">
        <v>212</v>
      </c>
      <c r="G26" s="54">
        <v>244</v>
      </c>
      <c r="H26" s="30">
        <v>17</v>
      </c>
      <c r="I26" s="10">
        <v>26</v>
      </c>
      <c r="J26" s="10">
        <v>9</v>
      </c>
      <c r="K26" s="10">
        <v>4</v>
      </c>
      <c r="L26" s="10">
        <v>3</v>
      </c>
      <c r="N26" s="9" t="s">
        <v>85</v>
      </c>
      <c r="O26" s="40">
        <f t="shared" si="20"/>
        <v>9.8513011152416361</v>
      </c>
      <c r="P26" s="40">
        <f t="shared" si="21"/>
        <v>20.167286245353161</v>
      </c>
      <c r="Q26" s="40">
        <f t="shared" si="22"/>
        <v>27.602230483271374</v>
      </c>
      <c r="R26" s="40">
        <f t="shared" si="23"/>
        <v>19.702602230483272</v>
      </c>
      <c r="S26" s="100">
        <f t="shared" si="24"/>
        <v>22.676579925650557</v>
      </c>
      <c r="T26" s="42">
        <f t="shared" si="25"/>
        <v>28.8135593220339</v>
      </c>
      <c r="U26" s="40">
        <f t="shared" si="26"/>
        <v>44.067796610169488</v>
      </c>
      <c r="V26" s="40">
        <f t="shared" si="27"/>
        <v>15.254237288135593</v>
      </c>
      <c r="W26" s="40">
        <f t="shared" si="28"/>
        <v>6.7796610169491522</v>
      </c>
      <c r="X26" s="40">
        <f t="shared" si="29"/>
        <v>5.0847457627118651</v>
      </c>
    </row>
  </sheetData>
  <mergeCells count="6">
    <mergeCell ref="T7:X7"/>
    <mergeCell ref="O7:S7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 x14ac:dyDescent="0.25">
      <c r="B1" s="1" t="s">
        <v>66</v>
      </c>
    </row>
    <row r="2" spans="1:16" ht="18" x14ac:dyDescent="0.25">
      <c r="A2" s="31"/>
      <c r="B2" s="1" t="s">
        <v>128</v>
      </c>
    </row>
    <row r="3" spans="1:16" x14ac:dyDescent="0.25">
      <c r="B3" s="32" t="s">
        <v>69</v>
      </c>
    </row>
    <row r="4" spans="1:16" ht="18" customHeight="1" x14ac:dyDescent="0.25">
      <c r="B4" s="1" t="s">
        <v>118</v>
      </c>
      <c r="C4" s="1"/>
      <c r="D4" s="1"/>
      <c r="E4" s="1"/>
      <c r="F4" s="1"/>
      <c r="G4" s="1"/>
      <c r="H4" s="1"/>
    </row>
    <row r="5" spans="1:16" ht="4.5" customHeight="1" x14ac:dyDescent="0.25"/>
    <row r="6" spans="1:16" x14ac:dyDescent="0.25">
      <c r="B6" s="20" t="s">
        <v>63</v>
      </c>
      <c r="J6" s="20" t="s">
        <v>64</v>
      </c>
    </row>
    <row r="7" spans="1:16" ht="22.5" x14ac:dyDescent="0.2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 x14ac:dyDescent="0.25">
      <c r="B9" s="6" t="s">
        <v>4</v>
      </c>
      <c r="C9" s="7">
        <v>85</v>
      </c>
      <c r="D9" s="7">
        <v>1068</v>
      </c>
      <c r="E9" s="7">
        <v>1963</v>
      </c>
      <c r="F9" s="7">
        <v>900</v>
      </c>
      <c r="G9" s="7">
        <v>799</v>
      </c>
      <c r="H9" s="7">
        <v>639</v>
      </c>
      <c r="J9" s="6" t="s">
        <v>4</v>
      </c>
      <c r="K9" s="11">
        <f>C9/(C9+D9+E9+F9+G9+H9)*100</f>
        <v>1.5584891822515585</v>
      </c>
      <c r="L9" s="11">
        <f>D9/(D9+E9+F9+G9+H9+C9)*100</f>
        <v>19.581958195819581</v>
      </c>
      <c r="M9" s="11">
        <f>E9/(E9+F9+G9+H9+D9+C9)*100</f>
        <v>35.991932526585991</v>
      </c>
      <c r="N9" s="11">
        <f>F9/(F9+G9+H9+E9+D9+C9)*100</f>
        <v>16.5016501650165</v>
      </c>
      <c r="O9" s="11">
        <f>G9/(G9+H9+E9+F9+D9+C9)*100</f>
        <v>14.64979831316465</v>
      </c>
      <c r="P9" s="11">
        <f>H9/(H9+G9+F9+E9+D9+C9)*100</f>
        <v>11.716171617161717</v>
      </c>
    </row>
    <row r="10" spans="1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25">
      <c r="B11" s="9" t="s">
        <v>6</v>
      </c>
      <c r="C11" s="10">
        <v>13</v>
      </c>
      <c r="D11" s="10">
        <v>185</v>
      </c>
      <c r="E11" s="10">
        <v>439</v>
      </c>
      <c r="F11" s="10">
        <v>131</v>
      </c>
      <c r="G11" s="10">
        <v>168</v>
      </c>
      <c r="H11" s="10">
        <v>171</v>
      </c>
      <c r="J11" s="9" t="s">
        <v>6</v>
      </c>
      <c r="K11" s="13">
        <f t="shared" ref="K11:K14" si="0">C11/(C11+D11+E11+F11+G11+H11)*100</f>
        <v>1.1743450767841013</v>
      </c>
      <c r="L11" s="13">
        <f t="shared" ref="L11:L14" si="1">D11/(D11+E11+F11+G11+H11+C11)*100</f>
        <v>16.711833785004519</v>
      </c>
      <c r="M11" s="13">
        <f t="shared" ref="M11:M14" si="2">E11/(E11+F11+G11+H11+D11+C11)*100</f>
        <v>39.656729900632335</v>
      </c>
      <c r="N11" s="13">
        <f t="shared" ref="N11:N14" si="3">F11/(F11+G11+H11+E11+D11+C11)*100</f>
        <v>11.833785004516711</v>
      </c>
      <c r="O11" s="13">
        <f t="shared" ref="O11:O14" si="4">G11/(G11+H11+E11+F11+D11+C11)*100</f>
        <v>15.176151761517614</v>
      </c>
      <c r="P11" s="13">
        <f t="shared" ref="P11:P14" si="5">H11/(H11+G11+F11+E11+D11+C11)*100</f>
        <v>15.447154471544716</v>
      </c>
    </row>
    <row r="12" spans="1:16" x14ac:dyDescent="0.25">
      <c r="B12" s="9" t="s">
        <v>7</v>
      </c>
      <c r="C12" s="10">
        <v>28</v>
      </c>
      <c r="D12" s="10">
        <v>316</v>
      </c>
      <c r="E12" s="10">
        <v>746</v>
      </c>
      <c r="F12" s="10">
        <v>308</v>
      </c>
      <c r="G12" s="10">
        <v>307</v>
      </c>
      <c r="H12" s="10">
        <v>216</v>
      </c>
      <c r="J12" s="9" t="s">
        <v>7</v>
      </c>
      <c r="K12" s="13">
        <f t="shared" si="0"/>
        <v>1.4575741801145237</v>
      </c>
      <c r="L12" s="13">
        <f t="shared" si="1"/>
        <v>16.449765747006769</v>
      </c>
      <c r="M12" s="13">
        <f t="shared" si="2"/>
        <v>38.833940655908386</v>
      </c>
      <c r="N12" s="13">
        <f t="shared" si="3"/>
        <v>16.033315981259761</v>
      </c>
      <c r="O12" s="13">
        <f t="shared" si="4"/>
        <v>15.981259760541386</v>
      </c>
      <c r="P12" s="13">
        <f t="shared" si="5"/>
        <v>11.244143675169182</v>
      </c>
    </row>
    <row r="13" spans="1:16" x14ac:dyDescent="0.25">
      <c r="B13" s="9" t="s">
        <v>8</v>
      </c>
      <c r="C13" s="10">
        <v>27</v>
      </c>
      <c r="D13" s="10">
        <v>342</v>
      </c>
      <c r="E13" s="10">
        <v>530</v>
      </c>
      <c r="F13" s="10">
        <v>312</v>
      </c>
      <c r="G13" s="10">
        <v>243</v>
      </c>
      <c r="H13" s="10">
        <v>190</v>
      </c>
      <c r="J13" s="9" t="s">
        <v>8</v>
      </c>
      <c r="K13" s="13">
        <f t="shared" si="0"/>
        <v>1.6423357664233578</v>
      </c>
      <c r="L13" s="13">
        <f t="shared" si="1"/>
        <v>20.802919708029197</v>
      </c>
      <c r="M13" s="13">
        <f t="shared" si="2"/>
        <v>32.238442822384428</v>
      </c>
      <c r="N13" s="13">
        <f t="shared" si="3"/>
        <v>18.978102189781019</v>
      </c>
      <c r="O13" s="13">
        <f t="shared" si="4"/>
        <v>14.78102189781022</v>
      </c>
      <c r="P13" s="13">
        <f t="shared" si="5"/>
        <v>11.557177615571776</v>
      </c>
    </row>
    <row r="14" spans="1:16" x14ac:dyDescent="0.25">
      <c r="B14" s="9" t="s">
        <v>9</v>
      </c>
      <c r="C14" s="10">
        <v>17</v>
      </c>
      <c r="D14" s="10">
        <v>225</v>
      </c>
      <c r="E14" s="10">
        <v>248</v>
      </c>
      <c r="F14" s="10">
        <v>149</v>
      </c>
      <c r="G14" s="10">
        <v>81</v>
      </c>
      <c r="H14" s="10">
        <v>62</v>
      </c>
      <c r="J14" s="9" t="s">
        <v>9</v>
      </c>
      <c r="K14" s="13">
        <f t="shared" si="0"/>
        <v>2.1739130434782608</v>
      </c>
      <c r="L14" s="13">
        <f t="shared" si="1"/>
        <v>28.772378516624041</v>
      </c>
      <c r="M14" s="13">
        <f t="shared" si="2"/>
        <v>31.713554987212277</v>
      </c>
      <c r="N14" s="13">
        <f t="shared" si="3"/>
        <v>19.053708439897697</v>
      </c>
      <c r="O14" s="13">
        <f t="shared" si="4"/>
        <v>10.358056265984656</v>
      </c>
      <c r="P14" s="13">
        <f t="shared" si="5"/>
        <v>7.9283887468030692</v>
      </c>
    </row>
    <row r="15" spans="1:16" x14ac:dyDescent="0.25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 x14ac:dyDescent="0.25">
      <c r="B16" s="9" t="s">
        <v>46</v>
      </c>
      <c r="C16" s="10">
        <v>31</v>
      </c>
      <c r="D16" s="10">
        <v>328</v>
      </c>
      <c r="E16" s="10">
        <v>508</v>
      </c>
      <c r="F16" s="10">
        <v>322</v>
      </c>
      <c r="G16" s="10">
        <v>263</v>
      </c>
      <c r="H16" s="10">
        <v>145</v>
      </c>
      <c r="J16" s="9" t="s">
        <v>46</v>
      </c>
      <c r="K16" s="13">
        <f t="shared" ref="K16:K22" si="6">C16/(C16+D16+E16+F16+G16+H16)*100</f>
        <v>1.9411396368190357</v>
      </c>
      <c r="L16" s="13">
        <f t="shared" ref="L16:L22" si="7">D16/(D16+E16+F16+G16+H16+C16)*100</f>
        <v>20.538509705698186</v>
      </c>
      <c r="M16" s="13">
        <f t="shared" ref="M16:M22" si="8">E16/(E16+F16+G16+H16+D16+C16)*100</f>
        <v>31.809643080776457</v>
      </c>
      <c r="N16" s="13">
        <f t="shared" ref="N16:N22" si="9">F16/(F16+G16+H16+E16+D16+C16)*100</f>
        <v>20.162805259862239</v>
      </c>
      <c r="O16" s="13">
        <f t="shared" ref="O16:O22" si="10">G16/(G16+H16+E16+F16+D16+C16)*100</f>
        <v>16.468378209142141</v>
      </c>
      <c r="P16" s="13">
        <f t="shared" ref="P16:P22" si="11">H16/(H16+G16+F16+E16+D16+C16)*100</f>
        <v>9.0795241077019426</v>
      </c>
    </row>
    <row r="17" spans="2:16" x14ac:dyDescent="0.25">
      <c r="B17" s="9" t="s">
        <v>47</v>
      </c>
      <c r="C17" s="10">
        <v>3</v>
      </c>
      <c r="D17" s="10">
        <v>54</v>
      </c>
      <c r="E17" s="10">
        <v>281</v>
      </c>
      <c r="F17" s="10">
        <v>92</v>
      </c>
      <c r="G17" s="10">
        <v>69</v>
      </c>
      <c r="H17" s="10">
        <v>103</v>
      </c>
      <c r="J17" s="9" t="s">
        <v>47</v>
      </c>
      <c r="K17" s="13">
        <f t="shared" si="6"/>
        <v>0.49833887043189368</v>
      </c>
      <c r="L17" s="13">
        <f t="shared" si="7"/>
        <v>8.9700996677740861</v>
      </c>
      <c r="M17" s="13">
        <f t="shared" si="8"/>
        <v>46.677740863787378</v>
      </c>
      <c r="N17" s="13">
        <f t="shared" si="9"/>
        <v>15.282392026578073</v>
      </c>
      <c r="O17" s="13">
        <f t="shared" si="10"/>
        <v>11.461794019933555</v>
      </c>
      <c r="P17" s="13">
        <f t="shared" si="11"/>
        <v>17.109634551495017</v>
      </c>
    </row>
    <row r="18" spans="2:16" x14ac:dyDescent="0.25">
      <c r="B18" s="9" t="s">
        <v>48</v>
      </c>
      <c r="C18" s="10">
        <v>36</v>
      </c>
      <c r="D18" s="10">
        <v>466</v>
      </c>
      <c r="E18" s="10">
        <v>500</v>
      </c>
      <c r="F18" s="10">
        <v>277</v>
      </c>
      <c r="G18" s="10">
        <v>200</v>
      </c>
      <c r="H18" s="10">
        <v>180</v>
      </c>
      <c r="J18" s="9" t="s">
        <v>48</v>
      </c>
      <c r="K18" s="13">
        <f t="shared" si="6"/>
        <v>2.1699819168173597</v>
      </c>
      <c r="L18" s="13">
        <f t="shared" si="7"/>
        <v>28.089210367691379</v>
      </c>
      <c r="M18" s="13">
        <f t="shared" si="8"/>
        <v>30.138637733574441</v>
      </c>
      <c r="N18" s="13">
        <f t="shared" si="9"/>
        <v>16.696805304400243</v>
      </c>
      <c r="O18" s="13">
        <f t="shared" si="10"/>
        <v>12.055455093429778</v>
      </c>
      <c r="P18" s="13">
        <f t="shared" si="11"/>
        <v>10.849909584086799</v>
      </c>
    </row>
    <row r="19" spans="2:16" x14ac:dyDescent="0.25">
      <c r="B19" s="9" t="s">
        <v>49</v>
      </c>
      <c r="C19" s="10">
        <v>3</v>
      </c>
      <c r="D19" s="10">
        <v>53</v>
      </c>
      <c r="E19" s="10">
        <v>64</v>
      </c>
      <c r="F19" s="10">
        <v>27</v>
      </c>
      <c r="G19" s="10">
        <v>19</v>
      </c>
      <c r="H19" s="10">
        <v>14</v>
      </c>
      <c r="J19" s="9" t="s">
        <v>49</v>
      </c>
      <c r="K19" s="13">
        <f t="shared" si="6"/>
        <v>1.6666666666666667</v>
      </c>
      <c r="L19" s="13">
        <f t="shared" si="7"/>
        <v>29.444444444444446</v>
      </c>
      <c r="M19" s="13">
        <f t="shared" si="8"/>
        <v>35.555555555555557</v>
      </c>
      <c r="N19" s="13">
        <f t="shared" si="9"/>
        <v>15</v>
      </c>
      <c r="O19" s="13">
        <f t="shared" si="10"/>
        <v>10.555555555555555</v>
      </c>
      <c r="P19" s="13">
        <f t="shared" si="11"/>
        <v>7.7777777777777777</v>
      </c>
    </row>
    <row r="20" spans="2:16" x14ac:dyDescent="0.25">
      <c r="B20" s="9" t="s">
        <v>50</v>
      </c>
      <c r="C20" s="10">
        <v>3</v>
      </c>
      <c r="D20" s="10">
        <v>41</v>
      </c>
      <c r="E20" s="10">
        <v>159</v>
      </c>
      <c r="F20" s="10">
        <v>12</v>
      </c>
      <c r="G20" s="10">
        <v>68</v>
      </c>
      <c r="H20" s="10">
        <v>37</v>
      </c>
      <c r="J20" s="9" t="s">
        <v>50</v>
      </c>
      <c r="K20" s="13">
        <f t="shared" si="6"/>
        <v>0.9375</v>
      </c>
      <c r="L20" s="13">
        <f t="shared" si="7"/>
        <v>12.812499999999998</v>
      </c>
      <c r="M20" s="13">
        <f t="shared" si="8"/>
        <v>49.6875</v>
      </c>
      <c r="N20" s="13">
        <f t="shared" si="9"/>
        <v>3.75</v>
      </c>
      <c r="O20" s="13">
        <f t="shared" si="10"/>
        <v>21.25</v>
      </c>
      <c r="P20" s="13">
        <f t="shared" si="11"/>
        <v>11.5625</v>
      </c>
    </row>
    <row r="21" spans="2:16" x14ac:dyDescent="0.25">
      <c r="B21" s="9" t="s">
        <v>51</v>
      </c>
      <c r="C21" s="10">
        <v>4</v>
      </c>
      <c r="D21" s="10">
        <v>23</v>
      </c>
      <c r="E21" s="10">
        <v>81</v>
      </c>
      <c r="F21" s="10">
        <v>38</v>
      </c>
      <c r="G21" s="10">
        <v>41</v>
      </c>
      <c r="H21" s="10">
        <v>27</v>
      </c>
      <c r="J21" s="9" t="s">
        <v>51</v>
      </c>
      <c r="K21" s="13">
        <f t="shared" si="6"/>
        <v>1.8691588785046727</v>
      </c>
      <c r="L21" s="13">
        <f t="shared" si="7"/>
        <v>10.747663551401869</v>
      </c>
      <c r="M21" s="13">
        <f t="shared" si="8"/>
        <v>37.850467289719624</v>
      </c>
      <c r="N21" s="13">
        <f t="shared" si="9"/>
        <v>17.75700934579439</v>
      </c>
      <c r="O21" s="13">
        <f t="shared" si="10"/>
        <v>19.158878504672895</v>
      </c>
      <c r="P21" s="13">
        <f t="shared" si="11"/>
        <v>12.616822429906541</v>
      </c>
    </row>
    <row r="22" spans="2:16" x14ac:dyDescent="0.25">
      <c r="B22" s="9" t="s">
        <v>52</v>
      </c>
      <c r="C22" s="10">
        <v>5</v>
      </c>
      <c r="D22" s="10">
        <v>103</v>
      </c>
      <c r="E22" s="10">
        <v>370</v>
      </c>
      <c r="F22" s="10">
        <v>132</v>
      </c>
      <c r="G22" s="10">
        <v>139</v>
      </c>
      <c r="H22" s="10">
        <v>133</v>
      </c>
      <c r="J22" s="9" t="s">
        <v>52</v>
      </c>
      <c r="K22" s="13">
        <f t="shared" si="6"/>
        <v>0.56689342403628118</v>
      </c>
      <c r="L22" s="13">
        <f t="shared" si="7"/>
        <v>11.678004535147393</v>
      </c>
      <c r="M22" s="13">
        <f t="shared" si="8"/>
        <v>41.950113378684804</v>
      </c>
      <c r="N22" s="13">
        <f t="shared" si="9"/>
        <v>14.965986394557824</v>
      </c>
      <c r="O22" s="13">
        <f t="shared" si="10"/>
        <v>15.759637188208616</v>
      </c>
      <c r="P22" s="13">
        <f t="shared" si="11"/>
        <v>15.079365079365079</v>
      </c>
    </row>
    <row r="23" spans="2:16" x14ac:dyDescent="0.25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 x14ac:dyDescent="0.25">
      <c r="B24" s="9" t="s">
        <v>84</v>
      </c>
      <c r="C24" s="10">
        <v>60</v>
      </c>
      <c r="D24" s="10">
        <v>766</v>
      </c>
      <c r="E24" s="10">
        <v>1481</v>
      </c>
      <c r="F24" s="10">
        <v>622</v>
      </c>
      <c r="G24" s="10">
        <v>544</v>
      </c>
      <c r="H24" s="10">
        <v>488</v>
      </c>
      <c r="J24" s="9" t="s">
        <v>84</v>
      </c>
      <c r="K24" s="40">
        <f t="shared" ref="K24:K25" si="12">C24/(C24+D24+E24+F24+G24+H24)*100</f>
        <v>1.5147689977278465</v>
      </c>
      <c r="L24" s="40">
        <f t="shared" ref="L24:L25" si="13">D24/(D24+E24+F24+G24+H24+C24)*100</f>
        <v>19.338550870992176</v>
      </c>
      <c r="M24" s="40">
        <f t="shared" ref="M24:M25" si="14">E24/(E24+F24+G24+H24+D24+C24)*100</f>
        <v>37.389548093915678</v>
      </c>
      <c r="N24" s="40">
        <f t="shared" ref="N24:N25" si="15">F24/(F24+G24+H24+E24+D24+C24)*100</f>
        <v>15.703105276445342</v>
      </c>
      <c r="O24" s="40">
        <f t="shared" ref="O24:O25" si="16">G24/(G24+H24+E24+F24+D24+C24)*100</f>
        <v>13.733905579399142</v>
      </c>
      <c r="P24" s="40">
        <f t="shared" ref="P24:P25" si="17">H24/(H24+G24+F24+E24+D24+C24)*100</f>
        <v>12.320121181519818</v>
      </c>
    </row>
    <row r="25" spans="2:16" x14ac:dyDescent="0.25">
      <c r="B25" s="9" t="s">
        <v>85</v>
      </c>
      <c r="C25" s="10">
        <v>25</v>
      </c>
      <c r="D25" s="10">
        <v>302</v>
      </c>
      <c r="E25" s="10">
        <v>482</v>
      </c>
      <c r="F25" s="10">
        <v>278</v>
      </c>
      <c r="G25" s="10">
        <v>255</v>
      </c>
      <c r="H25" s="10">
        <v>151</v>
      </c>
      <c r="J25" s="9" t="s">
        <v>85</v>
      </c>
      <c r="K25" s="40">
        <f t="shared" si="12"/>
        <v>1.6744809109176158</v>
      </c>
      <c r="L25" s="40">
        <f t="shared" si="13"/>
        <v>20.227729403884794</v>
      </c>
      <c r="M25" s="40">
        <f t="shared" si="14"/>
        <v>32.283991962491626</v>
      </c>
      <c r="N25" s="40">
        <f t="shared" si="15"/>
        <v>18.620227729403886</v>
      </c>
      <c r="O25" s="40">
        <f t="shared" si="16"/>
        <v>17.07970529135968</v>
      </c>
      <c r="P25" s="40">
        <f t="shared" si="17"/>
        <v>10.113864701942397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0" width="8.7109375" customWidth="1"/>
    <col min="31" max="31" width="3.42578125" customWidth="1"/>
    <col min="32" max="32" width="27.7109375" customWidth="1"/>
    <col min="33" max="52" width="8.7109375" customWidth="1"/>
  </cols>
  <sheetData>
    <row r="1" spans="1:60" ht="18" customHeight="1" x14ac:dyDescent="0.25">
      <c r="B1" s="1" t="s">
        <v>66</v>
      </c>
    </row>
    <row r="2" spans="1:60" ht="18" x14ac:dyDescent="0.25">
      <c r="A2" s="31"/>
      <c r="B2" s="1" t="s">
        <v>128</v>
      </c>
    </row>
    <row r="3" spans="1:60" x14ac:dyDescent="0.25">
      <c r="B3" s="32" t="s">
        <v>69</v>
      </c>
    </row>
    <row r="4" spans="1:60" ht="18" customHeight="1" x14ac:dyDescent="0.25">
      <c r="B4" s="1" t="s">
        <v>119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60" ht="4.5" customHeight="1" x14ac:dyDescent="0.25"/>
    <row r="6" spans="1:60" ht="15" customHeight="1" x14ac:dyDescent="0.25">
      <c r="B6" s="20" t="s">
        <v>63</v>
      </c>
      <c r="AF6" s="2" t="s">
        <v>64</v>
      </c>
    </row>
    <row r="7" spans="1:60" ht="15" customHeight="1" x14ac:dyDescent="0.25">
      <c r="B7" s="251" t="s">
        <v>0</v>
      </c>
      <c r="C7" s="251" t="s">
        <v>98</v>
      </c>
      <c r="D7" s="251"/>
      <c r="E7" s="251"/>
      <c r="F7" s="251"/>
      <c r="G7" s="251"/>
      <c r="H7" s="251"/>
      <c r="I7" s="253"/>
      <c r="J7" s="254" t="s">
        <v>99</v>
      </c>
      <c r="K7" s="251"/>
      <c r="L7" s="251"/>
      <c r="M7" s="251"/>
      <c r="N7" s="251"/>
      <c r="O7" s="251"/>
      <c r="P7" s="255"/>
      <c r="Q7" s="256" t="s">
        <v>100</v>
      </c>
      <c r="R7" s="251"/>
      <c r="S7" s="251"/>
      <c r="T7" s="251"/>
      <c r="U7" s="251"/>
      <c r="V7" s="251"/>
      <c r="W7" s="257"/>
      <c r="X7" s="258" t="s">
        <v>101</v>
      </c>
      <c r="Y7" s="251"/>
      <c r="Z7" s="251"/>
      <c r="AA7" s="251"/>
      <c r="AB7" s="251"/>
      <c r="AC7" s="251"/>
      <c r="AD7" s="251"/>
      <c r="AF7" s="251" t="s">
        <v>0</v>
      </c>
      <c r="AG7" s="259" t="s">
        <v>98</v>
      </c>
      <c r="AH7" s="260"/>
      <c r="AI7" s="260"/>
      <c r="AJ7" s="260"/>
      <c r="AK7" s="260"/>
      <c r="AL7" s="260"/>
      <c r="AM7" s="261"/>
      <c r="AN7" s="258" t="s">
        <v>99</v>
      </c>
      <c r="AO7" s="251"/>
      <c r="AP7" s="251"/>
      <c r="AQ7" s="251"/>
      <c r="AR7" s="251"/>
      <c r="AS7" s="251"/>
      <c r="AT7" s="255"/>
      <c r="AU7" s="256" t="s">
        <v>100</v>
      </c>
      <c r="AV7" s="251"/>
      <c r="AW7" s="251"/>
      <c r="AX7" s="251"/>
      <c r="AY7" s="251"/>
      <c r="AZ7" s="251"/>
      <c r="BA7" s="257"/>
      <c r="BB7" s="258" t="s">
        <v>101</v>
      </c>
      <c r="BC7" s="251"/>
      <c r="BD7" s="251"/>
      <c r="BE7" s="251"/>
      <c r="BF7" s="251"/>
      <c r="BG7" s="251"/>
      <c r="BH7" s="251"/>
    </row>
    <row r="8" spans="1:60" ht="33.75" x14ac:dyDescent="0.25">
      <c r="B8" s="252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52"/>
      <c r="AG8" s="101" t="s">
        <v>102</v>
      </c>
      <c r="AH8" s="102" t="s">
        <v>103</v>
      </c>
      <c r="AI8" s="102" t="s">
        <v>28</v>
      </c>
      <c r="AJ8" s="102" t="s">
        <v>104</v>
      </c>
      <c r="AK8" s="102" t="s">
        <v>105</v>
      </c>
      <c r="AL8" s="102" t="s">
        <v>29</v>
      </c>
      <c r="AM8" s="103" t="s">
        <v>30</v>
      </c>
      <c r="AN8" s="48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9" t="s">
        <v>103</v>
      </c>
      <c r="BD8" s="49" t="s">
        <v>28</v>
      </c>
      <c r="BE8" s="49" t="s">
        <v>104</v>
      </c>
      <c r="BF8" s="49" t="s">
        <v>105</v>
      </c>
      <c r="BG8" s="49" t="s">
        <v>29</v>
      </c>
      <c r="BH8" s="49" t="s">
        <v>30</v>
      </c>
    </row>
    <row r="9" spans="1:60" x14ac:dyDescent="0.25">
      <c r="B9" s="4" t="s">
        <v>4</v>
      </c>
      <c r="C9" s="5"/>
      <c r="D9" s="5"/>
      <c r="E9" s="5"/>
      <c r="F9" s="5"/>
      <c r="G9" s="5"/>
      <c r="H9" s="5"/>
      <c r="I9" s="51"/>
      <c r="J9" s="59"/>
      <c r="K9" s="5"/>
      <c r="L9" s="5"/>
      <c r="M9" s="5"/>
      <c r="N9" s="5"/>
      <c r="O9" s="5"/>
      <c r="P9" s="60"/>
      <c r="Q9" s="71"/>
      <c r="R9" s="5"/>
      <c r="S9" s="5"/>
      <c r="T9" s="5"/>
      <c r="U9" s="5"/>
      <c r="V9" s="5"/>
      <c r="W9" s="72"/>
      <c r="X9" s="5"/>
      <c r="Y9" s="5"/>
      <c r="Z9" s="5"/>
      <c r="AA9" s="5"/>
      <c r="AB9" s="5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 x14ac:dyDescent="0.25">
      <c r="B10" s="6" t="s">
        <v>4</v>
      </c>
      <c r="C10" s="7">
        <v>189</v>
      </c>
      <c r="D10" s="7">
        <v>1089</v>
      </c>
      <c r="E10" s="7">
        <v>1628</v>
      </c>
      <c r="F10" s="7">
        <v>816</v>
      </c>
      <c r="G10" s="7">
        <v>375</v>
      </c>
      <c r="H10" s="7">
        <v>317</v>
      </c>
      <c r="I10" s="52">
        <v>401</v>
      </c>
      <c r="J10" s="61">
        <v>175</v>
      </c>
      <c r="K10" s="7">
        <v>802</v>
      </c>
      <c r="L10" s="7">
        <v>1408</v>
      </c>
      <c r="M10" s="7">
        <v>1006</v>
      </c>
      <c r="N10" s="7">
        <v>796</v>
      </c>
      <c r="O10" s="7">
        <v>206</v>
      </c>
      <c r="P10" s="62">
        <v>422</v>
      </c>
      <c r="Q10" s="73">
        <v>52</v>
      </c>
      <c r="R10" s="7">
        <v>381</v>
      </c>
      <c r="S10" s="7">
        <v>2308</v>
      </c>
      <c r="T10" s="7">
        <v>729</v>
      </c>
      <c r="U10" s="7">
        <v>311</v>
      </c>
      <c r="V10" s="7">
        <v>249</v>
      </c>
      <c r="W10" s="74">
        <v>785</v>
      </c>
      <c r="X10" s="29">
        <v>40</v>
      </c>
      <c r="Y10" s="7">
        <v>330</v>
      </c>
      <c r="Z10" s="7">
        <v>2724</v>
      </c>
      <c r="AA10" s="7">
        <v>582</v>
      </c>
      <c r="AB10" s="7">
        <v>193</v>
      </c>
      <c r="AC10" s="7">
        <v>203</v>
      </c>
      <c r="AD10" s="7">
        <v>743</v>
      </c>
      <c r="AF10" s="6" t="s">
        <v>4</v>
      </c>
      <c r="AG10" s="104">
        <f>C10/(C10+D10+E10+F10+G10+H10+I10)*100</f>
        <v>3.9252336448598131</v>
      </c>
      <c r="AH10" s="105">
        <f>D10/(D10+E10+F10+G10+H10+I10+C10)*100</f>
        <v>22.616822429906541</v>
      </c>
      <c r="AI10" s="105">
        <f>E10/(E10+F10+G10+H10+I10+D10+C10)*100</f>
        <v>33.811007268951194</v>
      </c>
      <c r="AJ10" s="105">
        <f>F10/(F10+G10+H10+I10+E10+D10+C10)*100</f>
        <v>16.947040498442366</v>
      </c>
      <c r="AK10" s="105">
        <f>G10/(G10+H10+I10+E10+D10+C10+F10)*100</f>
        <v>7.7881619937694699</v>
      </c>
      <c r="AL10" s="105">
        <f>H10/(H10+I10+C10+F10+E10+D10+G10)*100</f>
        <v>6.5835929387331253</v>
      </c>
      <c r="AM10" s="106">
        <f>I10/(I10+D10+C10+G10+F10+E10+H10)*100</f>
        <v>8.3281412253374878</v>
      </c>
      <c r="AN10" s="104">
        <f>J10/(J10+K10+L10+M10+N10+O10+P10)*100</f>
        <v>3.6344755970924196</v>
      </c>
      <c r="AO10" s="105">
        <f>K10/(K10+L10+M10+N10+O10+P10+J10)*100</f>
        <v>16.656282450674976</v>
      </c>
      <c r="AP10" s="105">
        <f>L10/(L10+M10+N10+O10+P10+K10+J10)*100</f>
        <v>29.241952232606437</v>
      </c>
      <c r="AQ10" s="105">
        <f>M10/(M10+N10+O10+P10+L10+K10+J10)*100</f>
        <v>20.893042575285566</v>
      </c>
      <c r="AR10" s="105">
        <f>N10/(N10+O10+P10+L10+K10+J10+M10)*100</f>
        <v>16.531671858774661</v>
      </c>
      <c r="AS10" s="105">
        <f>O10/(O10+P10+J10+M10+L10+K10+N10)*100</f>
        <v>4.2782969885773623</v>
      </c>
      <c r="AT10" s="106">
        <f>P10/(P10+K10+J10+N10+M10+L10+O10)*100</f>
        <v>8.7642782969885769</v>
      </c>
      <c r="AU10" s="104">
        <f>Q10/(Q10+R10+S10+T10+U10+V10+W10)*100</f>
        <v>1.0799584631360333</v>
      </c>
      <c r="AV10" s="105">
        <f>R10/(R10+S10+T10+U10+V10+W10+Q10)*100</f>
        <v>7.9127725856697824</v>
      </c>
      <c r="AW10" s="105">
        <f>S10/(S10+T10+U10+V10+W10+R10+Q10)*100</f>
        <v>47.93354101765317</v>
      </c>
      <c r="AX10" s="105">
        <f>T10/(T10+U10+V10+W10+S10+R10+Q10)*100</f>
        <v>15.140186915887851</v>
      </c>
      <c r="AY10" s="105">
        <f>U10/(U10+V10+W10+S10+R10+Q10+T10)*100</f>
        <v>6.4589823468328147</v>
      </c>
      <c r="AZ10" s="105">
        <f>V10/(V10+W10+Q10+T10+S10+R10+U10)*100</f>
        <v>5.1713395638629285</v>
      </c>
      <c r="BA10" s="106">
        <f>W10/(W10+R10+Q10+U10+T10+S10+V10)*100</f>
        <v>16.303219106957425</v>
      </c>
      <c r="BB10" s="104">
        <f>X10/(X10+Y10+Z10+AA10+AB10+AC10+AD10)*100</f>
        <v>0.83073727933541019</v>
      </c>
      <c r="BC10" s="105">
        <f>Y10/(Y10+Z10+AA10+AB10+AC10+AD10+X10)*100</f>
        <v>6.8535825545171329</v>
      </c>
      <c r="BD10" s="105">
        <f>Z10/(Z10+AA10+AB10+AC10+AD10+Y10+X10)*100</f>
        <v>56.573208722741427</v>
      </c>
      <c r="BE10" s="105">
        <f>AA10/(AA10+AB10+AC10+AD10+Z10+Y10+X10)*100</f>
        <v>12.087227414330219</v>
      </c>
      <c r="BF10" s="105">
        <f>AB10/(AB10+AC10+AD10+Z10+Y10+X10+AA10)*100</f>
        <v>4.0083073727933547</v>
      </c>
      <c r="BG10" s="105">
        <f>AC10/(AC10+AD10+X10+AA10+Z10+Y10+AB10)*100</f>
        <v>4.2159916926272061</v>
      </c>
      <c r="BH10" s="116">
        <f>AD10/(AD10+Y10+X10+AB10+AA10+Z10+AC10)*100</f>
        <v>15.430944963655243</v>
      </c>
    </row>
    <row r="11" spans="1:60" x14ac:dyDescent="0.25">
      <c r="B11" s="4" t="s">
        <v>5</v>
      </c>
      <c r="C11" s="8"/>
      <c r="D11" s="8"/>
      <c r="E11" s="8"/>
      <c r="F11" s="8"/>
      <c r="G11" s="8"/>
      <c r="H11" s="8"/>
      <c r="I11" s="53"/>
      <c r="J11" s="63"/>
      <c r="K11" s="8"/>
      <c r="L11" s="8"/>
      <c r="M11" s="8"/>
      <c r="N11" s="8"/>
      <c r="O11" s="8"/>
      <c r="P11" s="64"/>
      <c r="Q11" s="75"/>
      <c r="R11" s="8"/>
      <c r="S11" s="8"/>
      <c r="T11" s="8"/>
      <c r="U11" s="8"/>
      <c r="V11" s="8"/>
      <c r="W11" s="76"/>
      <c r="X11" s="8"/>
      <c r="Y11" s="8"/>
      <c r="Z11" s="8"/>
      <c r="AA11" s="8"/>
      <c r="AB11" s="8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07"/>
      <c r="AO11" s="108"/>
      <c r="AP11" s="108"/>
      <c r="AQ11" s="108"/>
      <c r="AR11" s="108"/>
      <c r="AS11" s="108"/>
      <c r="AT11" s="109"/>
      <c r="AU11" s="107"/>
      <c r="AV11" s="108"/>
      <c r="AW11" s="108"/>
      <c r="AX11" s="108"/>
      <c r="AY11" s="108"/>
      <c r="AZ11" s="108"/>
      <c r="BA11" s="109"/>
      <c r="BB11" s="107"/>
      <c r="BC11" s="108"/>
      <c r="BD11" s="108"/>
      <c r="BE11" s="108"/>
      <c r="BF11" s="108"/>
      <c r="BG11" s="108"/>
      <c r="BH11" s="117"/>
    </row>
    <row r="12" spans="1:60" x14ac:dyDescent="0.25">
      <c r="B12" s="9" t="s">
        <v>6</v>
      </c>
      <c r="C12" s="10">
        <v>36</v>
      </c>
      <c r="D12" s="10">
        <v>184</v>
      </c>
      <c r="E12" s="10">
        <v>307</v>
      </c>
      <c r="F12" s="10">
        <v>147</v>
      </c>
      <c r="G12" s="10">
        <v>87</v>
      </c>
      <c r="H12" s="10">
        <v>70</v>
      </c>
      <c r="I12" s="54">
        <v>105</v>
      </c>
      <c r="J12" s="65">
        <v>27</v>
      </c>
      <c r="K12" s="10">
        <v>124</v>
      </c>
      <c r="L12" s="10">
        <v>290</v>
      </c>
      <c r="M12" s="10">
        <v>173</v>
      </c>
      <c r="N12" s="10">
        <v>148</v>
      </c>
      <c r="O12" s="10">
        <v>58</v>
      </c>
      <c r="P12" s="66">
        <v>116</v>
      </c>
      <c r="Q12" s="77">
        <v>12</v>
      </c>
      <c r="R12" s="10">
        <v>62</v>
      </c>
      <c r="S12" s="10">
        <v>406</v>
      </c>
      <c r="T12" s="10">
        <v>131</v>
      </c>
      <c r="U12" s="10">
        <v>67</v>
      </c>
      <c r="V12" s="10">
        <v>55</v>
      </c>
      <c r="W12" s="78">
        <v>203</v>
      </c>
      <c r="X12" s="30">
        <v>6</v>
      </c>
      <c r="Y12" s="10">
        <v>45</v>
      </c>
      <c r="Z12" s="10">
        <v>513</v>
      </c>
      <c r="AA12" s="10">
        <v>75</v>
      </c>
      <c r="AB12" s="10">
        <v>45</v>
      </c>
      <c r="AC12" s="10">
        <v>46</v>
      </c>
      <c r="AD12" s="10">
        <v>206</v>
      </c>
      <c r="AF12" s="9" t="s">
        <v>6</v>
      </c>
      <c r="AG12" s="110">
        <f t="shared" ref="AG12:AG15" si="0">C12/(C12+D12+E12+F12+G12+H12+I12)*100</f>
        <v>3.8461538461538463</v>
      </c>
      <c r="AH12" s="111">
        <f t="shared" ref="AH12:AH15" si="1">D12/(D12+E12+F12+G12+H12+I12+C12)*100</f>
        <v>19.658119658119659</v>
      </c>
      <c r="AI12" s="111">
        <f t="shared" ref="AI12:AI15" si="2">E12/(E12+F12+G12+H12+I12+D12+C12)*100</f>
        <v>32.799145299145302</v>
      </c>
      <c r="AJ12" s="111">
        <f t="shared" ref="AJ12:AJ15" si="3">F12/(F12+G12+H12+I12+E12+D12+C12)*100</f>
        <v>15.705128205128204</v>
      </c>
      <c r="AK12" s="111">
        <f t="shared" ref="AK12:AK15" si="4">G12/(G12+H12+I12+E12+D12+C12+F12)*100</f>
        <v>9.2948717948717956</v>
      </c>
      <c r="AL12" s="111">
        <f t="shared" ref="AL12:AL15" si="5">H12/(H12+I12+C12+F12+E12+D12+G12)*100</f>
        <v>7.4786324786324787</v>
      </c>
      <c r="AM12" s="112">
        <f t="shared" ref="AM12:AM15" si="6">I12/(I12+D12+C12+G12+F12+E12+H12)*100</f>
        <v>11.217948717948719</v>
      </c>
      <c r="AN12" s="110">
        <f t="shared" ref="AN12:AN15" si="7">J12/(J12+K12+L12+M12+N12+O12+P12)*100</f>
        <v>2.8846153846153846</v>
      </c>
      <c r="AO12" s="111">
        <f t="shared" ref="AO12:AO15" si="8">K12/(K12+L12+M12+N12+O12+P12+J12)*100</f>
        <v>13.247863247863249</v>
      </c>
      <c r="AP12" s="111">
        <f t="shared" ref="AP12:AP15" si="9">L12/(L12+M12+N12+O12+P12+K12+J12)*100</f>
        <v>30.982905982905983</v>
      </c>
      <c r="AQ12" s="111">
        <f t="shared" ref="AQ12:AQ15" si="10">M12/(M12+N12+O12+P12+L12+K12+J12)*100</f>
        <v>18.482905982905983</v>
      </c>
      <c r="AR12" s="111">
        <f t="shared" ref="AR12:AR15" si="11">N12/(N12+O12+P12+L12+K12+J12+M12)*100</f>
        <v>15.811965811965811</v>
      </c>
      <c r="AS12" s="111">
        <f t="shared" ref="AS12:AS15" si="12">O12/(O12+P12+J12+M12+L12+K12+N12)*100</f>
        <v>6.1965811965811968</v>
      </c>
      <c r="AT12" s="112">
        <f t="shared" ref="AT12:AT15" si="13">P12/(P12+K12+J12+N12+M12+L12+O12)*100</f>
        <v>12.393162393162394</v>
      </c>
      <c r="AU12" s="110">
        <f t="shared" ref="AU12:AU15" si="14">Q12/(Q12+R12+S12+T12+U12+V12+W12)*100</f>
        <v>1.2820512820512819</v>
      </c>
      <c r="AV12" s="111">
        <f t="shared" ref="AV12:AV15" si="15">R12/(R12+S12+T12+U12+V12+W12+Q12)*100</f>
        <v>6.6239316239316244</v>
      </c>
      <c r="AW12" s="111">
        <f t="shared" ref="AW12:AW15" si="16">S12/(S12+T12+U12+V12+W12+R12+Q12)*100</f>
        <v>43.376068376068375</v>
      </c>
      <c r="AX12" s="111">
        <f t="shared" ref="AX12:AX15" si="17">T12/(T12+U12+V12+W12+S12+R12+Q12)*100</f>
        <v>13.995726495726496</v>
      </c>
      <c r="AY12" s="111">
        <f t="shared" ref="AY12:AY15" si="18">U12/(U12+V12+W12+S12+R12+Q12+T12)*100</f>
        <v>7.1581196581196576</v>
      </c>
      <c r="AZ12" s="111">
        <f t="shared" ref="AZ12:AZ15" si="19">V12/(V12+W12+Q12+T12+S12+R12+U12)*100</f>
        <v>5.8760683760683756</v>
      </c>
      <c r="BA12" s="112">
        <f t="shared" ref="BA12:BA15" si="20">W12/(W12+R12+Q12+U12+T12+S12+V12)*100</f>
        <v>21.688034188034187</v>
      </c>
      <c r="BB12" s="110">
        <f t="shared" ref="BB12:BB15" si="21">X12/(X12+Y12+Z12+AA12+AB12+AC12+AD12)*100</f>
        <v>0.64102564102564097</v>
      </c>
      <c r="BC12" s="111">
        <f t="shared" ref="BC12:BC15" si="22">Y12/(Y12+Z12+AA12+AB12+AC12+AD12+X12)*100</f>
        <v>4.8076923076923084</v>
      </c>
      <c r="BD12" s="111">
        <f t="shared" ref="BD12:BD15" si="23">Z12/(Z12+AA12+AB12+AC12+AD12+Y12+X12)*100</f>
        <v>54.807692307692314</v>
      </c>
      <c r="BE12" s="111">
        <f t="shared" ref="BE12:BE15" si="24">AA12/(AA12+AB12+AC12+AD12+Z12+Y12+X12)*100</f>
        <v>8.0128205128205128</v>
      </c>
      <c r="BF12" s="111">
        <f t="shared" ref="BF12:BF15" si="25">AB12/(AB12+AC12+AD12+Z12+Y12+X12+AA12)*100</f>
        <v>4.8076923076923084</v>
      </c>
      <c r="BG12" s="111">
        <f t="shared" ref="BG12:BG15" si="26">AC12/(AC12+AD12+X12+AA12+Z12+Y12+AB12)*100</f>
        <v>4.9145299145299148</v>
      </c>
      <c r="BH12" s="118">
        <f t="shared" ref="BH12:BH15" si="27">AD12/(AD12+Y12+X12+AB12+AA12+Z12+AC12)*100</f>
        <v>22.008547008547009</v>
      </c>
    </row>
    <row r="13" spans="1:60" x14ac:dyDescent="0.25">
      <c r="B13" s="9" t="s">
        <v>7</v>
      </c>
      <c r="C13" s="10">
        <v>54</v>
      </c>
      <c r="D13" s="10">
        <v>340</v>
      </c>
      <c r="E13" s="10">
        <v>588</v>
      </c>
      <c r="F13" s="10">
        <v>316</v>
      </c>
      <c r="G13" s="10">
        <v>144</v>
      </c>
      <c r="H13" s="10">
        <v>123</v>
      </c>
      <c r="I13" s="54">
        <v>140</v>
      </c>
      <c r="J13" s="65">
        <v>41</v>
      </c>
      <c r="K13" s="10">
        <v>274</v>
      </c>
      <c r="L13" s="10">
        <v>508</v>
      </c>
      <c r="M13" s="10">
        <v>367</v>
      </c>
      <c r="N13" s="10">
        <v>298</v>
      </c>
      <c r="O13" s="10">
        <v>77</v>
      </c>
      <c r="P13" s="66">
        <v>140</v>
      </c>
      <c r="Q13" s="77">
        <v>13</v>
      </c>
      <c r="R13" s="10">
        <v>139</v>
      </c>
      <c r="S13" s="10">
        <v>802</v>
      </c>
      <c r="T13" s="10">
        <v>279</v>
      </c>
      <c r="U13" s="10">
        <v>123</v>
      </c>
      <c r="V13" s="10">
        <v>87</v>
      </c>
      <c r="W13" s="78">
        <v>262</v>
      </c>
      <c r="X13" s="30">
        <v>14</v>
      </c>
      <c r="Y13" s="10">
        <v>105</v>
      </c>
      <c r="Z13" s="10">
        <v>963</v>
      </c>
      <c r="AA13" s="10">
        <v>224</v>
      </c>
      <c r="AB13" s="10">
        <v>73</v>
      </c>
      <c r="AC13" s="10">
        <v>72</v>
      </c>
      <c r="AD13" s="10">
        <v>254</v>
      </c>
      <c r="AF13" s="9" t="s">
        <v>7</v>
      </c>
      <c r="AG13" s="110">
        <f t="shared" si="0"/>
        <v>3.1671554252199412</v>
      </c>
      <c r="AH13" s="111">
        <f t="shared" si="1"/>
        <v>19.941348973607038</v>
      </c>
      <c r="AI13" s="111">
        <f t="shared" si="2"/>
        <v>34.486803519061581</v>
      </c>
      <c r="AJ13" s="111">
        <f t="shared" si="3"/>
        <v>18.533724340175954</v>
      </c>
      <c r="AK13" s="111">
        <f t="shared" si="4"/>
        <v>8.4457478005865099</v>
      </c>
      <c r="AL13" s="111">
        <f t="shared" si="5"/>
        <v>7.2140762463343115</v>
      </c>
      <c r="AM13" s="112">
        <f t="shared" si="6"/>
        <v>8.2111436950146626</v>
      </c>
      <c r="AN13" s="110">
        <f t="shared" si="7"/>
        <v>2.404692082111437</v>
      </c>
      <c r="AO13" s="111">
        <f t="shared" si="8"/>
        <v>16.070381231671554</v>
      </c>
      <c r="AP13" s="111">
        <f t="shared" si="9"/>
        <v>29.794721407624635</v>
      </c>
      <c r="AQ13" s="111">
        <f t="shared" si="10"/>
        <v>21.524926686217007</v>
      </c>
      <c r="AR13" s="111">
        <f t="shared" si="11"/>
        <v>17.478005865102638</v>
      </c>
      <c r="AS13" s="111">
        <f t="shared" si="12"/>
        <v>4.5161290322580641</v>
      </c>
      <c r="AT13" s="112">
        <f t="shared" si="13"/>
        <v>8.2111436950146626</v>
      </c>
      <c r="AU13" s="110">
        <f t="shared" si="14"/>
        <v>0.76246334310850439</v>
      </c>
      <c r="AV13" s="111">
        <f t="shared" si="15"/>
        <v>8.1524926686217007</v>
      </c>
      <c r="AW13" s="111">
        <f t="shared" si="16"/>
        <v>47.038123167155426</v>
      </c>
      <c r="AX13" s="111">
        <f t="shared" si="17"/>
        <v>16.363636363636363</v>
      </c>
      <c r="AY13" s="111">
        <f t="shared" si="18"/>
        <v>7.2140762463343115</v>
      </c>
      <c r="AZ13" s="111">
        <f t="shared" si="19"/>
        <v>5.1026392961876832</v>
      </c>
      <c r="BA13" s="112">
        <f t="shared" si="20"/>
        <v>15.366568914956011</v>
      </c>
      <c r="BB13" s="110">
        <f t="shared" si="21"/>
        <v>0.82111436950146632</v>
      </c>
      <c r="BC13" s="111">
        <f t="shared" si="22"/>
        <v>6.1583577712609969</v>
      </c>
      <c r="BD13" s="111">
        <f t="shared" si="23"/>
        <v>56.480938416422291</v>
      </c>
      <c r="BE13" s="111">
        <f t="shared" si="24"/>
        <v>13.137829912023461</v>
      </c>
      <c r="BF13" s="111">
        <f t="shared" si="25"/>
        <v>4.2815249266862168</v>
      </c>
      <c r="BG13" s="111">
        <f t="shared" si="26"/>
        <v>4.2228739002932549</v>
      </c>
      <c r="BH13" s="118">
        <f t="shared" si="27"/>
        <v>14.897360703812318</v>
      </c>
    </row>
    <row r="14" spans="1:60" x14ac:dyDescent="0.25">
      <c r="B14" s="9" t="s">
        <v>8</v>
      </c>
      <c r="C14" s="10">
        <v>53</v>
      </c>
      <c r="D14" s="10">
        <v>344</v>
      </c>
      <c r="E14" s="10">
        <v>502</v>
      </c>
      <c r="F14" s="10">
        <v>253</v>
      </c>
      <c r="G14" s="10">
        <v>105</v>
      </c>
      <c r="H14" s="10">
        <v>87</v>
      </c>
      <c r="I14" s="54">
        <v>110</v>
      </c>
      <c r="J14" s="65">
        <v>68</v>
      </c>
      <c r="K14" s="10">
        <v>249</v>
      </c>
      <c r="L14" s="10">
        <v>426</v>
      </c>
      <c r="M14" s="10">
        <v>302</v>
      </c>
      <c r="N14" s="10">
        <v>248</v>
      </c>
      <c r="O14" s="10">
        <v>47</v>
      </c>
      <c r="P14" s="66">
        <v>114</v>
      </c>
      <c r="Q14" s="77">
        <v>17</v>
      </c>
      <c r="R14" s="10">
        <v>119</v>
      </c>
      <c r="S14" s="10">
        <v>718</v>
      </c>
      <c r="T14" s="10">
        <v>215</v>
      </c>
      <c r="U14" s="10">
        <v>93</v>
      </c>
      <c r="V14" s="10">
        <v>72</v>
      </c>
      <c r="W14" s="78">
        <v>220</v>
      </c>
      <c r="X14" s="30">
        <v>11</v>
      </c>
      <c r="Y14" s="10">
        <v>110</v>
      </c>
      <c r="Z14" s="10">
        <v>824</v>
      </c>
      <c r="AA14" s="10">
        <v>192</v>
      </c>
      <c r="AB14" s="10">
        <v>57</v>
      </c>
      <c r="AC14" s="10">
        <v>64</v>
      </c>
      <c r="AD14" s="10">
        <v>196</v>
      </c>
      <c r="AF14" s="9" t="s">
        <v>8</v>
      </c>
      <c r="AG14" s="110">
        <f t="shared" si="0"/>
        <v>3.6451169188445669</v>
      </c>
      <c r="AH14" s="111">
        <f t="shared" si="1"/>
        <v>23.658872077028885</v>
      </c>
      <c r="AI14" s="111">
        <f t="shared" si="2"/>
        <v>34.525447042640991</v>
      </c>
      <c r="AJ14" s="111">
        <f t="shared" si="3"/>
        <v>17.400275103163686</v>
      </c>
      <c r="AK14" s="111">
        <f t="shared" si="4"/>
        <v>7.2214580467675384</v>
      </c>
      <c r="AL14" s="111">
        <f t="shared" si="5"/>
        <v>5.9834938101788175</v>
      </c>
      <c r="AM14" s="112">
        <f t="shared" si="6"/>
        <v>7.5653370013755161</v>
      </c>
      <c r="AN14" s="110">
        <f t="shared" si="7"/>
        <v>4.6767537826685013</v>
      </c>
      <c r="AO14" s="111">
        <f t="shared" si="8"/>
        <v>17.125171939477305</v>
      </c>
      <c r="AP14" s="111">
        <f t="shared" si="9"/>
        <v>29.298486932599726</v>
      </c>
      <c r="AQ14" s="111">
        <f t="shared" si="10"/>
        <v>20.770288858321869</v>
      </c>
      <c r="AR14" s="111">
        <f t="shared" si="11"/>
        <v>17.056396148555709</v>
      </c>
      <c r="AS14" s="111">
        <f t="shared" si="12"/>
        <v>3.2324621733149934</v>
      </c>
      <c r="AT14" s="112">
        <f t="shared" si="13"/>
        <v>7.8404401650618984</v>
      </c>
      <c r="AU14" s="110">
        <f t="shared" si="14"/>
        <v>1.1691884456671253</v>
      </c>
      <c r="AV14" s="111">
        <f t="shared" si="15"/>
        <v>8.1843191196698761</v>
      </c>
      <c r="AW14" s="111">
        <f t="shared" si="16"/>
        <v>49.381017881705638</v>
      </c>
      <c r="AX14" s="111">
        <f t="shared" si="17"/>
        <v>14.786795048143054</v>
      </c>
      <c r="AY14" s="111">
        <f t="shared" si="18"/>
        <v>6.3961485557083906</v>
      </c>
      <c r="AZ14" s="111">
        <f t="shared" si="19"/>
        <v>4.9518569463548827</v>
      </c>
      <c r="BA14" s="112">
        <f t="shared" si="20"/>
        <v>15.130674002751032</v>
      </c>
      <c r="BB14" s="110">
        <f t="shared" si="21"/>
        <v>0.75653370013755161</v>
      </c>
      <c r="BC14" s="111">
        <f t="shared" si="22"/>
        <v>7.5653370013755161</v>
      </c>
      <c r="BD14" s="111">
        <f t="shared" si="23"/>
        <v>56.671251719394775</v>
      </c>
      <c r="BE14" s="111">
        <f t="shared" si="24"/>
        <v>13.204951856946353</v>
      </c>
      <c r="BF14" s="111">
        <f t="shared" si="25"/>
        <v>3.9202200825309492</v>
      </c>
      <c r="BG14" s="111">
        <f t="shared" si="26"/>
        <v>4.4016506189821181</v>
      </c>
      <c r="BH14" s="118">
        <f t="shared" si="27"/>
        <v>13.480055020632737</v>
      </c>
    </row>
    <row r="15" spans="1:60" x14ac:dyDescent="0.25">
      <c r="B15" s="9" t="s">
        <v>9</v>
      </c>
      <c r="C15" s="10">
        <v>46</v>
      </c>
      <c r="D15" s="10">
        <v>221</v>
      </c>
      <c r="E15" s="10">
        <v>231</v>
      </c>
      <c r="F15" s="10">
        <v>100</v>
      </c>
      <c r="G15" s="10">
        <v>39</v>
      </c>
      <c r="H15" s="10">
        <v>37</v>
      </c>
      <c r="I15" s="54">
        <v>46</v>
      </c>
      <c r="J15" s="65">
        <v>39</v>
      </c>
      <c r="K15" s="10">
        <v>155</v>
      </c>
      <c r="L15" s="10">
        <v>184</v>
      </c>
      <c r="M15" s="10">
        <v>164</v>
      </c>
      <c r="N15" s="10">
        <v>102</v>
      </c>
      <c r="O15" s="10">
        <v>24</v>
      </c>
      <c r="P15" s="66">
        <v>52</v>
      </c>
      <c r="Q15" s="77">
        <v>10</v>
      </c>
      <c r="R15" s="10">
        <v>61</v>
      </c>
      <c r="S15" s="10">
        <v>382</v>
      </c>
      <c r="T15" s="10">
        <v>104</v>
      </c>
      <c r="U15" s="10">
        <v>28</v>
      </c>
      <c r="V15" s="10">
        <v>35</v>
      </c>
      <c r="W15" s="78">
        <v>100</v>
      </c>
      <c r="X15" s="30">
        <v>9</v>
      </c>
      <c r="Y15" s="10">
        <v>70</v>
      </c>
      <c r="Z15" s="10">
        <v>424</v>
      </c>
      <c r="AA15" s="10">
        <v>91</v>
      </c>
      <c r="AB15" s="10">
        <v>18</v>
      </c>
      <c r="AC15" s="10">
        <v>21</v>
      </c>
      <c r="AD15" s="10">
        <v>87</v>
      </c>
      <c r="AF15" s="9" t="s">
        <v>9</v>
      </c>
      <c r="AG15" s="110">
        <f t="shared" si="0"/>
        <v>6.3888888888888884</v>
      </c>
      <c r="AH15" s="111">
        <f t="shared" si="1"/>
        <v>30.694444444444446</v>
      </c>
      <c r="AI15" s="111">
        <f t="shared" si="2"/>
        <v>32.083333333333336</v>
      </c>
      <c r="AJ15" s="111">
        <f t="shared" si="3"/>
        <v>13.888888888888889</v>
      </c>
      <c r="AK15" s="111">
        <f t="shared" si="4"/>
        <v>5.416666666666667</v>
      </c>
      <c r="AL15" s="111">
        <f t="shared" si="5"/>
        <v>5.1388888888888884</v>
      </c>
      <c r="AM15" s="112">
        <f t="shared" si="6"/>
        <v>6.3888888888888884</v>
      </c>
      <c r="AN15" s="110">
        <f t="shared" si="7"/>
        <v>5.416666666666667</v>
      </c>
      <c r="AO15" s="111">
        <f t="shared" si="8"/>
        <v>21.527777777777779</v>
      </c>
      <c r="AP15" s="111">
        <f t="shared" si="9"/>
        <v>25.555555555555554</v>
      </c>
      <c r="AQ15" s="111">
        <f t="shared" si="10"/>
        <v>22.777777777777779</v>
      </c>
      <c r="AR15" s="111">
        <f t="shared" si="11"/>
        <v>14.166666666666666</v>
      </c>
      <c r="AS15" s="111">
        <f t="shared" si="12"/>
        <v>3.3333333333333335</v>
      </c>
      <c r="AT15" s="112">
        <f t="shared" si="13"/>
        <v>7.2222222222222214</v>
      </c>
      <c r="AU15" s="110">
        <f t="shared" si="14"/>
        <v>1.3888888888888888</v>
      </c>
      <c r="AV15" s="111">
        <f t="shared" si="15"/>
        <v>8.4722222222222232</v>
      </c>
      <c r="AW15" s="111">
        <f t="shared" si="16"/>
        <v>53.055555555555557</v>
      </c>
      <c r="AX15" s="111">
        <f t="shared" si="17"/>
        <v>14.444444444444443</v>
      </c>
      <c r="AY15" s="111">
        <f t="shared" si="18"/>
        <v>3.8888888888888888</v>
      </c>
      <c r="AZ15" s="111">
        <f t="shared" si="19"/>
        <v>4.8611111111111116</v>
      </c>
      <c r="BA15" s="112">
        <f t="shared" si="20"/>
        <v>13.888888888888889</v>
      </c>
      <c r="BB15" s="110">
        <f t="shared" si="21"/>
        <v>1.25</v>
      </c>
      <c r="BC15" s="111">
        <f t="shared" si="22"/>
        <v>9.7222222222222232</v>
      </c>
      <c r="BD15" s="111">
        <f t="shared" si="23"/>
        <v>58.888888888888893</v>
      </c>
      <c r="BE15" s="111">
        <f t="shared" si="24"/>
        <v>12.638888888888889</v>
      </c>
      <c r="BF15" s="111">
        <f t="shared" si="25"/>
        <v>2.5</v>
      </c>
      <c r="BG15" s="111">
        <f t="shared" si="26"/>
        <v>2.9166666666666665</v>
      </c>
      <c r="BH15" s="118">
        <f t="shared" si="27"/>
        <v>12.083333333333334</v>
      </c>
    </row>
    <row r="16" spans="1:60" x14ac:dyDescent="0.25">
      <c r="B16" s="4" t="s">
        <v>53</v>
      </c>
      <c r="C16" s="8"/>
      <c r="D16" s="8"/>
      <c r="E16" s="8"/>
      <c r="F16" s="8"/>
      <c r="G16" s="8"/>
      <c r="H16" s="8"/>
      <c r="I16" s="53"/>
      <c r="J16" s="63"/>
      <c r="K16" s="8"/>
      <c r="L16" s="8"/>
      <c r="M16" s="8"/>
      <c r="N16" s="8"/>
      <c r="O16" s="8"/>
      <c r="P16" s="64"/>
      <c r="Q16" s="75"/>
      <c r="R16" s="8"/>
      <c r="S16" s="8"/>
      <c r="T16" s="8"/>
      <c r="U16" s="8"/>
      <c r="V16" s="8"/>
      <c r="W16" s="76"/>
      <c r="X16" s="8"/>
      <c r="Y16" s="8"/>
      <c r="Z16" s="8"/>
      <c r="AA16" s="8"/>
      <c r="AB16" s="8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07"/>
      <c r="AO16" s="108"/>
      <c r="AP16" s="108"/>
      <c r="AQ16" s="108"/>
      <c r="AR16" s="108"/>
      <c r="AS16" s="108"/>
      <c r="AT16" s="109"/>
      <c r="AU16" s="107"/>
      <c r="AV16" s="108"/>
      <c r="AW16" s="108"/>
      <c r="AX16" s="108"/>
      <c r="AY16" s="108"/>
      <c r="AZ16" s="108"/>
      <c r="BA16" s="109"/>
      <c r="BB16" s="107"/>
      <c r="BC16" s="108"/>
      <c r="BD16" s="108"/>
      <c r="BE16" s="108"/>
      <c r="BF16" s="108"/>
      <c r="BG16" s="108"/>
      <c r="BH16" s="117"/>
    </row>
    <row r="17" spans="2:60" x14ac:dyDescent="0.25">
      <c r="B17" s="9" t="s">
        <v>46</v>
      </c>
      <c r="C17" s="10">
        <v>46</v>
      </c>
      <c r="D17" s="10">
        <v>310</v>
      </c>
      <c r="E17" s="10">
        <v>540</v>
      </c>
      <c r="F17" s="10">
        <v>292</v>
      </c>
      <c r="G17" s="10">
        <v>71</v>
      </c>
      <c r="H17" s="10">
        <v>92</v>
      </c>
      <c r="I17" s="54">
        <v>101</v>
      </c>
      <c r="J17" s="65">
        <v>70</v>
      </c>
      <c r="K17" s="10">
        <v>250</v>
      </c>
      <c r="L17" s="10">
        <v>360</v>
      </c>
      <c r="M17" s="10">
        <v>368</v>
      </c>
      <c r="N17" s="10">
        <v>296</v>
      </c>
      <c r="O17" s="10">
        <v>38</v>
      </c>
      <c r="P17" s="66">
        <v>70</v>
      </c>
      <c r="Q17" s="77">
        <v>23</v>
      </c>
      <c r="R17" s="10">
        <v>127</v>
      </c>
      <c r="S17" s="10">
        <v>699</v>
      </c>
      <c r="T17" s="10">
        <v>297</v>
      </c>
      <c r="U17" s="10">
        <v>99</v>
      </c>
      <c r="V17" s="10">
        <v>62</v>
      </c>
      <c r="W17" s="78">
        <v>145</v>
      </c>
      <c r="X17" s="30">
        <v>13</v>
      </c>
      <c r="Y17" s="10">
        <v>97</v>
      </c>
      <c r="Z17" s="10">
        <v>850</v>
      </c>
      <c r="AA17" s="10">
        <v>229</v>
      </c>
      <c r="AB17" s="10">
        <v>59</v>
      </c>
      <c r="AC17" s="10">
        <v>48</v>
      </c>
      <c r="AD17" s="10">
        <v>156</v>
      </c>
      <c r="AF17" s="9" t="s">
        <v>46</v>
      </c>
      <c r="AG17" s="110">
        <f t="shared" ref="AG17:AG23" si="28">C17/(C17+D17+E17+F17+G17+H17+I17)*100</f>
        <v>3.1680440771349865</v>
      </c>
      <c r="AH17" s="111">
        <f t="shared" ref="AH17:AH23" si="29">D17/(D17+E17+F17+G17+H17+I17+C17)*100</f>
        <v>21.349862258953166</v>
      </c>
      <c r="AI17" s="111">
        <f t="shared" ref="AI17:AI23" si="30">E17/(E17+F17+G17+H17+I17+D17+C17)*100</f>
        <v>37.190082644628099</v>
      </c>
      <c r="AJ17" s="111">
        <f t="shared" ref="AJ17:AJ23" si="31">F17/(F17+G17+H17+I17+E17+D17+C17)*100</f>
        <v>20.110192837465565</v>
      </c>
      <c r="AK17" s="111">
        <f t="shared" ref="AK17:AK23" si="32">G17/(G17+H17+I17+E17+D17+C17+F17)*100</f>
        <v>4.889807162534435</v>
      </c>
      <c r="AL17" s="111">
        <f t="shared" ref="AL17:AL23" si="33">H17/(H17+I17+C17+F17+E17+D17+G17)*100</f>
        <v>6.336088154269973</v>
      </c>
      <c r="AM17" s="112">
        <f t="shared" ref="AM17:AM23" si="34">I17/(I17+D17+C17+G17+F17+E17+H17)*100</f>
        <v>6.9559228650137737</v>
      </c>
      <c r="AN17" s="110">
        <f t="shared" ref="AN17:AN23" si="35">J17/(J17+K17+L17+M17+N17+O17+P17)*100</f>
        <v>4.8209366391184574</v>
      </c>
      <c r="AO17" s="111">
        <f t="shared" ref="AO17:AO23" si="36">K17/(K17+L17+M17+N17+O17+P17+J17)*100</f>
        <v>17.217630853994489</v>
      </c>
      <c r="AP17" s="111">
        <f t="shared" ref="AP17:AP23" si="37">L17/(L17+M17+N17+O17+P17+K17+J17)*100</f>
        <v>24.793388429752067</v>
      </c>
      <c r="AQ17" s="111">
        <f t="shared" ref="AQ17:AQ23" si="38">M17/(M17+N17+O17+P17+L17+K17+J17)*100</f>
        <v>25.344352617079892</v>
      </c>
      <c r="AR17" s="111">
        <f t="shared" ref="AR17:AR23" si="39">N17/(N17+O17+P17+L17+K17+J17+M17)*100</f>
        <v>20.385674931129476</v>
      </c>
      <c r="AS17" s="111">
        <f t="shared" ref="AS17:AS23" si="40">O17/(O17+P17+J17+M17+L17+K17+N17)*100</f>
        <v>2.6170798898071626</v>
      </c>
      <c r="AT17" s="112">
        <f t="shared" ref="AT17:AT23" si="41">P17/(P17+K17+J17+N17+M17+L17+O17)*100</f>
        <v>4.8209366391184574</v>
      </c>
      <c r="AU17" s="110">
        <f t="shared" ref="AU17:AU23" si="42">Q17/(Q17+R17+S17+T17+U17+V17+W17)*100</f>
        <v>1.5840220385674932</v>
      </c>
      <c r="AV17" s="111">
        <f t="shared" ref="AV17:AV23" si="43">R17/(R17+S17+T17+U17+V17+W17+Q17)*100</f>
        <v>8.7465564738291999</v>
      </c>
      <c r="AW17" s="111">
        <f t="shared" ref="AW17:AW23" si="44">S17/(S17+T17+U17+V17+W17+R17+Q17)*100</f>
        <v>48.140495867768593</v>
      </c>
      <c r="AX17" s="111">
        <f t="shared" ref="AX17:AX23" si="45">T17/(T17+U17+V17+W17+S17+R17+Q17)*100</f>
        <v>20.454545454545457</v>
      </c>
      <c r="AY17" s="111">
        <f t="shared" ref="AY17:AY23" si="46">U17/(U17+V17+W17+S17+R17+Q17+T17)*100</f>
        <v>6.8181818181818175</v>
      </c>
      <c r="AZ17" s="111">
        <f t="shared" ref="AZ17:AZ23" si="47">V17/(V17+W17+Q17+T17+S17+R17+U17)*100</f>
        <v>4.2699724517906334</v>
      </c>
      <c r="BA17" s="112">
        <f t="shared" ref="BA17:BA23" si="48">W17/(W17+R17+Q17+U17+T17+S17+V17)*100</f>
        <v>9.9862258953168048</v>
      </c>
      <c r="BB17" s="110">
        <f t="shared" ref="BB17:BB23" si="49">X17/(X17+Y17+Z17+AA17+AB17+AC17+AD17)*100</f>
        <v>0.89531680440771355</v>
      </c>
      <c r="BC17" s="111">
        <f t="shared" ref="BC17:BC23" si="50">Y17/(Y17+Z17+AA17+AB17+AC17+AD17+X17)*100</f>
        <v>6.6804407713498621</v>
      </c>
      <c r="BD17" s="111">
        <f t="shared" ref="BD17:BD23" si="51">Z17/(Z17+AA17+AB17+AC17+AD17+Y17+X17)*100</f>
        <v>58.539944903581265</v>
      </c>
      <c r="BE17" s="111">
        <f t="shared" ref="BE17:BE23" si="52">AA17/(AA17+AB17+AC17+AD17+Z17+Y17+X17)*100</f>
        <v>15.771349862258955</v>
      </c>
      <c r="BF17" s="111">
        <f t="shared" ref="BF17:BF23" si="53">AB17/(AB17+AC17+AD17+Z17+Y17+X17+AA17)*100</f>
        <v>4.0633608815426996</v>
      </c>
      <c r="BG17" s="111">
        <f t="shared" ref="BG17:BG23" si="54">AC17/(AC17+AD17+X17+AA17+Z17+Y17+AB17)*100</f>
        <v>3.3057851239669422</v>
      </c>
      <c r="BH17" s="118">
        <f t="shared" ref="BH17:BH23" si="55">AD17/(AD17+Y17+X17+AB17+AA17+Z17+AC17)*100</f>
        <v>10.743801652892563</v>
      </c>
    </row>
    <row r="18" spans="2:60" x14ac:dyDescent="0.25">
      <c r="B18" s="9" t="s">
        <v>47</v>
      </c>
      <c r="C18" s="10">
        <v>16</v>
      </c>
      <c r="D18" s="10">
        <v>98</v>
      </c>
      <c r="E18" s="10">
        <v>192</v>
      </c>
      <c r="F18" s="10">
        <v>83</v>
      </c>
      <c r="G18" s="10">
        <v>36</v>
      </c>
      <c r="H18" s="10">
        <v>28</v>
      </c>
      <c r="I18" s="54">
        <v>46</v>
      </c>
      <c r="J18" s="65">
        <v>7</v>
      </c>
      <c r="K18" s="10">
        <v>40</v>
      </c>
      <c r="L18" s="10">
        <v>214</v>
      </c>
      <c r="M18" s="10">
        <v>96</v>
      </c>
      <c r="N18" s="10">
        <v>54</v>
      </c>
      <c r="O18" s="10">
        <v>22</v>
      </c>
      <c r="P18" s="66">
        <v>66</v>
      </c>
      <c r="Q18" s="77">
        <v>2</v>
      </c>
      <c r="R18" s="10">
        <v>31</v>
      </c>
      <c r="S18" s="10">
        <v>237</v>
      </c>
      <c r="T18" s="10">
        <v>84</v>
      </c>
      <c r="U18" s="10">
        <v>20</v>
      </c>
      <c r="V18" s="10">
        <v>25</v>
      </c>
      <c r="W18" s="78">
        <v>100</v>
      </c>
      <c r="X18" s="30">
        <v>5</v>
      </c>
      <c r="Y18" s="10">
        <v>33</v>
      </c>
      <c r="Z18" s="10">
        <v>301</v>
      </c>
      <c r="AA18" s="10">
        <v>57</v>
      </c>
      <c r="AB18" s="10">
        <v>12</v>
      </c>
      <c r="AC18" s="10">
        <v>23</v>
      </c>
      <c r="AD18" s="10">
        <v>68</v>
      </c>
      <c r="AF18" s="9" t="s">
        <v>47</v>
      </c>
      <c r="AG18" s="110">
        <f t="shared" si="28"/>
        <v>3.2064128256513023</v>
      </c>
      <c r="AH18" s="111">
        <f t="shared" si="29"/>
        <v>19.639278557114228</v>
      </c>
      <c r="AI18" s="111">
        <f t="shared" si="30"/>
        <v>38.476953907815634</v>
      </c>
      <c r="AJ18" s="111">
        <f t="shared" si="31"/>
        <v>16.633266533066131</v>
      </c>
      <c r="AK18" s="111">
        <f t="shared" si="32"/>
        <v>7.214428857715431</v>
      </c>
      <c r="AL18" s="111">
        <f t="shared" si="33"/>
        <v>5.6112224448897798</v>
      </c>
      <c r="AM18" s="112">
        <f t="shared" si="34"/>
        <v>9.2184368737474944</v>
      </c>
      <c r="AN18" s="110">
        <f t="shared" si="35"/>
        <v>1.402805611222445</v>
      </c>
      <c r="AO18" s="111">
        <f t="shared" si="36"/>
        <v>8.0160320641282556</v>
      </c>
      <c r="AP18" s="111">
        <f t="shared" si="37"/>
        <v>42.885771543086172</v>
      </c>
      <c r="AQ18" s="111">
        <f t="shared" si="38"/>
        <v>19.238476953907817</v>
      </c>
      <c r="AR18" s="111">
        <f t="shared" si="39"/>
        <v>10.821643286573146</v>
      </c>
      <c r="AS18" s="111">
        <f t="shared" si="40"/>
        <v>4.408817635270541</v>
      </c>
      <c r="AT18" s="112">
        <f t="shared" si="41"/>
        <v>13.226452905811623</v>
      </c>
      <c r="AU18" s="110">
        <f t="shared" si="42"/>
        <v>0.40080160320641278</v>
      </c>
      <c r="AV18" s="111">
        <f t="shared" si="43"/>
        <v>6.2124248496993983</v>
      </c>
      <c r="AW18" s="111">
        <f t="shared" si="44"/>
        <v>47.494989979959918</v>
      </c>
      <c r="AX18" s="111">
        <f t="shared" si="45"/>
        <v>16.83366733466934</v>
      </c>
      <c r="AY18" s="111">
        <f t="shared" si="46"/>
        <v>4.0080160320641278</v>
      </c>
      <c r="AZ18" s="111">
        <f t="shared" si="47"/>
        <v>5.0100200400801604</v>
      </c>
      <c r="BA18" s="112">
        <f t="shared" si="48"/>
        <v>20.040080160320642</v>
      </c>
      <c r="BB18" s="110">
        <f t="shared" si="49"/>
        <v>1.002004008016032</v>
      </c>
      <c r="BC18" s="111">
        <f t="shared" si="50"/>
        <v>6.6132264529058116</v>
      </c>
      <c r="BD18" s="111">
        <f t="shared" si="51"/>
        <v>60.320641282565134</v>
      </c>
      <c r="BE18" s="111">
        <f t="shared" si="52"/>
        <v>11.422845691382765</v>
      </c>
      <c r="BF18" s="111">
        <f t="shared" si="53"/>
        <v>2.4048096192384771</v>
      </c>
      <c r="BG18" s="111">
        <f t="shared" si="54"/>
        <v>4.6092184368737472</v>
      </c>
      <c r="BH18" s="118">
        <f t="shared" si="55"/>
        <v>13.627254509018035</v>
      </c>
    </row>
    <row r="19" spans="2:60" x14ac:dyDescent="0.25">
      <c r="B19" s="9" t="s">
        <v>48</v>
      </c>
      <c r="C19" s="10">
        <v>66</v>
      </c>
      <c r="D19" s="10">
        <v>449</v>
      </c>
      <c r="E19" s="10">
        <v>435</v>
      </c>
      <c r="F19" s="10">
        <v>232</v>
      </c>
      <c r="G19" s="10">
        <v>97</v>
      </c>
      <c r="H19" s="10">
        <v>88</v>
      </c>
      <c r="I19" s="54">
        <v>112</v>
      </c>
      <c r="J19" s="65">
        <v>56</v>
      </c>
      <c r="K19" s="10">
        <v>331</v>
      </c>
      <c r="L19" s="10">
        <v>443</v>
      </c>
      <c r="M19" s="10">
        <v>298</v>
      </c>
      <c r="N19" s="10">
        <v>180</v>
      </c>
      <c r="O19" s="10">
        <v>67</v>
      </c>
      <c r="P19" s="66">
        <v>104</v>
      </c>
      <c r="Q19" s="77">
        <v>16</v>
      </c>
      <c r="R19" s="10">
        <v>143</v>
      </c>
      <c r="S19" s="10">
        <v>767</v>
      </c>
      <c r="T19" s="10">
        <v>198</v>
      </c>
      <c r="U19" s="10">
        <v>94</v>
      </c>
      <c r="V19" s="10">
        <v>66</v>
      </c>
      <c r="W19" s="78">
        <v>195</v>
      </c>
      <c r="X19" s="30">
        <v>11</v>
      </c>
      <c r="Y19" s="10">
        <v>126</v>
      </c>
      <c r="Z19" s="10">
        <v>868</v>
      </c>
      <c r="AA19" s="10">
        <v>152</v>
      </c>
      <c r="AB19" s="10">
        <v>51</v>
      </c>
      <c r="AC19" s="10">
        <v>48</v>
      </c>
      <c r="AD19" s="10">
        <v>223</v>
      </c>
      <c r="AF19" s="9" t="s">
        <v>48</v>
      </c>
      <c r="AG19" s="110">
        <f t="shared" si="28"/>
        <v>4.4624746450304258</v>
      </c>
      <c r="AH19" s="111">
        <f t="shared" si="29"/>
        <v>30.35835023664638</v>
      </c>
      <c r="AI19" s="111">
        <f t="shared" si="30"/>
        <v>29.411764705882355</v>
      </c>
      <c r="AJ19" s="111">
        <f t="shared" si="31"/>
        <v>15.686274509803921</v>
      </c>
      <c r="AK19" s="111">
        <f t="shared" si="32"/>
        <v>6.5584854631507774</v>
      </c>
      <c r="AL19" s="111">
        <f t="shared" si="33"/>
        <v>5.9499661933739016</v>
      </c>
      <c r="AM19" s="112">
        <f t="shared" si="34"/>
        <v>7.5726842461122379</v>
      </c>
      <c r="AN19" s="110">
        <f t="shared" si="35"/>
        <v>3.7863421230561189</v>
      </c>
      <c r="AO19" s="111">
        <f t="shared" si="36"/>
        <v>22.379986477349561</v>
      </c>
      <c r="AP19" s="111">
        <f t="shared" si="37"/>
        <v>29.9526707234618</v>
      </c>
      <c r="AQ19" s="111">
        <f t="shared" si="38"/>
        <v>20.148749154834348</v>
      </c>
      <c r="AR19" s="111">
        <f t="shared" si="39"/>
        <v>12.170385395537526</v>
      </c>
      <c r="AS19" s="111">
        <f t="shared" si="40"/>
        <v>4.5300878972278564</v>
      </c>
      <c r="AT19" s="112">
        <f t="shared" si="41"/>
        <v>7.0317782285327919</v>
      </c>
      <c r="AU19" s="110">
        <f t="shared" si="42"/>
        <v>1.0818120351588911</v>
      </c>
      <c r="AV19" s="111">
        <f t="shared" si="43"/>
        <v>9.6686950642325886</v>
      </c>
      <c r="AW19" s="111">
        <f t="shared" si="44"/>
        <v>51.859364435429342</v>
      </c>
      <c r="AX19" s="111">
        <f t="shared" si="45"/>
        <v>13.387423935091277</v>
      </c>
      <c r="AY19" s="111">
        <f t="shared" si="46"/>
        <v>6.3556457065584855</v>
      </c>
      <c r="AZ19" s="111">
        <f t="shared" si="47"/>
        <v>4.4624746450304258</v>
      </c>
      <c r="BA19" s="112">
        <f t="shared" si="48"/>
        <v>13.184584178498987</v>
      </c>
      <c r="BB19" s="110">
        <f t="shared" si="49"/>
        <v>0.74374577417173771</v>
      </c>
      <c r="BC19" s="111">
        <f t="shared" si="50"/>
        <v>8.5192697768762677</v>
      </c>
      <c r="BD19" s="111">
        <f t="shared" si="51"/>
        <v>58.688302907369852</v>
      </c>
      <c r="BE19" s="111">
        <f t="shared" si="52"/>
        <v>10.277214334009466</v>
      </c>
      <c r="BF19" s="111">
        <f t="shared" si="53"/>
        <v>3.4482758620689653</v>
      </c>
      <c r="BG19" s="111">
        <f t="shared" si="54"/>
        <v>3.2454361054766734</v>
      </c>
      <c r="BH19" s="118">
        <f t="shared" si="55"/>
        <v>15.077755240027047</v>
      </c>
    </row>
    <row r="20" spans="2:60" x14ac:dyDescent="0.25">
      <c r="B20" s="9" t="s">
        <v>49</v>
      </c>
      <c r="C20" s="10">
        <v>11</v>
      </c>
      <c r="D20" s="10">
        <v>33</v>
      </c>
      <c r="E20" s="10">
        <v>54</v>
      </c>
      <c r="F20" s="10">
        <v>31</v>
      </c>
      <c r="G20" s="10">
        <v>9</v>
      </c>
      <c r="H20" s="10">
        <v>15</v>
      </c>
      <c r="I20" s="54">
        <v>13</v>
      </c>
      <c r="J20" s="65">
        <v>7</v>
      </c>
      <c r="K20" s="10">
        <v>32</v>
      </c>
      <c r="L20" s="10">
        <v>49</v>
      </c>
      <c r="M20" s="10">
        <v>31</v>
      </c>
      <c r="N20" s="10">
        <v>23</v>
      </c>
      <c r="O20" s="10">
        <v>6</v>
      </c>
      <c r="P20" s="66">
        <v>18</v>
      </c>
      <c r="Q20" s="77">
        <v>2</v>
      </c>
      <c r="R20" s="10">
        <v>15</v>
      </c>
      <c r="S20" s="10">
        <v>73</v>
      </c>
      <c r="T20" s="10">
        <v>19</v>
      </c>
      <c r="U20" s="10">
        <v>9</v>
      </c>
      <c r="V20" s="10">
        <v>14</v>
      </c>
      <c r="W20" s="78">
        <v>34</v>
      </c>
      <c r="X20" s="30">
        <v>1</v>
      </c>
      <c r="Y20" s="10">
        <v>13</v>
      </c>
      <c r="Z20" s="10">
        <v>88</v>
      </c>
      <c r="AA20" s="10">
        <v>21</v>
      </c>
      <c r="AB20" s="10">
        <v>3</v>
      </c>
      <c r="AC20" s="10">
        <v>15</v>
      </c>
      <c r="AD20" s="10">
        <v>25</v>
      </c>
      <c r="AF20" s="9" t="s">
        <v>49</v>
      </c>
      <c r="AG20" s="110">
        <f t="shared" si="28"/>
        <v>6.6265060240963862</v>
      </c>
      <c r="AH20" s="111">
        <f t="shared" si="29"/>
        <v>19.879518072289155</v>
      </c>
      <c r="AI20" s="111">
        <f t="shared" si="30"/>
        <v>32.53012048192771</v>
      </c>
      <c r="AJ20" s="111">
        <f t="shared" si="31"/>
        <v>18.674698795180721</v>
      </c>
      <c r="AK20" s="111">
        <f t="shared" si="32"/>
        <v>5.4216867469879517</v>
      </c>
      <c r="AL20" s="111">
        <f t="shared" si="33"/>
        <v>9.0361445783132535</v>
      </c>
      <c r="AM20" s="112">
        <f t="shared" si="34"/>
        <v>7.8313253012048198</v>
      </c>
      <c r="AN20" s="110">
        <f t="shared" si="35"/>
        <v>4.2168674698795181</v>
      </c>
      <c r="AO20" s="111">
        <f t="shared" si="36"/>
        <v>19.277108433734941</v>
      </c>
      <c r="AP20" s="111">
        <f t="shared" si="37"/>
        <v>29.518072289156628</v>
      </c>
      <c r="AQ20" s="111">
        <f t="shared" si="38"/>
        <v>18.674698795180721</v>
      </c>
      <c r="AR20" s="111">
        <f t="shared" si="39"/>
        <v>13.855421686746988</v>
      </c>
      <c r="AS20" s="111">
        <f t="shared" si="40"/>
        <v>3.6144578313253009</v>
      </c>
      <c r="AT20" s="112">
        <f t="shared" si="41"/>
        <v>10.843373493975903</v>
      </c>
      <c r="AU20" s="110">
        <f t="shared" si="42"/>
        <v>1.2048192771084338</v>
      </c>
      <c r="AV20" s="111">
        <f t="shared" si="43"/>
        <v>9.0361445783132535</v>
      </c>
      <c r="AW20" s="111">
        <f t="shared" si="44"/>
        <v>43.975903614457827</v>
      </c>
      <c r="AX20" s="111">
        <f t="shared" si="45"/>
        <v>11.445783132530121</v>
      </c>
      <c r="AY20" s="111">
        <f t="shared" si="46"/>
        <v>5.4216867469879517</v>
      </c>
      <c r="AZ20" s="111">
        <f t="shared" si="47"/>
        <v>8.4337349397590362</v>
      </c>
      <c r="BA20" s="112">
        <f t="shared" si="48"/>
        <v>20.481927710843372</v>
      </c>
      <c r="BB20" s="110">
        <f t="shared" si="49"/>
        <v>0.60240963855421692</v>
      </c>
      <c r="BC20" s="111">
        <f t="shared" si="50"/>
        <v>7.8313253012048198</v>
      </c>
      <c r="BD20" s="111">
        <f t="shared" si="51"/>
        <v>53.01204819277109</v>
      </c>
      <c r="BE20" s="111">
        <f t="shared" si="52"/>
        <v>12.650602409638553</v>
      </c>
      <c r="BF20" s="111">
        <f t="shared" si="53"/>
        <v>1.8072289156626504</v>
      </c>
      <c r="BG20" s="111">
        <f t="shared" si="54"/>
        <v>9.0361445783132535</v>
      </c>
      <c r="BH20" s="118">
        <f t="shared" si="55"/>
        <v>15.060240963855422</v>
      </c>
    </row>
    <row r="21" spans="2:60" x14ac:dyDescent="0.25">
      <c r="B21" s="9" t="s">
        <v>50</v>
      </c>
      <c r="C21" s="10">
        <v>24</v>
      </c>
      <c r="D21" s="10">
        <v>39</v>
      </c>
      <c r="E21" s="10">
        <v>65</v>
      </c>
      <c r="F21" s="10">
        <v>33</v>
      </c>
      <c r="G21" s="10">
        <v>56</v>
      </c>
      <c r="H21" s="10">
        <v>23</v>
      </c>
      <c r="I21" s="54">
        <v>43</v>
      </c>
      <c r="J21" s="65">
        <v>17</v>
      </c>
      <c r="K21" s="10">
        <v>31</v>
      </c>
      <c r="L21" s="10">
        <v>61</v>
      </c>
      <c r="M21" s="10">
        <v>33</v>
      </c>
      <c r="N21" s="10">
        <v>68</v>
      </c>
      <c r="O21" s="10">
        <v>22</v>
      </c>
      <c r="P21" s="66">
        <v>51</v>
      </c>
      <c r="Q21" s="77">
        <v>3</v>
      </c>
      <c r="R21" s="10">
        <v>23</v>
      </c>
      <c r="S21" s="10">
        <v>109</v>
      </c>
      <c r="T21" s="10">
        <v>25</v>
      </c>
      <c r="U21" s="10">
        <v>27</v>
      </c>
      <c r="V21" s="10">
        <v>24</v>
      </c>
      <c r="W21" s="78">
        <v>72</v>
      </c>
      <c r="X21" s="30">
        <v>5</v>
      </c>
      <c r="Y21" s="10">
        <v>22</v>
      </c>
      <c r="Z21" s="10">
        <v>112</v>
      </c>
      <c r="AA21" s="10">
        <v>28</v>
      </c>
      <c r="AB21" s="10">
        <v>27</v>
      </c>
      <c r="AC21" s="10">
        <v>20</v>
      </c>
      <c r="AD21" s="10">
        <v>69</v>
      </c>
      <c r="AF21" s="9" t="s">
        <v>50</v>
      </c>
      <c r="AG21" s="110">
        <f t="shared" si="28"/>
        <v>8.4805653710247348</v>
      </c>
      <c r="AH21" s="111">
        <f t="shared" si="29"/>
        <v>13.780918727915195</v>
      </c>
      <c r="AI21" s="111">
        <f t="shared" si="30"/>
        <v>22.968197879858657</v>
      </c>
      <c r="AJ21" s="111">
        <f t="shared" si="31"/>
        <v>11.66077738515901</v>
      </c>
      <c r="AK21" s="111">
        <f t="shared" si="32"/>
        <v>19.78798586572438</v>
      </c>
      <c r="AL21" s="111">
        <f t="shared" si="33"/>
        <v>8.1272084805653702</v>
      </c>
      <c r="AM21" s="112">
        <f t="shared" si="34"/>
        <v>15.19434628975265</v>
      </c>
      <c r="AN21" s="110">
        <f t="shared" si="35"/>
        <v>6.0070671378091873</v>
      </c>
      <c r="AO21" s="111">
        <f t="shared" si="36"/>
        <v>10.954063604240282</v>
      </c>
      <c r="AP21" s="111">
        <f t="shared" si="37"/>
        <v>21.554770318021202</v>
      </c>
      <c r="AQ21" s="111">
        <f t="shared" si="38"/>
        <v>11.66077738515901</v>
      </c>
      <c r="AR21" s="111">
        <f t="shared" si="39"/>
        <v>24.028268551236749</v>
      </c>
      <c r="AS21" s="111">
        <f t="shared" si="40"/>
        <v>7.7738515901060072</v>
      </c>
      <c r="AT21" s="112">
        <f t="shared" si="41"/>
        <v>18.021201413427562</v>
      </c>
      <c r="AU21" s="110">
        <f t="shared" si="42"/>
        <v>1.0600706713780919</v>
      </c>
      <c r="AV21" s="111">
        <f t="shared" si="43"/>
        <v>8.1272084805653702</v>
      </c>
      <c r="AW21" s="111">
        <f t="shared" si="44"/>
        <v>38.515901060070675</v>
      </c>
      <c r="AX21" s="111">
        <f t="shared" si="45"/>
        <v>8.8339222614840995</v>
      </c>
      <c r="AY21" s="111">
        <f t="shared" si="46"/>
        <v>9.5406360424028271</v>
      </c>
      <c r="AZ21" s="111">
        <f t="shared" si="47"/>
        <v>8.4805653710247348</v>
      </c>
      <c r="BA21" s="112">
        <f t="shared" si="48"/>
        <v>25.441696113074201</v>
      </c>
      <c r="BB21" s="110">
        <f t="shared" si="49"/>
        <v>1.7667844522968199</v>
      </c>
      <c r="BC21" s="111">
        <f t="shared" si="50"/>
        <v>7.7738515901060072</v>
      </c>
      <c r="BD21" s="111">
        <f t="shared" si="51"/>
        <v>39.57597173144876</v>
      </c>
      <c r="BE21" s="111">
        <f t="shared" si="52"/>
        <v>9.8939929328621901</v>
      </c>
      <c r="BF21" s="111">
        <f t="shared" si="53"/>
        <v>9.5406360424028271</v>
      </c>
      <c r="BG21" s="111">
        <f t="shared" si="54"/>
        <v>7.0671378091872796</v>
      </c>
      <c r="BH21" s="118">
        <f t="shared" si="55"/>
        <v>24.381625441696116</v>
      </c>
    </row>
    <row r="22" spans="2:60" x14ac:dyDescent="0.25">
      <c r="B22" s="9" t="s">
        <v>51</v>
      </c>
      <c r="C22" s="10">
        <v>2</v>
      </c>
      <c r="D22" s="10">
        <v>29</v>
      </c>
      <c r="E22" s="10">
        <v>73</v>
      </c>
      <c r="F22" s="10">
        <v>33</v>
      </c>
      <c r="G22" s="10">
        <v>20</v>
      </c>
      <c r="H22" s="10">
        <v>15</v>
      </c>
      <c r="I22" s="54">
        <v>15</v>
      </c>
      <c r="J22" s="65">
        <v>5</v>
      </c>
      <c r="K22" s="10">
        <v>21</v>
      </c>
      <c r="L22" s="10">
        <v>55</v>
      </c>
      <c r="M22" s="10">
        <v>44</v>
      </c>
      <c r="N22" s="10">
        <v>37</v>
      </c>
      <c r="O22" s="10">
        <v>12</v>
      </c>
      <c r="P22" s="66">
        <v>13</v>
      </c>
      <c r="Q22" s="77">
        <v>1</v>
      </c>
      <c r="R22" s="10">
        <v>4</v>
      </c>
      <c r="S22" s="10">
        <v>104</v>
      </c>
      <c r="T22" s="10">
        <v>20</v>
      </c>
      <c r="U22" s="10">
        <v>10</v>
      </c>
      <c r="V22" s="10">
        <v>13</v>
      </c>
      <c r="W22" s="78">
        <v>35</v>
      </c>
      <c r="X22" s="30">
        <v>2</v>
      </c>
      <c r="Y22" s="10">
        <v>6</v>
      </c>
      <c r="Z22" s="10">
        <v>116</v>
      </c>
      <c r="AA22" s="10">
        <v>21</v>
      </c>
      <c r="AB22" s="10">
        <v>4</v>
      </c>
      <c r="AC22" s="10">
        <v>7</v>
      </c>
      <c r="AD22" s="10">
        <v>31</v>
      </c>
      <c r="AF22" s="9" t="s">
        <v>51</v>
      </c>
      <c r="AG22" s="110">
        <f t="shared" si="28"/>
        <v>1.0695187165775399</v>
      </c>
      <c r="AH22" s="111">
        <f t="shared" si="29"/>
        <v>15.508021390374333</v>
      </c>
      <c r="AI22" s="111">
        <f t="shared" si="30"/>
        <v>39.037433155080215</v>
      </c>
      <c r="AJ22" s="111">
        <f t="shared" si="31"/>
        <v>17.647058823529413</v>
      </c>
      <c r="AK22" s="111">
        <f t="shared" si="32"/>
        <v>10.695187165775401</v>
      </c>
      <c r="AL22" s="111">
        <f t="shared" si="33"/>
        <v>8.0213903743315509</v>
      </c>
      <c r="AM22" s="112">
        <f t="shared" si="34"/>
        <v>8.0213903743315509</v>
      </c>
      <c r="AN22" s="110">
        <f t="shared" si="35"/>
        <v>2.6737967914438503</v>
      </c>
      <c r="AO22" s="111">
        <f t="shared" si="36"/>
        <v>11.229946524064172</v>
      </c>
      <c r="AP22" s="111">
        <f t="shared" si="37"/>
        <v>29.411764705882355</v>
      </c>
      <c r="AQ22" s="111">
        <f t="shared" si="38"/>
        <v>23.52941176470588</v>
      </c>
      <c r="AR22" s="111">
        <f t="shared" si="39"/>
        <v>19.786096256684495</v>
      </c>
      <c r="AS22" s="111">
        <f t="shared" si="40"/>
        <v>6.4171122994652414</v>
      </c>
      <c r="AT22" s="112">
        <f t="shared" si="41"/>
        <v>6.9518716577540109</v>
      </c>
      <c r="AU22" s="110">
        <f t="shared" si="42"/>
        <v>0.53475935828876997</v>
      </c>
      <c r="AV22" s="111">
        <f t="shared" si="43"/>
        <v>2.1390374331550799</v>
      </c>
      <c r="AW22" s="111">
        <f t="shared" si="44"/>
        <v>55.614973262032088</v>
      </c>
      <c r="AX22" s="111">
        <f t="shared" si="45"/>
        <v>10.695187165775401</v>
      </c>
      <c r="AY22" s="111">
        <f t="shared" si="46"/>
        <v>5.3475935828877006</v>
      </c>
      <c r="AZ22" s="111">
        <f t="shared" si="47"/>
        <v>6.9518716577540109</v>
      </c>
      <c r="BA22" s="112">
        <f t="shared" si="48"/>
        <v>18.71657754010695</v>
      </c>
      <c r="BB22" s="110">
        <f t="shared" si="49"/>
        <v>1.0695187165775399</v>
      </c>
      <c r="BC22" s="111">
        <f t="shared" si="50"/>
        <v>3.2085561497326207</v>
      </c>
      <c r="BD22" s="111">
        <f t="shared" si="51"/>
        <v>62.032085561497333</v>
      </c>
      <c r="BE22" s="111">
        <f t="shared" si="52"/>
        <v>11.229946524064172</v>
      </c>
      <c r="BF22" s="111">
        <f t="shared" si="53"/>
        <v>2.1390374331550799</v>
      </c>
      <c r="BG22" s="111">
        <f t="shared" si="54"/>
        <v>3.7433155080213902</v>
      </c>
      <c r="BH22" s="118">
        <f t="shared" si="55"/>
        <v>16.577540106951872</v>
      </c>
    </row>
    <row r="23" spans="2:60" x14ac:dyDescent="0.25">
      <c r="B23" s="9" t="s">
        <v>52</v>
      </c>
      <c r="C23" s="10">
        <v>24</v>
      </c>
      <c r="D23" s="10">
        <v>131</v>
      </c>
      <c r="E23" s="10">
        <v>269</v>
      </c>
      <c r="F23" s="10">
        <v>112</v>
      </c>
      <c r="G23" s="10">
        <v>86</v>
      </c>
      <c r="H23" s="10">
        <v>56</v>
      </c>
      <c r="I23" s="54">
        <v>71</v>
      </c>
      <c r="J23" s="65">
        <v>13</v>
      </c>
      <c r="K23" s="10">
        <v>97</v>
      </c>
      <c r="L23" s="10">
        <v>226</v>
      </c>
      <c r="M23" s="10">
        <v>136</v>
      </c>
      <c r="N23" s="10">
        <v>138</v>
      </c>
      <c r="O23" s="10">
        <v>39</v>
      </c>
      <c r="P23" s="66">
        <v>100</v>
      </c>
      <c r="Q23" s="77">
        <v>5</v>
      </c>
      <c r="R23" s="10">
        <v>38</v>
      </c>
      <c r="S23" s="10">
        <v>319</v>
      </c>
      <c r="T23" s="10">
        <v>86</v>
      </c>
      <c r="U23" s="10">
        <v>52</v>
      </c>
      <c r="V23" s="10">
        <v>45</v>
      </c>
      <c r="W23" s="78">
        <v>204</v>
      </c>
      <c r="X23" s="30">
        <v>3</v>
      </c>
      <c r="Y23" s="10">
        <v>33</v>
      </c>
      <c r="Z23" s="10">
        <v>389</v>
      </c>
      <c r="AA23" s="10">
        <v>74</v>
      </c>
      <c r="AB23" s="10">
        <v>37</v>
      </c>
      <c r="AC23" s="10">
        <v>42</v>
      </c>
      <c r="AD23" s="10">
        <v>171</v>
      </c>
      <c r="AF23" s="9" t="s">
        <v>52</v>
      </c>
      <c r="AG23" s="110">
        <f t="shared" si="28"/>
        <v>3.2042723631508681</v>
      </c>
      <c r="AH23" s="111">
        <f t="shared" si="29"/>
        <v>17.489986648865152</v>
      </c>
      <c r="AI23" s="111">
        <f t="shared" si="30"/>
        <v>35.914552736982643</v>
      </c>
      <c r="AJ23" s="111">
        <f t="shared" si="31"/>
        <v>14.953271028037381</v>
      </c>
      <c r="AK23" s="111">
        <f t="shared" si="32"/>
        <v>11.481975967957277</v>
      </c>
      <c r="AL23" s="111">
        <f t="shared" si="33"/>
        <v>7.4766355140186906</v>
      </c>
      <c r="AM23" s="112">
        <f t="shared" si="34"/>
        <v>9.479305740987984</v>
      </c>
      <c r="AN23" s="110">
        <f t="shared" si="35"/>
        <v>1.7356475300400533</v>
      </c>
      <c r="AO23" s="111">
        <f t="shared" si="36"/>
        <v>12.950600801068092</v>
      </c>
      <c r="AP23" s="111">
        <f t="shared" si="37"/>
        <v>30.173564753004005</v>
      </c>
      <c r="AQ23" s="111">
        <f t="shared" si="38"/>
        <v>18.157543391188252</v>
      </c>
      <c r="AR23" s="111">
        <f t="shared" si="39"/>
        <v>18.424566088117487</v>
      </c>
      <c r="AS23" s="111">
        <f t="shared" si="40"/>
        <v>5.2069425901201605</v>
      </c>
      <c r="AT23" s="112">
        <f t="shared" si="41"/>
        <v>13.351134846461948</v>
      </c>
      <c r="AU23" s="110">
        <f t="shared" si="42"/>
        <v>0.66755674232309747</v>
      </c>
      <c r="AV23" s="111">
        <f t="shared" si="43"/>
        <v>5.0734312416555403</v>
      </c>
      <c r="AW23" s="111">
        <f t="shared" si="44"/>
        <v>42.590120160213615</v>
      </c>
      <c r="AX23" s="111">
        <f t="shared" si="45"/>
        <v>11.481975967957277</v>
      </c>
      <c r="AY23" s="111">
        <f t="shared" si="46"/>
        <v>6.9425901201602134</v>
      </c>
      <c r="AZ23" s="111">
        <f t="shared" si="47"/>
        <v>6.0080106809078773</v>
      </c>
      <c r="BA23" s="112">
        <f t="shared" si="48"/>
        <v>27.236315086782376</v>
      </c>
      <c r="BB23" s="110">
        <f t="shared" si="49"/>
        <v>0.40053404539385851</v>
      </c>
      <c r="BC23" s="111">
        <f t="shared" si="50"/>
        <v>4.4058744993324437</v>
      </c>
      <c r="BD23" s="111">
        <f t="shared" si="51"/>
        <v>51.935914552736982</v>
      </c>
      <c r="BE23" s="111">
        <f t="shared" si="52"/>
        <v>9.8798397863818437</v>
      </c>
      <c r="BF23" s="111">
        <f t="shared" si="53"/>
        <v>4.9399198931909218</v>
      </c>
      <c r="BG23" s="111">
        <f t="shared" si="54"/>
        <v>5.6074766355140184</v>
      </c>
      <c r="BH23" s="118">
        <f t="shared" si="55"/>
        <v>22.830440587449932</v>
      </c>
    </row>
    <row r="24" spans="2:60" x14ac:dyDescent="0.25">
      <c r="B24" s="4" t="s">
        <v>83</v>
      </c>
      <c r="C24" s="19"/>
      <c r="D24" s="19"/>
      <c r="E24" s="19"/>
      <c r="F24" s="55"/>
      <c r="G24" s="55"/>
      <c r="H24" s="55"/>
      <c r="I24" s="84"/>
      <c r="J24" s="91"/>
      <c r="K24" s="55"/>
      <c r="L24" s="55"/>
      <c r="M24" s="55"/>
      <c r="N24" s="55"/>
      <c r="O24" s="55"/>
      <c r="P24" s="92"/>
      <c r="Q24" s="79"/>
      <c r="R24" s="55"/>
      <c r="S24" s="55"/>
      <c r="T24" s="55"/>
      <c r="U24" s="55"/>
      <c r="V24" s="55"/>
      <c r="W24" s="99"/>
      <c r="X24" s="34"/>
      <c r="Y24" s="34"/>
      <c r="Z24" s="34"/>
      <c r="AA24" s="34"/>
      <c r="AB24" s="34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13"/>
      <c r="AO24" s="114"/>
      <c r="AP24" s="114"/>
      <c r="AQ24" s="114"/>
      <c r="AR24" s="114"/>
      <c r="AS24" s="114"/>
      <c r="AT24" s="115"/>
      <c r="AU24" s="113"/>
      <c r="AV24" s="114"/>
      <c r="AW24" s="114"/>
      <c r="AX24" s="114"/>
      <c r="AY24" s="114"/>
      <c r="AZ24" s="114"/>
      <c r="BA24" s="115"/>
      <c r="BB24" s="113"/>
      <c r="BC24" s="114"/>
      <c r="BD24" s="114"/>
      <c r="BE24" s="114"/>
      <c r="BF24" s="114"/>
      <c r="BG24" s="114"/>
      <c r="BH24" s="119"/>
    </row>
    <row r="25" spans="2:60" x14ac:dyDescent="0.25">
      <c r="B25" s="9" t="s">
        <v>84</v>
      </c>
      <c r="C25" s="10">
        <v>153</v>
      </c>
      <c r="D25" s="10">
        <v>817</v>
      </c>
      <c r="E25" s="10">
        <v>1133</v>
      </c>
      <c r="F25" s="10">
        <v>551</v>
      </c>
      <c r="G25" s="10">
        <v>289</v>
      </c>
      <c r="H25" s="10">
        <v>223</v>
      </c>
      <c r="I25" s="54">
        <v>307</v>
      </c>
      <c r="J25" s="65">
        <v>114</v>
      </c>
      <c r="K25" s="10">
        <v>581</v>
      </c>
      <c r="L25" s="10">
        <v>1081</v>
      </c>
      <c r="M25" s="10">
        <v>663</v>
      </c>
      <c r="N25" s="10">
        <v>515</v>
      </c>
      <c r="O25" s="10">
        <v>155</v>
      </c>
      <c r="P25" s="66">
        <v>364</v>
      </c>
      <c r="Q25" s="77">
        <v>33</v>
      </c>
      <c r="R25" s="10">
        <v>264</v>
      </c>
      <c r="S25" s="10">
        <v>1677</v>
      </c>
      <c r="T25" s="10">
        <v>473</v>
      </c>
      <c r="U25" s="10">
        <v>212</v>
      </c>
      <c r="V25" s="10">
        <v>181</v>
      </c>
      <c r="W25" s="78">
        <v>633</v>
      </c>
      <c r="X25" s="30">
        <v>29</v>
      </c>
      <c r="Y25" s="10">
        <v>234</v>
      </c>
      <c r="Z25" s="10">
        <v>1959</v>
      </c>
      <c r="AA25" s="10">
        <v>358</v>
      </c>
      <c r="AB25" s="10">
        <v>135</v>
      </c>
      <c r="AC25" s="10">
        <v>159</v>
      </c>
      <c r="AD25" s="10">
        <v>599</v>
      </c>
      <c r="AF25" s="9" t="s">
        <v>84</v>
      </c>
      <c r="AG25" s="110">
        <f t="shared" ref="AG25:AG26" si="56">C25/(C25+D25+E25+F25+G25+H25+I25)*100</f>
        <v>4.4054131874460118</v>
      </c>
      <c r="AH25" s="111">
        <f t="shared" ref="AH25:AH26" si="57">D25/(D25+E25+F25+G25+H25+I25+C25)*100</f>
        <v>23.524330549956808</v>
      </c>
      <c r="AI25" s="111">
        <f t="shared" ref="AI25:AI26" si="58">E25/(E25+F25+G25+H25+I25+D25+C25)*100</f>
        <v>32.623092427296285</v>
      </c>
      <c r="AJ25" s="111">
        <f t="shared" ref="AJ25:AJ26" si="59">F25/(F25+G25+H25+I25+E25+D25+C25)*100</f>
        <v>15.865246184854593</v>
      </c>
      <c r="AK25" s="111">
        <f t="shared" ref="AK25:AK26" si="60">G25/(G25+H25+I25+E25+D25+C25+F25)*100</f>
        <v>8.3213360207313549</v>
      </c>
      <c r="AL25" s="111">
        <f t="shared" ref="AL25:AL26" si="61">H25/(H25+I25+C25+F25+E25+D25+G25)*100</f>
        <v>6.4209617045781746</v>
      </c>
      <c r="AM25" s="112">
        <f t="shared" ref="AM25:AM26" si="62">I25/(I25+D25+C25+G25+F25+E25+H25)*100</f>
        <v>8.8396199251367698</v>
      </c>
      <c r="AN25" s="110">
        <f t="shared" ref="AN25:AN26" si="63">J25/(J25+K25+L25+M25+N25+O25+P25)*100</f>
        <v>3.2824647279009502</v>
      </c>
      <c r="AO25" s="111">
        <f t="shared" ref="AO25:AO26" si="64">K25/(K25+L25+M25+N25+O25+P25+J25)*100</f>
        <v>16.729052692196948</v>
      </c>
      <c r="AP25" s="111">
        <f t="shared" ref="AP25:AP26" si="65">L25/(L25+M25+N25+O25+P25+K25+J25)*100</f>
        <v>31.125827814569533</v>
      </c>
      <c r="AQ25" s="111">
        <f t="shared" ref="AQ25:AQ26" si="66">M25/(M25+N25+O25+P25+L25+K25+J25)*100</f>
        <v>19.090123812266054</v>
      </c>
      <c r="AR25" s="111">
        <f t="shared" ref="AR25:AR26" si="67">N25/(N25+O25+P25+L25+K25+J25+M25)*100</f>
        <v>14.828678376043767</v>
      </c>
      <c r="AS25" s="111">
        <f t="shared" ref="AS25:AS26" si="68">O25/(O25+P25+J25+M25+L25+K25+N25)*100</f>
        <v>4.4630002879355022</v>
      </c>
      <c r="AT25" s="112">
        <f t="shared" ref="AT25:AT26" si="69">P25/(P25+K25+J25+N25+M25+L25+O25)*100</f>
        <v>10.480852289087245</v>
      </c>
      <c r="AU25" s="110">
        <f t="shared" ref="AU25:AU26" si="70">Q25/(Q25+R25+S25+T25+U25+V25+W25)*100</f>
        <v>0.95018715807659082</v>
      </c>
      <c r="AV25" s="111">
        <f t="shared" ref="AV25:AV26" si="71">R25/(R25+S25+T25+U25+V25+W25+Q25)*100</f>
        <v>7.6014972646127266</v>
      </c>
      <c r="AW25" s="111">
        <f t="shared" ref="AW25:AW26" si="72">S25/(S25+T25+U25+V25+W25+R25+Q25)*100</f>
        <v>48.286783760437665</v>
      </c>
      <c r="AX25" s="111">
        <f t="shared" ref="AX25:AX26" si="73">T25/(T25+U25+V25+W25+S25+R25+Q25)*100</f>
        <v>13.61934926576447</v>
      </c>
      <c r="AY25" s="111">
        <f t="shared" ref="AY25:AY26" si="74">U25/(U25+V25+W25+S25+R25+Q25+T25)*100</f>
        <v>6.1042326518859777</v>
      </c>
      <c r="AZ25" s="111">
        <f t="shared" ref="AZ25:AZ26" si="75">V25/(V25+W25+Q25+T25+S25+R25+U25)*100</f>
        <v>5.2116325942988766</v>
      </c>
      <c r="BA25" s="112">
        <f t="shared" ref="BA25:BA26" si="76">W25/(W25+R25+Q25+U25+T25+S25+V25)*100</f>
        <v>18.226317304923697</v>
      </c>
      <c r="BB25" s="110">
        <f t="shared" ref="BB25:BB26" si="77">X25/(X25+Y25+Z25+AA25+AB25+AC25+AD25)*100</f>
        <v>0.83501295709761014</v>
      </c>
      <c r="BC25" s="111">
        <f t="shared" ref="BC25:BC26" si="78">Y25/(Y25+Z25+AA25+AB25+AC25+AD25+X25)*100</f>
        <v>6.7376907572703715</v>
      </c>
      <c r="BD25" s="111">
        <f t="shared" ref="BD25:BD26" si="79">Z25/(Z25+AA25+AB25+AC25+AD25+Y25+X25)*100</f>
        <v>56.406564929455804</v>
      </c>
      <c r="BE25" s="111">
        <f t="shared" ref="BE25:BE26" si="80">AA25/(AA25+AB25+AC25+AD25+Z25+Y25+X25)*100</f>
        <v>10.308090987618773</v>
      </c>
      <c r="BF25" s="111">
        <f t="shared" ref="BF25:BF26" si="81">AB25/(AB25+AC25+AD25+Z25+Y25+X25+AA25)*100</f>
        <v>3.8871292830405988</v>
      </c>
      <c r="BG25" s="111">
        <f t="shared" ref="BG25:BG26" si="82">AC25/(AC25+AD25+X25+AA25+Z25+Y25+AB25)*100</f>
        <v>4.5781744889144838</v>
      </c>
      <c r="BH25" s="118">
        <f t="shared" ref="BH25:BH26" si="83">AD25/(AD25+Y25+X25+AB25+AA25+Z25+AC25)*100</f>
        <v>17.247336596602363</v>
      </c>
    </row>
    <row r="26" spans="2:60" x14ac:dyDescent="0.25">
      <c r="B26" s="9" t="s">
        <v>85</v>
      </c>
      <c r="C26" s="10">
        <v>36</v>
      </c>
      <c r="D26" s="10">
        <v>272</v>
      </c>
      <c r="E26" s="10">
        <v>495</v>
      </c>
      <c r="F26" s="10">
        <v>265</v>
      </c>
      <c r="G26" s="10">
        <v>86</v>
      </c>
      <c r="H26" s="10">
        <v>94</v>
      </c>
      <c r="I26" s="54">
        <v>94</v>
      </c>
      <c r="J26" s="65">
        <v>61</v>
      </c>
      <c r="K26" s="10">
        <v>221</v>
      </c>
      <c r="L26" s="10">
        <v>327</v>
      </c>
      <c r="M26" s="10">
        <v>343</v>
      </c>
      <c r="N26" s="10">
        <v>281</v>
      </c>
      <c r="O26" s="10">
        <v>51</v>
      </c>
      <c r="P26" s="66">
        <v>58</v>
      </c>
      <c r="Q26" s="77">
        <v>19</v>
      </c>
      <c r="R26" s="10">
        <v>117</v>
      </c>
      <c r="S26" s="10">
        <v>631</v>
      </c>
      <c r="T26" s="10">
        <v>256</v>
      </c>
      <c r="U26" s="10">
        <v>99</v>
      </c>
      <c r="V26" s="10">
        <v>68</v>
      </c>
      <c r="W26" s="78">
        <v>152</v>
      </c>
      <c r="X26" s="30">
        <v>11</v>
      </c>
      <c r="Y26" s="10">
        <v>96</v>
      </c>
      <c r="Z26" s="10">
        <v>765</v>
      </c>
      <c r="AA26" s="10">
        <v>224</v>
      </c>
      <c r="AB26" s="10">
        <v>58</v>
      </c>
      <c r="AC26" s="10">
        <v>44</v>
      </c>
      <c r="AD26" s="10">
        <v>144</v>
      </c>
      <c r="AF26" s="9" t="s">
        <v>85</v>
      </c>
      <c r="AG26" s="110">
        <f t="shared" si="56"/>
        <v>2.6825633383010432</v>
      </c>
      <c r="AH26" s="111">
        <f t="shared" si="57"/>
        <v>20.268256333830102</v>
      </c>
      <c r="AI26" s="111">
        <f t="shared" si="58"/>
        <v>36.885245901639344</v>
      </c>
      <c r="AJ26" s="111">
        <f t="shared" si="59"/>
        <v>19.746646795827125</v>
      </c>
      <c r="AK26" s="111">
        <f t="shared" si="60"/>
        <v>6.4083457526080485</v>
      </c>
      <c r="AL26" s="111">
        <f t="shared" si="61"/>
        <v>7.0044709388971684</v>
      </c>
      <c r="AM26" s="112">
        <f t="shared" si="62"/>
        <v>7.0044709388971684</v>
      </c>
      <c r="AN26" s="110">
        <f t="shared" si="63"/>
        <v>4.5454545454545459</v>
      </c>
      <c r="AO26" s="111">
        <f t="shared" si="64"/>
        <v>16.467958271236959</v>
      </c>
      <c r="AP26" s="111">
        <f t="shared" si="65"/>
        <v>24.36661698956781</v>
      </c>
      <c r="AQ26" s="111">
        <f t="shared" si="66"/>
        <v>25.558867362146049</v>
      </c>
      <c r="AR26" s="111">
        <f t="shared" si="67"/>
        <v>20.938897168405365</v>
      </c>
      <c r="AS26" s="111">
        <f t="shared" si="68"/>
        <v>3.8002980625931446</v>
      </c>
      <c r="AT26" s="112">
        <f t="shared" si="69"/>
        <v>4.3219076005961252</v>
      </c>
      <c r="AU26" s="110">
        <f t="shared" si="70"/>
        <v>1.4157973174366618</v>
      </c>
      <c r="AV26" s="111">
        <f t="shared" si="71"/>
        <v>8.7183308494783915</v>
      </c>
      <c r="AW26" s="111">
        <f t="shared" si="72"/>
        <v>47.019374068554399</v>
      </c>
      <c r="AX26" s="111">
        <f t="shared" si="73"/>
        <v>19.076005961251862</v>
      </c>
      <c r="AY26" s="111">
        <f t="shared" si="74"/>
        <v>7.3770491803278686</v>
      </c>
      <c r="AZ26" s="111">
        <f t="shared" si="75"/>
        <v>5.0670640834575256</v>
      </c>
      <c r="BA26" s="112">
        <f t="shared" si="76"/>
        <v>11.326378539493295</v>
      </c>
      <c r="BB26" s="110">
        <f t="shared" si="77"/>
        <v>0.81967213114754101</v>
      </c>
      <c r="BC26" s="111">
        <f t="shared" si="78"/>
        <v>7.1535022354694489</v>
      </c>
      <c r="BD26" s="111">
        <f t="shared" si="79"/>
        <v>57.004470938897164</v>
      </c>
      <c r="BE26" s="111">
        <f t="shared" si="80"/>
        <v>16.691505216095383</v>
      </c>
      <c r="BF26" s="111">
        <f t="shared" si="81"/>
        <v>4.3219076005961252</v>
      </c>
      <c r="BG26" s="111">
        <f t="shared" si="82"/>
        <v>3.278688524590164</v>
      </c>
      <c r="BH26" s="118">
        <f t="shared" si="83"/>
        <v>10.730253353204173</v>
      </c>
    </row>
  </sheetData>
  <mergeCells count="10">
    <mergeCell ref="AG7:AM7"/>
    <mergeCell ref="AN7:AT7"/>
    <mergeCell ref="AU7:BA7"/>
    <mergeCell ref="BB7:BH7"/>
    <mergeCell ref="B7:B8"/>
    <mergeCell ref="C7:I7"/>
    <mergeCell ref="J7:P7"/>
    <mergeCell ref="Q7:W7"/>
    <mergeCell ref="X7:AD7"/>
    <mergeCell ref="AF7:AF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11.7109375" customWidth="1"/>
    <col min="7" max="7" width="3.42578125" customWidth="1"/>
    <col min="8" max="8" width="27.7109375" customWidth="1"/>
    <col min="9" max="12" width="11.7109375" customWidth="1"/>
  </cols>
  <sheetData>
    <row r="1" spans="1:12" ht="18" x14ac:dyDescent="0.25">
      <c r="B1" s="1" t="s">
        <v>66</v>
      </c>
    </row>
    <row r="2" spans="1:12" ht="18" x14ac:dyDescent="0.25">
      <c r="A2" s="31"/>
      <c r="B2" s="1" t="s">
        <v>128</v>
      </c>
    </row>
    <row r="3" spans="1:12" x14ac:dyDescent="0.25">
      <c r="B3" s="32" t="s">
        <v>69</v>
      </c>
    </row>
    <row r="4" spans="1:12" ht="18" customHeight="1" x14ac:dyDescent="0.25">
      <c r="B4" s="1" t="s">
        <v>120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63</v>
      </c>
      <c r="H6" s="20" t="s">
        <v>64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2540</v>
      </c>
      <c r="D9" s="7">
        <v>149</v>
      </c>
      <c r="E9" s="7">
        <v>2411</v>
      </c>
      <c r="F9" s="7">
        <v>354</v>
      </c>
      <c r="H9" s="6" t="s">
        <v>4</v>
      </c>
      <c r="I9" s="11">
        <f>C9/(C9+D9+E9+F9)*100</f>
        <v>46.571323799046574</v>
      </c>
      <c r="J9" s="11">
        <f>D9/(D9+E9+F9+C9)*100</f>
        <v>2.7319398606527319</v>
      </c>
      <c r="K9" s="11">
        <f>E9/(E9+F9+D9+C9)*100</f>
        <v>44.206087275394204</v>
      </c>
      <c r="L9" s="11">
        <f>F9/(F9+E9+D9+C9)*100</f>
        <v>6.4906490649064912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397</v>
      </c>
      <c r="D11" s="10">
        <v>13</v>
      </c>
      <c r="E11" s="10">
        <v>581</v>
      </c>
      <c r="F11" s="10">
        <v>116</v>
      </c>
      <c r="H11" s="9" t="s">
        <v>6</v>
      </c>
      <c r="I11" s="13">
        <f t="shared" ref="I11:I22" si="0">C11/(C11+D11+E11+F11)*100</f>
        <v>35.862691960252931</v>
      </c>
      <c r="J11" s="13">
        <f t="shared" ref="J11:J22" si="1">D11/(D11+E11+F11+C11)*100</f>
        <v>1.1743450767841013</v>
      </c>
      <c r="K11" s="13">
        <f t="shared" ref="K11:K22" si="2">E11/(E11+F11+D11+C11)*100</f>
        <v>52.484191508581759</v>
      </c>
      <c r="L11" s="13">
        <f t="shared" ref="L11:L22" si="3">F11/(F11+E11+D11+C11)*100</f>
        <v>10.478771454381212</v>
      </c>
    </row>
    <row r="12" spans="1:12" x14ac:dyDescent="0.25">
      <c r="B12" s="9" t="s">
        <v>7</v>
      </c>
      <c r="C12" s="10">
        <v>870</v>
      </c>
      <c r="D12" s="10">
        <v>43</v>
      </c>
      <c r="E12" s="10">
        <v>898</v>
      </c>
      <c r="F12" s="10">
        <v>110</v>
      </c>
      <c r="H12" s="9" t="s">
        <v>7</v>
      </c>
      <c r="I12" s="13">
        <f t="shared" si="0"/>
        <v>45.288912024986985</v>
      </c>
      <c r="J12" s="13">
        <f t="shared" si="1"/>
        <v>2.2384174908901615</v>
      </c>
      <c r="K12" s="13">
        <f t="shared" si="2"/>
        <v>46.746486205101512</v>
      </c>
      <c r="L12" s="13">
        <f t="shared" si="3"/>
        <v>5.7261842790213429</v>
      </c>
    </row>
    <row r="13" spans="1:12" x14ac:dyDescent="0.25">
      <c r="B13" s="9" t="s">
        <v>8</v>
      </c>
      <c r="C13" s="10">
        <v>827</v>
      </c>
      <c r="D13" s="10">
        <v>54</v>
      </c>
      <c r="E13" s="10">
        <v>673</v>
      </c>
      <c r="F13" s="10">
        <v>90</v>
      </c>
      <c r="H13" s="9" t="s">
        <v>8</v>
      </c>
      <c r="I13" s="13">
        <f t="shared" si="0"/>
        <v>50.304136253041364</v>
      </c>
      <c r="J13" s="13">
        <f t="shared" si="1"/>
        <v>3.2846715328467155</v>
      </c>
      <c r="K13" s="13">
        <f t="shared" si="2"/>
        <v>40.936739659367397</v>
      </c>
      <c r="L13" s="13">
        <f t="shared" si="3"/>
        <v>5.4744525547445262</v>
      </c>
    </row>
    <row r="14" spans="1:12" x14ac:dyDescent="0.25">
      <c r="B14" s="9" t="s">
        <v>9</v>
      </c>
      <c r="C14" s="10">
        <v>446</v>
      </c>
      <c r="D14" s="10">
        <v>39</v>
      </c>
      <c r="E14" s="10">
        <v>259</v>
      </c>
      <c r="F14" s="10">
        <v>38</v>
      </c>
      <c r="H14" s="9" t="s">
        <v>9</v>
      </c>
      <c r="I14" s="13">
        <f t="shared" si="0"/>
        <v>57.033248081841435</v>
      </c>
      <c r="J14" s="13">
        <f t="shared" si="1"/>
        <v>4.9872122762148337</v>
      </c>
      <c r="K14" s="13">
        <f t="shared" si="2"/>
        <v>33.120204603580561</v>
      </c>
      <c r="L14" s="13">
        <f t="shared" si="3"/>
        <v>4.859335038363171</v>
      </c>
    </row>
    <row r="15" spans="1:12" x14ac:dyDescent="0.25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 x14ac:dyDescent="0.25">
      <c r="B16" s="9" t="s">
        <v>46</v>
      </c>
      <c r="C16" s="10">
        <v>784</v>
      </c>
      <c r="D16" s="10">
        <v>49</v>
      </c>
      <c r="E16" s="10">
        <v>694</v>
      </c>
      <c r="F16" s="10">
        <v>70</v>
      </c>
      <c r="H16" s="9" t="s">
        <v>46</v>
      </c>
      <c r="I16" s="13">
        <f t="shared" si="0"/>
        <v>49.092047589229807</v>
      </c>
      <c r="J16" s="13">
        <f t="shared" si="1"/>
        <v>3.0682529743268629</v>
      </c>
      <c r="K16" s="13">
        <f t="shared" si="2"/>
        <v>43.456480901690668</v>
      </c>
      <c r="L16" s="13">
        <f t="shared" si="3"/>
        <v>4.3832185347526611</v>
      </c>
    </row>
    <row r="17" spans="2:12" x14ac:dyDescent="0.25">
      <c r="B17" s="9" t="s">
        <v>47</v>
      </c>
      <c r="C17" s="10">
        <v>192</v>
      </c>
      <c r="D17" s="10">
        <v>10</v>
      </c>
      <c r="E17" s="10">
        <v>351</v>
      </c>
      <c r="F17" s="10">
        <v>49</v>
      </c>
      <c r="H17" s="9" t="s">
        <v>47</v>
      </c>
      <c r="I17" s="13">
        <f t="shared" si="0"/>
        <v>31.893687707641195</v>
      </c>
      <c r="J17" s="13">
        <f t="shared" si="1"/>
        <v>1.6611295681063125</v>
      </c>
      <c r="K17" s="13">
        <f t="shared" si="2"/>
        <v>58.305647840531563</v>
      </c>
      <c r="L17" s="13">
        <f t="shared" si="3"/>
        <v>8.1395348837209305</v>
      </c>
    </row>
    <row r="18" spans="2:12" x14ac:dyDescent="0.25">
      <c r="B18" s="9" t="s">
        <v>48</v>
      </c>
      <c r="C18" s="10">
        <v>763</v>
      </c>
      <c r="D18" s="10">
        <v>54</v>
      </c>
      <c r="E18" s="10">
        <v>749</v>
      </c>
      <c r="F18" s="10">
        <v>93</v>
      </c>
      <c r="H18" s="9" t="s">
        <v>48</v>
      </c>
      <c r="I18" s="13">
        <f t="shared" si="0"/>
        <v>45.991561181434598</v>
      </c>
      <c r="J18" s="13">
        <f t="shared" si="1"/>
        <v>3.2549728752260401</v>
      </c>
      <c r="K18" s="13">
        <f t="shared" si="2"/>
        <v>45.147679324894511</v>
      </c>
      <c r="L18" s="13">
        <f t="shared" si="3"/>
        <v>5.6057866184448457</v>
      </c>
    </row>
    <row r="19" spans="2:12" x14ac:dyDescent="0.25">
      <c r="B19" s="9" t="s">
        <v>49</v>
      </c>
      <c r="C19" s="10">
        <v>87</v>
      </c>
      <c r="D19" s="10">
        <v>6</v>
      </c>
      <c r="E19" s="10">
        <v>71</v>
      </c>
      <c r="F19" s="10">
        <v>16</v>
      </c>
      <c r="H19" s="9" t="s">
        <v>49</v>
      </c>
      <c r="I19" s="13">
        <f t="shared" si="0"/>
        <v>48.333333333333336</v>
      </c>
      <c r="J19" s="13">
        <f t="shared" si="1"/>
        <v>3.3333333333333335</v>
      </c>
      <c r="K19" s="13">
        <f t="shared" si="2"/>
        <v>39.444444444444443</v>
      </c>
      <c r="L19" s="13">
        <f t="shared" si="3"/>
        <v>8.8888888888888893</v>
      </c>
    </row>
    <row r="20" spans="2:12" x14ac:dyDescent="0.25">
      <c r="B20" s="9" t="s">
        <v>50</v>
      </c>
      <c r="C20" s="10">
        <v>227</v>
      </c>
      <c r="D20" s="10">
        <v>9</v>
      </c>
      <c r="E20" s="10">
        <v>42</v>
      </c>
      <c r="F20" s="10">
        <v>42</v>
      </c>
      <c r="H20" s="9" t="s">
        <v>50</v>
      </c>
      <c r="I20" s="13">
        <f t="shared" si="0"/>
        <v>70.9375</v>
      </c>
      <c r="J20" s="13">
        <f t="shared" si="1"/>
        <v>2.8125</v>
      </c>
      <c r="K20" s="13">
        <f t="shared" si="2"/>
        <v>13.125</v>
      </c>
      <c r="L20" s="13">
        <f t="shared" si="3"/>
        <v>13.125</v>
      </c>
    </row>
    <row r="21" spans="2:12" x14ac:dyDescent="0.25">
      <c r="B21" s="9" t="s">
        <v>51</v>
      </c>
      <c r="C21" s="10">
        <v>72</v>
      </c>
      <c r="D21" s="10">
        <v>3</v>
      </c>
      <c r="E21" s="10">
        <v>125</v>
      </c>
      <c r="F21" s="10">
        <v>14</v>
      </c>
      <c r="H21" s="9" t="s">
        <v>51</v>
      </c>
      <c r="I21" s="13">
        <f t="shared" si="0"/>
        <v>33.644859813084111</v>
      </c>
      <c r="J21" s="13">
        <f t="shared" si="1"/>
        <v>1.4018691588785046</v>
      </c>
      <c r="K21" s="13">
        <f t="shared" si="2"/>
        <v>58.411214953271028</v>
      </c>
      <c r="L21" s="13">
        <f t="shared" si="3"/>
        <v>6.5420560747663545</v>
      </c>
    </row>
    <row r="22" spans="2:12" x14ac:dyDescent="0.25">
      <c r="B22" s="9" t="s">
        <v>52</v>
      </c>
      <c r="C22" s="10">
        <v>415</v>
      </c>
      <c r="D22" s="10">
        <v>18</v>
      </c>
      <c r="E22" s="10">
        <v>379</v>
      </c>
      <c r="F22" s="10">
        <v>70</v>
      </c>
      <c r="H22" s="9" t="s">
        <v>52</v>
      </c>
      <c r="I22" s="13">
        <f t="shared" si="0"/>
        <v>47.052154195011333</v>
      </c>
      <c r="J22" s="13">
        <f t="shared" si="1"/>
        <v>2.0408163265306123</v>
      </c>
      <c r="K22" s="13">
        <f t="shared" si="2"/>
        <v>42.970521541950113</v>
      </c>
      <c r="L22" s="13">
        <f t="shared" si="3"/>
        <v>7.9365079365079358</v>
      </c>
    </row>
    <row r="23" spans="2:12" x14ac:dyDescent="0.25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 x14ac:dyDescent="0.25">
      <c r="B24" s="9" t="s">
        <v>84</v>
      </c>
      <c r="C24" s="10">
        <v>1787</v>
      </c>
      <c r="D24" s="10">
        <v>96</v>
      </c>
      <c r="E24" s="10">
        <v>1795</v>
      </c>
      <c r="F24" s="10">
        <v>283</v>
      </c>
      <c r="G24" s="41"/>
      <c r="H24" s="9" t="s">
        <v>84</v>
      </c>
      <c r="I24" s="40">
        <f t="shared" ref="I24:I25" si="4">C24/(C24+D24+E24+F24)*100</f>
        <v>45.11486998232769</v>
      </c>
      <c r="J24" s="40">
        <f t="shared" ref="J24:J25" si="5">D24/(D24+E24+F24+C24)*100</f>
        <v>2.4236303963645542</v>
      </c>
      <c r="K24" s="40">
        <f t="shared" ref="K24:K25" si="6">E24/(E24+F24+D24+C24)*100</f>
        <v>45.316839182024744</v>
      </c>
      <c r="L24" s="40">
        <f t="shared" ref="L24:L25" si="7">F24/(F24+E24+D24+C24)*100</f>
        <v>7.14466043928301</v>
      </c>
    </row>
    <row r="25" spans="2:12" x14ac:dyDescent="0.25">
      <c r="B25" s="9" t="s">
        <v>85</v>
      </c>
      <c r="C25" s="10">
        <v>753</v>
      </c>
      <c r="D25" s="10">
        <v>53</v>
      </c>
      <c r="E25" s="10">
        <v>616</v>
      </c>
      <c r="F25" s="10">
        <v>71</v>
      </c>
      <c r="G25" s="41"/>
      <c r="H25" s="9" t="s">
        <v>85</v>
      </c>
      <c r="I25" s="40">
        <f t="shared" si="4"/>
        <v>50.435365036838576</v>
      </c>
      <c r="J25" s="40">
        <f t="shared" si="5"/>
        <v>3.5498995311453454</v>
      </c>
      <c r="K25" s="40">
        <f t="shared" si="6"/>
        <v>41.259209645010046</v>
      </c>
      <c r="L25" s="40">
        <f t="shared" si="7"/>
        <v>4.7555257870060288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Amostra</vt:lpstr>
      <vt:lpstr>Q1</vt:lpstr>
      <vt:lpstr>Q2</vt:lpstr>
      <vt:lpstr>Q3</vt:lpstr>
      <vt:lpstr>Q31</vt:lpstr>
      <vt:lpstr>Q4</vt:lpstr>
      <vt:lpstr>Q5</vt:lpstr>
      <vt:lpstr>Q6</vt:lpstr>
      <vt:lpstr>Q61</vt:lpstr>
      <vt:lpstr>Q7</vt:lpstr>
      <vt:lpstr>Q8</vt:lpstr>
      <vt:lpstr>Q9</vt:lpstr>
      <vt:lpstr>Q10</vt:lpstr>
      <vt:lpstr>Q11</vt:lpstr>
      <vt:lpstr>Q12</vt:lpstr>
      <vt:lpstr>Q121</vt:lpstr>
      <vt:lpstr>Nota</vt:lpstr>
      <vt:lpstr>'Q12'!Print_Area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ana.chumbau</cp:lastModifiedBy>
  <cp:lastPrinted>2020-04-10T13:33:42Z</cp:lastPrinted>
  <dcterms:created xsi:type="dcterms:W3CDTF">2020-04-07T17:13:30Z</dcterms:created>
  <dcterms:modified xsi:type="dcterms:W3CDTF">2020-05-16T07:45:23Z</dcterms:modified>
</cp:coreProperties>
</file>