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 tabRatio="768"/>
  </bookViews>
  <sheets>
    <sheet name="Index" sheetId="17" r:id="rId1"/>
    <sheet name="Sample" sheetId="15" r:id="rId2"/>
    <sheet name="Q1" sheetId="1" r:id="rId3"/>
    <sheet name="Q2A" sheetId="19" r:id="rId4"/>
    <sheet name="Q2" sheetId="2" r:id="rId5"/>
    <sheet name="Q21" sheetId="3" r:id="rId6"/>
    <sheet name="Q31" sheetId="4" r:id="rId7"/>
    <sheet name="Q32" sheetId="5" r:id="rId8"/>
    <sheet name="Q4" sheetId="6" r:id="rId9"/>
    <sheet name="Q41" sheetId="7" r:id="rId10"/>
    <sheet name="Q5" sheetId="8" r:id="rId11"/>
    <sheet name="Q6" sheetId="9" r:id="rId12"/>
    <sheet name="Q7" sheetId="10" r:id="rId13"/>
    <sheet name="Q8" sheetId="11" r:id="rId14"/>
    <sheet name="Q81" sheetId="12" r:id="rId15"/>
    <sheet name="Q82" sheetId="13" r:id="rId16"/>
    <sheet name="Q9" sheetId="14" r:id="rId17"/>
    <sheet name="Note" sheetId="18" r:id="rId18"/>
  </sheets>
  <definedNames>
    <definedName name="_xlnm._FilterDatabase" localSheetId="5" hidden="1">'Q21'!#REF!</definedName>
    <definedName name="_xlnm._FilterDatabase" localSheetId="6" hidden="1">'Q31'!#REF!</definedName>
    <definedName name="_xlnm._FilterDatabase" localSheetId="8" hidden="1">'Q4'!#REF!</definedName>
    <definedName name="_xlnm._FilterDatabase" localSheetId="10" hidden="1">'Q5'!#REF!</definedName>
    <definedName name="_xlnm.Print_Area" localSheetId="13">'Q8'!$A$5:$K$25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14"/>
  <c r="K25"/>
  <c r="L24"/>
  <c r="K24"/>
  <c r="I26" i="13"/>
  <c r="I25"/>
  <c r="AD26" i="12"/>
  <c r="Z26"/>
  <c r="T26"/>
  <c r="AE25"/>
  <c r="Y25"/>
  <c r="U25"/>
  <c r="AN26" i="9"/>
  <c r="AJ26"/>
  <c r="AD26"/>
  <c r="Z26"/>
  <c r="AN25"/>
  <c r="AJ25"/>
  <c r="AD25"/>
  <c r="Z25"/>
  <c r="T26" i="7"/>
  <c r="P26"/>
  <c r="T25"/>
  <c r="P25"/>
  <c r="AN26" i="5"/>
  <c r="AJ26"/>
  <c r="AD26"/>
  <c r="AN25"/>
  <c r="J25" i="2"/>
  <c r="J24"/>
  <c r="K24" i="10" l="1"/>
  <c r="J25"/>
  <c r="I24" i="11"/>
  <c r="H25"/>
  <c r="I24" i="2"/>
  <c r="I25"/>
  <c r="O25" i="3"/>
  <c r="U25"/>
  <c r="O26"/>
  <c r="U26"/>
  <c r="Y25" i="4"/>
  <c r="AE25"/>
  <c r="AI25"/>
  <c r="AO25"/>
  <c r="Y26"/>
  <c r="AE26"/>
  <c r="AI26"/>
  <c r="AO26"/>
  <c r="Y25" i="5"/>
  <c r="AE25"/>
  <c r="AI25"/>
  <c r="AO25"/>
  <c r="I24" i="6"/>
  <c r="K24" i="8"/>
  <c r="AD25" i="5"/>
  <c r="Y26"/>
  <c r="AE26"/>
  <c r="AI26"/>
  <c r="I25" i="6"/>
  <c r="K25" i="8"/>
  <c r="M24" i="14"/>
  <c r="O24"/>
  <c r="M25"/>
  <c r="O25"/>
  <c r="N24"/>
  <c r="P24"/>
  <c r="N25"/>
  <c r="P25"/>
  <c r="K25" i="13"/>
  <c r="K26"/>
  <c r="J25"/>
  <c r="L25"/>
  <c r="J26"/>
  <c r="L26"/>
  <c r="T25" i="12"/>
  <c r="V25"/>
  <c r="X25"/>
  <c r="Z25"/>
  <c r="AB25"/>
  <c r="AD25"/>
  <c r="AF25"/>
  <c r="AH25"/>
  <c r="U26"/>
  <c r="W26"/>
  <c r="Y26"/>
  <c r="AA26"/>
  <c r="AC26"/>
  <c r="AE26"/>
  <c r="AG26"/>
  <c r="W25"/>
  <c r="AA25"/>
  <c r="AC25"/>
  <c r="AG25"/>
  <c r="V26"/>
  <c r="X26"/>
  <c r="AB26"/>
  <c r="AF26"/>
  <c r="AH26"/>
  <c r="H24" i="11"/>
  <c r="J24"/>
  <c r="I25"/>
  <c r="J25"/>
  <c r="J24" i="10"/>
  <c r="L24"/>
  <c r="N24"/>
  <c r="K25"/>
  <c r="M25"/>
  <c r="M24"/>
  <c r="L25"/>
  <c r="N25"/>
  <c r="Y25" i="9"/>
  <c r="AA25"/>
  <c r="AC25"/>
  <c r="AE25"/>
  <c r="AG25"/>
  <c r="AI25"/>
  <c r="AK25"/>
  <c r="AM25"/>
  <c r="AO25"/>
  <c r="AQ25"/>
  <c r="Y26"/>
  <c r="AA26"/>
  <c r="AC26"/>
  <c r="AE26"/>
  <c r="AG26"/>
  <c r="AI26"/>
  <c r="AK26"/>
  <c r="AM26"/>
  <c r="AO26"/>
  <c r="AQ26"/>
  <c r="AB25"/>
  <c r="AF25"/>
  <c r="AH25"/>
  <c r="AL25"/>
  <c r="AP25"/>
  <c r="AR25"/>
  <c r="AB26"/>
  <c r="AF26"/>
  <c r="AH26"/>
  <c r="AL26"/>
  <c r="AP26"/>
  <c r="AR26"/>
  <c r="M24" i="8"/>
  <c r="O24"/>
  <c r="M25"/>
  <c r="O25"/>
  <c r="L24"/>
  <c r="N24"/>
  <c r="P24"/>
  <c r="L25"/>
  <c r="N25"/>
  <c r="P25"/>
  <c r="O25" i="7"/>
  <c r="Q25"/>
  <c r="S25"/>
  <c r="U25"/>
  <c r="W25"/>
  <c r="O26"/>
  <c r="Q26"/>
  <c r="S26"/>
  <c r="U26"/>
  <c r="W26"/>
  <c r="R25"/>
  <c r="V25"/>
  <c r="X25"/>
  <c r="R26"/>
  <c r="V26"/>
  <c r="X26"/>
  <c r="K24" i="6"/>
  <c r="K25"/>
  <c r="J24"/>
  <c r="L24"/>
  <c r="J25"/>
  <c r="L25"/>
  <c r="AA25" i="5"/>
  <c r="AC25"/>
  <c r="AG25"/>
  <c r="AK25"/>
  <c r="AM25"/>
  <c r="AQ25"/>
  <c r="AA26"/>
  <c r="AC26"/>
  <c r="AG26"/>
  <c r="AK26"/>
  <c r="AM26"/>
  <c r="AO26"/>
  <c r="AQ26"/>
  <c r="Z25"/>
  <c r="AB25"/>
  <c r="AF25"/>
  <c r="AH25"/>
  <c r="AJ25"/>
  <c r="AL25"/>
  <c r="AP25"/>
  <c r="AR25"/>
  <c r="Z26"/>
  <c r="AB26"/>
  <c r="AF26"/>
  <c r="AH26"/>
  <c r="AL26"/>
  <c r="AP26"/>
  <c r="AR26"/>
  <c r="AA25" i="4"/>
  <c r="AC25"/>
  <c r="AG25"/>
  <c r="AK25"/>
  <c r="AM25"/>
  <c r="AQ25"/>
  <c r="AA26"/>
  <c r="AC26"/>
  <c r="AG26"/>
  <c r="AK26"/>
  <c r="AM26"/>
  <c r="AQ26"/>
  <c r="Z25"/>
  <c r="AB25"/>
  <c r="AD25"/>
  <c r="AF25"/>
  <c r="AH25"/>
  <c r="AJ25"/>
  <c r="AL25"/>
  <c r="AN25"/>
  <c r="AP25"/>
  <c r="AR25"/>
  <c r="Z26"/>
  <c r="AB26"/>
  <c r="AD26"/>
  <c r="AF26"/>
  <c r="AH26"/>
  <c r="AJ26"/>
  <c r="AL26"/>
  <c r="AN26"/>
  <c r="AP26"/>
  <c r="AR26"/>
  <c r="Q25" i="3"/>
  <c r="S25"/>
  <c r="W25"/>
  <c r="Q26"/>
  <c r="S26"/>
  <c r="W26"/>
  <c r="P25"/>
  <c r="R25"/>
  <c r="T25"/>
  <c r="V25"/>
  <c r="X25"/>
  <c r="P26"/>
  <c r="R26"/>
  <c r="T26"/>
  <c r="V26"/>
  <c r="X26"/>
  <c r="K24" i="2"/>
  <c r="K25"/>
  <c r="L24"/>
  <c r="L25"/>
  <c r="Q26" i="19" l="1"/>
  <c r="M26"/>
  <c r="Q25"/>
  <c r="M25"/>
  <c r="H25" i="1" l="1"/>
  <c r="H24"/>
  <c r="V25" i="15"/>
  <c r="X25"/>
  <c r="V26"/>
  <c r="X26"/>
  <c r="N25" i="19"/>
  <c r="R25"/>
  <c r="N26"/>
  <c r="R26"/>
  <c r="O25"/>
  <c r="S25"/>
  <c r="O26"/>
  <c r="S26"/>
  <c r="P25"/>
  <c r="T25"/>
  <c r="P26"/>
  <c r="T26"/>
  <c r="J24" i="1"/>
  <c r="I25"/>
  <c r="I24"/>
  <c r="J25"/>
  <c r="I25" i="15"/>
  <c r="K25"/>
  <c r="W25"/>
  <c r="I26"/>
  <c r="K26"/>
  <c r="W26"/>
  <c r="J25"/>
  <c r="J26"/>
  <c r="O25" l="1"/>
  <c r="O26"/>
  <c r="Q25"/>
  <c r="Q26"/>
  <c r="S26"/>
  <c r="S25"/>
  <c r="N26"/>
  <c r="N25"/>
  <c r="P25"/>
  <c r="P26"/>
  <c r="R26"/>
  <c r="R25"/>
  <c r="B6" i="17"/>
  <c r="B24" l="1"/>
  <c r="B22"/>
  <c r="B21"/>
  <c r="B20"/>
  <c r="B19"/>
  <c r="B18"/>
  <c r="B17"/>
  <c r="B16"/>
  <c r="B15"/>
  <c r="B14"/>
  <c r="B13"/>
  <c r="B12"/>
  <c r="B11"/>
  <c r="B9"/>
  <c r="AO23" i="9" l="1"/>
  <c r="AI23"/>
  <c r="AE23"/>
  <c r="Y23"/>
  <c r="AO22"/>
  <c r="AI22"/>
  <c r="AE22"/>
  <c r="Y22"/>
  <c r="AO21"/>
  <c r="AI21"/>
  <c r="AE21"/>
  <c r="Y21"/>
  <c r="AO20"/>
  <c r="AI20"/>
  <c r="AE20"/>
  <c r="Y20"/>
  <c r="AO19"/>
  <c r="AI19"/>
  <c r="AE19"/>
  <c r="Y19"/>
  <c r="AO18"/>
  <c r="AI18"/>
  <c r="AE18"/>
  <c r="Y18"/>
  <c r="AO17"/>
  <c r="AI17"/>
  <c r="AE17"/>
  <c r="Y17"/>
  <c r="AO15"/>
  <c r="AI15"/>
  <c r="AE15"/>
  <c r="Y15"/>
  <c r="AO14"/>
  <c r="AI14"/>
  <c r="AE14"/>
  <c r="Y14"/>
  <c r="AO13"/>
  <c r="AI13"/>
  <c r="AE13"/>
  <c r="Y13"/>
  <c r="AO12"/>
  <c r="AI12"/>
  <c r="AE12"/>
  <c r="Y12"/>
  <c r="AO10"/>
  <c r="AI10"/>
  <c r="AE10"/>
  <c r="Y10"/>
  <c r="T23" i="19"/>
  <c r="S23"/>
  <c r="R23"/>
  <c r="Q23"/>
  <c r="T22"/>
  <c r="S22"/>
  <c r="R22"/>
  <c r="Q22"/>
  <c r="T21"/>
  <c r="S21"/>
  <c r="R21"/>
  <c r="Q21"/>
  <c r="T20"/>
  <c r="S20"/>
  <c r="R20"/>
  <c r="Q20"/>
  <c r="T19"/>
  <c r="S19"/>
  <c r="R19"/>
  <c r="Q19"/>
  <c r="T18"/>
  <c r="S18"/>
  <c r="R18"/>
  <c r="Q18"/>
  <c r="T17"/>
  <c r="S17"/>
  <c r="R17"/>
  <c r="Q17"/>
  <c r="T15"/>
  <c r="S15"/>
  <c r="R15"/>
  <c r="Q15"/>
  <c r="T14"/>
  <c r="S14"/>
  <c r="R14"/>
  <c r="Q14"/>
  <c r="T13"/>
  <c r="S13"/>
  <c r="R13"/>
  <c r="Q13"/>
  <c r="T12"/>
  <c r="S12"/>
  <c r="R12"/>
  <c r="Q12"/>
  <c r="T10"/>
  <c r="S10"/>
  <c r="R10"/>
  <c r="Q10"/>
  <c r="M10"/>
  <c r="AA10" i="9" l="1"/>
  <c r="AC10"/>
  <c r="AG10"/>
  <c r="AK10"/>
  <c r="AM10"/>
  <c r="AQ10"/>
  <c r="AA12"/>
  <c r="AC12"/>
  <c r="AG12"/>
  <c r="AK12"/>
  <c r="AM12"/>
  <c r="AQ12"/>
  <c r="AA13"/>
  <c r="AC13"/>
  <c r="AG13"/>
  <c r="AK13"/>
  <c r="AM13"/>
  <c r="AQ13"/>
  <c r="AA14"/>
  <c r="AC14"/>
  <c r="AG14"/>
  <c r="AK14"/>
  <c r="AM14"/>
  <c r="AQ14"/>
  <c r="AA15"/>
  <c r="AC15"/>
  <c r="AG15"/>
  <c r="AK15"/>
  <c r="AM15"/>
  <c r="AQ15"/>
  <c r="AA17"/>
  <c r="AC17"/>
  <c r="AG17"/>
  <c r="AK17"/>
  <c r="AM17"/>
  <c r="AQ17"/>
  <c r="AA18"/>
  <c r="AC18"/>
  <c r="AG18"/>
  <c r="AK18"/>
  <c r="AM18"/>
  <c r="AQ18"/>
  <c r="AA19"/>
  <c r="AC19"/>
  <c r="AG19"/>
  <c r="AK19"/>
  <c r="AM19"/>
  <c r="AQ19"/>
  <c r="AA20"/>
  <c r="AC20"/>
  <c r="AG20"/>
  <c r="AK20"/>
  <c r="AM20"/>
  <c r="AQ20"/>
  <c r="AA21"/>
  <c r="AC21"/>
  <c r="AG21"/>
  <c r="AK21"/>
  <c r="AM21"/>
  <c r="AQ21"/>
  <c r="AA22"/>
  <c r="AC22"/>
  <c r="AG22"/>
  <c r="AK22"/>
  <c r="AM22"/>
  <c r="AQ22"/>
  <c r="AA23"/>
  <c r="AC23"/>
  <c r="AG23"/>
  <c r="AK23"/>
  <c r="Z10"/>
  <c r="AB10"/>
  <c r="AD10"/>
  <c r="AF10"/>
  <c r="AH10"/>
  <c r="AJ10"/>
  <c r="AL10"/>
  <c r="AN10"/>
  <c r="AP10"/>
  <c r="AR10"/>
  <c r="Z12"/>
  <c r="AB12"/>
  <c r="AD12"/>
  <c r="AF12"/>
  <c r="AH12"/>
  <c r="AJ12"/>
  <c r="AL12"/>
  <c r="AN12"/>
  <c r="AP12"/>
  <c r="AR12"/>
  <c r="Z13"/>
  <c r="AB13"/>
  <c r="AD13"/>
  <c r="AF13"/>
  <c r="AH13"/>
  <c r="AJ13"/>
  <c r="AL13"/>
  <c r="AN13"/>
  <c r="AP13"/>
  <c r="AR13"/>
  <c r="Z14"/>
  <c r="AB14"/>
  <c r="AD14"/>
  <c r="AF14"/>
  <c r="AH14"/>
  <c r="AJ14"/>
  <c r="AL14"/>
  <c r="AN14"/>
  <c r="AP14"/>
  <c r="AR14"/>
  <c r="Z15"/>
  <c r="AB15"/>
  <c r="AD15"/>
  <c r="AF15"/>
  <c r="AH15"/>
  <c r="AJ15"/>
  <c r="AL15"/>
  <c r="AN15"/>
  <c r="AP15"/>
  <c r="AR15"/>
  <c r="Z17"/>
  <c r="AB17"/>
  <c r="AD17"/>
  <c r="AF17"/>
  <c r="AH17"/>
  <c r="AJ17"/>
  <c r="AL17"/>
  <c r="AN17"/>
  <c r="AP17"/>
  <c r="AR17"/>
  <c r="Z18"/>
  <c r="AB18"/>
  <c r="AD18"/>
  <c r="AF18"/>
  <c r="AH18"/>
  <c r="AJ18"/>
  <c r="AL18"/>
  <c r="AN18"/>
  <c r="AP18"/>
  <c r="AR18"/>
  <c r="Z19"/>
  <c r="AB19"/>
  <c r="AD19"/>
  <c r="AF19"/>
  <c r="AH19"/>
  <c r="AJ19"/>
  <c r="AL19"/>
  <c r="AN19"/>
  <c r="AP19"/>
  <c r="AR19"/>
  <c r="Z20"/>
  <c r="AB20"/>
  <c r="AD20"/>
  <c r="AF20"/>
  <c r="AH20"/>
  <c r="AJ20"/>
  <c r="AL20"/>
  <c r="AN20"/>
  <c r="Z21"/>
  <c r="AB21"/>
  <c r="Z23"/>
  <c r="AB23"/>
  <c r="AP20"/>
  <c r="AR20"/>
  <c r="AD21"/>
  <c r="AF21"/>
  <c r="AH21"/>
  <c r="AJ21"/>
  <c r="AL21"/>
  <c r="AN21"/>
  <c r="AP21"/>
  <c r="AR21"/>
  <c r="Z22"/>
  <c r="AB22"/>
  <c r="AD22"/>
  <c r="AF22"/>
  <c r="AH22"/>
  <c r="AJ22"/>
  <c r="AL22"/>
  <c r="AN22"/>
  <c r="AP22"/>
  <c r="AR22"/>
  <c r="AD23"/>
  <c r="AF23"/>
  <c r="AH23"/>
  <c r="AJ23"/>
  <c r="AL23"/>
  <c r="AN23"/>
  <c r="AP23"/>
  <c r="AR23"/>
  <c r="AM23"/>
  <c r="AQ23"/>
  <c r="B10" i="17" l="1"/>
  <c r="B8"/>
  <c r="W23" i="15" l="1"/>
  <c r="X23"/>
  <c r="X10" l="1"/>
  <c r="W10"/>
  <c r="V10"/>
  <c r="V22" l="1"/>
  <c r="V18"/>
  <c r="V13"/>
  <c r="V23"/>
  <c r="W20"/>
  <c r="V19"/>
  <c r="W15"/>
  <c r="V14"/>
  <c r="W21"/>
  <c r="V20"/>
  <c r="X18"/>
  <c r="V15"/>
  <c r="X13"/>
  <c r="W12"/>
  <c r="AL22" i="5"/>
  <c r="W14" i="3"/>
  <c r="AJ18" i="5"/>
  <c r="AI23"/>
  <c r="M20" i="14"/>
  <c r="K19"/>
  <c r="K22"/>
  <c r="I22" i="13"/>
  <c r="I20"/>
  <c r="I18"/>
  <c r="I14"/>
  <c r="V18" i="12"/>
  <c r="X17"/>
  <c r="U21"/>
  <c r="AG22"/>
  <c r="AF19"/>
  <c r="AG23"/>
  <c r="AF20"/>
  <c r="AH21"/>
  <c r="AH12"/>
  <c r="AD17"/>
  <c r="AA20"/>
  <c r="Z17"/>
  <c r="Y18"/>
  <c r="K20" i="8"/>
  <c r="M17"/>
  <c r="K11"/>
  <c r="N18"/>
  <c r="V14" i="7"/>
  <c r="W13"/>
  <c r="O14"/>
  <c r="P13"/>
  <c r="Q12"/>
  <c r="Z23" i="5"/>
  <c r="AB21"/>
  <c r="Z18"/>
  <c r="Y13"/>
  <c r="AF12"/>
  <c r="AP19" i="4"/>
  <c r="AO15"/>
  <c r="AP23"/>
  <c r="AO20"/>
  <c r="AN17"/>
  <c r="AQ22"/>
  <c r="AP14"/>
  <c r="AR21"/>
  <c r="AQ18"/>
  <c r="AA19"/>
  <c r="Z15"/>
  <c r="AC21"/>
  <c r="Y22"/>
  <c r="AA20"/>
  <c r="Z17"/>
  <c r="AB14"/>
  <c r="Y13"/>
  <c r="AA23"/>
  <c r="AB18"/>
  <c r="AC12"/>
  <c r="AJ20"/>
  <c r="AK14"/>
  <c r="AK19"/>
  <c r="AI12"/>
  <c r="AI21"/>
  <c r="AM17"/>
  <c r="AL13"/>
  <c r="AF23"/>
  <c r="AE20"/>
  <c r="AE10"/>
  <c r="AG19"/>
  <c r="AD18"/>
  <c r="AD21"/>
  <c r="AH15"/>
  <c r="AP12"/>
  <c r="AR15" i="5"/>
  <c r="S10" i="3"/>
  <c r="AL15" i="5"/>
  <c r="AH10" i="12"/>
  <c r="AQ13" i="5"/>
  <c r="AA12" i="12"/>
  <c r="M9" i="10"/>
  <c r="K14"/>
  <c r="T15" i="3"/>
  <c r="X10" i="7"/>
  <c r="P10"/>
  <c r="AK14" i="5"/>
  <c r="AE15"/>
  <c r="AD13"/>
  <c r="AF10"/>
  <c r="W17" i="15" l="1"/>
  <c r="AD17" i="4"/>
  <c r="AR14" i="5"/>
  <c r="K13" i="8"/>
  <c r="M9"/>
  <c r="O15" i="3"/>
  <c r="AH13" i="4"/>
  <c r="AG22"/>
  <c r="AL18"/>
  <c r="AL22"/>
  <c r="AK23"/>
  <c r="AQ13"/>
  <c r="Y12" i="5"/>
  <c r="AB20"/>
  <c r="AB17"/>
  <c r="Z19"/>
  <c r="AA22"/>
  <c r="N16" i="8"/>
  <c r="L21"/>
  <c r="O11"/>
  <c r="M14"/>
  <c r="M19"/>
  <c r="AB19" i="12"/>
  <c r="AC22"/>
  <c r="Z21"/>
  <c r="Y23"/>
  <c r="AG18"/>
  <c r="T22"/>
  <c r="T20"/>
  <c r="V19"/>
  <c r="W23"/>
  <c r="I17" i="13"/>
  <c r="I19"/>
  <c r="I21"/>
  <c r="I23"/>
  <c r="N16" i="14"/>
  <c r="N18"/>
  <c r="L17"/>
  <c r="M21"/>
  <c r="L9" i="10"/>
  <c r="N14"/>
  <c r="X15" i="3"/>
  <c r="S15"/>
  <c r="P15"/>
  <c r="AE21" i="4"/>
  <c r="AF19"/>
  <c r="AD13"/>
  <c r="AE17"/>
  <c r="AF20"/>
  <c r="AG23"/>
  <c r="AG15"/>
  <c r="AE18"/>
  <c r="AH19"/>
  <c r="AF21"/>
  <c r="AD23"/>
  <c r="AD10"/>
  <c r="AG17"/>
  <c r="AE19"/>
  <c r="AH20"/>
  <c r="AF22"/>
  <c r="AM21"/>
  <c r="AI17"/>
  <c r="AJ12"/>
  <c r="AM13"/>
  <c r="AI18"/>
  <c r="AL19"/>
  <c r="AJ21"/>
  <c r="AM22"/>
  <c r="AJ13"/>
  <c r="AM14"/>
  <c r="AK17"/>
  <c r="AI19"/>
  <c r="AL20"/>
  <c r="AJ22"/>
  <c r="AM23"/>
  <c r="AL12"/>
  <c r="AJ14"/>
  <c r="AK18"/>
  <c r="AI20"/>
  <c r="AL21"/>
  <c r="AJ23"/>
  <c r="AC18"/>
  <c r="AB13"/>
  <c r="AC17"/>
  <c r="Y21"/>
  <c r="AA14"/>
  <c r="Z12"/>
  <c r="AA15"/>
  <c r="AB19"/>
  <c r="AC22"/>
  <c r="Z13"/>
  <c r="AC14"/>
  <c r="AA17"/>
  <c r="Y19"/>
  <c r="AB20"/>
  <c r="Z22"/>
  <c r="AC23"/>
  <c r="AA13"/>
  <c r="Y15"/>
  <c r="AB17"/>
  <c r="Z19"/>
  <c r="AC20"/>
  <c r="AA22"/>
  <c r="AN12"/>
  <c r="AR12"/>
  <c r="AN21"/>
  <c r="AO12"/>
  <c r="AR13"/>
  <c r="AP15"/>
  <c r="AN18"/>
  <c r="AQ19"/>
  <c r="AO21"/>
  <c r="AR22"/>
  <c r="AN14"/>
  <c r="AQ15"/>
  <c r="AO18"/>
  <c r="AR19"/>
  <c r="AP21"/>
  <c r="AN23"/>
  <c r="AQ12"/>
  <c r="AO14"/>
  <c r="AR15"/>
  <c r="AP18"/>
  <c r="AN20"/>
  <c r="AQ21"/>
  <c r="AO23"/>
  <c r="AL14" i="5"/>
  <c r="AE13"/>
  <c r="AA12"/>
  <c r="AA13"/>
  <c r="AA18"/>
  <c r="Y20"/>
  <c r="AA21"/>
  <c r="AC12"/>
  <c r="Y17"/>
  <c r="AB18"/>
  <c r="Z20"/>
  <c r="AC21"/>
  <c r="AA23"/>
  <c r="AC19"/>
  <c r="AC23"/>
  <c r="Z12"/>
  <c r="Y18"/>
  <c r="AB19"/>
  <c r="Z21"/>
  <c r="AC22"/>
  <c r="J9" i="6"/>
  <c r="J16"/>
  <c r="J18"/>
  <c r="J20"/>
  <c r="J22"/>
  <c r="K22"/>
  <c r="L22"/>
  <c r="R10" i="7"/>
  <c r="S14"/>
  <c r="R12"/>
  <c r="P12"/>
  <c r="S13"/>
  <c r="P14"/>
  <c r="U10"/>
  <c r="U14"/>
  <c r="S10"/>
  <c r="N13" i="8"/>
  <c r="O16"/>
  <c r="K18"/>
  <c r="O20"/>
  <c r="P9"/>
  <c r="L14"/>
  <c r="L19"/>
  <c r="L11"/>
  <c r="P13"/>
  <c r="L16"/>
  <c r="N17"/>
  <c r="P18"/>
  <c r="L20"/>
  <c r="N21"/>
  <c r="P14"/>
  <c r="P19"/>
  <c r="O9"/>
  <c r="O14"/>
  <c r="K17"/>
  <c r="M18"/>
  <c r="O19"/>
  <c r="K21"/>
  <c r="L14" i="10"/>
  <c r="H16" i="11"/>
  <c r="I11"/>
  <c r="AB23" i="12"/>
  <c r="AC19"/>
  <c r="Y19"/>
  <c r="Z22"/>
  <c r="AB17"/>
  <c r="Z19"/>
  <c r="AC20"/>
  <c r="AA22"/>
  <c r="Y12"/>
  <c r="AC17"/>
  <c r="AA19"/>
  <c r="Y21"/>
  <c r="AB22"/>
  <c r="AD12"/>
  <c r="AF23"/>
  <c r="AD22"/>
  <c r="AD18"/>
  <c r="AE21"/>
  <c r="AG10"/>
  <c r="AE18"/>
  <c r="AH19"/>
  <c r="AF21"/>
  <c r="AD23"/>
  <c r="AD10"/>
  <c r="AG17"/>
  <c r="AE19"/>
  <c r="AH20"/>
  <c r="AF22"/>
  <c r="X22"/>
  <c r="T18"/>
  <c r="T17"/>
  <c r="W18"/>
  <c r="U20"/>
  <c r="W21"/>
  <c r="U23"/>
  <c r="T19"/>
  <c r="U17"/>
  <c r="X18"/>
  <c r="V20"/>
  <c r="V21"/>
  <c r="U22"/>
  <c r="T23"/>
  <c r="X23"/>
  <c r="J14" i="13"/>
  <c r="J17"/>
  <c r="J19"/>
  <c r="J21"/>
  <c r="J23"/>
  <c r="K14"/>
  <c r="K17"/>
  <c r="K19"/>
  <c r="K21"/>
  <c r="K23"/>
  <c r="L14"/>
  <c r="L17"/>
  <c r="L19"/>
  <c r="L21"/>
  <c r="L23"/>
  <c r="L16" i="14"/>
  <c r="P20"/>
  <c r="N22"/>
  <c r="P19"/>
  <c r="P18"/>
  <c r="M19"/>
  <c r="L22"/>
  <c r="M16"/>
  <c r="L20"/>
  <c r="L18"/>
  <c r="N17"/>
  <c r="O21"/>
  <c r="P21"/>
  <c r="K16"/>
  <c r="K18"/>
  <c r="M22"/>
  <c r="O19"/>
  <c r="M18"/>
  <c r="AE12" i="5"/>
  <c r="AD15"/>
  <c r="AH15"/>
  <c r="AE10"/>
  <c r="AD12"/>
  <c r="AG13"/>
  <c r="AI19"/>
  <c r="R15" i="3"/>
  <c r="AN13" i="5"/>
  <c r="AR13"/>
  <c r="AN15"/>
  <c r="AQ15"/>
  <c r="X13" i="7"/>
  <c r="U14" i="3"/>
  <c r="V14"/>
  <c r="U15"/>
  <c r="AJ15" i="5"/>
  <c r="AK22"/>
  <c r="AJ19"/>
  <c r="AJ14"/>
  <c r="AK23"/>
  <c r="AM23"/>
  <c r="H20" i="1"/>
  <c r="AI22" i="5"/>
  <c r="O10" i="7"/>
  <c r="X22" i="15"/>
  <c r="X12"/>
  <c r="X17"/>
  <c r="X21"/>
  <c r="W14"/>
  <c r="X15"/>
  <c r="W19"/>
  <c r="X20"/>
  <c r="V12"/>
  <c r="W13"/>
  <c r="X14"/>
  <c r="V17"/>
  <c r="W18"/>
  <c r="X19"/>
  <c r="V21"/>
  <c r="W22"/>
  <c r="AH13" i="5"/>
  <c r="AI14"/>
  <c r="K9" i="6"/>
  <c r="AN14" i="5"/>
  <c r="M13" i="8"/>
  <c r="K9"/>
  <c r="M14" i="10"/>
  <c r="J11" i="11"/>
  <c r="N9" i="10"/>
  <c r="AO14" i="5"/>
  <c r="K9" i="10"/>
  <c r="P10" i="3"/>
  <c r="O10"/>
  <c r="AE15" i="4"/>
  <c r="AF15"/>
  <c r="AH22"/>
  <c r="AH17"/>
  <c r="AG18"/>
  <c r="AH21"/>
  <c r="AG13"/>
  <c r="AF10"/>
  <c r="AH18"/>
  <c r="AD22"/>
  <c r="AG10"/>
  <c r="AE13"/>
  <c r="AF17"/>
  <c r="AD19"/>
  <c r="AG20"/>
  <c r="AE22"/>
  <c r="AH23"/>
  <c r="AH10"/>
  <c r="AF13"/>
  <c r="AD15"/>
  <c r="AF18"/>
  <c r="AD20"/>
  <c r="AG21"/>
  <c r="AE23"/>
  <c r="AM12"/>
  <c r="AI13"/>
  <c r="AL14"/>
  <c r="AJ17"/>
  <c r="AM18"/>
  <c r="AK20"/>
  <c r="AI22"/>
  <c r="AL23"/>
  <c r="AK12"/>
  <c r="AI14"/>
  <c r="AJ18"/>
  <c r="AM19"/>
  <c r="AK21"/>
  <c r="AI23"/>
  <c r="AK13"/>
  <c r="AL17"/>
  <c r="AJ19"/>
  <c r="AM20"/>
  <c r="AK22"/>
  <c r="AB23"/>
  <c r="Y17"/>
  <c r="Y12"/>
  <c r="AB22"/>
  <c r="Z20"/>
  <c r="AC13"/>
  <c r="Y18"/>
  <c r="Z21"/>
  <c r="AA12"/>
  <c r="Y14"/>
  <c r="AB15"/>
  <c r="Z18"/>
  <c r="AC19"/>
  <c r="AA21"/>
  <c r="Y23"/>
  <c r="AB12"/>
  <c r="Z14"/>
  <c r="AC15"/>
  <c r="AA18"/>
  <c r="Y20"/>
  <c r="AB21"/>
  <c r="Z23"/>
  <c r="AR17"/>
  <c r="AN13"/>
  <c r="AQ14"/>
  <c r="AO17"/>
  <c r="AR18"/>
  <c r="AP20"/>
  <c r="AN22"/>
  <c r="AQ23"/>
  <c r="AO13"/>
  <c r="AR14"/>
  <c r="AP17"/>
  <c r="AN19"/>
  <c r="AQ20"/>
  <c r="AO22"/>
  <c r="AR23"/>
  <c r="AP13"/>
  <c r="AN15"/>
  <c r="AQ17"/>
  <c r="AO19"/>
  <c r="AR20"/>
  <c r="AP22"/>
  <c r="AK15" i="5"/>
  <c r="AI15"/>
  <c r="AB12"/>
  <c r="AC20"/>
  <c r="Z13"/>
  <c r="Y19"/>
  <c r="Y23"/>
  <c r="AB13"/>
  <c r="AC17"/>
  <c r="AA19"/>
  <c r="Y21"/>
  <c r="AB22"/>
  <c r="AA17"/>
  <c r="Z22"/>
  <c r="AC13"/>
  <c r="Z17"/>
  <c r="AC18"/>
  <c r="AA20"/>
  <c r="Y22"/>
  <c r="AB23"/>
  <c r="I16" i="6"/>
  <c r="J14"/>
  <c r="J17"/>
  <c r="J19"/>
  <c r="J21"/>
  <c r="I17"/>
  <c r="I22"/>
  <c r="K14"/>
  <c r="K17"/>
  <c r="K19"/>
  <c r="K21"/>
  <c r="L9"/>
  <c r="L17"/>
  <c r="L21"/>
  <c r="O12" i="7"/>
  <c r="S12"/>
  <c r="R13"/>
  <c r="Q14"/>
  <c r="W10"/>
  <c r="U13"/>
  <c r="T14"/>
  <c r="X14"/>
  <c r="Q13"/>
  <c r="Q10"/>
  <c r="O13"/>
  <c r="R14"/>
  <c r="V10"/>
  <c r="V13"/>
  <c r="L9" i="8"/>
  <c r="O13"/>
  <c r="K16"/>
  <c r="O18"/>
  <c r="M21"/>
  <c r="N11"/>
  <c r="L17"/>
  <c r="N20"/>
  <c r="N9"/>
  <c r="P11"/>
  <c r="L13"/>
  <c r="N14"/>
  <c r="P16"/>
  <c r="L18"/>
  <c r="N19"/>
  <c r="P20"/>
  <c r="P17"/>
  <c r="P21"/>
  <c r="M11"/>
  <c r="K14"/>
  <c r="M16"/>
  <c r="O17"/>
  <c r="K19"/>
  <c r="M20"/>
  <c r="O21"/>
  <c r="J14" i="10"/>
  <c r="J19" i="11"/>
  <c r="H17"/>
  <c r="I18"/>
  <c r="I19"/>
  <c r="J12"/>
  <c r="J16"/>
  <c r="H13"/>
  <c r="H9"/>
  <c r="Z12" i="12"/>
  <c r="Z18"/>
  <c r="AC18"/>
  <c r="Y22"/>
  <c r="AA21"/>
  <c r="AA17"/>
  <c r="AB20"/>
  <c r="AC23"/>
  <c r="AB12"/>
  <c r="AA18"/>
  <c r="Y20"/>
  <c r="AB21"/>
  <c r="Z23"/>
  <c r="AC12"/>
  <c r="Y17"/>
  <c r="AB18"/>
  <c r="Z20"/>
  <c r="AC21"/>
  <c r="AA23"/>
  <c r="AE10"/>
  <c r="AE17"/>
  <c r="AH17"/>
  <c r="AD21"/>
  <c r="AE20"/>
  <c r="AF10"/>
  <c r="AH18"/>
  <c r="AE12"/>
  <c r="AG19"/>
  <c r="AH22"/>
  <c r="AF12"/>
  <c r="AF17"/>
  <c r="AD19"/>
  <c r="AG20"/>
  <c r="AE22"/>
  <c r="AH23"/>
  <c r="AG12"/>
  <c r="AF18"/>
  <c r="AD20"/>
  <c r="AG21"/>
  <c r="AE23"/>
  <c r="W19"/>
  <c r="W17"/>
  <c r="U19"/>
  <c r="X20"/>
  <c r="V22"/>
  <c r="V17"/>
  <c r="W20"/>
  <c r="U18"/>
  <c r="X19"/>
  <c r="T21"/>
  <c r="X21"/>
  <c r="W22"/>
  <c r="V23"/>
  <c r="J18" i="13"/>
  <c r="J20"/>
  <c r="J22"/>
  <c r="K18"/>
  <c r="K20"/>
  <c r="K22"/>
  <c r="L18"/>
  <c r="L20"/>
  <c r="L22"/>
  <c r="K17" i="14"/>
  <c r="M17"/>
  <c r="P17"/>
  <c r="P16"/>
  <c r="O17"/>
  <c r="O18"/>
  <c r="O20"/>
  <c r="K21"/>
  <c r="L21"/>
  <c r="P22"/>
  <c r="N20"/>
  <c r="N19"/>
  <c r="N21"/>
  <c r="O22"/>
  <c r="O16"/>
  <c r="L19"/>
  <c r="K20"/>
  <c r="AD10" i="5"/>
  <c r="AH10"/>
  <c r="AG12"/>
  <c r="AF13"/>
  <c r="AF15"/>
  <c r="AG10"/>
  <c r="AH12"/>
  <c r="AG15"/>
  <c r="Q10" i="3"/>
  <c r="Q15"/>
  <c r="R10"/>
  <c r="P12" i="19"/>
  <c r="N15"/>
  <c r="J14" i="2"/>
  <c r="AP13" i="5"/>
  <c r="AQ14"/>
  <c r="AP15"/>
  <c r="AO13"/>
  <c r="AP14"/>
  <c r="AO15"/>
  <c r="T10" i="7"/>
  <c r="T13"/>
  <c r="W14"/>
  <c r="J19" i="1"/>
  <c r="H16"/>
  <c r="I21"/>
  <c r="V15" i="3"/>
  <c r="T14"/>
  <c r="X14"/>
  <c r="W15"/>
  <c r="AL18" i="5"/>
  <c r="AJ23"/>
  <c r="AK18"/>
  <c r="AM15"/>
  <c r="J9" i="10"/>
  <c r="AJ22" i="5"/>
  <c r="AM22"/>
  <c r="AL19"/>
  <c r="J11" i="1"/>
  <c r="H13"/>
  <c r="H18"/>
  <c r="I16"/>
  <c r="J17"/>
  <c r="I20"/>
  <c r="J21"/>
  <c r="AM19" i="5"/>
  <c r="AM14"/>
  <c r="AI18"/>
  <c r="AM18"/>
  <c r="AL23"/>
  <c r="O22" i="8"/>
  <c r="L20" i="10"/>
  <c r="N22"/>
  <c r="M18"/>
  <c r="S17" i="7"/>
  <c r="O22"/>
  <c r="S19"/>
  <c r="O23"/>
  <c r="AH17" i="5"/>
  <c r="AF19"/>
  <c r="AG22"/>
  <c r="S18" i="3"/>
  <c r="R20"/>
  <c r="S23"/>
  <c r="AP17" i="5"/>
  <c r="AO18"/>
  <c r="AR19"/>
  <c r="AP21"/>
  <c r="AN23"/>
  <c r="U18" i="7"/>
  <c r="X19"/>
  <c r="V21"/>
  <c r="X23"/>
  <c r="W18" i="3"/>
  <c r="V19"/>
  <c r="U20"/>
  <c r="X21"/>
  <c r="V23"/>
  <c r="P9" i="14"/>
  <c r="O13"/>
  <c r="M12" i="10"/>
  <c r="R15" i="7"/>
  <c r="AA15" i="5"/>
  <c r="AB10" i="4"/>
  <c r="AM15"/>
  <c r="AP10"/>
  <c r="AK10"/>
  <c r="AF14"/>
  <c r="AF12"/>
  <c r="R12" i="3"/>
  <c r="P14"/>
  <c r="I11" i="6"/>
  <c r="N11" i="10"/>
  <c r="L13"/>
  <c r="K11" i="14"/>
  <c r="K12"/>
  <c r="AB15" i="12"/>
  <c r="X15"/>
  <c r="AL13" i="5"/>
  <c r="O13" i="3"/>
  <c r="K14" i="14"/>
  <c r="M12" i="8"/>
  <c r="I13" i="6"/>
  <c r="AE15" i="12"/>
  <c r="Q18" i="7" l="1"/>
  <c r="I20" i="11"/>
  <c r="N14" i="14"/>
  <c r="AO12" i="5"/>
  <c r="AD14" i="12"/>
  <c r="P12" i="14"/>
  <c r="W22" i="3"/>
  <c r="X17"/>
  <c r="W20" i="7"/>
  <c r="V17"/>
  <c r="X22"/>
  <c r="AO22" i="5"/>
  <c r="AQ20"/>
  <c r="P22" i="3"/>
  <c r="S19"/>
  <c r="Q17"/>
  <c r="S22"/>
  <c r="P21"/>
  <c r="AF23" i="5"/>
  <c r="AH21"/>
  <c r="AE20"/>
  <c r="AG18"/>
  <c r="Q21" i="7"/>
  <c r="P18"/>
  <c r="Q20"/>
  <c r="X19" i="3"/>
  <c r="P23"/>
  <c r="N21" i="10"/>
  <c r="L19"/>
  <c r="N17"/>
  <c r="K16"/>
  <c r="J22"/>
  <c r="L9" i="14"/>
  <c r="P22" i="8"/>
  <c r="L11" i="2"/>
  <c r="I12" i="11"/>
  <c r="I21"/>
  <c r="L19" i="6"/>
  <c r="L14"/>
  <c r="K11"/>
  <c r="AK19" i="5"/>
  <c r="L18" i="6"/>
  <c r="K18"/>
  <c r="M13" i="19"/>
  <c r="I12" i="2"/>
  <c r="I9"/>
  <c r="O14" i="19"/>
  <c r="K13" i="2"/>
  <c r="AH14" i="12"/>
  <c r="P13" i="14"/>
  <c r="T17" i="3"/>
  <c r="U22"/>
  <c r="V22"/>
  <c r="U19"/>
  <c r="V18"/>
  <c r="T23" i="7"/>
  <c r="W23"/>
  <c r="U21"/>
  <c r="X18"/>
  <c r="T18"/>
  <c r="AR23" i="5"/>
  <c r="AN19"/>
  <c r="AR22"/>
  <c r="AN22"/>
  <c r="AO17"/>
  <c r="O19" i="3"/>
  <c r="R23"/>
  <c r="O22"/>
  <c r="R19"/>
  <c r="P17"/>
  <c r="AD21" i="5"/>
  <c r="AD17"/>
  <c r="AF22"/>
  <c r="AH20"/>
  <c r="AD20"/>
  <c r="AF18"/>
  <c r="AG17"/>
  <c r="R22" i="7"/>
  <c r="O21"/>
  <c r="Q19"/>
  <c r="P23"/>
  <c r="O20"/>
  <c r="X23" i="3"/>
  <c r="T23"/>
  <c r="U18"/>
  <c r="W23"/>
  <c r="X22"/>
  <c r="T22"/>
  <c r="U21"/>
  <c r="W19"/>
  <c r="U17"/>
  <c r="W22" i="7"/>
  <c r="U20"/>
  <c r="W18"/>
  <c r="U23"/>
  <c r="W21"/>
  <c r="T20"/>
  <c r="V18"/>
  <c r="AQ22" i="5"/>
  <c r="AO20"/>
  <c r="AQ18"/>
  <c r="AO23"/>
  <c r="AQ21"/>
  <c r="AO19"/>
  <c r="AQ17"/>
  <c r="M20" i="19"/>
  <c r="I19" i="2"/>
  <c r="M18" i="19"/>
  <c r="I17" i="2"/>
  <c r="R22" i="3"/>
  <c r="P20"/>
  <c r="R18"/>
  <c r="S17"/>
  <c r="O17"/>
  <c r="R21"/>
  <c r="O20"/>
  <c r="Q18"/>
  <c r="AE22" i="5"/>
  <c r="AG20"/>
  <c r="AE18"/>
  <c r="AF17"/>
  <c r="AH22"/>
  <c r="AD22"/>
  <c r="AF20"/>
  <c r="AH18"/>
  <c r="AD18"/>
  <c r="S23" i="7"/>
  <c r="R20"/>
  <c r="O19"/>
  <c r="Q23"/>
  <c r="P20"/>
  <c r="S20"/>
  <c r="R17"/>
  <c r="J21" i="10"/>
  <c r="N18"/>
  <c r="J18"/>
  <c r="L16"/>
  <c r="L21"/>
  <c r="N19"/>
  <c r="J19"/>
  <c r="L17"/>
  <c r="M16"/>
  <c r="N20"/>
  <c r="J20"/>
  <c r="N16"/>
  <c r="J16"/>
  <c r="O9" i="14"/>
  <c r="H22" i="11"/>
  <c r="K20" i="10"/>
  <c r="M21"/>
  <c r="M17"/>
  <c r="AP12" i="5"/>
  <c r="J13" i="2"/>
  <c r="P10" i="19"/>
  <c r="O20"/>
  <c r="M14"/>
  <c r="M12"/>
  <c r="P13" i="3"/>
  <c r="K13" i="14"/>
  <c r="N13"/>
  <c r="L12"/>
  <c r="M14"/>
  <c r="O11"/>
  <c r="U15" i="12"/>
  <c r="AH15"/>
  <c r="AA15"/>
  <c r="I22" i="11"/>
  <c r="P12" i="8"/>
  <c r="P21" i="7"/>
  <c r="Q22"/>
  <c r="AR10" i="4"/>
  <c r="AO10"/>
  <c r="Y10"/>
  <c r="AI15"/>
  <c r="AM10"/>
  <c r="AJ10"/>
  <c r="AG14"/>
  <c r="AE12"/>
  <c r="S12" i="3"/>
  <c r="Q14"/>
  <c r="I19" i="1"/>
  <c r="J16"/>
  <c r="L14" i="2"/>
  <c r="M13" i="10"/>
  <c r="J12"/>
  <c r="O15" i="19"/>
  <c r="L11" i="10"/>
  <c r="J13"/>
  <c r="N13" i="19"/>
  <c r="N12" i="8"/>
  <c r="AR12" i="5"/>
  <c r="AM13"/>
  <c r="H21" i="1"/>
  <c r="J22"/>
  <c r="I17"/>
  <c r="H11"/>
  <c r="W21" i="3"/>
  <c r="J18" i="1"/>
  <c r="I11"/>
  <c r="AR18" i="5"/>
  <c r="P14" i="19"/>
  <c r="P13"/>
  <c r="N12"/>
  <c r="J9" i="2"/>
  <c r="O13" i="19"/>
  <c r="O10"/>
  <c r="Q21" i="3"/>
  <c r="Q12"/>
  <c r="P12"/>
  <c r="L14" i="14"/>
  <c r="N11"/>
  <c r="O14"/>
  <c r="AG15" i="12"/>
  <c r="AG14"/>
  <c r="AF14"/>
  <c r="W15"/>
  <c r="I13" i="11"/>
  <c r="J9"/>
  <c r="H19"/>
  <c r="J18"/>
  <c r="I17"/>
  <c r="I16"/>
  <c r="M22" i="8"/>
  <c r="K12"/>
  <c r="R23" i="7"/>
  <c r="Q15"/>
  <c r="L11" i="6"/>
  <c r="K13"/>
  <c r="J13"/>
  <c r="I19"/>
  <c r="AB15" i="5"/>
  <c r="AN10" i="4"/>
  <c r="AC10"/>
  <c r="Z10"/>
  <c r="AA10"/>
  <c r="AL10"/>
  <c r="AJ15"/>
  <c r="AG12"/>
  <c r="AD12"/>
  <c r="AI10"/>
  <c r="Q13" i="3"/>
  <c r="O12"/>
  <c r="H19" i="1"/>
  <c r="M11" i="10"/>
  <c r="O12" i="19"/>
  <c r="I14" i="6"/>
  <c r="M15" i="19"/>
  <c r="AI13" i="5"/>
  <c r="H14" i="11"/>
  <c r="O12" i="14"/>
  <c r="I9" i="1"/>
  <c r="J14"/>
  <c r="AN12" i="5"/>
  <c r="P14" i="14"/>
  <c r="T21" i="3"/>
  <c r="U23"/>
  <c r="X20"/>
  <c r="T20"/>
  <c r="W17"/>
  <c r="T19" i="7"/>
  <c r="T22"/>
  <c r="V20"/>
  <c r="W19"/>
  <c r="U17"/>
  <c r="AQ23" i="5"/>
  <c r="AO21"/>
  <c r="AP20"/>
  <c r="AQ19"/>
  <c r="AN18"/>
  <c r="O23" i="19"/>
  <c r="K22" i="2"/>
  <c r="O17" i="19"/>
  <c r="K16" i="2"/>
  <c r="Q20" i="3"/>
  <c r="O18"/>
  <c r="AE23" i="5"/>
  <c r="AG21"/>
  <c r="AE19"/>
  <c r="S18" i="7"/>
  <c r="R21"/>
  <c r="V21" i="3"/>
  <c r="T19"/>
  <c r="V17"/>
  <c r="V20"/>
  <c r="X18"/>
  <c r="T18"/>
  <c r="V23" i="7"/>
  <c r="X21"/>
  <c r="T21"/>
  <c r="V19"/>
  <c r="X17"/>
  <c r="T17"/>
  <c r="V22"/>
  <c r="U22"/>
  <c r="X20"/>
  <c r="U19"/>
  <c r="W17"/>
  <c r="AP23" i="5"/>
  <c r="AR21"/>
  <c r="AN21"/>
  <c r="AP19"/>
  <c r="AR17"/>
  <c r="AN17"/>
  <c r="AP22"/>
  <c r="AR20"/>
  <c r="AN20"/>
  <c r="AP18"/>
  <c r="N22" i="19"/>
  <c r="J21" i="2"/>
  <c r="J18"/>
  <c r="I20"/>
  <c r="Q23" i="3"/>
  <c r="S21"/>
  <c r="O21"/>
  <c r="Q19"/>
  <c r="Q22"/>
  <c r="S20"/>
  <c r="R17"/>
  <c r="AH23" i="5"/>
  <c r="AD23"/>
  <c r="AF21"/>
  <c r="AH19"/>
  <c r="AD19"/>
  <c r="AG23"/>
  <c r="AE21"/>
  <c r="AG19"/>
  <c r="AE17"/>
  <c r="P22" i="7"/>
  <c r="Q17"/>
  <c r="S22"/>
  <c r="O18"/>
  <c r="S21"/>
  <c r="R18"/>
  <c r="O17"/>
  <c r="P19"/>
  <c r="J17" i="10"/>
  <c r="K21"/>
  <c r="M19"/>
  <c r="K17"/>
  <c r="T15" i="7"/>
  <c r="K22" i="10"/>
  <c r="M20"/>
  <c r="K18"/>
  <c r="L22"/>
  <c r="L18"/>
  <c r="W15" i="7"/>
  <c r="N9" i="14"/>
  <c r="N22" i="8"/>
  <c r="AJ13" i="5"/>
  <c r="M22" i="10"/>
  <c r="K19"/>
  <c r="AK13" i="5"/>
  <c r="W20" i="3"/>
  <c r="H12" i="1"/>
  <c r="N14" i="19"/>
  <c r="L9" i="2"/>
  <c r="K19"/>
  <c r="I13"/>
  <c r="I11"/>
  <c r="S14" i="3"/>
  <c r="P19"/>
  <c r="M12" i="14"/>
  <c r="P11"/>
  <c r="T15" i="12"/>
  <c r="V15"/>
  <c r="AE14"/>
  <c r="AF15"/>
  <c r="AC15"/>
  <c r="H12" i="11"/>
  <c r="H21"/>
  <c r="J17"/>
  <c r="J22"/>
  <c r="L22" i="8"/>
  <c r="R19" i="7"/>
  <c r="S15"/>
  <c r="P15"/>
  <c r="J11" i="6"/>
  <c r="I21"/>
  <c r="Y15" i="5"/>
  <c r="AL15" i="4"/>
  <c r="AH14"/>
  <c r="I13" i="1"/>
  <c r="P15" i="19"/>
  <c r="K13" i="10"/>
  <c r="L11" i="14"/>
  <c r="R13" i="3"/>
  <c r="L12" i="8"/>
  <c r="K14" i="2"/>
  <c r="K12" i="10"/>
  <c r="N13"/>
  <c r="O12" i="8"/>
  <c r="J12" i="2"/>
  <c r="I18" i="1"/>
  <c r="J13"/>
  <c r="N12" i="10"/>
  <c r="H17" i="1"/>
  <c r="M9" i="14"/>
  <c r="L13" i="2"/>
  <c r="L12"/>
  <c r="J11"/>
  <c r="N10" i="19"/>
  <c r="K12" i="2"/>
  <c r="K9"/>
  <c r="O23" i="3"/>
  <c r="P18"/>
  <c r="O14"/>
  <c r="R14"/>
  <c r="M13" i="14"/>
  <c r="L13"/>
  <c r="M11"/>
  <c r="N12"/>
  <c r="AD15" i="12"/>
  <c r="Z15"/>
  <c r="Y15"/>
  <c r="H18" i="11"/>
  <c r="I14"/>
  <c r="I9"/>
  <c r="J13"/>
  <c r="J21"/>
  <c r="H20"/>
  <c r="J20"/>
  <c r="K11" i="10"/>
  <c r="K22" i="8"/>
  <c r="P17" i="7"/>
  <c r="O15"/>
  <c r="L20" i="6"/>
  <c r="L16"/>
  <c r="I18"/>
  <c r="K20"/>
  <c r="K16"/>
  <c r="I20"/>
  <c r="I9"/>
  <c r="AC15" i="5"/>
  <c r="Z15"/>
  <c r="AQ10" i="4"/>
  <c r="AK15"/>
  <c r="AE14"/>
  <c r="AD14"/>
  <c r="AH12"/>
  <c r="S13" i="3"/>
  <c r="J20" i="1"/>
  <c r="J14" i="11"/>
  <c r="H11"/>
  <c r="K11" i="2"/>
  <c r="L12" i="10"/>
  <c r="J11"/>
  <c r="L13" i="6"/>
  <c r="I14" i="2"/>
  <c r="K9" i="14"/>
  <c r="AQ12" i="5"/>
  <c r="N19" i="19" l="1"/>
  <c r="N21"/>
  <c r="AM21" i="5"/>
  <c r="AK21"/>
  <c r="AL21"/>
  <c r="AJ21"/>
  <c r="AI21"/>
  <c r="AJ20"/>
  <c r="AM20"/>
  <c r="AK20"/>
  <c r="AL20"/>
  <c r="AI20"/>
  <c r="O19" i="19"/>
  <c r="P19"/>
  <c r="P21"/>
  <c r="P23"/>
  <c r="I15" i="13"/>
  <c r="J15"/>
  <c r="K15"/>
  <c r="L15"/>
  <c r="V10" i="3"/>
  <c r="T10"/>
  <c r="U10"/>
  <c r="X10"/>
  <c r="W10"/>
  <c r="J12" i="6"/>
  <c r="L12"/>
  <c r="I12"/>
  <c r="K12"/>
  <c r="Z14" i="12"/>
  <c r="Y14"/>
  <c r="AC14"/>
  <c r="AB14"/>
  <c r="AA14"/>
  <c r="T12" i="3"/>
  <c r="U12"/>
  <c r="V12"/>
  <c r="X12"/>
  <c r="W12"/>
  <c r="U14" i="12"/>
  <c r="V14"/>
  <c r="X14"/>
  <c r="T14"/>
  <c r="W14"/>
  <c r="AE13"/>
  <c r="AD13"/>
  <c r="AH13"/>
  <c r="AF13"/>
  <c r="AG13"/>
  <c r="I12" i="13"/>
  <c r="K12"/>
  <c r="L12"/>
  <c r="J12"/>
  <c r="V13" i="12"/>
  <c r="X13"/>
  <c r="W13"/>
  <c r="T13"/>
  <c r="U13"/>
  <c r="J9" i="1"/>
  <c r="V15" i="7"/>
  <c r="U15"/>
  <c r="M17" i="19"/>
  <c r="M19"/>
  <c r="M22"/>
  <c r="M23"/>
  <c r="N17"/>
  <c r="J17" i="2"/>
  <c r="N20" i="19"/>
  <c r="J22" i="2"/>
  <c r="O18" i="19"/>
  <c r="O21"/>
  <c r="O22"/>
  <c r="P17"/>
  <c r="P18"/>
  <c r="P20"/>
  <c r="P22"/>
  <c r="T13" i="3"/>
  <c r="W13"/>
  <c r="V13"/>
  <c r="X13"/>
  <c r="U13"/>
  <c r="AG14" i="5"/>
  <c r="AF14"/>
  <c r="AH14"/>
  <c r="AE14"/>
  <c r="AD14"/>
  <c r="Y13" i="12"/>
  <c r="AC13"/>
  <c r="AA13"/>
  <c r="AB13"/>
  <c r="Z13"/>
  <c r="M21" i="19"/>
  <c r="J20" i="2"/>
  <c r="K18"/>
  <c r="L18"/>
  <c r="L20"/>
  <c r="L22"/>
  <c r="X12" i="7"/>
  <c r="T12"/>
  <c r="V12"/>
  <c r="W12"/>
  <c r="U12"/>
  <c r="AO10" i="5"/>
  <c r="AQ10"/>
  <c r="AR10"/>
  <c r="AN10"/>
  <c r="AP10"/>
  <c r="AJ12"/>
  <c r="AI12"/>
  <c r="AM12"/>
  <c r="AL12"/>
  <c r="AK12"/>
  <c r="AB10" i="12"/>
  <c r="AC10"/>
  <c r="AA10"/>
  <c r="Y10"/>
  <c r="Z10"/>
  <c r="I13" i="13"/>
  <c r="J13"/>
  <c r="K13"/>
  <c r="L13"/>
  <c r="H14" i="1"/>
  <c r="I14"/>
  <c r="H9"/>
  <c r="H22"/>
  <c r="I22"/>
  <c r="X15" i="7"/>
  <c r="AL17" i="5"/>
  <c r="AJ17"/>
  <c r="AM17"/>
  <c r="AK17"/>
  <c r="AI17"/>
  <c r="I16" i="2"/>
  <c r="I18"/>
  <c r="I21"/>
  <c r="I22"/>
  <c r="J16"/>
  <c r="N18" i="19"/>
  <c r="J19" i="2"/>
  <c r="N23" i="19"/>
  <c r="K17" i="2"/>
  <c r="K20"/>
  <c r="K21"/>
  <c r="L16"/>
  <c r="L17"/>
  <c r="L19"/>
  <c r="L21"/>
  <c r="K10" i="13"/>
  <c r="I10"/>
  <c r="J10"/>
  <c r="L10"/>
  <c r="AJ10" i="5"/>
  <c r="AK10"/>
  <c r="AI10"/>
  <c r="AM10"/>
  <c r="AL10"/>
  <c r="J12" i="1"/>
  <c r="I12"/>
  <c r="Y14" i="5" l="1"/>
  <c r="AB14"/>
  <c r="Z14"/>
  <c r="AC14"/>
  <c r="AA14"/>
  <c r="Y10"/>
  <c r="Z10"/>
  <c r="AA10"/>
  <c r="AC10"/>
  <c r="AB10"/>
  <c r="T12" i="12" l="1"/>
  <c r="X12"/>
  <c r="W12"/>
  <c r="U12"/>
  <c r="V12"/>
  <c r="X10"/>
  <c r="W10"/>
  <c r="U10"/>
  <c r="T10"/>
  <c r="V10"/>
</calcChain>
</file>

<file path=xl/sharedStrings.xml><?xml version="1.0" encoding="utf-8"?>
<sst xmlns="http://schemas.openxmlformats.org/spreadsheetml/2006/main" count="1135" uniqueCount="132">
  <si>
    <t>Total</t>
  </si>
  <si>
    <t>Micro</t>
  </si>
  <si>
    <t>Pessoal ao serviço</t>
  </si>
  <si>
    <t>Volume de negócios</t>
  </si>
  <si>
    <t>Empresas</t>
  </si>
  <si>
    <t>%</t>
  </si>
  <si>
    <t>&gt;</t>
  </si>
  <si>
    <t>Index</t>
  </si>
  <si>
    <t>Fast and Exceptional Enterprise Survey – COVID-19</t>
  </si>
  <si>
    <t>Table 0. Summary of Sample and Answers</t>
  </si>
  <si>
    <t>Aggregation</t>
  </si>
  <si>
    <t>Sample</t>
  </si>
  <si>
    <t>Respondents</t>
  </si>
  <si>
    <t>Respondents as a percentage of the sample</t>
  </si>
  <si>
    <t>Enterprises</t>
  </si>
  <si>
    <t>Persons employed</t>
  </si>
  <si>
    <t>Turnover</t>
  </si>
  <si>
    <t>Number</t>
  </si>
  <si>
    <t>Unit: %</t>
  </si>
  <si>
    <t>Size-class</t>
  </si>
  <si>
    <t>Small</t>
  </si>
  <si>
    <t>Medium</t>
  </si>
  <si>
    <t>Large</t>
  </si>
  <si>
    <t>Economic activity</t>
  </si>
  <si>
    <t>Manufacturing and energy</t>
  </si>
  <si>
    <t>Construction and real estate</t>
  </si>
  <si>
    <t>Trade</t>
  </si>
  <si>
    <t>Transportation and storage</t>
  </si>
  <si>
    <t>Accommodation and food services</t>
  </si>
  <si>
    <t>Information and communication</t>
  </si>
  <si>
    <t>Other services</t>
  </si>
  <si>
    <t>Response rate</t>
  </si>
  <si>
    <t>Enterprises with main activity in sections B to E of NACE Rev.2</t>
  </si>
  <si>
    <t>Enterprises with main activity in sections F  and L of NACE Rev.2</t>
  </si>
  <si>
    <t>Enterprises with main activity in section G of NACE Rev.2</t>
  </si>
  <si>
    <t>Enterprises with main activity in section H of NACE Rev.2</t>
  </si>
  <si>
    <t>Enterprises with main activity in section I of NACE Rev.2</t>
  </si>
  <si>
    <t>Enterprises with main activity in section J of NACE Rev.2</t>
  </si>
  <si>
    <t>Enterprises with main activity in sections M, N, P, Q, R e S of NACE Rev.2</t>
  </si>
  <si>
    <t>Remains, even partially, in production or operation</t>
  </si>
  <si>
    <t>Closed temporarily</t>
  </si>
  <si>
    <t>Closed efinitively</t>
  </si>
  <si>
    <t>Unit: percentage of enterprises</t>
  </si>
  <si>
    <t>Distributive trade</t>
  </si>
  <si>
    <t>Unit: number of enterprises</t>
  </si>
  <si>
    <t>Table 1. What situation best describes your enterprise this week?</t>
  </si>
  <si>
    <t>Yes, a reduction</t>
  </si>
  <si>
    <t>Yes, an increase</t>
  </si>
  <si>
    <t>Has no impact</t>
  </si>
  <si>
    <t>Does not know / does not answer</t>
  </si>
  <si>
    <t>Reduction</t>
  </si>
  <si>
    <t>Increase</t>
  </si>
  <si>
    <t>Less than 10%</t>
  </si>
  <si>
    <t>Between 10% and 25%</t>
  </si>
  <si>
    <t>Between 26% and 50%</t>
  </si>
  <si>
    <t>Between 51% and 75%</t>
  </si>
  <si>
    <t>Over 75%</t>
  </si>
  <si>
    <t>Table 2.1 This week, please indicate the best estimate for the reduction or increase in your enterprise's turnover:</t>
  </si>
  <si>
    <t>Table 2. This week, is the COVID-19 pandemic having an impact on your enterprise's turnover?</t>
  </si>
  <si>
    <t>Restrictions in the context of the emergency state</t>
  </si>
  <si>
    <t>Unexpected shortage of staff</t>
  </si>
  <si>
    <t>Supply chain problems</t>
  </si>
  <si>
    <t>Absence of orders/clients</t>
  </si>
  <si>
    <t>Too much impact</t>
  </si>
  <si>
    <t>Some impact</t>
  </si>
  <si>
    <t>No impact</t>
  </si>
  <si>
    <t>Not applicable</t>
  </si>
  <si>
    <t>Table 3.1 What is the impact of the following reasons for reducing the turnover of your enterprise?</t>
  </si>
  <si>
    <t>Table 3.2 What is the impact of the following reasons for the definitive closure of your enterprise?</t>
  </si>
  <si>
    <t>Table 4. This week, is the COVID-19 pandemic having an impact on the number of persons effectively working in your enterprise?</t>
  </si>
  <si>
    <t>Table 4.1 This week, please indicate the best estimate for the reduction or increase in persons employed by your enterprise:</t>
  </si>
  <si>
    <t>Simplified layoff</t>
  </si>
  <si>
    <t>Dismissal of the staff with permanent contracts</t>
  </si>
  <si>
    <t>Non-renewal of fixed-term contracts</t>
  </si>
  <si>
    <t>Absences due to the state of emergency, because of illness or to support the family</t>
  </si>
  <si>
    <t>None of the above</t>
  </si>
  <si>
    <t>Table 5. Regarding the answer to the previous question, which of the following situations is more relevant to reducing the number of persons employed effectively working?</t>
  </si>
  <si>
    <t>Table 6. Has your enterprise benefited or is planning to benefit from one or more of the following measures presented by the Government due to the COVID-19 pandemic?</t>
  </si>
  <si>
    <t>Has already benefit</t>
  </si>
  <si>
    <t>Planning to benefit</t>
  </si>
  <si>
    <t>Has not benefited or plans to benefit</t>
  </si>
  <si>
    <t>Not eligible</t>
  </si>
  <si>
    <t>Moratorium for the payment of interests and principal on existing loans</t>
  </si>
  <si>
    <t>Other measures</t>
  </si>
  <si>
    <t>Suspension of the payment of tax and contributory obligations</t>
  </si>
  <si>
    <t>Access to new low-interest loans or State guarantees</t>
  </si>
  <si>
    <t>Less than one month</t>
  </si>
  <si>
    <t>One or two months</t>
  </si>
  <si>
    <t>Three to six months</t>
  </si>
  <si>
    <t>Over six months</t>
  </si>
  <si>
    <t>Table 7. In the absence of additional liquidity support measures, how long can your enterprise remain in activity under current circumstances?</t>
  </si>
  <si>
    <t>Yes</t>
  </si>
  <si>
    <t>No</t>
  </si>
  <si>
    <t>Table 8. Last week, due to the effects of the COVID-19 pandemic, did your enterprise increase its use of bank credit or other types of credit?</t>
  </si>
  <si>
    <t>Credit from financial institutions</t>
  </si>
  <si>
    <t>Supplier credit</t>
  </si>
  <si>
    <t>Other</t>
  </si>
  <si>
    <t>More burdensome</t>
  </si>
  <si>
    <t>Similar</t>
  </si>
  <si>
    <t>More favourable</t>
  </si>
  <si>
    <t>Table 8.1 Last week, please indicate under what conditions the company accessed the credit, compared to those previously practiced:</t>
  </si>
  <si>
    <t>Did not increasthe credit:</t>
  </si>
  <si>
    <t>Because not intend to</t>
  </si>
  <si>
    <t>Because the conditions were unfavourable</t>
  </si>
  <si>
    <t>Because didn't found funders</t>
  </si>
  <si>
    <t>Other reasons</t>
  </si>
  <si>
    <t>Table 8.2 Last week, indicate why the enterprise did not increase the credit:</t>
  </si>
  <si>
    <t>Table 9. This week the prices charged by your enterprise should:</t>
  </si>
  <si>
    <t>Increase a lot</t>
  </si>
  <si>
    <t>Increase slightly</t>
  </si>
  <si>
    <t>Stay about the same</t>
  </si>
  <si>
    <t>Fall a lot</t>
  </si>
  <si>
    <t>Fall slightly</t>
  </si>
  <si>
    <t>Table 10. Technical note</t>
  </si>
  <si>
    <t>Table 2A. Due to the COVID-19 pandemic is the enterprise modifying/diversifying the way it develops its activity?</t>
  </si>
  <si>
    <t>Diversification/modification of production</t>
  </si>
  <si>
    <t>Change/reinforce distribution channels (online, takeaway...)</t>
  </si>
  <si>
    <t>Yes, totally</t>
  </si>
  <si>
    <t>Yes, partially</t>
  </si>
  <si>
    <t>&lt;&lt; back</t>
  </si>
  <si>
    <t>Enterprises with number of persons employed &lt; 10 and turnover ≤ 2 millions euros</t>
  </si>
  <si>
    <t>Enterprises with number of persons employed  &lt; 50, turnover  ≤ 10 mllions  euros and is not micro enterprise</t>
  </si>
  <si>
    <t>Enterprises with number of persons employed&lt; 250 and  turnover  ≤ 50 mllions euros and is not micro or small enterprise</t>
  </si>
  <si>
    <t>Enterprises with number of persons employed  ≥ 250 or turnover &gt; 50 million euros</t>
  </si>
  <si>
    <t>Exporting profile</t>
  </si>
  <si>
    <t>With exporting profile</t>
  </si>
  <si>
    <t>Without exporting profile</t>
  </si>
  <si>
    <t>millions €</t>
  </si>
  <si>
    <t>Enterprises that do NOT export goods and services or Enterprises that despite exporting goods and services do NOT cumply with  the following:
(i) Enterprises  in which at least 50% of turnover comes from exports of goods and services, or;
(ii) Enterprises in which at least 10% of turnover comes from exports of goods and services and the export value of goods and services exceeds € 150,000.</t>
  </si>
  <si>
    <t>Enterprises that do export goods and services and do cumply with  the following:
(i) Enterprises  in which at least 50% of turnover comes from exports of goods and services, or;
(ii) Enterprises in which at least 10% of turnover comes from exports of goods and services and the export value of goods and services exceeds € 150,000.</t>
  </si>
  <si>
    <t>Week from 20 to 24 April 2020</t>
  </si>
  <si>
    <t>UPDATE WITH WEEK END DATA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</si>
</sst>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4"/>
      <color theme="8" tint="-0.499984740745262"/>
      <name val="Arial"/>
      <family val="2"/>
    </font>
    <font>
      <sz val="8"/>
      <color theme="1"/>
      <name val="Calibri"/>
      <family val="2"/>
      <scheme val="minor"/>
    </font>
    <font>
      <sz val="8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90691854609822"/>
      </left>
      <right/>
      <top/>
      <bottom/>
      <diagonal/>
    </border>
    <border>
      <left style="thick">
        <color theme="0" tint="-0.149906918546098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90691854609822"/>
      </right>
      <top/>
      <bottom/>
      <diagonal/>
    </border>
    <border>
      <left style="thin">
        <color theme="0" tint="-0.14996795556505021"/>
      </left>
      <right style="thick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ck">
        <color theme="0" tint="-0.1498764000366222"/>
      </right>
      <top/>
      <bottom/>
      <diagonal/>
    </border>
    <border>
      <left style="thin">
        <color theme="0" tint="-0.14996795556505021"/>
      </left>
      <right style="thick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6795556505021"/>
      </bottom>
      <diagonal/>
    </border>
    <border>
      <left style="thick">
        <color theme="0" tint="-0.1498764000366222"/>
      </left>
      <right/>
      <top/>
      <bottom/>
      <diagonal/>
    </border>
    <border>
      <left/>
      <right style="thick">
        <color theme="0" tint="-0.1498458815271462"/>
      </right>
      <top/>
      <bottom/>
      <diagonal/>
    </border>
    <border>
      <left style="thick">
        <color theme="0" tint="-0.14987640003662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 tint="-0.14984588152714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ck">
        <color theme="0" tint="-0.14987640003662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0" tint="-0.14987640003662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ck">
        <color theme="0" tint="-0.149845881527146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ck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ck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149845881527146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vertical="center"/>
    </xf>
    <xf numFmtId="1" fontId="2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0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3" fontId="2" fillId="2" borderId="23" xfId="0" applyNumberFormat="1" applyFont="1" applyFill="1" applyBorder="1" applyAlignment="1">
      <alignment vertical="center"/>
    </xf>
    <xf numFmtId="1" fontId="2" fillId="0" borderId="22" xfId="0" applyNumberFormat="1" applyFont="1" applyBorder="1" applyAlignment="1">
      <alignment wrapText="1"/>
    </xf>
    <xf numFmtId="3" fontId="2" fillId="0" borderId="23" xfId="0" applyNumberFormat="1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2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164" fontId="2" fillId="2" borderId="28" xfId="0" applyNumberFormat="1" applyFont="1" applyFill="1" applyBorder="1" applyAlignment="1">
      <alignment vertical="center"/>
    </xf>
    <xf numFmtId="164" fontId="2" fillId="0" borderId="27" xfId="0" applyNumberFormat="1" applyFont="1" applyBorder="1" applyAlignment="1">
      <alignment wrapText="1"/>
    </xf>
    <xf numFmtId="164" fontId="2" fillId="0" borderId="28" xfId="0" applyNumberFormat="1" applyFont="1" applyBorder="1" applyAlignment="1">
      <alignment vertical="center"/>
    </xf>
    <xf numFmtId="0" fontId="2" fillId="2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wrapText="1"/>
    </xf>
    <xf numFmtId="164" fontId="2" fillId="2" borderId="23" xfId="0" applyNumberFormat="1" applyFont="1" applyFill="1" applyBorder="1" applyAlignment="1">
      <alignment vertical="center"/>
    </xf>
    <xf numFmtId="164" fontId="2" fillId="2" borderId="35" xfId="0" applyNumberFormat="1" applyFont="1" applyFill="1" applyBorder="1" applyAlignment="1">
      <alignment vertical="center"/>
    </xf>
    <xf numFmtId="164" fontId="2" fillId="0" borderId="22" xfId="0" applyNumberFormat="1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164" fontId="2" fillId="0" borderId="23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164" fontId="2" fillId="2" borderId="42" xfId="0" applyNumberFormat="1" applyFont="1" applyFill="1" applyBorder="1" applyAlignment="1">
      <alignment vertical="center"/>
    </xf>
    <xf numFmtId="164" fontId="2" fillId="2" borderId="43" xfId="0" applyNumberFormat="1" applyFont="1" applyFill="1" applyBorder="1" applyAlignment="1">
      <alignment vertical="center"/>
    </xf>
    <xf numFmtId="164" fontId="2" fillId="0" borderId="40" xfId="0" applyNumberFormat="1" applyFont="1" applyBorder="1" applyAlignment="1">
      <alignment wrapText="1"/>
    </xf>
    <xf numFmtId="164" fontId="2" fillId="0" borderId="41" xfId="0" applyNumberFormat="1" applyFont="1" applyBorder="1" applyAlignment="1">
      <alignment wrapText="1"/>
    </xf>
    <xf numFmtId="164" fontId="2" fillId="0" borderId="4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2" borderId="28" xfId="0" applyNumberFormat="1" applyFont="1" applyFill="1" applyBorder="1" applyAlignment="1">
      <alignment vertical="center"/>
    </xf>
    <xf numFmtId="1" fontId="2" fillId="0" borderId="27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/>
    </xf>
    <xf numFmtId="3" fontId="2" fillId="2" borderId="35" xfId="0" applyNumberFormat="1" applyFont="1" applyFill="1" applyBorder="1" applyAlignment="1">
      <alignment vertical="center"/>
    </xf>
    <xf numFmtId="1" fontId="2" fillId="0" borderId="34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vertical="center"/>
    </xf>
    <xf numFmtId="3" fontId="2" fillId="2" borderId="42" xfId="0" applyNumberFormat="1" applyFont="1" applyFill="1" applyBorder="1" applyAlignment="1">
      <alignment vertical="center"/>
    </xf>
    <xf numFmtId="3" fontId="2" fillId="2" borderId="43" xfId="0" applyNumberFormat="1" applyFont="1" applyFill="1" applyBorder="1" applyAlignment="1">
      <alignment vertical="center"/>
    </xf>
    <xf numFmtId="1" fontId="2" fillId="0" borderId="40" xfId="0" applyNumberFormat="1" applyFont="1" applyBorder="1" applyAlignment="1">
      <alignment wrapText="1"/>
    </xf>
    <xf numFmtId="1" fontId="2" fillId="0" borderId="41" xfId="0" applyNumberFormat="1" applyFont="1" applyBorder="1" applyAlignment="1">
      <alignment wrapText="1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164" fontId="2" fillId="2" borderId="47" xfId="0" applyNumberFormat="1" applyFont="1" applyFill="1" applyBorder="1" applyAlignment="1">
      <alignment vertical="center"/>
    </xf>
    <xf numFmtId="0" fontId="0" fillId="0" borderId="0" xfId="0" applyFill="1" applyBorder="1"/>
    <xf numFmtId="3" fontId="0" fillId="0" borderId="0" xfId="0" applyNumberFormat="1"/>
    <xf numFmtId="0" fontId="0" fillId="0" borderId="0" xfId="0" applyAlignment="1">
      <alignment horizontal="right"/>
    </xf>
    <xf numFmtId="0" fontId="4" fillId="0" borderId="0" xfId="1" applyAlignment="1">
      <alignment vertical="center"/>
    </xf>
    <xf numFmtId="0" fontId="0" fillId="0" borderId="0" xfId="0" applyFont="1"/>
    <xf numFmtId="0" fontId="2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2" borderId="28" xfId="0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2" fillId="0" borderId="48" xfId="0" applyFont="1" applyBorder="1" applyAlignment="1">
      <alignment horizontal="left" vertical="center" indent="1"/>
    </xf>
    <xf numFmtId="0" fontId="2" fillId="0" borderId="48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4" fillId="0" borderId="0" xfId="1"/>
    <xf numFmtId="164" fontId="2" fillId="0" borderId="1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4" fontId="2" fillId="0" borderId="42" xfId="0" applyNumberFormat="1" applyFont="1" applyBorder="1" applyAlignment="1">
      <alignment horizontal="right" vertical="center"/>
    </xf>
    <xf numFmtId="164" fontId="2" fillId="0" borderId="4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/>
    <xf numFmtId="0" fontId="2" fillId="2" borderId="1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showGridLines="0" tabSelected="1" zoomScaleNormal="100" workbookViewId="0">
      <selection activeCell="B1" sqref="B1"/>
    </sheetView>
  </sheetViews>
  <sheetFormatPr defaultRowHeight="15"/>
  <cols>
    <col min="1" max="1" width="3.42578125" style="67" customWidth="1"/>
    <col min="2" max="2" width="30" customWidth="1"/>
  </cols>
  <sheetData>
    <row r="1" spans="1:2" ht="18">
      <c r="B1" s="1" t="s">
        <v>8</v>
      </c>
    </row>
    <row r="2" spans="1:2" ht="18">
      <c r="B2" s="1" t="s">
        <v>130</v>
      </c>
    </row>
    <row r="4" spans="1:2" ht="18">
      <c r="B4" s="1" t="s">
        <v>7</v>
      </c>
    </row>
    <row r="6" spans="1:2" ht="19.5" customHeight="1">
      <c r="A6" s="67" t="s">
        <v>6</v>
      </c>
      <c r="B6" s="68" t="str">
        <f>Sample!B4</f>
        <v>Table 0. Summary of Sample and Answers</v>
      </c>
    </row>
    <row r="7" spans="1:2" ht="6.95" customHeight="1">
      <c r="B7" s="68"/>
    </row>
    <row r="8" spans="1:2" ht="19.5" customHeight="1">
      <c r="A8" s="67" t="s">
        <v>6</v>
      </c>
      <c r="B8" s="73" t="str">
        <f>'Q1'!B4</f>
        <v>Table 1. What situation best describes your enterprise this week?</v>
      </c>
    </row>
    <row r="9" spans="1:2" ht="19.5" customHeight="1">
      <c r="A9" s="67" t="s">
        <v>6</v>
      </c>
      <c r="B9" s="73" t="str">
        <f>+Q2A!B4</f>
        <v>Table 2A. Due to the COVID-19 pandemic is the enterprise modifying/diversifying the way it develops its activity?</v>
      </c>
    </row>
    <row r="10" spans="1:2" ht="19.5" customHeight="1">
      <c r="A10" s="67" t="s">
        <v>6</v>
      </c>
      <c r="B10" s="73" t="str">
        <f>'Q2'!B4</f>
        <v>Table 2. This week, is the COVID-19 pandemic having an impact on your enterprise's turnover?</v>
      </c>
    </row>
    <row r="11" spans="1:2" ht="19.5" customHeight="1">
      <c r="A11" s="67" t="s">
        <v>6</v>
      </c>
      <c r="B11" s="73" t="str">
        <f>+'Q21'!B4</f>
        <v>Table 2.1 This week, please indicate the best estimate for the reduction or increase in your enterprise's turnover:</v>
      </c>
    </row>
    <row r="12" spans="1:2" ht="19.5" customHeight="1">
      <c r="A12" s="67" t="s">
        <v>6</v>
      </c>
      <c r="B12" s="73" t="str">
        <f>+'Q31'!B4</f>
        <v>Table 3.1 What is the impact of the following reasons for reducing the turnover of your enterprise?</v>
      </c>
    </row>
    <row r="13" spans="1:2" ht="19.5" customHeight="1">
      <c r="A13" s="67" t="s">
        <v>6</v>
      </c>
      <c r="B13" s="73" t="str">
        <f>+'Q32'!B4</f>
        <v>Table 3.2 What is the impact of the following reasons for the definitive closure of your enterprise?</v>
      </c>
    </row>
    <row r="14" spans="1:2" ht="19.5" customHeight="1">
      <c r="A14" s="67" t="s">
        <v>6</v>
      </c>
      <c r="B14" s="73" t="str">
        <f>+'Q4'!B4</f>
        <v>Table 4. This week, is the COVID-19 pandemic having an impact on the number of persons effectively working in your enterprise?</v>
      </c>
    </row>
    <row r="15" spans="1:2" ht="19.5" customHeight="1">
      <c r="A15" s="67" t="s">
        <v>6</v>
      </c>
      <c r="B15" s="73" t="str">
        <f>+'Q41'!B4</f>
        <v>Table 4.1 This week, please indicate the best estimate for the reduction or increase in persons employed by your enterprise:</v>
      </c>
    </row>
    <row r="16" spans="1:2" ht="19.5" customHeight="1">
      <c r="A16" s="67" t="s">
        <v>6</v>
      </c>
      <c r="B16" s="73" t="str">
        <f>+'Q5'!B4</f>
        <v>Table 5. Regarding the answer to the previous question, which of the following situations is more relevant to reducing the number of persons employed effectively working?</v>
      </c>
    </row>
    <row r="17" spans="1:2" ht="19.5" customHeight="1">
      <c r="A17" s="67" t="s">
        <v>6</v>
      </c>
      <c r="B17" s="73" t="str">
        <f>+'Q6'!B4</f>
        <v>Table 6. Has your enterprise benefited or is planning to benefit from one or more of the following measures presented by the Government due to the COVID-19 pandemic?</v>
      </c>
    </row>
    <row r="18" spans="1:2" ht="19.5" customHeight="1">
      <c r="A18" s="67" t="s">
        <v>6</v>
      </c>
      <c r="B18" s="73" t="str">
        <f>+'Q7'!B4</f>
        <v>Table 7. In the absence of additional liquidity support measures, how long can your enterprise remain in activity under current circumstances?</v>
      </c>
    </row>
    <row r="19" spans="1:2" ht="19.5" customHeight="1">
      <c r="A19" s="67" t="s">
        <v>6</v>
      </c>
      <c r="B19" s="73" t="str">
        <f>+'Q8'!B4</f>
        <v>Table 8. Last week, due to the effects of the COVID-19 pandemic, did your enterprise increase its use of bank credit or other types of credit?</v>
      </c>
    </row>
    <row r="20" spans="1:2" ht="19.5" customHeight="1">
      <c r="A20" s="67" t="s">
        <v>6</v>
      </c>
      <c r="B20" s="73" t="str">
        <f>+'Q81'!B4</f>
        <v>Table 8.1 Last week, please indicate under what conditions the company accessed the credit, compared to those previously practiced:</v>
      </c>
    </row>
    <row r="21" spans="1:2" ht="19.5" customHeight="1">
      <c r="A21" s="67" t="s">
        <v>6</v>
      </c>
      <c r="B21" s="73" t="str">
        <f>+'Q82'!B4</f>
        <v>Table 8.2 Last week, indicate why the enterprise did not increase the credit:</v>
      </c>
    </row>
    <row r="22" spans="1:2" ht="19.5" customHeight="1">
      <c r="A22" s="67" t="s">
        <v>6</v>
      </c>
      <c r="B22" s="73" t="str">
        <f>+'Q9'!B4</f>
        <v>Table 9. This week the prices charged by your enterprise should:</v>
      </c>
    </row>
    <row r="23" spans="1:2" ht="6.95" customHeight="1">
      <c r="B23" s="68"/>
    </row>
    <row r="24" spans="1:2" ht="19.5" customHeight="1">
      <c r="A24" s="67" t="s">
        <v>6</v>
      </c>
      <c r="B24" s="73" t="str">
        <f>+Note!B4</f>
        <v>Table 10. Technical note</v>
      </c>
    </row>
    <row r="25" spans="1:2">
      <c r="B25" s="69"/>
    </row>
  </sheetData>
  <hyperlinks>
    <hyperlink ref="B6" location="Sample!A1" display="Sample!A1"/>
    <hyperlink ref="B8" location="'Q1'!A1" display="'Q1'!A1"/>
    <hyperlink ref="B10" location="'Q2'!A1" display="'Q2'!A1"/>
    <hyperlink ref="B11" location="'Q21'!A1" display="'Q21'!A1"/>
    <hyperlink ref="B12" location="'Q31'!A1" display="'Q31'!A1"/>
    <hyperlink ref="B13" location="'Q32'!A1" display="'Q32'!A1"/>
    <hyperlink ref="B14" location="'Q4'!A1" display="'Q4'!A1"/>
    <hyperlink ref="B15" location="'Q41'!A1" display="'Q41'!A1"/>
    <hyperlink ref="B16" location="'Q5'!A1" display="'Q5'!A1"/>
    <hyperlink ref="B17" location="'Q6'!A1" display="'Q6'!A1"/>
    <hyperlink ref="B18" location="'Q7'!A1" display="'Q7'!A1"/>
    <hyperlink ref="B19" location="'Q8'!A1" display="'Q8'!A1"/>
    <hyperlink ref="B20" location="'Q81'!A1" display="'Q81'!A1"/>
    <hyperlink ref="B21" location="'Q82'!A1" display="'Q82'!A1"/>
    <hyperlink ref="B22" location="'Q9'!A1" display="'Q9'!A1"/>
    <hyperlink ref="B24" location="Nota!A1" display="Nota!A1"/>
    <hyperlink ref="B9" location="Q2A!A1" display="Q2A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B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1.7109375" customWidth="1"/>
    <col min="13" max="13" width="3.42578125" customWidth="1"/>
    <col min="14" max="14" width="27.7109375" customWidth="1"/>
  </cols>
  <sheetData>
    <row r="1" spans="2:24" ht="18">
      <c r="B1" s="1" t="s">
        <v>8</v>
      </c>
    </row>
    <row r="2" spans="2:24" ht="18">
      <c r="B2" s="1" t="s">
        <v>130</v>
      </c>
    </row>
    <row r="3" spans="2:24">
      <c r="B3" s="82" t="s">
        <v>119</v>
      </c>
    </row>
    <row r="4" spans="2:24" ht="18" customHeight="1">
      <c r="B4" s="1" t="s">
        <v>70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2:24" ht="4.5" customHeight="1"/>
    <row r="6" spans="2:24">
      <c r="B6" s="16" t="s">
        <v>44</v>
      </c>
      <c r="N6" s="16" t="s">
        <v>42</v>
      </c>
    </row>
    <row r="7" spans="2:24">
      <c r="B7" s="110" t="s">
        <v>10</v>
      </c>
      <c r="C7" s="110" t="s">
        <v>50</v>
      </c>
      <c r="D7" s="110"/>
      <c r="E7" s="110"/>
      <c r="F7" s="110"/>
      <c r="G7" s="111"/>
      <c r="H7" s="109" t="s">
        <v>51</v>
      </c>
      <c r="I7" s="110"/>
      <c r="J7" s="110"/>
      <c r="K7" s="110"/>
      <c r="L7" s="110"/>
      <c r="N7" s="110" t="s">
        <v>10</v>
      </c>
      <c r="O7" s="110" t="s">
        <v>50</v>
      </c>
      <c r="P7" s="110"/>
      <c r="Q7" s="110"/>
      <c r="R7" s="110"/>
      <c r="S7" s="111"/>
      <c r="T7" s="109" t="s">
        <v>51</v>
      </c>
      <c r="U7" s="110"/>
      <c r="V7" s="110"/>
      <c r="W7" s="110"/>
      <c r="X7" s="110"/>
    </row>
    <row r="8" spans="2:24" ht="33.75">
      <c r="B8" s="112"/>
      <c r="C8" s="80" t="s">
        <v>52</v>
      </c>
      <c r="D8" s="80" t="s">
        <v>53</v>
      </c>
      <c r="E8" s="80" t="s">
        <v>54</v>
      </c>
      <c r="F8" s="80" t="s">
        <v>55</v>
      </c>
      <c r="G8" s="17" t="s">
        <v>56</v>
      </c>
      <c r="H8" s="20" t="s">
        <v>52</v>
      </c>
      <c r="I8" s="80" t="s">
        <v>53</v>
      </c>
      <c r="J8" s="80" t="s">
        <v>54</v>
      </c>
      <c r="K8" s="80" t="s">
        <v>55</v>
      </c>
      <c r="L8" s="80" t="s">
        <v>56</v>
      </c>
      <c r="N8" s="112"/>
      <c r="O8" s="80" t="s">
        <v>52</v>
      </c>
      <c r="P8" s="80" t="s">
        <v>53</v>
      </c>
      <c r="Q8" s="80" t="s">
        <v>54</v>
      </c>
      <c r="R8" s="80" t="s">
        <v>55</v>
      </c>
      <c r="S8" s="17" t="s">
        <v>56</v>
      </c>
      <c r="T8" s="20" t="s">
        <v>52</v>
      </c>
      <c r="U8" s="80" t="s">
        <v>53</v>
      </c>
      <c r="V8" s="80" t="s">
        <v>54</v>
      </c>
      <c r="W8" s="80" t="s">
        <v>55</v>
      </c>
      <c r="X8" s="80" t="s">
        <v>56</v>
      </c>
    </row>
    <row r="9" spans="2:24">
      <c r="B9" s="4" t="s">
        <v>0</v>
      </c>
      <c r="C9" s="5"/>
      <c r="D9" s="5"/>
      <c r="E9" s="5"/>
      <c r="F9" s="5"/>
      <c r="G9" s="28"/>
      <c r="H9" s="5"/>
      <c r="I9" s="5"/>
      <c r="J9" s="5"/>
      <c r="K9" s="5"/>
      <c r="L9" s="5"/>
      <c r="N9" s="4" t="s">
        <v>0</v>
      </c>
      <c r="O9" s="5"/>
      <c r="P9" s="5"/>
      <c r="Q9" s="5"/>
      <c r="R9" s="5"/>
      <c r="S9" s="28"/>
      <c r="T9" s="5"/>
      <c r="U9" s="5"/>
      <c r="V9" s="5"/>
      <c r="W9" s="5"/>
      <c r="X9" s="5"/>
    </row>
    <row r="10" spans="2:24">
      <c r="B10" s="6" t="s">
        <v>0</v>
      </c>
      <c r="C10" s="7">
        <v>686</v>
      </c>
      <c r="D10" s="7">
        <v>586</v>
      </c>
      <c r="E10" s="7">
        <v>558</v>
      </c>
      <c r="F10" s="7">
        <v>432</v>
      </c>
      <c r="G10" s="52">
        <v>991</v>
      </c>
      <c r="H10" s="50">
        <v>22</v>
      </c>
      <c r="I10" s="7">
        <v>10</v>
      </c>
      <c r="J10" s="7">
        <v>4</v>
      </c>
      <c r="K10" s="7">
        <v>1</v>
      </c>
      <c r="L10" s="7">
        <v>6</v>
      </c>
      <c r="N10" s="6" t="s">
        <v>0</v>
      </c>
      <c r="O10" s="11">
        <f>C10/(C10+D10+E10+F10+G10)*100</f>
        <v>21.088226252689822</v>
      </c>
      <c r="P10" s="11">
        <f>D10/(D10+E10+F10+G10+C10)*100</f>
        <v>18.014140793114048</v>
      </c>
      <c r="Q10" s="11">
        <f>E10/(E10+F10+G10+C10+D10)*100</f>
        <v>17.153396864432832</v>
      </c>
      <c r="R10" s="11">
        <f>F10/(F10+G10+E10+D10+C10)*100</f>
        <v>13.280049185367353</v>
      </c>
      <c r="S10" s="29">
        <f>G10/(G10+C10+D10+E10+F10)*100</f>
        <v>30.464186904395941</v>
      </c>
      <c r="T10" s="25">
        <f>H10/(H10+I10+J10+K10+L10)*100</f>
        <v>51.162790697674424</v>
      </c>
      <c r="U10" s="11">
        <f>I10/(I10+J10+K10+L10+H10)*100</f>
        <v>23.255813953488371</v>
      </c>
      <c r="V10" s="11">
        <f>J10/(J10+K10+L10+H10+I10)*100</f>
        <v>9.3023255813953494</v>
      </c>
      <c r="W10" s="11">
        <f>K10/(K10+L10+J10+I10+H10)*100</f>
        <v>2.3255813953488373</v>
      </c>
      <c r="X10" s="11">
        <f>L10/(L10+H10+I10+J10+K10)*100</f>
        <v>13.953488372093023</v>
      </c>
    </row>
    <row r="11" spans="2:24">
      <c r="B11" s="4" t="s">
        <v>19</v>
      </c>
      <c r="C11" s="8"/>
      <c r="D11" s="8"/>
      <c r="E11" s="8"/>
      <c r="F11" s="8"/>
      <c r="G11" s="53"/>
      <c r="H11" s="8"/>
      <c r="I11" s="8"/>
      <c r="J11" s="8"/>
      <c r="K11" s="8"/>
      <c r="L11" s="8"/>
      <c r="N11" s="4" t="s">
        <v>19</v>
      </c>
      <c r="O11" s="12"/>
      <c r="P11" s="12"/>
      <c r="Q11" s="12"/>
      <c r="R11" s="12"/>
      <c r="S11" s="30"/>
      <c r="T11" s="12"/>
      <c r="U11" s="12"/>
      <c r="V11" s="12"/>
      <c r="W11" s="12"/>
      <c r="X11" s="12"/>
    </row>
    <row r="12" spans="2:24">
      <c r="B12" s="9" t="s">
        <v>1</v>
      </c>
      <c r="C12" s="10">
        <v>53</v>
      </c>
      <c r="D12" s="10">
        <v>67</v>
      </c>
      <c r="E12" s="10">
        <v>83</v>
      </c>
      <c r="F12" s="10">
        <v>67</v>
      </c>
      <c r="G12" s="54">
        <v>246</v>
      </c>
      <c r="H12" s="51">
        <v>4</v>
      </c>
      <c r="I12" s="10">
        <v>1</v>
      </c>
      <c r="J12" s="10">
        <v>2</v>
      </c>
      <c r="K12" s="10">
        <v>0</v>
      </c>
      <c r="L12" s="10">
        <v>3</v>
      </c>
      <c r="N12" s="9" t="s">
        <v>1</v>
      </c>
      <c r="O12" s="13">
        <f t="shared" ref="O12:O15" si="0">C12/(C12+D12+E12+F12+G12)*100</f>
        <v>10.271317829457365</v>
      </c>
      <c r="P12" s="13">
        <f t="shared" ref="P12:P15" si="1">D12/(D12+E12+F12+G12+C12)*100</f>
        <v>12.984496124031008</v>
      </c>
      <c r="Q12" s="13">
        <f t="shared" ref="Q12:Q15" si="2">E12/(E12+F12+G12+C12+D12)*100</f>
        <v>16.085271317829459</v>
      </c>
      <c r="R12" s="13">
        <f t="shared" ref="R12:R15" si="3">F12/(F12+G12+E12+D12+C12)*100</f>
        <v>12.984496124031008</v>
      </c>
      <c r="S12" s="31">
        <f t="shared" ref="S12:S15" si="4">G12/(G12+C12+D12+E12+F12)*100</f>
        <v>47.674418604651166</v>
      </c>
      <c r="T12" s="26">
        <f t="shared" ref="T12:T15" si="5">H12/(H12+I12+J12+K12+L12)*100</f>
        <v>40</v>
      </c>
      <c r="U12" s="13">
        <f t="shared" ref="U12:U15" si="6">I12/(I12+J12+K12+L12+H12)*100</f>
        <v>10</v>
      </c>
      <c r="V12" s="13">
        <f t="shared" ref="V12:V15" si="7">J12/(J12+K12+L12+H12+I12)*100</f>
        <v>20</v>
      </c>
      <c r="W12" s="13">
        <f t="shared" ref="W12:W15" si="8">K12/(K12+L12+J12+I12+H12)*100</f>
        <v>0</v>
      </c>
      <c r="X12" s="13">
        <f t="shared" ref="X12:X15" si="9">L12/(L12+H12+I12+J12+K12)*100</f>
        <v>30</v>
      </c>
    </row>
    <row r="13" spans="2:24">
      <c r="B13" s="9" t="s">
        <v>20</v>
      </c>
      <c r="C13" s="10">
        <v>211</v>
      </c>
      <c r="D13" s="10">
        <v>222</v>
      </c>
      <c r="E13" s="10">
        <v>202</v>
      </c>
      <c r="F13" s="10">
        <v>153</v>
      </c>
      <c r="G13" s="54">
        <v>322</v>
      </c>
      <c r="H13" s="51">
        <v>5</v>
      </c>
      <c r="I13" s="10">
        <v>4</v>
      </c>
      <c r="J13" s="10">
        <v>1</v>
      </c>
      <c r="K13" s="10">
        <v>1</v>
      </c>
      <c r="L13" s="10">
        <v>3</v>
      </c>
      <c r="N13" s="9" t="s">
        <v>20</v>
      </c>
      <c r="O13" s="13">
        <f t="shared" si="0"/>
        <v>19.009009009009009</v>
      </c>
      <c r="P13" s="13">
        <f t="shared" si="1"/>
        <v>20</v>
      </c>
      <c r="Q13" s="13">
        <f t="shared" si="2"/>
        <v>18.198198198198199</v>
      </c>
      <c r="R13" s="13">
        <f t="shared" si="3"/>
        <v>13.783783783783784</v>
      </c>
      <c r="S13" s="31">
        <f t="shared" si="4"/>
        <v>29.009009009009006</v>
      </c>
      <c r="T13" s="26">
        <f t="shared" si="5"/>
        <v>35.714285714285715</v>
      </c>
      <c r="U13" s="13">
        <f t="shared" si="6"/>
        <v>28.571428571428569</v>
      </c>
      <c r="V13" s="13">
        <f t="shared" si="7"/>
        <v>7.1428571428571423</v>
      </c>
      <c r="W13" s="13">
        <f t="shared" si="8"/>
        <v>7.1428571428571423</v>
      </c>
      <c r="X13" s="13">
        <f t="shared" si="9"/>
        <v>21.428571428571427</v>
      </c>
    </row>
    <row r="14" spans="2:24">
      <c r="B14" s="9" t="s">
        <v>21</v>
      </c>
      <c r="C14" s="10">
        <v>292</v>
      </c>
      <c r="D14" s="10">
        <v>199</v>
      </c>
      <c r="E14" s="10">
        <v>171</v>
      </c>
      <c r="F14" s="10">
        <v>131</v>
      </c>
      <c r="G14" s="54">
        <v>291</v>
      </c>
      <c r="H14" s="51">
        <v>9</v>
      </c>
      <c r="I14" s="10">
        <v>1</v>
      </c>
      <c r="J14" s="10">
        <v>0</v>
      </c>
      <c r="K14" s="10">
        <v>0</v>
      </c>
      <c r="L14" s="10">
        <v>0</v>
      </c>
      <c r="N14" s="9" t="s">
        <v>21</v>
      </c>
      <c r="O14" s="13">
        <f>C14/(C14+D14+E14+F14+G14)*100</f>
        <v>26.937269372693727</v>
      </c>
      <c r="P14" s="13">
        <f t="shared" si="1"/>
        <v>18.357933579335793</v>
      </c>
      <c r="Q14" s="13">
        <f t="shared" si="2"/>
        <v>15.77490774907749</v>
      </c>
      <c r="R14" s="13">
        <f t="shared" si="3"/>
        <v>12.084870848708487</v>
      </c>
      <c r="S14" s="31">
        <f t="shared" si="4"/>
        <v>26.845018450184504</v>
      </c>
      <c r="T14" s="26">
        <f t="shared" si="5"/>
        <v>90</v>
      </c>
      <c r="U14" s="13">
        <f t="shared" si="6"/>
        <v>10</v>
      </c>
      <c r="V14" s="13">
        <f t="shared" si="7"/>
        <v>0</v>
      </c>
      <c r="W14" s="13">
        <f t="shared" si="8"/>
        <v>0</v>
      </c>
      <c r="X14" s="13">
        <f t="shared" si="9"/>
        <v>0</v>
      </c>
    </row>
    <row r="15" spans="2:24">
      <c r="B15" s="9" t="s">
        <v>22</v>
      </c>
      <c r="C15" s="10">
        <v>130</v>
      </c>
      <c r="D15" s="10">
        <v>98</v>
      </c>
      <c r="E15" s="10">
        <v>102</v>
      </c>
      <c r="F15" s="10">
        <v>81</v>
      </c>
      <c r="G15" s="54">
        <v>132</v>
      </c>
      <c r="H15" s="51">
        <v>4</v>
      </c>
      <c r="I15" s="10">
        <v>4</v>
      </c>
      <c r="J15" s="10">
        <v>1</v>
      </c>
      <c r="K15" s="10">
        <v>0</v>
      </c>
      <c r="L15" s="10">
        <v>0</v>
      </c>
      <c r="N15" s="9" t="s">
        <v>22</v>
      </c>
      <c r="O15" s="13">
        <f t="shared" si="0"/>
        <v>23.941068139963168</v>
      </c>
      <c r="P15" s="13">
        <f t="shared" si="1"/>
        <v>18.047882136279927</v>
      </c>
      <c r="Q15" s="13">
        <f t="shared" si="2"/>
        <v>18.784530386740332</v>
      </c>
      <c r="R15" s="13">
        <f t="shared" si="3"/>
        <v>14.917127071823206</v>
      </c>
      <c r="S15" s="31">
        <f t="shared" si="4"/>
        <v>24.30939226519337</v>
      </c>
      <c r="T15" s="26">
        <f t="shared" si="5"/>
        <v>44.444444444444443</v>
      </c>
      <c r="U15" s="13">
        <f t="shared" si="6"/>
        <v>44.444444444444443</v>
      </c>
      <c r="V15" s="13">
        <f t="shared" si="7"/>
        <v>11.111111111111111</v>
      </c>
      <c r="W15" s="13">
        <f t="shared" si="8"/>
        <v>0</v>
      </c>
      <c r="X15" s="13">
        <f t="shared" si="9"/>
        <v>0</v>
      </c>
    </row>
    <row r="16" spans="2:24">
      <c r="B16" s="4" t="s">
        <v>23</v>
      </c>
      <c r="C16" s="8"/>
      <c r="D16" s="8"/>
      <c r="E16" s="8"/>
      <c r="F16" s="8"/>
      <c r="G16" s="53"/>
      <c r="H16" s="8"/>
      <c r="I16" s="8"/>
      <c r="J16" s="8"/>
      <c r="K16" s="8"/>
      <c r="L16" s="8"/>
      <c r="N16" s="4" t="s">
        <v>23</v>
      </c>
      <c r="O16" s="12"/>
      <c r="P16" s="12"/>
      <c r="Q16" s="12"/>
      <c r="R16" s="12"/>
      <c r="S16" s="30"/>
      <c r="T16" s="12"/>
      <c r="U16" s="12"/>
      <c r="V16" s="12"/>
      <c r="W16" s="12"/>
      <c r="X16" s="12"/>
    </row>
    <row r="17" spans="2:24">
      <c r="B17" s="9" t="s">
        <v>24</v>
      </c>
      <c r="C17" s="10">
        <v>278</v>
      </c>
      <c r="D17" s="10">
        <v>204</v>
      </c>
      <c r="E17" s="10">
        <v>153</v>
      </c>
      <c r="F17" s="10">
        <v>110</v>
      </c>
      <c r="G17" s="54">
        <v>218</v>
      </c>
      <c r="H17" s="51">
        <v>8</v>
      </c>
      <c r="I17" s="10">
        <v>6</v>
      </c>
      <c r="J17" s="10">
        <v>1</v>
      </c>
      <c r="K17" s="10">
        <v>0</v>
      </c>
      <c r="L17" s="10">
        <v>1</v>
      </c>
      <c r="N17" s="9" t="s">
        <v>24</v>
      </c>
      <c r="O17" s="13">
        <f t="shared" ref="O17:O23" si="10">C17/(C17+D17+E17+F17+G17)*100</f>
        <v>28.868120456905505</v>
      </c>
      <c r="P17" s="13">
        <f t="shared" ref="P17:P23" si="11">D17/(D17+E17+F17+G17+C17)*100</f>
        <v>21.18380062305296</v>
      </c>
      <c r="Q17" s="13">
        <f t="shared" ref="Q17:Q23" si="12">E17/(E17+F17+G17+C17+D17)*100</f>
        <v>15.887850467289718</v>
      </c>
      <c r="R17" s="13">
        <f t="shared" ref="R17:R21" si="13">F17/(F17+G17+E17+D17+C17)*100</f>
        <v>11.422637590861889</v>
      </c>
      <c r="S17" s="31">
        <f t="shared" ref="S17:S23" si="14">G17/(G17+C17+D17+E17+F17)*100</f>
        <v>22.63759086188993</v>
      </c>
      <c r="T17" s="26">
        <f t="shared" ref="T17:T23" si="15">H17/(H17+I17+J17+K17+L17)*100</f>
        <v>50</v>
      </c>
      <c r="U17" s="13">
        <f t="shared" ref="U17:U23" si="16">I17/(I17+J17+K17+L17+H17)*100</f>
        <v>37.5</v>
      </c>
      <c r="V17" s="13">
        <f t="shared" ref="V17:V23" si="17">J17/(J17+K17+L17+H17+I17)*100</f>
        <v>6.25</v>
      </c>
      <c r="W17" s="13">
        <f t="shared" ref="W17:W23" si="18">K17/(K17+L17+J17+I17+H17)*100</f>
        <v>0</v>
      </c>
      <c r="X17" s="13">
        <f t="shared" ref="X17:X23" si="19">L17/(L17+H17+I17+J17+K17)*100</f>
        <v>6.25</v>
      </c>
    </row>
    <row r="18" spans="2:24">
      <c r="B18" s="9" t="s">
        <v>25</v>
      </c>
      <c r="C18" s="10">
        <v>81</v>
      </c>
      <c r="D18" s="10">
        <v>74</v>
      </c>
      <c r="E18" s="10">
        <v>62</v>
      </c>
      <c r="F18" s="10">
        <v>38</v>
      </c>
      <c r="G18" s="54">
        <v>33</v>
      </c>
      <c r="H18" s="51">
        <v>1</v>
      </c>
      <c r="I18" s="10">
        <v>1</v>
      </c>
      <c r="J18" s="10">
        <v>1</v>
      </c>
      <c r="K18" s="10">
        <v>0</v>
      </c>
      <c r="L18" s="10">
        <v>0</v>
      </c>
      <c r="N18" s="9" t="s">
        <v>25</v>
      </c>
      <c r="O18" s="13">
        <f t="shared" si="10"/>
        <v>28.125</v>
      </c>
      <c r="P18" s="13">
        <f t="shared" si="11"/>
        <v>25.694444444444443</v>
      </c>
      <c r="Q18" s="13">
        <f t="shared" si="12"/>
        <v>21.527777777777779</v>
      </c>
      <c r="R18" s="13">
        <f t="shared" si="13"/>
        <v>13.194444444444445</v>
      </c>
      <c r="S18" s="31">
        <f t="shared" si="14"/>
        <v>11.458333333333332</v>
      </c>
      <c r="T18" s="26">
        <f t="shared" si="15"/>
        <v>33.333333333333329</v>
      </c>
      <c r="U18" s="13">
        <f t="shared" si="16"/>
        <v>33.333333333333329</v>
      </c>
      <c r="V18" s="13">
        <f t="shared" si="17"/>
        <v>33.333333333333329</v>
      </c>
      <c r="W18" s="13">
        <f t="shared" si="18"/>
        <v>0</v>
      </c>
      <c r="X18" s="13">
        <f t="shared" si="19"/>
        <v>0</v>
      </c>
    </row>
    <row r="19" spans="2:24">
      <c r="B19" s="9" t="s">
        <v>43</v>
      </c>
      <c r="C19" s="10">
        <v>185</v>
      </c>
      <c r="D19" s="10">
        <v>161</v>
      </c>
      <c r="E19" s="10">
        <v>188</v>
      </c>
      <c r="F19" s="10">
        <v>138</v>
      </c>
      <c r="G19" s="54">
        <v>320</v>
      </c>
      <c r="H19" s="51">
        <v>5</v>
      </c>
      <c r="I19" s="10">
        <v>1</v>
      </c>
      <c r="J19" s="10">
        <v>0</v>
      </c>
      <c r="K19" s="10">
        <v>0</v>
      </c>
      <c r="L19" s="10">
        <v>2</v>
      </c>
      <c r="N19" s="9" t="s">
        <v>43</v>
      </c>
      <c r="O19" s="13">
        <f t="shared" si="10"/>
        <v>18.649193548387096</v>
      </c>
      <c r="P19" s="13">
        <f t="shared" si="11"/>
        <v>16.22983870967742</v>
      </c>
      <c r="Q19" s="13">
        <f t="shared" si="12"/>
        <v>18.951612903225808</v>
      </c>
      <c r="R19" s="13">
        <f t="shared" si="13"/>
        <v>13.911290322580644</v>
      </c>
      <c r="S19" s="31">
        <f t="shared" si="14"/>
        <v>32.258064516129032</v>
      </c>
      <c r="T19" s="26">
        <f t="shared" si="15"/>
        <v>62.5</v>
      </c>
      <c r="U19" s="13">
        <f t="shared" si="16"/>
        <v>12.5</v>
      </c>
      <c r="V19" s="13">
        <f t="shared" si="17"/>
        <v>0</v>
      </c>
      <c r="W19" s="13">
        <f t="shared" si="18"/>
        <v>0</v>
      </c>
      <c r="X19" s="13">
        <f t="shared" si="19"/>
        <v>25</v>
      </c>
    </row>
    <row r="20" spans="2:24">
      <c r="B20" s="9" t="s">
        <v>27</v>
      </c>
      <c r="C20" s="10">
        <v>31</v>
      </c>
      <c r="D20" s="10">
        <v>25</v>
      </c>
      <c r="E20" s="10">
        <v>21</v>
      </c>
      <c r="F20" s="10">
        <v>19</v>
      </c>
      <c r="G20" s="54">
        <v>40</v>
      </c>
      <c r="H20" s="51">
        <v>0</v>
      </c>
      <c r="I20" s="10">
        <v>1</v>
      </c>
      <c r="J20" s="10">
        <v>0</v>
      </c>
      <c r="K20" s="10">
        <v>0</v>
      </c>
      <c r="L20" s="10">
        <v>0</v>
      </c>
      <c r="N20" s="9" t="s">
        <v>27</v>
      </c>
      <c r="O20" s="13">
        <f t="shared" si="10"/>
        <v>22.794117647058822</v>
      </c>
      <c r="P20" s="13">
        <f t="shared" si="11"/>
        <v>18.382352941176471</v>
      </c>
      <c r="Q20" s="13">
        <f t="shared" si="12"/>
        <v>15.441176470588236</v>
      </c>
      <c r="R20" s="13">
        <f t="shared" si="13"/>
        <v>13.970588235294118</v>
      </c>
      <c r="S20" s="31">
        <f t="shared" si="14"/>
        <v>29.411764705882355</v>
      </c>
      <c r="T20" s="26">
        <f t="shared" si="15"/>
        <v>0</v>
      </c>
      <c r="U20" s="13">
        <f t="shared" si="16"/>
        <v>100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28</v>
      </c>
      <c r="C21" s="10">
        <v>14</v>
      </c>
      <c r="D21" s="10">
        <v>25</v>
      </c>
      <c r="E21" s="10">
        <v>24</v>
      </c>
      <c r="F21" s="10">
        <v>35</v>
      </c>
      <c r="G21" s="54">
        <v>179</v>
      </c>
      <c r="H21" s="51">
        <v>0</v>
      </c>
      <c r="I21" s="10">
        <v>0</v>
      </c>
      <c r="J21" s="10">
        <v>0</v>
      </c>
      <c r="K21" s="10">
        <v>0</v>
      </c>
      <c r="L21" s="10">
        <v>1</v>
      </c>
      <c r="N21" s="9" t="s">
        <v>28</v>
      </c>
      <c r="O21" s="13">
        <f t="shared" si="10"/>
        <v>5.0541516245487363</v>
      </c>
      <c r="P21" s="13">
        <f t="shared" si="11"/>
        <v>9.025270758122744</v>
      </c>
      <c r="Q21" s="13">
        <f t="shared" si="12"/>
        <v>8.6642599277978327</v>
      </c>
      <c r="R21" s="13">
        <f t="shared" si="13"/>
        <v>12.63537906137184</v>
      </c>
      <c r="S21" s="31">
        <f t="shared" si="14"/>
        <v>64.620938628158839</v>
      </c>
      <c r="T21" s="26">
        <f t="shared" si="15"/>
        <v>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100</v>
      </c>
    </row>
    <row r="22" spans="2:24">
      <c r="B22" s="9" t="s">
        <v>29</v>
      </c>
      <c r="C22" s="10">
        <v>11</v>
      </c>
      <c r="D22" s="10">
        <v>21</v>
      </c>
      <c r="E22" s="10">
        <v>23</v>
      </c>
      <c r="F22" s="10">
        <v>15</v>
      </c>
      <c r="G22" s="54">
        <v>27</v>
      </c>
      <c r="H22" s="51">
        <v>0</v>
      </c>
      <c r="I22" s="10">
        <v>1</v>
      </c>
      <c r="J22" s="10">
        <v>1</v>
      </c>
      <c r="K22" s="10">
        <v>1</v>
      </c>
      <c r="L22" s="10">
        <v>0</v>
      </c>
      <c r="N22" s="9" t="s">
        <v>29</v>
      </c>
      <c r="O22" s="13">
        <f t="shared" si="10"/>
        <v>11.340206185567011</v>
      </c>
      <c r="P22" s="13">
        <f t="shared" si="11"/>
        <v>21.649484536082475</v>
      </c>
      <c r="Q22" s="13">
        <f t="shared" si="12"/>
        <v>23.711340206185564</v>
      </c>
      <c r="R22" s="13">
        <f>F22/(F22+G22+E22+D22+C22)*100</f>
        <v>15.463917525773196</v>
      </c>
      <c r="S22" s="31">
        <f t="shared" si="14"/>
        <v>27.835051546391753</v>
      </c>
      <c r="T22" s="26">
        <f t="shared" si="15"/>
        <v>0</v>
      </c>
      <c r="U22" s="13">
        <f t="shared" si="16"/>
        <v>33.333333333333329</v>
      </c>
      <c r="V22" s="13">
        <f t="shared" si="17"/>
        <v>33.333333333333329</v>
      </c>
      <c r="W22" s="13">
        <f t="shared" si="18"/>
        <v>33.333333333333329</v>
      </c>
      <c r="X22" s="13">
        <f t="shared" si="19"/>
        <v>0</v>
      </c>
    </row>
    <row r="23" spans="2:24">
      <c r="B23" s="9" t="s">
        <v>30</v>
      </c>
      <c r="C23" s="10">
        <v>86</v>
      </c>
      <c r="D23" s="10">
        <v>76</v>
      </c>
      <c r="E23" s="10">
        <v>87</v>
      </c>
      <c r="F23" s="10">
        <v>77</v>
      </c>
      <c r="G23" s="54">
        <v>174</v>
      </c>
      <c r="H23" s="51">
        <v>8</v>
      </c>
      <c r="I23" s="10">
        <v>0</v>
      </c>
      <c r="J23" s="10">
        <v>1</v>
      </c>
      <c r="K23" s="10">
        <v>0</v>
      </c>
      <c r="L23" s="10">
        <v>2</v>
      </c>
      <c r="N23" s="9" t="s">
        <v>30</v>
      </c>
      <c r="O23" s="13">
        <f t="shared" si="10"/>
        <v>17.2</v>
      </c>
      <c r="P23" s="13">
        <f t="shared" si="11"/>
        <v>15.2</v>
      </c>
      <c r="Q23" s="13">
        <f t="shared" si="12"/>
        <v>17.399999999999999</v>
      </c>
      <c r="R23" s="13">
        <f t="shared" ref="R23" si="20">F23/(F23+G23+E23+D23+C23)*100</f>
        <v>15.4</v>
      </c>
      <c r="S23" s="31">
        <f t="shared" si="14"/>
        <v>34.799999999999997</v>
      </c>
      <c r="T23" s="26">
        <f t="shared" si="15"/>
        <v>72.727272727272734</v>
      </c>
      <c r="U23" s="13">
        <f t="shared" si="16"/>
        <v>0</v>
      </c>
      <c r="V23" s="13">
        <f t="shared" si="17"/>
        <v>9.0909090909090917</v>
      </c>
      <c r="W23" s="13">
        <f t="shared" si="18"/>
        <v>0</v>
      </c>
      <c r="X23" s="13">
        <f t="shared" si="19"/>
        <v>18.181818181818183</v>
      </c>
    </row>
    <row r="24" spans="2:24">
      <c r="B24" s="4" t="s">
        <v>124</v>
      </c>
      <c r="C24" s="15"/>
      <c r="D24" s="15"/>
      <c r="E24" s="15"/>
      <c r="G24" s="4"/>
      <c r="H24" s="4"/>
      <c r="I24" s="72"/>
      <c r="J24" s="72"/>
      <c r="L24" s="4"/>
      <c r="N24" s="4" t="s">
        <v>124</v>
      </c>
      <c r="O24" s="15"/>
      <c r="P24" s="15"/>
      <c r="Q24" s="15"/>
      <c r="S24" s="4"/>
      <c r="T24" s="4"/>
      <c r="U24" s="72"/>
      <c r="V24" s="72"/>
      <c r="X24" s="4"/>
    </row>
    <row r="25" spans="2:24">
      <c r="B25" s="9" t="s">
        <v>126</v>
      </c>
      <c r="C25" s="10">
        <v>450</v>
      </c>
      <c r="D25" s="10">
        <v>412</v>
      </c>
      <c r="E25" s="10">
        <v>394</v>
      </c>
      <c r="F25" s="10">
        <v>314</v>
      </c>
      <c r="G25" s="54">
        <v>759</v>
      </c>
      <c r="H25" s="51">
        <v>17</v>
      </c>
      <c r="I25" s="10">
        <v>5</v>
      </c>
      <c r="J25" s="10">
        <v>1</v>
      </c>
      <c r="K25" s="10">
        <v>0</v>
      </c>
      <c r="L25" s="10">
        <v>5</v>
      </c>
      <c r="N25" s="9" t="s">
        <v>126</v>
      </c>
      <c r="O25" s="83">
        <f t="shared" ref="O25:O26" si="21">C25/(C25+D25+E25+F25+G25)*100</f>
        <v>19.321597252039503</v>
      </c>
      <c r="P25" s="83">
        <f t="shared" ref="P25:P26" si="22">D25/(D25+E25+F25+G25+C25)*100</f>
        <v>17.689995706311723</v>
      </c>
      <c r="Q25" s="83">
        <f t="shared" ref="Q25:Q26" si="23">E25/(E25+F25+G25+C25+D25)*100</f>
        <v>16.917131816230143</v>
      </c>
      <c r="R25" s="83">
        <f>F25/(F25+G25+E25+D25+C25)*100</f>
        <v>13.48218119364534</v>
      </c>
      <c r="S25" s="84">
        <f t="shared" ref="S25:S26" si="24">G25/(G25+C25+D25+E25+F25)*100</f>
        <v>32.589094031773293</v>
      </c>
      <c r="T25" s="85">
        <f t="shared" ref="T25:T26" si="25">H25/(H25+I25+J25+K25+L25)*100</f>
        <v>60.714285714285708</v>
      </c>
      <c r="U25" s="83">
        <f t="shared" ref="U25:U26" si="26">I25/(I25+J25+K25+L25+H25)*100</f>
        <v>17.857142857142858</v>
      </c>
      <c r="V25" s="83">
        <f t="shared" ref="V25:V26" si="27">J25/(J25+K25+L25+H25+I25)*100</f>
        <v>3.5714285714285712</v>
      </c>
      <c r="W25" s="83">
        <f t="shared" ref="W25:W26" si="28">K25/(K25+L25+J25+I25+H25)*100</f>
        <v>0</v>
      </c>
      <c r="X25" s="83">
        <f t="shared" ref="X25:X26" si="29">L25/(L25+H25+I25+J25+K25)*100</f>
        <v>17.857142857142858</v>
      </c>
    </row>
    <row r="26" spans="2:24">
      <c r="B26" s="9" t="s">
        <v>125</v>
      </c>
      <c r="C26" s="10">
        <v>236</v>
      </c>
      <c r="D26" s="10">
        <v>174</v>
      </c>
      <c r="E26" s="10">
        <v>164</v>
      </c>
      <c r="F26" s="10">
        <v>118</v>
      </c>
      <c r="G26" s="54">
        <v>232</v>
      </c>
      <c r="H26" s="51">
        <v>5</v>
      </c>
      <c r="I26" s="10">
        <v>5</v>
      </c>
      <c r="J26" s="10">
        <v>3</v>
      </c>
      <c r="K26" s="10">
        <v>1</v>
      </c>
      <c r="L26" s="10">
        <v>1</v>
      </c>
      <c r="N26" s="9" t="s">
        <v>125</v>
      </c>
      <c r="O26" s="83">
        <f t="shared" si="21"/>
        <v>25.541125541125542</v>
      </c>
      <c r="P26" s="83">
        <f t="shared" si="22"/>
        <v>18.831168831168831</v>
      </c>
      <c r="Q26" s="83">
        <f t="shared" si="23"/>
        <v>17.748917748917751</v>
      </c>
      <c r="R26" s="83">
        <f t="shared" ref="R26" si="30">F26/(F26+G26+E26+D26+C26)*100</f>
        <v>12.770562770562771</v>
      </c>
      <c r="S26" s="84">
        <f t="shared" si="24"/>
        <v>25.108225108225106</v>
      </c>
      <c r="T26" s="85">
        <f t="shared" si="25"/>
        <v>33.333333333333329</v>
      </c>
      <c r="U26" s="83">
        <f t="shared" si="26"/>
        <v>33.333333333333329</v>
      </c>
      <c r="V26" s="83">
        <f t="shared" si="27"/>
        <v>20</v>
      </c>
      <c r="W26" s="83">
        <f t="shared" si="28"/>
        <v>6.666666666666667</v>
      </c>
      <c r="X26" s="83">
        <f t="shared" si="29"/>
        <v>6.666666666666667</v>
      </c>
    </row>
  </sheetData>
  <mergeCells count="6">
    <mergeCell ref="T7:X7"/>
    <mergeCell ref="B7:B8"/>
    <mergeCell ref="C7:G7"/>
    <mergeCell ref="H7:L7"/>
    <mergeCell ref="N7:N8"/>
    <mergeCell ref="O7:S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P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4.5703125" customWidth="1"/>
    <col min="9" max="9" width="3.42578125" customWidth="1"/>
    <col min="10" max="10" width="27.7109375" customWidth="1"/>
    <col min="11" max="16" width="13.7109375" customWidth="1"/>
  </cols>
  <sheetData>
    <row r="1" spans="2:16" ht="18">
      <c r="B1" s="1" t="s">
        <v>8</v>
      </c>
    </row>
    <row r="2" spans="2:16" ht="18">
      <c r="B2" s="1" t="s">
        <v>130</v>
      </c>
    </row>
    <row r="3" spans="2:16">
      <c r="B3" s="82" t="s">
        <v>119</v>
      </c>
    </row>
    <row r="4" spans="2:16" ht="18" customHeight="1">
      <c r="B4" s="1" t="s">
        <v>76</v>
      </c>
      <c r="C4" s="1"/>
      <c r="D4" s="1"/>
      <c r="E4" s="1"/>
      <c r="F4" s="1"/>
      <c r="G4" s="1"/>
      <c r="H4" s="1"/>
    </row>
    <row r="5" spans="2:16" ht="4.5" customHeight="1"/>
    <row r="6" spans="2:16">
      <c r="B6" s="16" t="s">
        <v>44</v>
      </c>
      <c r="J6" s="16" t="s">
        <v>42</v>
      </c>
    </row>
    <row r="7" spans="2:16" ht="67.5">
      <c r="B7" s="80" t="s">
        <v>10</v>
      </c>
      <c r="C7" s="80" t="s">
        <v>71</v>
      </c>
      <c r="D7" s="80" t="s">
        <v>72</v>
      </c>
      <c r="E7" s="80" t="s">
        <v>73</v>
      </c>
      <c r="F7" s="80" t="s">
        <v>74</v>
      </c>
      <c r="G7" s="80" t="s">
        <v>75</v>
      </c>
      <c r="H7" s="80" t="s">
        <v>49</v>
      </c>
      <c r="J7" s="80" t="s">
        <v>10</v>
      </c>
      <c r="K7" s="80" t="s">
        <v>71</v>
      </c>
      <c r="L7" s="80" t="s">
        <v>72</v>
      </c>
      <c r="M7" s="80" t="s">
        <v>73</v>
      </c>
      <c r="N7" s="80" t="s">
        <v>74</v>
      </c>
      <c r="O7" s="80" t="s">
        <v>75</v>
      </c>
      <c r="P7" s="80" t="s">
        <v>49</v>
      </c>
    </row>
    <row r="8" spans="2:16">
      <c r="B8" s="4" t="s">
        <v>0</v>
      </c>
      <c r="C8" s="5"/>
      <c r="D8" s="5"/>
      <c r="E8" s="5"/>
      <c r="F8" s="5"/>
      <c r="G8" s="5"/>
      <c r="H8" s="5"/>
      <c r="J8" s="4" t="s">
        <v>0</v>
      </c>
      <c r="K8" s="5"/>
      <c r="L8" s="5"/>
      <c r="M8" s="5"/>
      <c r="N8" s="5"/>
      <c r="O8" s="5"/>
      <c r="P8" s="5"/>
    </row>
    <row r="9" spans="2:16">
      <c r="B9" s="6" t="s">
        <v>0</v>
      </c>
      <c r="C9" s="7">
        <v>1696</v>
      </c>
      <c r="D9" s="7">
        <v>21</v>
      </c>
      <c r="E9" s="7">
        <v>63</v>
      </c>
      <c r="F9" s="7">
        <v>917</v>
      </c>
      <c r="G9" s="7">
        <v>456</v>
      </c>
      <c r="H9" s="7">
        <v>100</v>
      </c>
      <c r="J9" s="6" t="s">
        <v>0</v>
      </c>
      <c r="K9" s="11">
        <f>C9/(C9+D9+E9+F9+G9+H9)*100</f>
        <v>52.13648939440516</v>
      </c>
      <c r="L9" s="11">
        <f>D9/(D9+E9+F9+G9+H9+C9)*100</f>
        <v>0.64555794651091303</v>
      </c>
      <c r="M9" s="11">
        <f>E9/(E9+F9+G9+H9+C9+D9)*100</f>
        <v>1.936673839532739</v>
      </c>
      <c r="N9" s="11">
        <f>F9/(F9+G9+H9+E9+D9+C9)*100</f>
        <v>28.18936366430987</v>
      </c>
      <c r="O9" s="11">
        <f>G9/(G9+H9+F9+E9+D9+C9)*100</f>
        <v>14.01782969566554</v>
      </c>
      <c r="P9" s="11">
        <f>H9/(H9+C9+D9+E9+F9+G9)*100</f>
        <v>3.0740854595757758</v>
      </c>
    </row>
    <row r="10" spans="2:16">
      <c r="B10" s="4" t="s">
        <v>19</v>
      </c>
      <c r="C10" s="8"/>
      <c r="D10" s="8"/>
      <c r="E10" s="8"/>
      <c r="F10" s="8"/>
      <c r="G10" s="8"/>
      <c r="H10" s="8"/>
      <c r="J10" s="4" t="s">
        <v>19</v>
      </c>
      <c r="K10" s="12"/>
      <c r="L10" s="12"/>
      <c r="M10" s="12"/>
      <c r="N10" s="12"/>
      <c r="O10" s="12"/>
      <c r="P10" s="12"/>
    </row>
    <row r="11" spans="2:16">
      <c r="B11" s="9" t="s">
        <v>1</v>
      </c>
      <c r="C11" s="10">
        <v>313</v>
      </c>
      <c r="D11" s="10">
        <v>3</v>
      </c>
      <c r="E11" s="10">
        <v>1</v>
      </c>
      <c r="F11" s="10">
        <v>100</v>
      </c>
      <c r="G11" s="10">
        <v>78</v>
      </c>
      <c r="H11" s="10">
        <v>21</v>
      </c>
      <c r="J11" s="9" t="s">
        <v>1</v>
      </c>
      <c r="K11" s="13">
        <f t="shared" ref="K11:K22" si="0">C11/(C11+D11+E11+F11+G11+H11)*100</f>
        <v>60.65891472868217</v>
      </c>
      <c r="L11" s="13">
        <f t="shared" ref="L11:L22" si="1">D11/(D11+E11+F11+G11+H11+C11)*100</f>
        <v>0.58139534883720934</v>
      </c>
      <c r="M11" s="13">
        <f t="shared" ref="M11:M22" si="2">E11/(E11+F11+G11+H11+C11+D11)*100</f>
        <v>0.19379844961240311</v>
      </c>
      <c r="N11" s="13">
        <f t="shared" ref="N11:N22" si="3">F11/(F11+G11+H11+E11+D11+C11)*100</f>
        <v>19.379844961240313</v>
      </c>
      <c r="O11" s="13">
        <f t="shared" ref="O11:O22" si="4">G11/(G11+H11+F11+E11+D11+C11)*100</f>
        <v>15.11627906976744</v>
      </c>
      <c r="P11" s="13">
        <f t="shared" ref="P11:P22" si="5">H11/(H11+C11+D11+E11+F11+G11)*100</f>
        <v>4.0697674418604652</v>
      </c>
    </row>
    <row r="12" spans="2:16">
      <c r="B12" s="9" t="s">
        <v>20</v>
      </c>
      <c r="C12" s="10">
        <v>577</v>
      </c>
      <c r="D12" s="10">
        <v>11</v>
      </c>
      <c r="E12" s="10">
        <v>14</v>
      </c>
      <c r="F12" s="10">
        <v>295</v>
      </c>
      <c r="G12" s="10">
        <v>176</v>
      </c>
      <c r="H12" s="10">
        <v>37</v>
      </c>
      <c r="J12" s="9" t="s">
        <v>20</v>
      </c>
      <c r="K12" s="13">
        <f t="shared" si="0"/>
        <v>51.981981981981981</v>
      </c>
      <c r="L12" s="13">
        <f t="shared" si="1"/>
        <v>0.99099099099099097</v>
      </c>
      <c r="M12" s="13">
        <f t="shared" si="2"/>
        <v>1.2612612612612613</v>
      </c>
      <c r="N12" s="13">
        <f t="shared" si="3"/>
        <v>26.576576576576578</v>
      </c>
      <c r="O12" s="13">
        <f t="shared" si="4"/>
        <v>15.855855855855856</v>
      </c>
      <c r="P12" s="13">
        <f t="shared" si="5"/>
        <v>3.3333333333333335</v>
      </c>
    </row>
    <row r="13" spans="2:16">
      <c r="B13" s="9" t="s">
        <v>21</v>
      </c>
      <c r="C13" s="10">
        <v>523</v>
      </c>
      <c r="D13" s="10">
        <v>4</v>
      </c>
      <c r="E13" s="10">
        <v>33</v>
      </c>
      <c r="F13" s="10">
        <v>347</v>
      </c>
      <c r="G13" s="10">
        <v>145</v>
      </c>
      <c r="H13" s="10">
        <v>32</v>
      </c>
      <c r="J13" s="9" t="s">
        <v>21</v>
      </c>
      <c r="K13" s="13">
        <f t="shared" si="0"/>
        <v>48.247232472324725</v>
      </c>
      <c r="L13" s="13">
        <f t="shared" si="1"/>
        <v>0.36900369003690037</v>
      </c>
      <c r="M13" s="13">
        <f t="shared" si="2"/>
        <v>3.0442804428044279</v>
      </c>
      <c r="N13" s="13">
        <f t="shared" si="3"/>
        <v>32.011070110701105</v>
      </c>
      <c r="O13" s="13">
        <f t="shared" si="4"/>
        <v>13.376383763837637</v>
      </c>
      <c r="P13" s="13">
        <f t="shared" si="5"/>
        <v>2.9520295202952029</v>
      </c>
    </row>
    <row r="14" spans="2:16">
      <c r="B14" s="9" t="s">
        <v>22</v>
      </c>
      <c r="C14" s="10">
        <v>283</v>
      </c>
      <c r="D14" s="10">
        <v>3</v>
      </c>
      <c r="E14" s="10">
        <v>15</v>
      </c>
      <c r="F14" s="10">
        <v>175</v>
      </c>
      <c r="G14" s="10">
        <v>57</v>
      </c>
      <c r="H14" s="10">
        <v>10</v>
      </c>
      <c r="J14" s="9" t="s">
        <v>22</v>
      </c>
      <c r="K14" s="13">
        <f t="shared" si="0"/>
        <v>52.117863720073665</v>
      </c>
      <c r="L14" s="13">
        <f t="shared" si="1"/>
        <v>0.55248618784530379</v>
      </c>
      <c r="M14" s="13">
        <f t="shared" si="2"/>
        <v>2.7624309392265194</v>
      </c>
      <c r="N14" s="13">
        <f t="shared" si="3"/>
        <v>32.228360957642728</v>
      </c>
      <c r="O14" s="13">
        <f t="shared" si="4"/>
        <v>10.497237569060774</v>
      </c>
      <c r="P14" s="13">
        <f t="shared" si="5"/>
        <v>1.8416206261510131</v>
      </c>
    </row>
    <row r="15" spans="2:16">
      <c r="B15" s="4" t="s">
        <v>23</v>
      </c>
      <c r="C15" s="8"/>
      <c r="D15" s="8"/>
      <c r="E15" s="8"/>
      <c r="F15" s="8"/>
      <c r="G15" s="8"/>
      <c r="H15" s="8"/>
      <c r="J15" s="4" t="s">
        <v>23</v>
      </c>
      <c r="K15" s="12"/>
      <c r="L15" s="12"/>
      <c r="M15" s="12"/>
      <c r="N15" s="12"/>
      <c r="O15" s="12"/>
      <c r="P15" s="12"/>
    </row>
    <row r="16" spans="2:16">
      <c r="B16" s="9" t="s">
        <v>24</v>
      </c>
      <c r="C16" s="10">
        <v>398</v>
      </c>
      <c r="D16" s="10">
        <v>5</v>
      </c>
      <c r="E16" s="10">
        <v>12</v>
      </c>
      <c r="F16" s="10">
        <v>395</v>
      </c>
      <c r="G16" s="10">
        <v>125</v>
      </c>
      <c r="H16" s="10">
        <v>28</v>
      </c>
      <c r="J16" s="9" t="s">
        <v>24</v>
      </c>
      <c r="K16" s="13">
        <f t="shared" si="0"/>
        <v>41.329179646936659</v>
      </c>
      <c r="L16" s="13">
        <f t="shared" si="1"/>
        <v>0.51921079958463134</v>
      </c>
      <c r="M16" s="13">
        <f t="shared" si="2"/>
        <v>1.2461059190031152</v>
      </c>
      <c r="N16" s="13">
        <f t="shared" si="3"/>
        <v>41.017653167185877</v>
      </c>
      <c r="O16" s="13">
        <f t="shared" si="4"/>
        <v>12.980269989615783</v>
      </c>
      <c r="P16" s="13">
        <f t="shared" si="5"/>
        <v>2.9075804776739358</v>
      </c>
    </row>
    <row r="17" spans="2:16">
      <c r="B17" s="9" t="s">
        <v>25</v>
      </c>
      <c r="C17" s="10">
        <v>96</v>
      </c>
      <c r="D17" s="10">
        <v>5</v>
      </c>
      <c r="E17" s="10">
        <v>8</v>
      </c>
      <c r="F17" s="10">
        <v>107</v>
      </c>
      <c r="G17" s="10">
        <v>50</v>
      </c>
      <c r="H17" s="10">
        <v>22</v>
      </c>
      <c r="J17" s="9" t="s">
        <v>25</v>
      </c>
      <c r="K17" s="13">
        <f t="shared" si="0"/>
        <v>33.333333333333329</v>
      </c>
      <c r="L17" s="13">
        <f t="shared" si="1"/>
        <v>1.7361111111111112</v>
      </c>
      <c r="M17" s="13">
        <f t="shared" si="2"/>
        <v>2.7777777777777777</v>
      </c>
      <c r="N17" s="13">
        <f t="shared" si="3"/>
        <v>37.152777777777779</v>
      </c>
      <c r="O17" s="13">
        <f t="shared" si="4"/>
        <v>17.361111111111111</v>
      </c>
      <c r="P17" s="13">
        <f t="shared" si="5"/>
        <v>7.6388888888888893</v>
      </c>
    </row>
    <row r="18" spans="2:16">
      <c r="B18" s="9" t="s">
        <v>43</v>
      </c>
      <c r="C18" s="10">
        <v>545</v>
      </c>
      <c r="D18" s="10">
        <v>5</v>
      </c>
      <c r="E18" s="10">
        <v>20</v>
      </c>
      <c r="F18" s="10">
        <v>259</v>
      </c>
      <c r="G18" s="10">
        <v>138</v>
      </c>
      <c r="H18" s="10">
        <v>25</v>
      </c>
      <c r="J18" s="9" t="s">
        <v>43</v>
      </c>
      <c r="K18" s="13">
        <f t="shared" si="0"/>
        <v>54.939516129032263</v>
      </c>
      <c r="L18" s="13">
        <f t="shared" si="1"/>
        <v>0.50403225806451613</v>
      </c>
      <c r="M18" s="13">
        <f t="shared" si="2"/>
        <v>2.0161290322580645</v>
      </c>
      <c r="N18" s="13">
        <f t="shared" si="3"/>
        <v>26.108870967741936</v>
      </c>
      <c r="O18" s="13">
        <f t="shared" si="4"/>
        <v>13.911290322580644</v>
      </c>
      <c r="P18" s="13">
        <f t="shared" si="5"/>
        <v>2.5201612903225805</v>
      </c>
    </row>
    <row r="19" spans="2:16">
      <c r="B19" s="9" t="s">
        <v>27</v>
      </c>
      <c r="C19" s="10">
        <v>79</v>
      </c>
      <c r="D19" s="10">
        <v>0</v>
      </c>
      <c r="E19" s="10">
        <v>6</v>
      </c>
      <c r="F19" s="10">
        <v>24</v>
      </c>
      <c r="G19" s="10">
        <v>25</v>
      </c>
      <c r="H19" s="10">
        <v>2</v>
      </c>
      <c r="J19" s="9" t="s">
        <v>27</v>
      </c>
      <c r="K19" s="13">
        <f t="shared" si="0"/>
        <v>58.088235294117652</v>
      </c>
      <c r="L19" s="13">
        <f t="shared" si="1"/>
        <v>0</v>
      </c>
      <c r="M19" s="13">
        <f t="shared" si="2"/>
        <v>4.4117647058823533</v>
      </c>
      <c r="N19" s="13">
        <f t="shared" si="3"/>
        <v>17.647058823529413</v>
      </c>
      <c r="O19" s="13">
        <f t="shared" si="4"/>
        <v>18.382352941176471</v>
      </c>
      <c r="P19" s="13">
        <f t="shared" si="5"/>
        <v>1.4705882352941175</v>
      </c>
    </row>
    <row r="20" spans="2:16">
      <c r="B20" s="9" t="s">
        <v>28</v>
      </c>
      <c r="C20" s="10">
        <v>242</v>
      </c>
      <c r="D20" s="10">
        <v>2</v>
      </c>
      <c r="E20" s="10">
        <v>3</v>
      </c>
      <c r="F20" s="10">
        <v>11</v>
      </c>
      <c r="G20" s="10">
        <v>16</v>
      </c>
      <c r="H20" s="10">
        <v>3</v>
      </c>
      <c r="J20" s="9" t="s">
        <v>28</v>
      </c>
      <c r="K20" s="13">
        <f t="shared" si="0"/>
        <v>87.36462093862815</v>
      </c>
      <c r="L20" s="13">
        <f t="shared" si="1"/>
        <v>0.72202166064981954</v>
      </c>
      <c r="M20" s="13">
        <f t="shared" si="2"/>
        <v>1.0830324909747291</v>
      </c>
      <c r="N20" s="13">
        <f t="shared" si="3"/>
        <v>3.9711191335740073</v>
      </c>
      <c r="O20" s="13">
        <f t="shared" si="4"/>
        <v>5.7761732851985563</v>
      </c>
      <c r="P20" s="13">
        <f t="shared" si="5"/>
        <v>1.0830324909747291</v>
      </c>
    </row>
    <row r="21" spans="2:16">
      <c r="B21" s="9" t="s">
        <v>29</v>
      </c>
      <c r="C21" s="10">
        <v>52</v>
      </c>
      <c r="D21" s="10">
        <v>0</v>
      </c>
      <c r="E21" s="10">
        <v>0</v>
      </c>
      <c r="F21" s="10">
        <v>26</v>
      </c>
      <c r="G21" s="10">
        <v>15</v>
      </c>
      <c r="H21" s="10">
        <v>4</v>
      </c>
      <c r="J21" s="9" t="s">
        <v>29</v>
      </c>
      <c r="K21" s="13">
        <f t="shared" si="0"/>
        <v>53.608247422680414</v>
      </c>
      <c r="L21" s="13">
        <f t="shared" si="1"/>
        <v>0</v>
      </c>
      <c r="M21" s="13">
        <f t="shared" si="2"/>
        <v>0</v>
      </c>
      <c r="N21" s="13">
        <f t="shared" si="3"/>
        <v>26.804123711340207</v>
      </c>
      <c r="O21" s="13">
        <f t="shared" si="4"/>
        <v>15.463917525773196</v>
      </c>
      <c r="P21" s="13">
        <f t="shared" si="5"/>
        <v>4.1237113402061851</v>
      </c>
    </row>
    <row r="22" spans="2:16">
      <c r="B22" s="9" t="s">
        <v>30</v>
      </c>
      <c r="C22" s="10">
        <v>284</v>
      </c>
      <c r="D22" s="10">
        <v>4</v>
      </c>
      <c r="E22" s="10">
        <v>14</v>
      </c>
      <c r="F22" s="10">
        <v>95</v>
      </c>
      <c r="G22" s="10">
        <v>87</v>
      </c>
      <c r="H22" s="10">
        <v>16</v>
      </c>
      <c r="J22" s="9" t="s">
        <v>30</v>
      </c>
      <c r="K22" s="13">
        <f t="shared" si="0"/>
        <v>56.8</v>
      </c>
      <c r="L22" s="13">
        <f t="shared" si="1"/>
        <v>0.8</v>
      </c>
      <c r="M22" s="13">
        <f t="shared" si="2"/>
        <v>2.8000000000000003</v>
      </c>
      <c r="N22" s="13">
        <f t="shared" si="3"/>
        <v>19</v>
      </c>
      <c r="O22" s="13">
        <f t="shared" si="4"/>
        <v>17.399999999999999</v>
      </c>
      <c r="P22" s="13">
        <f t="shared" si="5"/>
        <v>3.2</v>
      </c>
    </row>
    <row r="23" spans="2:16">
      <c r="B23" s="4" t="s">
        <v>124</v>
      </c>
      <c r="C23" s="15"/>
      <c r="D23" s="15"/>
      <c r="E23" s="15"/>
      <c r="G23" s="4"/>
      <c r="H23" s="4"/>
      <c r="J23" s="4" t="s">
        <v>124</v>
      </c>
      <c r="K23" s="15"/>
      <c r="L23" s="15"/>
      <c r="M23" s="15"/>
      <c r="O23" s="4"/>
      <c r="P23" s="4"/>
    </row>
    <row r="24" spans="2:16">
      <c r="B24" s="9" t="s">
        <v>126</v>
      </c>
      <c r="C24" s="10">
        <v>1279</v>
      </c>
      <c r="D24" s="10">
        <v>15</v>
      </c>
      <c r="E24" s="10">
        <v>42</v>
      </c>
      <c r="F24" s="10">
        <v>594</v>
      </c>
      <c r="G24" s="10">
        <v>333</v>
      </c>
      <c r="H24" s="10">
        <v>66</v>
      </c>
      <c r="J24" s="9" t="s">
        <v>126</v>
      </c>
      <c r="K24" s="83">
        <f t="shared" ref="K24:K25" si="6">C24/(C24+D24+E24+F24+G24+H24)*100</f>
        <v>54.916273078574498</v>
      </c>
      <c r="L24" s="83">
        <f t="shared" ref="L24:L25" si="7">D24/(D24+E24+F24+G24+H24+C24)*100</f>
        <v>0.64405324173465006</v>
      </c>
      <c r="M24" s="83">
        <f t="shared" ref="M24:M25" si="8">E24/(E24+F24+G24+H24+C24+D24)*100</f>
        <v>1.8033490768570204</v>
      </c>
      <c r="N24" s="83">
        <f t="shared" ref="N24:N25" si="9">F24/(F24+G24+H24+E24+D24+C24)*100</f>
        <v>25.504508372692143</v>
      </c>
      <c r="O24" s="83">
        <f t="shared" ref="O24:O25" si="10">G24/(G24+H24+F24+E24+D24+C24)*100</f>
        <v>14.297981966509232</v>
      </c>
      <c r="P24" s="83">
        <f t="shared" ref="P24:P25" si="11">H24/(H24+C24+D24+E24+F24+G24)*100</f>
        <v>2.8338342636324603</v>
      </c>
    </row>
    <row r="25" spans="2:16">
      <c r="B25" s="9" t="s">
        <v>125</v>
      </c>
      <c r="C25" s="10">
        <v>417</v>
      </c>
      <c r="D25" s="10">
        <v>6</v>
      </c>
      <c r="E25" s="10">
        <v>21</v>
      </c>
      <c r="F25" s="10">
        <v>323</v>
      </c>
      <c r="G25" s="10">
        <v>123</v>
      </c>
      <c r="H25" s="10">
        <v>34</v>
      </c>
      <c r="J25" s="9" t="s">
        <v>125</v>
      </c>
      <c r="K25" s="83">
        <f t="shared" si="6"/>
        <v>45.129870129870127</v>
      </c>
      <c r="L25" s="83">
        <f t="shared" si="7"/>
        <v>0.64935064935064934</v>
      </c>
      <c r="M25" s="83">
        <f t="shared" si="8"/>
        <v>2.2727272727272729</v>
      </c>
      <c r="N25" s="83">
        <f t="shared" si="9"/>
        <v>34.956709956709958</v>
      </c>
      <c r="O25" s="83">
        <f t="shared" si="10"/>
        <v>13.311688311688311</v>
      </c>
      <c r="P25" s="83">
        <f t="shared" si="11"/>
        <v>3.6796536796536801</v>
      </c>
    </row>
  </sheetData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2.140625" customWidth="1"/>
    <col min="23" max="23" width="3.42578125" customWidth="1"/>
    <col min="24" max="24" width="27.7109375" customWidth="1"/>
  </cols>
  <sheetData>
    <row r="1" spans="2:44" ht="18">
      <c r="B1" s="1" t="s">
        <v>8</v>
      </c>
    </row>
    <row r="2" spans="2:44" ht="18">
      <c r="B2" s="1" t="s">
        <v>130</v>
      </c>
    </row>
    <row r="3" spans="2:44">
      <c r="B3" s="82" t="s">
        <v>119</v>
      </c>
    </row>
    <row r="4" spans="2:44" ht="18" customHeight="1">
      <c r="B4" s="1" t="s">
        <v>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/>
    <row r="6" spans="2:44">
      <c r="B6" s="16" t="s">
        <v>44</v>
      </c>
      <c r="X6" s="16" t="s">
        <v>42</v>
      </c>
    </row>
    <row r="7" spans="2:44" ht="24.75" customHeight="1">
      <c r="B7" s="110" t="s">
        <v>10</v>
      </c>
      <c r="C7" s="110" t="s">
        <v>82</v>
      </c>
      <c r="D7" s="110"/>
      <c r="E7" s="110"/>
      <c r="F7" s="111"/>
      <c r="G7" s="122"/>
      <c r="H7" s="109" t="s">
        <v>85</v>
      </c>
      <c r="I7" s="110"/>
      <c r="J7" s="110"/>
      <c r="K7" s="111"/>
      <c r="L7" s="117"/>
      <c r="M7" s="123" t="s">
        <v>84</v>
      </c>
      <c r="N7" s="110"/>
      <c r="O7" s="110"/>
      <c r="P7" s="111"/>
      <c r="Q7" s="124"/>
      <c r="R7" s="121" t="s">
        <v>83</v>
      </c>
      <c r="S7" s="110"/>
      <c r="T7" s="110"/>
      <c r="U7" s="110"/>
      <c r="V7" s="110"/>
      <c r="X7" s="110" t="s">
        <v>10</v>
      </c>
      <c r="Y7" s="110" t="s">
        <v>82</v>
      </c>
      <c r="Z7" s="110"/>
      <c r="AA7" s="110"/>
      <c r="AB7" s="111"/>
      <c r="AC7" s="122"/>
      <c r="AD7" s="109" t="s">
        <v>85</v>
      </c>
      <c r="AE7" s="110"/>
      <c r="AF7" s="110"/>
      <c r="AG7" s="111"/>
      <c r="AH7" s="117"/>
      <c r="AI7" s="123" t="s">
        <v>84</v>
      </c>
      <c r="AJ7" s="110"/>
      <c r="AK7" s="110"/>
      <c r="AL7" s="111"/>
      <c r="AM7" s="124"/>
      <c r="AN7" s="121" t="s">
        <v>83</v>
      </c>
      <c r="AO7" s="110"/>
      <c r="AP7" s="110"/>
      <c r="AQ7" s="110"/>
      <c r="AR7" s="110"/>
    </row>
    <row r="8" spans="2:44" ht="45">
      <c r="B8" s="112"/>
      <c r="C8" s="80" t="s">
        <v>78</v>
      </c>
      <c r="D8" s="80" t="s">
        <v>79</v>
      </c>
      <c r="E8" s="80" t="s">
        <v>80</v>
      </c>
      <c r="F8" s="17" t="s">
        <v>81</v>
      </c>
      <c r="G8" s="27" t="s">
        <v>49</v>
      </c>
      <c r="H8" s="80" t="s">
        <v>78</v>
      </c>
      <c r="I8" s="80" t="s">
        <v>79</v>
      </c>
      <c r="J8" s="80" t="s">
        <v>80</v>
      </c>
      <c r="K8" s="17" t="s">
        <v>81</v>
      </c>
      <c r="L8" s="27" t="s">
        <v>49</v>
      </c>
      <c r="M8" s="80" t="s">
        <v>78</v>
      </c>
      <c r="N8" s="80" t="s">
        <v>79</v>
      </c>
      <c r="O8" s="80" t="s">
        <v>80</v>
      </c>
      <c r="P8" s="17" t="s">
        <v>81</v>
      </c>
      <c r="Q8" s="27" t="s">
        <v>49</v>
      </c>
      <c r="R8" s="80" t="s">
        <v>78</v>
      </c>
      <c r="S8" s="80" t="s">
        <v>79</v>
      </c>
      <c r="T8" s="80" t="s">
        <v>80</v>
      </c>
      <c r="U8" s="17" t="s">
        <v>81</v>
      </c>
      <c r="V8" s="81" t="s">
        <v>49</v>
      </c>
      <c r="X8" s="112"/>
      <c r="Y8" s="80" t="s">
        <v>78</v>
      </c>
      <c r="Z8" s="80" t="s">
        <v>79</v>
      </c>
      <c r="AA8" s="80" t="s">
        <v>80</v>
      </c>
      <c r="AB8" s="17" t="s">
        <v>81</v>
      </c>
      <c r="AC8" s="27" t="s">
        <v>49</v>
      </c>
      <c r="AD8" s="80" t="s">
        <v>78</v>
      </c>
      <c r="AE8" s="80" t="s">
        <v>79</v>
      </c>
      <c r="AF8" s="80" t="s">
        <v>80</v>
      </c>
      <c r="AG8" s="17" t="s">
        <v>81</v>
      </c>
      <c r="AH8" s="27" t="s">
        <v>49</v>
      </c>
      <c r="AI8" s="80" t="s">
        <v>78</v>
      </c>
      <c r="AJ8" s="80" t="s">
        <v>79</v>
      </c>
      <c r="AK8" s="80" t="s">
        <v>80</v>
      </c>
      <c r="AL8" s="17" t="s">
        <v>81</v>
      </c>
      <c r="AM8" s="27" t="s">
        <v>49</v>
      </c>
      <c r="AN8" s="80" t="s">
        <v>78</v>
      </c>
      <c r="AO8" s="80" t="s">
        <v>79</v>
      </c>
      <c r="AP8" s="80" t="s">
        <v>80</v>
      </c>
      <c r="AQ8" s="17" t="s">
        <v>81</v>
      </c>
      <c r="AR8" s="81" t="s">
        <v>49</v>
      </c>
    </row>
    <row r="9" spans="2:44">
      <c r="B9" s="4" t="s">
        <v>0</v>
      </c>
      <c r="C9" s="5"/>
      <c r="D9" s="5"/>
      <c r="E9" s="5"/>
      <c r="F9" s="5"/>
      <c r="G9" s="28"/>
      <c r="H9" s="21"/>
      <c r="I9" s="5"/>
      <c r="J9" s="5"/>
      <c r="K9" s="5"/>
      <c r="L9" s="33"/>
      <c r="M9" s="42"/>
      <c r="N9" s="5"/>
      <c r="O9" s="5"/>
      <c r="P9" s="5"/>
      <c r="Q9" s="43"/>
      <c r="R9" s="5"/>
      <c r="S9" s="5"/>
      <c r="T9" s="5"/>
      <c r="U9" s="5"/>
      <c r="V9" s="5"/>
      <c r="X9" s="4" t="s">
        <v>0</v>
      </c>
      <c r="Y9" s="5"/>
      <c r="Z9" s="5"/>
      <c r="AA9" s="5"/>
      <c r="AB9" s="5"/>
      <c r="AC9" s="28"/>
      <c r="AD9" s="21"/>
      <c r="AE9" s="5"/>
      <c r="AF9" s="5"/>
      <c r="AG9" s="5"/>
      <c r="AH9" s="33"/>
      <c r="AI9" s="42"/>
      <c r="AJ9" s="5"/>
      <c r="AK9" s="5"/>
      <c r="AL9" s="5"/>
      <c r="AM9" s="43"/>
      <c r="AN9" s="5"/>
      <c r="AO9" s="5"/>
      <c r="AP9" s="5"/>
      <c r="AQ9" s="5"/>
      <c r="AR9" s="5"/>
    </row>
    <row r="10" spans="2:44">
      <c r="B10" s="6" t="s">
        <v>0</v>
      </c>
      <c r="C10" s="7">
        <v>468</v>
      </c>
      <c r="D10" s="7">
        <v>1159</v>
      </c>
      <c r="E10" s="7">
        <v>2703</v>
      </c>
      <c r="F10" s="18">
        <v>237</v>
      </c>
      <c r="G10" s="52">
        <v>1297</v>
      </c>
      <c r="H10" s="22">
        <v>124</v>
      </c>
      <c r="I10" s="7">
        <v>1708</v>
      </c>
      <c r="J10" s="7">
        <v>2426</v>
      </c>
      <c r="K10" s="18">
        <v>181</v>
      </c>
      <c r="L10" s="55">
        <v>1425</v>
      </c>
      <c r="M10" s="58">
        <v>601</v>
      </c>
      <c r="N10" s="7">
        <v>1610</v>
      </c>
      <c r="O10" s="7">
        <v>2254</v>
      </c>
      <c r="P10" s="18">
        <v>213</v>
      </c>
      <c r="Q10" s="59">
        <v>1186</v>
      </c>
      <c r="R10" s="50">
        <v>194</v>
      </c>
      <c r="S10" s="7">
        <v>1296</v>
      </c>
      <c r="T10" s="7">
        <v>1579</v>
      </c>
      <c r="U10" s="7">
        <v>183</v>
      </c>
      <c r="V10" s="7">
        <v>2612</v>
      </c>
      <c r="X10" s="6" t="s">
        <v>0</v>
      </c>
      <c r="Y10" s="11">
        <f>C10/SUM($C10:$G10)*100</f>
        <v>7.9809004092769431</v>
      </c>
      <c r="Z10" s="11">
        <f>D10/SUM($C10:$G10)*100</f>
        <v>19.764665757162348</v>
      </c>
      <c r="AA10" s="11">
        <f t="shared" ref="AA10:AC10" si="0">E10/SUM($C10:$G10)*100</f>
        <v>46.094815825375171</v>
      </c>
      <c r="AB10" s="11">
        <f t="shared" si="0"/>
        <v>4.0416098226466577</v>
      </c>
      <c r="AC10" s="64">
        <f t="shared" si="0"/>
        <v>22.11800818553888</v>
      </c>
      <c r="AD10" s="25">
        <f>H10/SUM($H10:$L10)*100</f>
        <v>2.1145975443383356</v>
      </c>
      <c r="AE10" s="11">
        <f t="shared" ref="AE10:AH10" si="1">I10/SUM($H10:$L10)*100</f>
        <v>29.126875852660302</v>
      </c>
      <c r="AF10" s="11">
        <f t="shared" si="1"/>
        <v>41.371077762619372</v>
      </c>
      <c r="AG10" s="11">
        <f t="shared" si="1"/>
        <v>3.0866302864938611</v>
      </c>
      <c r="AH10" s="64">
        <f t="shared" si="1"/>
        <v>24.300818553888131</v>
      </c>
      <c r="AI10" s="25">
        <f>M10/SUM($M10:$Q10)*100</f>
        <v>10.248976807639837</v>
      </c>
      <c r="AJ10" s="11">
        <f t="shared" ref="AJ10:AM10" si="2">N10/SUM($M10:$Q10)*100</f>
        <v>27.455661664392906</v>
      </c>
      <c r="AK10" s="11">
        <f>O10/SUM($M10:$Q10)*100</f>
        <v>38.43792633015007</v>
      </c>
      <c r="AL10" s="11">
        <f t="shared" si="2"/>
        <v>3.632332878581173</v>
      </c>
      <c r="AM10" s="64">
        <f t="shared" si="2"/>
        <v>20.225102319236015</v>
      </c>
      <c r="AN10" s="25">
        <f>R10/SUM($R10:$V10)*100</f>
        <v>3.3083219645293314</v>
      </c>
      <c r="AO10" s="11">
        <f t="shared" ref="AO10:AR10" si="3">S10/SUM($R10:$V10)*100</f>
        <v>22.100954979536152</v>
      </c>
      <c r="AP10" s="11">
        <f t="shared" si="3"/>
        <v>26.927012278308322</v>
      </c>
      <c r="AQ10" s="11">
        <f t="shared" si="3"/>
        <v>3.1207366984993179</v>
      </c>
      <c r="AR10" s="11">
        <f t="shared" si="3"/>
        <v>44.542974079126871</v>
      </c>
    </row>
    <row r="11" spans="2:44">
      <c r="B11" s="4" t="s">
        <v>19</v>
      </c>
      <c r="C11" s="8"/>
      <c r="D11" s="8"/>
      <c r="E11" s="8"/>
      <c r="F11" s="8"/>
      <c r="G11" s="53"/>
      <c r="H11" s="23"/>
      <c r="I11" s="8"/>
      <c r="J11" s="8"/>
      <c r="K11" s="8"/>
      <c r="L11" s="56"/>
      <c r="M11" s="60"/>
      <c r="N11" s="8"/>
      <c r="O11" s="8"/>
      <c r="P11" s="8"/>
      <c r="Q11" s="61"/>
      <c r="R11" s="8"/>
      <c r="S11" s="8"/>
      <c r="T11" s="8"/>
      <c r="U11" s="8"/>
      <c r="V11" s="8"/>
      <c r="X11" s="4" t="s">
        <v>19</v>
      </c>
      <c r="Y11" s="12"/>
      <c r="Z11" s="12"/>
      <c r="AA11" s="12"/>
      <c r="AB11" s="12"/>
      <c r="AC11" s="30"/>
      <c r="AD11" s="36"/>
      <c r="AE11" s="12"/>
      <c r="AF11" s="12"/>
      <c r="AG11" s="12"/>
      <c r="AH11" s="37"/>
      <c r="AI11" s="46"/>
      <c r="AJ11" s="12"/>
      <c r="AK11" s="12"/>
      <c r="AL11" s="12"/>
      <c r="AM11" s="47"/>
      <c r="AN11" s="12"/>
      <c r="AO11" s="12"/>
      <c r="AP11" s="12"/>
      <c r="AQ11" s="12"/>
      <c r="AR11" s="12"/>
    </row>
    <row r="12" spans="2:44">
      <c r="B12" s="9" t="s">
        <v>1</v>
      </c>
      <c r="C12" s="10">
        <v>44</v>
      </c>
      <c r="D12" s="10">
        <v>207</v>
      </c>
      <c r="E12" s="10">
        <v>578</v>
      </c>
      <c r="F12" s="19">
        <v>67</v>
      </c>
      <c r="G12" s="54">
        <v>287</v>
      </c>
      <c r="H12" s="24">
        <v>9</v>
      </c>
      <c r="I12" s="10">
        <v>276</v>
      </c>
      <c r="J12" s="10">
        <v>538</v>
      </c>
      <c r="K12" s="19">
        <v>49</v>
      </c>
      <c r="L12" s="57">
        <v>311</v>
      </c>
      <c r="M12" s="62">
        <v>85</v>
      </c>
      <c r="N12" s="10">
        <v>331</v>
      </c>
      <c r="O12" s="10">
        <v>455</v>
      </c>
      <c r="P12" s="19">
        <v>43</v>
      </c>
      <c r="Q12" s="63">
        <v>269</v>
      </c>
      <c r="R12" s="51">
        <v>29</v>
      </c>
      <c r="S12" s="10">
        <v>273</v>
      </c>
      <c r="T12" s="10">
        <v>329</v>
      </c>
      <c r="U12" s="10">
        <v>44</v>
      </c>
      <c r="V12" s="10">
        <v>508</v>
      </c>
      <c r="X12" s="9" t="s">
        <v>1</v>
      </c>
      <c r="Y12" s="13">
        <f t="shared" ref="Y12:Y15" si="4">C12/SUM($C12:$G12)*100</f>
        <v>3.7193575655114115</v>
      </c>
      <c r="Z12" s="13">
        <f t="shared" ref="Z12:Z15" si="5">D12/SUM($C12:$G12)*100</f>
        <v>17.49788672865596</v>
      </c>
      <c r="AA12" s="13">
        <f t="shared" ref="AA12:AA15" si="6">E12/SUM($C12:$G12)*100</f>
        <v>48.858833474218088</v>
      </c>
      <c r="AB12" s="75">
        <f t="shared" ref="AB12:AB15" si="7">F12/SUM($C12:$G12)*100</f>
        <v>5.66356720202874</v>
      </c>
      <c r="AC12" s="31">
        <f t="shared" ref="AC12:AC15" si="8">G12/SUM($C12:$G12)*100</f>
        <v>24.260355029585799</v>
      </c>
      <c r="AD12" s="38">
        <f t="shared" ref="AD12:AD15" si="9">H12/SUM($H12:$L12)*100</f>
        <v>0.76077768385460698</v>
      </c>
      <c r="AE12" s="13">
        <f t="shared" ref="AE12:AE15" si="10">I12/SUM($H12:$L12)*100</f>
        <v>23.330515638207945</v>
      </c>
      <c r="AF12" s="13">
        <f t="shared" ref="AF12:AF15" si="11">J12/SUM($H12:$L12)*100</f>
        <v>45.477599323753168</v>
      </c>
      <c r="AG12" s="75">
        <f t="shared" ref="AG12:AG15" si="12">K12/SUM($H12:$L12)*100</f>
        <v>4.1420118343195274</v>
      </c>
      <c r="AH12" s="39">
        <f t="shared" ref="AH12:AH15" si="13">L12/SUM($H12:$L12)*100</f>
        <v>26.289095519864752</v>
      </c>
      <c r="AI12" s="48">
        <f t="shared" ref="AI12:AI15" si="14">M12/SUM($M12:$Q12)*100</f>
        <v>7.1851225697379544</v>
      </c>
      <c r="AJ12" s="13">
        <f t="shared" ref="AJ12:AJ15" si="15">N12/SUM($M12:$Q12)*100</f>
        <v>27.979712595097212</v>
      </c>
      <c r="AK12" s="13">
        <f t="shared" ref="AK12:AK15" si="16">O12/SUM($M12:$Q12)*100</f>
        <v>38.461538461538467</v>
      </c>
      <c r="AL12" s="75">
        <f t="shared" ref="AL12:AL15" si="17">P12/SUM($M12:$Q12)*100</f>
        <v>3.6348267117497892</v>
      </c>
      <c r="AM12" s="49">
        <f t="shared" ref="AM12:AM15" si="18">Q12/SUM($M12:$Q12)*100</f>
        <v>22.738799661876584</v>
      </c>
      <c r="AN12" s="26">
        <f t="shared" ref="AN12:AN15" si="19">R12/SUM($R12:$V12)*100</f>
        <v>2.4513947590870666</v>
      </c>
      <c r="AO12" s="13">
        <f t="shared" ref="AO12:AO15" si="20">S12/SUM($R12:$V12)*100</f>
        <v>23.076923076923077</v>
      </c>
      <c r="AP12" s="13">
        <f t="shared" ref="AP12:AP15" si="21">T12/SUM($R12:$V12)*100</f>
        <v>27.810650887573964</v>
      </c>
      <c r="AQ12" s="13">
        <f t="shared" ref="AQ12:AQ15" si="22">U12/SUM($R12:$V12)*100</f>
        <v>3.7193575655114115</v>
      </c>
      <c r="AR12" s="13">
        <f t="shared" ref="AR12:AR15" si="23">V12/SUM($R12:$V12)*100</f>
        <v>42.941673710904482</v>
      </c>
    </row>
    <row r="13" spans="2:44">
      <c r="B13" s="9" t="s">
        <v>20</v>
      </c>
      <c r="C13" s="10">
        <v>151</v>
      </c>
      <c r="D13" s="10">
        <v>448</v>
      </c>
      <c r="E13" s="10">
        <v>916</v>
      </c>
      <c r="F13" s="19">
        <v>78</v>
      </c>
      <c r="G13" s="54">
        <v>480</v>
      </c>
      <c r="H13" s="24">
        <v>47</v>
      </c>
      <c r="I13" s="10">
        <v>646</v>
      </c>
      <c r="J13" s="10">
        <v>795</v>
      </c>
      <c r="K13" s="19">
        <v>55</v>
      </c>
      <c r="L13" s="57">
        <v>530</v>
      </c>
      <c r="M13" s="62">
        <v>258</v>
      </c>
      <c r="N13" s="10">
        <v>574</v>
      </c>
      <c r="O13" s="10">
        <v>756</v>
      </c>
      <c r="P13" s="19">
        <v>52</v>
      </c>
      <c r="Q13" s="63">
        <v>433</v>
      </c>
      <c r="R13" s="51">
        <v>58</v>
      </c>
      <c r="S13" s="10">
        <v>456</v>
      </c>
      <c r="T13" s="10">
        <v>552</v>
      </c>
      <c r="U13" s="10">
        <v>67</v>
      </c>
      <c r="V13" s="10">
        <v>940</v>
      </c>
      <c r="X13" s="9" t="s">
        <v>20</v>
      </c>
      <c r="Y13" s="13">
        <f t="shared" si="4"/>
        <v>7.2841292812349243</v>
      </c>
      <c r="Z13" s="13">
        <f t="shared" si="5"/>
        <v>21.61119150988905</v>
      </c>
      <c r="AA13" s="13">
        <f t="shared" si="6"/>
        <v>44.187168355041003</v>
      </c>
      <c r="AB13" s="75">
        <f t="shared" si="7"/>
        <v>3.7626628075253259</v>
      </c>
      <c r="AC13" s="31">
        <f t="shared" si="8"/>
        <v>23.154848046309695</v>
      </c>
      <c r="AD13" s="38">
        <f t="shared" si="9"/>
        <v>2.2672455378678245</v>
      </c>
      <c r="AE13" s="13">
        <f t="shared" si="10"/>
        <v>31.162566328991797</v>
      </c>
      <c r="AF13" s="13">
        <f t="shared" si="11"/>
        <v>38.350217076700432</v>
      </c>
      <c r="AG13" s="75">
        <f t="shared" si="12"/>
        <v>2.6531596719729862</v>
      </c>
      <c r="AH13" s="39">
        <f t="shared" si="13"/>
        <v>25.566811384466959</v>
      </c>
      <c r="AI13" s="48">
        <f t="shared" si="14"/>
        <v>12.445730824891461</v>
      </c>
      <c r="AJ13" s="13">
        <f t="shared" si="15"/>
        <v>27.689339122045343</v>
      </c>
      <c r="AK13" s="13">
        <f t="shared" si="16"/>
        <v>36.468885672937773</v>
      </c>
      <c r="AL13" s="75">
        <f t="shared" si="17"/>
        <v>2.5084418716835506</v>
      </c>
      <c r="AM13" s="49">
        <f t="shared" si="18"/>
        <v>20.887602508441873</v>
      </c>
      <c r="AN13" s="26">
        <f t="shared" si="19"/>
        <v>2.7978774722624213</v>
      </c>
      <c r="AO13" s="13">
        <f t="shared" si="20"/>
        <v>21.99710564399421</v>
      </c>
      <c r="AP13" s="13">
        <f t="shared" si="21"/>
        <v>26.628075253256149</v>
      </c>
      <c r="AQ13" s="13">
        <f t="shared" si="22"/>
        <v>3.2320308731307286</v>
      </c>
      <c r="AR13" s="13">
        <f t="shared" si="23"/>
        <v>45.344910757356487</v>
      </c>
    </row>
    <row r="14" spans="2:44">
      <c r="B14" s="9" t="s">
        <v>21</v>
      </c>
      <c r="C14" s="10">
        <v>204</v>
      </c>
      <c r="D14" s="10">
        <v>367</v>
      </c>
      <c r="E14" s="10">
        <v>767</v>
      </c>
      <c r="F14" s="19">
        <v>56</v>
      </c>
      <c r="G14" s="54">
        <v>359</v>
      </c>
      <c r="H14" s="24">
        <v>52</v>
      </c>
      <c r="I14" s="10">
        <v>582</v>
      </c>
      <c r="J14" s="10">
        <v>674</v>
      </c>
      <c r="K14" s="19">
        <v>47</v>
      </c>
      <c r="L14" s="57">
        <v>398</v>
      </c>
      <c r="M14" s="62">
        <v>208</v>
      </c>
      <c r="N14" s="10">
        <v>446</v>
      </c>
      <c r="O14" s="10">
        <v>698</v>
      </c>
      <c r="P14" s="19">
        <v>72</v>
      </c>
      <c r="Q14" s="63">
        <v>329</v>
      </c>
      <c r="R14" s="51">
        <v>61</v>
      </c>
      <c r="S14" s="10">
        <v>372</v>
      </c>
      <c r="T14" s="10">
        <v>468</v>
      </c>
      <c r="U14" s="10">
        <v>48</v>
      </c>
      <c r="V14" s="10">
        <v>804</v>
      </c>
      <c r="X14" s="9" t="s">
        <v>21</v>
      </c>
      <c r="Y14" s="13">
        <f t="shared" si="4"/>
        <v>11.63719338277239</v>
      </c>
      <c r="Z14" s="13">
        <f t="shared" si="5"/>
        <v>20.93553907586994</v>
      </c>
      <c r="AA14" s="13">
        <f t="shared" si="6"/>
        <v>43.75356531660011</v>
      </c>
      <c r="AB14" s="75">
        <f t="shared" si="7"/>
        <v>3.1945236737022249</v>
      </c>
      <c r="AC14" s="31">
        <f t="shared" si="8"/>
        <v>20.479178551055334</v>
      </c>
      <c r="AD14" s="38">
        <f t="shared" si="9"/>
        <v>2.9663434112949227</v>
      </c>
      <c r="AE14" s="13">
        <f t="shared" si="10"/>
        <v>33.200228180262407</v>
      </c>
      <c r="AF14" s="13">
        <f t="shared" si="11"/>
        <v>38.448374215630352</v>
      </c>
      <c r="AG14" s="75">
        <f t="shared" si="12"/>
        <v>2.6811180832857957</v>
      </c>
      <c r="AH14" s="39">
        <f t="shared" si="13"/>
        <v>22.703936109526527</v>
      </c>
      <c r="AI14" s="48">
        <f t="shared" si="14"/>
        <v>11.865373645179691</v>
      </c>
      <c r="AJ14" s="13">
        <f t="shared" si="15"/>
        <v>25.442099258414146</v>
      </c>
      <c r="AK14" s="13">
        <f t="shared" si="16"/>
        <v>39.817455790074156</v>
      </c>
      <c r="AL14" s="75">
        <f t="shared" si="17"/>
        <v>4.1072447233314318</v>
      </c>
      <c r="AM14" s="49">
        <f t="shared" si="18"/>
        <v>18.76782658300057</v>
      </c>
      <c r="AN14" s="26">
        <f t="shared" si="19"/>
        <v>3.4797490017113519</v>
      </c>
      <c r="AO14" s="13">
        <f t="shared" si="20"/>
        <v>21.220764403879063</v>
      </c>
      <c r="AP14" s="13">
        <f t="shared" si="21"/>
        <v>26.697090701654307</v>
      </c>
      <c r="AQ14" s="13">
        <f t="shared" si="22"/>
        <v>2.7381631488876215</v>
      </c>
      <c r="AR14" s="13">
        <f t="shared" si="23"/>
        <v>45.864232743867653</v>
      </c>
    </row>
    <row r="15" spans="2:44">
      <c r="B15" s="9" t="s">
        <v>22</v>
      </c>
      <c r="C15" s="10">
        <v>69</v>
      </c>
      <c r="D15" s="10">
        <v>137</v>
      </c>
      <c r="E15" s="10">
        <v>442</v>
      </c>
      <c r="F15" s="19">
        <v>36</v>
      </c>
      <c r="G15" s="54">
        <v>171</v>
      </c>
      <c r="H15" s="24">
        <v>16</v>
      </c>
      <c r="I15" s="10">
        <v>204</v>
      </c>
      <c r="J15" s="10">
        <v>419</v>
      </c>
      <c r="K15" s="19">
        <v>30</v>
      </c>
      <c r="L15" s="57">
        <v>186</v>
      </c>
      <c r="M15" s="62">
        <v>50</v>
      </c>
      <c r="N15" s="10">
        <v>259</v>
      </c>
      <c r="O15" s="10">
        <v>345</v>
      </c>
      <c r="P15" s="19">
        <v>46</v>
      </c>
      <c r="Q15" s="63">
        <v>155</v>
      </c>
      <c r="R15" s="51">
        <v>46</v>
      </c>
      <c r="S15" s="10">
        <v>195</v>
      </c>
      <c r="T15" s="10">
        <v>230</v>
      </c>
      <c r="U15" s="10">
        <v>24</v>
      </c>
      <c r="V15" s="10">
        <v>360</v>
      </c>
      <c r="X15" s="9" t="s">
        <v>22</v>
      </c>
      <c r="Y15" s="13">
        <f t="shared" si="4"/>
        <v>8.0701754385964914</v>
      </c>
      <c r="Z15" s="13">
        <f t="shared" si="5"/>
        <v>16.023391812865498</v>
      </c>
      <c r="AA15" s="13">
        <f t="shared" si="6"/>
        <v>51.695906432748536</v>
      </c>
      <c r="AB15" s="75">
        <f t="shared" si="7"/>
        <v>4.2105263157894735</v>
      </c>
      <c r="AC15" s="31">
        <f t="shared" si="8"/>
        <v>20</v>
      </c>
      <c r="AD15" s="38">
        <f t="shared" si="9"/>
        <v>1.8713450292397662</v>
      </c>
      <c r="AE15" s="13">
        <f t="shared" si="10"/>
        <v>23.859649122807017</v>
      </c>
      <c r="AF15" s="13">
        <f t="shared" si="11"/>
        <v>49.005847953216374</v>
      </c>
      <c r="AG15" s="75">
        <f t="shared" si="12"/>
        <v>3.5087719298245612</v>
      </c>
      <c r="AH15" s="39">
        <f t="shared" si="13"/>
        <v>21.754385964912281</v>
      </c>
      <c r="AI15" s="48">
        <f t="shared" si="14"/>
        <v>5.8479532163742682</v>
      </c>
      <c r="AJ15" s="13">
        <f t="shared" si="15"/>
        <v>30.292397660818715</v>
      </c>
      <c r="AK15" s="13">
        <f t="shared" si="16"/>
        <v>40.350877192982452</v>
      </c>
      <c r="AL15" s="75">
        <f t="shared" si="17"/>
        <v>5.3801169590643276</v>
      </c>
      <c r="AM15" s="49">
        <f t="shared" si="18"/>
        <v>18.128654970760234</v>
      </c>
      <c r="AN15" s="26">
        <f t="shared" si="19"/>
        <v>5.3801169590643276</v>
      </c>
      <c r="AO15" s="13">
        <f t="shared" si="20"/>
        <v>22.807017543859647</v>
      </c>
      <c r="AP15" s="13">
        <f t="shared" si="21"/>
        <v>26.900584795321635</v>
      </c>
      <c r="AQ15" s="13">
        <f t="shared" si="22"/>
        <v>2.807017543859649</v>
      </c>
      <c r="AR15" s="13">
        <f t="shared" si="23"/>
        <v>42.105263157894733</v>
      </c>
    </row>
    <row r="16" spans="2:44">
      <c r="B16" s="4" t="s">
        <v>23</v>
      </c>
      <c r="C16" s="8"/>
      <c r="D16" s="8"/>
      <c r="E16" s="8"/>
      <c r="F16" s="8"/>
      <c r="G16" s="53"/>
      <c r="H16" s="23"/>
      <c r="I16" s="8"/>
      <c r="J16" s="8"/>
      <c r="K16" s="8"/>
      <c r="L16" s="56"/>
      <c r="M16" s="60"/>
      <c r="N16" s="8"/>
      <c r="O16" s="8"/>
      <c r="P16" s="8"/>
      <c r="Q16" s="61"/>
      <c r="R16" s="8"/>
      <c r="S16" s="8"/>
      <c r="T16" s="8"/>
      <c r="U16" s="8"/>
      <c r="V16" s="8"/>
      <c r="X16" s="4" t="s">
        <v>23</v>
      </c>
      <c r="Y16" s="8"/>
      <c r="Z16" s="8"/>
      <c r="AA16" s="8"/>
      <c r="AB16" s="8"/>
      <c r="AC16" s="53"/>
      <c r="AD16" s="23"/>
      <c r="AE16" s="8"/>
      <c r="AF16" s="8"/>
      <c r="AG16" s="8"/>
      <c r="AH16" s="56"/>
      <c r="AI16" s="60"/>
      <c r="AJ16" s="8"/>
      <c r="AK16" s="8"/>
      <c r="AL16" s="8"/>
      <c r="AM16" s="61"/>
      <c r="AN16" s="8"/>
      <c r="AO16" s="8"/>
      <c r="AP16" s="8"/>
      <c r="AQ16" s="8"/>
      <c r="AR16" s="8"/>
    </row>
    <row r="17" spans="2:44">
      <c r="B17" s="9" t="s">
        <v>24</v>
      </c>
      <c r="C17" s="10">
        <v>182</v>
      </c>
      <c r="D17" s="10">
        <v>363</v>
      </c>
      <c r="E17" s="10">
        <v>750</v>
      </c>
      <c r="F17" s="19">
        <v>53</v>
      </c>
      <c r="G17" s="54">
        <v>338</v>
      </c>
      <c r="H17" s="24">
        <v>48</v>
      </c>
      <c r="I17" s="10">
        <v>557</v>
      </c>
      <c r="J17" s="10">
        <v>677</v>
      </c>
      <c r="K17" s="19">
        <v>45</v>
      </c>
      <c r="L17" s="57">
        <v>359</v>
      </c>
      <c r="M17" s="62">
        <v>155</v>
      </c>
      <c r="N17" s="10">
        <v>421</v>
      </c>
      <c r="O17" s="10">
        <v>718</v>
      </c>
      <c r="P17" s="19">
        <v>67</v>
      </c>
      <c r="Q17" s="63">
        <v>325</v>
      </c>
      <c r="R17" s="51">
        <v>53</v>
      </c>
      <c r="S17" s="10">
        <v>376</v>
      </c>
      <c r="T17" s="10">
        <v>462</v>
      </c>
      <c r="U17" s="10">
        <v>47</v>
      </c>
      <c r="V17" s="10">
        <v>748</v>
      </c>
      <c r="X17" s="9" t="s">
        <v>24</v>
      </c>
      <c r="Y17" s="13">
        <f t="shared" ref="Y17:Y23" si="24">C17/SUM($C17:$G17)*100</f>
        <v>10.794780545670225</v>
      </c>
      <c r="Z17" s="13">
        <f t="shared" ref="Z17:Z23" si="25">D17/SUM($C17:$G17)*100</f>
        <v>21.530249110320284</v>
      </c>
      <c r="AA17" s="13">
        <f t="shared" ref="AA17:AA23" si="26">E17/SUM($C17:$G17)*100</f>
        <v>44.483985765124558</v>
      </c>
      <c r="AB17" s="75">
        <f t="shared" ref="AB17:AB23" si="27">F17/SUM($C17:$G17)*100</f>
        <v>3.1435349940688022</v>
      </c>
      <c r="AC17" s="31">
        <f t="shared" ref="AC17:AC23" si="28">G17/SUM($C17:$G17)*100</f>
        <v>20.047449584816132</v>
      </c>
      <c r="AD17" s="38">
        <f t="shared" ref="AD17:AD23" si="29">H17/SUM($H17:$L17)*100</f>
        <v>2.8469750889679712</v>
      </c>
      <c r="AE17" s="13">
        <f t="shared" ref="AE17:AE23" si="30">I17/SUM($H17:$L17)*100</f>
        <v>33.0367734282325</v>
      </c>
      <c r="AF17" s="13">
        <f t="shared" ref="AF17:AF23" si="31">J17/SUM($H17:$L17)*100</f>
        <v>40.154211150652429</v>
      </c>
      <c r="AG17" s="75">
        <f t="shared" ref="AG17:AG23" si="32">K17/SUM($H17:$L17)*100</f>
        <v>2.6690391459074734</v>
      </c>
      <c r="AH17" s="39">
        <f t="shared" ref="AH17:AH23" si="33">L17/SUM($H17:$L17)*100</f>
        <v>21.293001186239621</v>
      </c>
      <c r="AI17" s="48">
        <f t="shared" ref="AI17:AI23" si="34">M17/SUM($M17:$Q17)*100</f>
        <v>9.1933570581257413</v>
      </c>
      <c r="AJ17" s="13">
        <f t="shared" ref="AJ17:AJ23" si="35">N17/SUM($M17:$Q17)*100</f>
        <v>24.970344009489917</v>
      </c>
      <c r="AK17" s="13">
        <f t="shared" ref="AK17:AK23" si="36">O17/SUM($M17:$Q17)*100</f>
        <v>42.586002372479243</v>
      </c>
      <c r="AL17" s="75">
        <f t="shared" ref="AL17:AL23" si="37">P17/SUM($M17:$Q17)*100</f>
        <v>3.9739027283511268</v>
      </c>
      <c r="AM17" s="49">
        <f t="shared" ref="AM17:AM23" si="38">Q17/SUM($M17:$Q17)*100</f>
        <v>19.276393831553975</v>
      </c>
      <c r="AN17" s="26">
        <f t="shared" ref="AN17:AN23" si="39">R17/SUM($R17:$V17)*100</f>
        <v>3.1435349940688022</v>
      </c>
      <c r="AO17" s="13">
        <f t="shared" ref="AO17:AO23" si="40">S17/SUM($R17:$V17)*100</f>
        <v>22.301304863582445</v>
      </c>
      <c r="AP17" s="13">
        <f t="shared" ref="AP17:AP23" si="41">T17/SUM($R17:$V17)*100</f>
        <v>27.402135231316727</v>
      </c>
      <c r="AQ17" s="13">
        <f t="shared" ref="AQ17:AQ23" si="42">U17/SUM($R17:$V17)*100</f>
        <v>2.7876631079478056</v>
      </c>
      <c r="AR17" s="13">
        <f t="shared" ref="AR17:AR23" si="43">V17/SUM($R17:$V17)*100</f>
        <v>44.365361803084227</v>
      </c>
    </row>
    <row r="18" spans="2:44">
      <c r="B18" s="9" t="s">
        <v>25</v>
      </c>
      <c r="C18" s="10">
        <v>27</v>
      </c>
      <c r="D18" s="10">
        <v>100</v>
      </c>
      <c r="E18" s="10">
        <v>325</v>
      </c>
      <c r="F18" s="19">
        <v>36</v>
      </c>
      <c r="G18" s="54">
        <v>154</v>
      </c>
      <c r="H18" s="24">
        <v>1</v>
      </c>
      <c r="I18" s="10">
        <v>147</v>
      </c>
      <c r="J18" s="10">
        <v>290</v>
      </c>
      <c r="K18" s="19">
        <v>30</v>
      </c>
      <c r="L18" s="57">
        <v>174</v>
      </c>
      <c r="M18" s="62">
        <v>49</v>
      </c>
      <c r="N18" s="10">
        <v>156</v>
      </c>
      <c r="O18" s="10">
        <v>253</v>
      </c>
      <c r="P18" s="19">
        <v>32</v>
      </c>
      <c r="Q18" s="63">
        <v>152</v>
      </c>
      <c r="R18" s="51">
        <v>10</v>
      </c>
      <c r="S18" s="10">
        <v>106</v>
      </c>
      <c r="T18" s="10">
        <v>208</v>
      </c>
      <c r="U18" s="10">
        <v>29</v>
      </c>
      <c r="V18" s="10">
        <v>289</v>
      </c>
      <c r="X18" s="9" t="s">
        <v>25</v>
      </c>
      <c r="Y18" s="13">
        <f t="shared" si="24"/>
        <v>4.2056074766355138</v>
      </c>
      <c r="Z18" s="13">
        <f t="shared" si="25"/>
        <v>15.57632398753894</v>
      </c>
      <c r="AA18" s="13">
        <f t="shared" si="26"/>
        <v>50.623052959501557</v>
      </c>
      <c r="AB18" s="75">
        <f t="shared" si="27"/>
        <v>5.6074766355140184</v>
      </c>
      <c r="AC18" s="31">
        <f t="shared" si="28"/>
        <v>23.987538940809969</v>
      </c>
      <c r="AD18" s="38">
        <f t="shared" si="29"/>
        <v>0.1557632398753894</v>
      </c>
      <c r="AE18" s="13">
        <f t="shared" si="30"/>
        <v>22.897196261682243</v>
      </c>
      <c r="AF18" s="13">
        <f t="shared" si="31"/>
        <v>45.171339563862929</v>
      </c>
      <c r="AG18" s="75">
        <f t="shared" si="32"/>
        <v>4.6728971962616823</v>
      </c>
      <c r="AH18" s="39">
        <f t="shared" si="33"/>
        <v>27.102803738317753</v>
      </c>
      <c r="AI18" s="48">
        <f t="shared" si="34"/>
        <v>7.6323987538940807</v>
      </c>
      <c r="AJ18" s="13">
        <f t="shared" si="35"/>
        <v>24.299065420560748</v>
      </c>
      <c r="AK18" s="13">
        <f t="shared" si="36"/>
        <v>39.40809968847352</v>
      </c>
      <c r="AL18" s="75">
        <f t="shared" si="37"/>
        <v>4.9844236760124607</v>
      </c>
      <c r="AM18" s="49">
        <f t="shared" si="38"/>
        <v>23.676012461059191</v>
      </c>
      <c r="AN18" s="26">
        <f t="shared" si="39"/>
        <v>1.557632398753894</v>
      </c>
      <c r="AO18" s="13">
        <f t="shared" si="40"/>
        <v>16.510903426791277</v>
      </c>
      <c r="AP18" s="13">
        <f t="shared" si="41"/>
        <v>32.398753894080997</v>
      </c>
      <c r="AQ18" s="13">
        <f t="shared" si="42"/>
        <v>4.5171339563862922</v>
      </c>
      <c r="AR18" s="13">
        <f t="shared" si="43"/>
        <v>45.015576323987538</v>
      </c>
    </row>
    <row r="19" spans="2:44">
      <c r="B19" s="9" t="s">
        <v>43</v>
      </c>
      <c r="C19" s="10">
        <v>113</v>
      </c>
      <c r="D19" s="10">
        <v>337</v>
      </c>
      <c r="E19" s="10">
        <v>875</v>
      </c>
      <c r="F19" s="19">
        <v>77</v>
      </c>
      <c r="G19" s="54">
        <v>377</v>
      </c>
      <c r="H19" s="24">
        <v>38</v>
      </c>
      <c r="I19" s="10">
        <v>470</v>
      </c>
      <c r="J19" s="10">
        <v>790</v>
      </c>
      <c r="K19" s="19">
        <v>57</v>
      </c>
      <c r="L19" s="57">
        <v>424</v>
      </c>
      <c r="M19" s="62">
        <v>188</v>
      </c>
      <c r="N19" s="10">
        <v>466</v>
      </c>
      <c r="O19" s="10">
        <v>726</v>
      </c>
      <c r="P19" s="19">
        <v>56</v>
      </c>
      <c r="Q19" s="63">
        <v>343</v>
      </c>
      <c r="R19" s="51">
        <v>65</v>
      </c>
      <c r="S19" s="10">
        <v>385</v>
      </c>
      <c r="T19" s="10">
        <v>513</v>
      </c>
      <c r="U19" s="10">
        <v>56</v>
      </c>
      <c r="V19" s="10">
        <v>760</v>
      </c>
      <c r="X19" s="9" t="s">
        <v>43</v>
      </c>
      <c r="Y19" s="13">
        <f t="shared" si="24"/>
        <v>6.3518830803822368</v>
      </c>
      <c r="Z19" s="13">
        <f t="shared" si="25"/>
        <v>18.943226531759414</v>
      </c>
      <c r="AA19" s="13">
        <f t="shared" si="26"/>
        <v>49.184935356942098</v>
      </c>
      <c r="AB19" s="75">
        <f t="shared" si="27"/>
        <v>4.3282743114109046</v>
      </c>
      <c r="AC19" s="31">
        <f t="shared" si="28"/>
        <v>21.191680719505339</v>
      </c>
      <c r="AD19" s="38">
        <f t="shared" si="29"/>
        <v>2.1360314783586283</v>
      </c>
      <c r="AE19" s="13">
        <f t="shared" si="30"/>
        <v>26.419336706014612</v>
      </c>
      <c r="AF19" s="13">
        <f t="shared" si="31"/>
        <v>44.406970207982013</v>
      </c>
      <c r="AG19" s="75">
        <f t="shared" si="32"/>
        <v>3.2040472175379429</v>
      </c>
      <c r="AH19" s="39">
        <f t="shared" si="33"/>
        <v>23.833614390106803</v>
      </c>
      <c r="AI19" s="48">
        <f t="shared" si="34"/>
        <v>10.567734682405847</v>
      </c>
      <c r="AJ19" s="13">
        <f t="shared" si="35"/>
        <v>26.194491287240023</v>
      </c>
      <c r="AK19" s="13">
        <f t="shared" si="36"/>
        <v>40.809443507588533</v>
      </c>
      <c r="AL19" s="75">
        <f t="shared" si="37"/>
        <v>3.1478358628442948</v>
      </c>
      <c r="AM19" s="49">
        <f t="shared" si="38"/>
        <v>19.280494659921306</v>
      </c>
      <c r="AN19" s="26">
        <f t="shared" si="39"/>
        <v>3.6537380550871275</v>
      </c>
      <c r="AO19" s="13">
        <f t="shared" si="40"/>
        <v>21.641371557054526</v>
      </c>
      <c r="AP19" s="13">
        <f t="shared" si="41"/>
        <v>28.836424957841484</v>
      </c>
      <c r="AQ19" s="13">
        <f t="shared" si="42"/>
        <v>3.1478358628442948</v>
      </c>
      <c r="AR19" s="13">
        <f t="shared" si="43"/>
        <v>42.720629567172566</v>
      </c>
    </row>
    <row r="20" spans="2:44">
      <c r="B20" s="9" t="s">
        <v>27</v>
      </c>
      <c r="C20" s="10">
        <v>23</v>
      </c>
      <c r="D20" s="10">
        <v>45</v>
      </c>
      <c r="E20" s="10">
        <v>83</v>
      </c>
      <c r="F20" s="19">
        <v>9</v>
      </c>
      <c r="G20" s="54">
        <v>40</v>
      </c>
      <c r="H20" s="24">
        <v>2</v>
      </c>
      <c r="I20" s="10">
        <v>64</v>
      </c>
      <c r="J20" s="10">
        <v>80</v>
      </c>
      <c r="K20" s="19">
        <v>5</v>
      </c>
      <c r="L20" s="57">
        <v>49</v>
      </c>
      <c r="M20" s="62">
        <v>20</v>
      </c>
      <c r="N20" s="10">
        <v>68</v>
      </c>
      <c r="O20" s="10">
        <v>75</v>
      </c>
      <c r="P20" s="19">
        <v>6</v>
      </c>
      <c r="Q20" s="63">
        <v>31</v>
      </c>
      <c r="R20" s="51">
        <v>4</v>
      </c>
      <c r="S20" s="10">
        <v>56</v>
      </c>
      <c r="T20" s="10">
        <v>41</v>
      </c>
      <c r="U20" s="10">
        <v>6</v>
      </c>
      <c r="V20" s="10">
        <v>93</v>
      </c>
      <c r="X20" s="9" t="s">
        <v>27</v>
      </c>
      <c r="Y20" s="13">
        <f t="shared" si="24"/>
        <v>11.5</v>
      </c>
      <c r="Z20" s="13">
        <f t="shared" si="25"/>
        <v>22.5</v>
      </c>
      <c r="AA20" s="13">
        <f t="shared" si="26"/>
        <v>41.5</v>
      </c>
      <c r="AB20" s="75">
        <f t="shared" si="27"/>
        <v>4.5</v>
      </c>
      <c r="AC20" s="31">
        <f t="shared" si="28"/>
        <v>20</v>
      </c>
      <c r="AD20" s="38">
        <f t="shared" si="29"/>
        <v>1</v>
      </c>
      <c r="AE20" s="13">
        <f t="shared" si="30"/>
        <v>32</v>
      </c>
      <c r="AF20" s="13">
        <f t="shared" si="31"/>
        <v>40</v>
      </c>
      <c r="AG20" s="75">
        <f t="shared" si="32"/>
        <v>2.5</v>
      </c>
      <c r="AH20" s="39">
        <f t="shared" si="33"/>
        <v>24.5</v>
      </c>
      <c r="AI20" s="48">
        <f t="shared" si="34"/>
        <v>10</v>
      </c>
      <c r="AJ20" s="13">
        <f t="shared" si="35"/>
        <v>34</v>
      </c>
      <c r="AK20" s="13">
        <f t="shared" si="36"/>
        <v>37.5</v>
      </c>
      <c r="AL20" s="75">
        <f t="shared" si="37"/>
        <v>3</v>
      </c>
      <c r="AM20" s="49">
        <f t="shared" si="38"/>
        <v>15.5</v>
      </c>
      <c r="AN20" s="26">
        <f t="shared" si="39"/>
        <v>2</v>
      </c>
      <c r="AO20" s="13">
        <f t="shared" si="40"/>
        <v>28.000000000000004</v>
      </c>
      <c r="AP20" s="13">
        <f t="shared" si="41"/>
        <v>20.5</v>
      </c>
      <c r="AQ20" s="13">
        <f t="shared" si="42"/>
        <v>3</v>
      </c>
      <c r="AR20" s="13">
        <f t="shared" si="43"/>
        <v>46.5</v>
      </c>
    </row>
    <row r="21" spans="2:44">
      <c r="B21" s="9" t="s">
        <v>28</v>
      </c>
      <c r="C21" s="10">
        <v>34</v>
      </c>
      <c r="D21" s="10">
        <v>95</v>
      </c>
      <c r="E21" s="10">
        <v>104</v>
      </c>
      <c r="F21" s="19">
        <v>7</v>
      </c>
      <c r="G21" s="54">
        <v>119</v>
      </c>
      <c r="H21" s="24">
        <v>17</v>
      </c>
      <c r="I21" s="10">
        <v>131</v>
      </c>
      <c r="J21" s="10">
        <v>74</v>
      </c>
      <c r="K21" s="19">
        <v>7</v>
      </c>
      <c r="L21" s="57">
        <v>130</v>
      </c>
      <c r="M21" s="62">
        <v>54</v>
      </c>
      <c r="N21" s="10">
        <v>128</v>
      </c>
      <c r="O21" s="10">
        <v>66</v>
      </c>
      <c r="P21" s="19">
        <v>10</v>
      </c>
      <c r="Q21" s="63">
        <v>101</v>
      </c>
      <c r="R21" s="51">
        <v>16</v>
      </c>
      <c r="S21" s="10">
        <v>105</v>
      </c>
      <c r="T21" s="10">
        <v>53</v>
      </c>
      <c r="U21" s="10">
        <v>11</v>
      </c>
      <c r="V21" s="10">
        <v>174</v>
      </c>
      <c r="X21" s="9" t="s">
        <v>28</v>
      </c>
      <c r="Y21" s="13">
        <f t="shared" si="24"/>
        <v>9.4707520891364894</v>
      </c>
      <c r="Z21" s="13">
        <f t="shared" si="25"/>
        <v>26.462395543175489</v>
      </c>
      <c r="AA21" s="13">
        <f t="shared" si="26"/>
        <v>28.969359331476323</v>
      </c>
      <c r="AB21" s="75">
        <f t="shared" si="27"/>
        <v>1.9498607242339834</v>
      </c>
      <c r="AC21" s="31">
        <f t="shared" si="28"/>
        <v>33.147632311977716</v>
      </c>
      <c r="AD21" s="38">
        <f t="shared" si="29"/>
        <v>4.7353760445682447</v>
      </c>
      <c r="AE21" s="13">
        <f t="shared" si="30"/>
        <v>36.49025069637883</v>
      </c>
      <c r="AF21" s="13">
        <f t="shared" si="31"/>
        <v>20.612813370473539</v>
      </c>
      <c r="AG21" s="75">
        <f t="shared" si="32"/>
        <v>1.9498607242339834</v>
      </c>
      <c r="AH21" s="39">
        <f t="shared" si="33"/>
        <v>36.211699164345404</v>
      </c>
      <c r="AI21" s="48">
        <f t="shared" si="34"/>
        <v>15.041782729805014</v>
      </c>
      <c r="AJ21" s="13">
        <f t="shared" si="35"/>
        <v>35.654596100278553</v>
      </c>
      <c r="AK21" s="13">
        <f t="shared" si="36"/>
        <v>18.384401114206128</v>
      </c>
      <c r="AL21" s="75">
        <f t="shared" si="37"/>
        <v>2.785515320334262</v>
      </c>
      <c r="AM21" s="49">
        <f>Q21/SUM($M21:$Q21)*100</f>
        <v>28.133704735376046</v>
      </c>
      <c r="AN21" s="26">
        <f t="shared" si="39"/>
        <v>4.4568245125348191</v>
      </c>
      <c r="AO21" s="13">
        <f t="shared" si="40"/>
        <v>29.247910863509752</v>
      </c>
      <c r="AP21" s="13">
        <f t="shared" si="41"/>
        <v>14.763231197771587</v>
      </c>
      <c r="AQ21" s="13">
        <f t="shared" si="42"/>
        <v>3.0640668523676879</v>
      </c>
      <c r="AR21" s="13">
        <f t="shared" si="43"/>
        <v>48.467966573816156</v>
      </c>
    </row>
    <row r="22" spans="2:44">
      <c r="B22" s="9" t="s">
        <v>29</v>
      </c>
      <c r="C22" s="10">
        <v>9</v>
      </c>
      <c r="D22" s="10">
        <v>42</v>
      </c>
      <c r="E22" s="10">
        <v>123</v>
      </c>
      <c r="F22" s="19">
        <v>10</v>
      </c>
      <c r="G22" s="54">
        <v>52</v>
      </c>
      <c r="H22" s="24">
        <v>0</v>
      </c>
      <c r="I22" s="10">
        <v>71</v>
      </c>
      <c r="J22" s="10">
        <v>107</v>
      </c>
      <c r="K22" s="19">
        <v>5</v>
      </c>
      <c r="L22" s="57">
        <v>53</v>
      </c>
      <c r="M22" s="62">
        <v>29</v>
      </c>
      <c r="N22" s="10">
        <v>83</v>
      </c>
      <c r="O22" s="10">
        <v>83</v>
      </c>
      <c r="P22" s="19">
        <v>2</v>
      </c>
      <c r="Q22" s="63">
        <v>39</v>
      </c>
      <c r="R22" s="51">
        <v>4</v>
      </c>
      <c r="S22" s="10">
        <v>64</v>
      </c>
      <c r="T22" s="10">
        <v>59</v>
      </c>
      <c r="U22" s="10">
        <v>5</v>
      </c>
      <c r="V22" s="10">
        <v>104</v>
      </c>
      <c r="X22" s="9" t="s">
        <v>29</v>
      </c>
      <c r="Y22" s="13">
        <f t="shared" si="24"/>
        <v>3.8135593220338984</v>
      </c>
      <c r="Z22" s="13">
        <f t="shared" si="25"/>
        <v>17.796610169491526</v>
      </c>
      <c r="AA22" s="13">
        <f t="shared" si="26"/>
        <v>52.118644067796616</v>
      </c>
      <c r="AB22" s="75">
        <f t="shared" si="27"/>
        <v>4.2372881355932197</v>
      </c>
      <c r="AC22" s="31">
        <f t="shared" si="28"/>
        <v>22.033898305084744</v>
      </c>
      <c r="AD22" s="38">
        <f t="shared" si="29"/>
        <v>0</v>
      </c>
      <c r="AE22" s="13">
        <f t="shared" si="30"/>
        <v>30.084745762711862</v>
      </c>
      <c r="AF22" s="13">
        <f t="shared" si="31"/>
        <v>45.33898305084746</v>
      </c>
      <c r="AG22" s="75">
        <f t="shared" si="32"/>
        <v>2.1186440677966099</v>
      </c>
      <c r="AH22" s="39">
        <f t="shared" si="33"/>
        <v>22.457627118644069</v>
      </c>
      <c r="AI22" s="48">
        <f t="shared" si="34"/>
        <v>12.288135593220339</v>
      </c>
      <c r="AJ22" s="13">
        <f t="shared" si="35"/>
        <v>35.16949152542373</v>
      </c>
      <c r="AK22" s="13">
        <f t="shared" si="36"/>
        <v>35.16949152542373</v>
      </c>
      <c r="AL22" s="75">
        <f t="shared" si="37"/>
        <v>0.84745762711864403</v>
      </c>
      <c r="AM22" s="49">
        <f t="shared" si="38"/>
        <v>16.525423728813561</v>
      </c>
      <c r="AN22" s="26">
        <f t="shared" si="39"/>
        <v>1.6949152542372881</v>
      </c>
      <c r="AO22" s="13">
        <f t="shared" si="40"/>
        <v>27.118644067796609</v>
      </c>
      <c r="AP22" s="13">
        <f t="shared" si="41"/>
        <v>25</v>
      </c>
      <c r="AQ22" s="13">
        <f t="shared" si="42"/>
        <v>2.1186440677966099</v>
      </c>
      <c r="AR22" s="13">
        <f t="shared" si="43"/>
        <v>44.067796610169488</v>
      </c>
    </row>
    <row r="23" spans="2:44">
      <c r="B23" s="9" t="s">
        <v>30</v>
      </c>
      <c r="C23" s="10">
        <v>80</v>
      </c>
      <c r="D23" s="10">
        <v>177</v>
      </c>
      <c r="E23" s="10">
        <v>443</v>
      </c>
      <c r="F23" s="19">
        <v>45</v>
      </c>
      <c r="G23" s="54">
        <v>217</v>
      </c>
      <c r="H23" s="24">
        <v>18</v>
      </c>
      <c r="I23" s="10">
        <v>268</v>
      </c>
      <c r="J23" s="10">
        <v>408</v>
      </c>
      <c r="K23" s="19">
        <v>32</v>
      </c>
      <c r="L23" s="57">
        <v>236</v>
      </c>
      <c r="M23" s="62">
        <v>106</v>
      </c>
      <c r="N23" s="10">
        <v>288</v>
      </c>
      <c r="O23" s="10">
        <v>333</v>
      </c>
      <c r="P23" s="19">
        <v>40</v>
      </c>
      <c r="Q23" s="63">
        <v>195</v>
      </c>
      <c r="R23" s="51">
        <v>42</v>
      </c>
      <c r="S23" s="10">
        <v>204</v>
      </c>
      <c r="T23" s="10">
        <v>243</v>
      </c>
      <c r="U23" s="10">
        <v>29</v>
      </c>
      <c r="V23" s="10">
        <v>444</v>
      </c>
      <c r="X23" s="9" t="s">
        <v>30</v>
      </c>
      <c r="Y23" s="13">
        <f t="shared" si="24"/>
        <v>8.3160083160083165</v>
      </c>
      <c r="Z23" s="13">
        <f t="shared" si="25"/>
        <v>18.399168399168399</v>
      </c>
      <c r="AA23" s="13">
        <f t="shared" si="26"/>
        <v>46.049896049896049</v>
      </c>
      <c r="AB23" s="75">
        <f t="shared" si="27"/>
        <v>4.6777546777546783</v>
      </c>
      <c r="AC23" s="31">
        <f t="shared" si="28"/>
        <v>22.55717255717256</v>
      </c>
      <c r="AD23" s="38">
        <f t="shared" si="29"/>
        <v>1.8711018711018712</v>
      </c>
      <c r="AE23" s="13">
        <f t="shared" si="30"/>
        <v>27.858627858627859</v>
      </c>
      <c r="AF23" s="13">
        <f t="shared" si="31"/>
        <v>42.411642411642411</v>
      </c>
      <c r="AG23" s="75">
        <f t="shared" si="32"/>
        <v>3.3264033264033266</v>
      </c>
      <c r="AH23" s="39">
        <f t="shared" si="33"/>
        <v>24.532224532224532</v>
      </c>
      <c r="AI23" s="48">
        <f t="shared" si="34"/>
        <v>11.01871101871102</v>
      </c>
      <c r="AJ23" s="13">
        <f t="shared" si="35"/>
        <v>29.937629937629939</v>
      </c>
      <c r="AK23" s="13">
        <f t="shared" si="36"/>
        <v>34.615384615384613</v>
      </c>
      <c r="AL23" s="75">
        <f t="shared" si="37"/>
        <v>4.1580041580041582</v>
      </c>
      <c r="AM23" s="49">
        <f t="shared" si="38"/>
        <v>20.27027027027027</v>
      </c>
      <c r="AN23" s="26">
        <f t="shared" si="39"/>
        <v>4.3659043659043659</v>
      </c>
      <c r="AO23" s="13">
        <f t="shared" si="40"/>
        <v>21.205821205821206</v>
      </c>
      <c r="AP23" s="13">
        <f t="shared" si="41"/>
        <v>25.259875259875258</v>
      </c>
      <c r="AQ23" s="13">
        <f t="shared" si="42"/>
        <v>3.0145530145530146</v>
      </c>
      <c r="AR23" s="13">
        <f t="shared" si="43"/>
        <v>46.153846153846153</v>
      </c>
    </row>
    <row r="24" spans="2:44">
      <c r="B24" s="4" t="s">
        <v>124</v>
      </c>
      <c r="C24" s="15"/>
      <c r="D24" s="15"/>
      <c r="E24" s="15"/>
      <c r="G24" s="4"/>
      <c r="H24" s="4"/>
      <c r="J24" s="4"/>
      <c r="K24" s="15"/>
      <c r="L24" s="15"/>
      <c r="M24" s="15"/>
      <c r="O24" s="4"/>
      <c r="P24" s="4"/>
      <c r="X24" s="4" t="s">
        <v>124</v>
      </c>
      <c r="Y24" s="15"/>
      <c r="Z24" s="15"/>
      <c r="AA24" s="15"/>
      <c r="AC24" s="4"/>
      <c r="AD24" s="4"/>
      <c r="AF24" s="4"/>
      <c r="AG24" s="15"/>
      <c r="AH24" s="15"/>
      <c r="AI24" s="15"/>
      <c r="AK24" s="4"/>
      <c r="AL24" s="4"/>
    </row>
    <row r="25" spans="2:44">
      <c r="B25" s="9" t="s">
        <v>126</v>
      </c>
      <c r="C25" s="10">
        <v>282</v>
      </c>
      <c r="D25" s="10">
        <v>841</v>
      </c>
      <c r="E25" s="10">
        <v>2003</v>
      </c>
      <c r="F25" s="19">
        <v>182</v>
      </c>
      <c r="G25" s="54">
        <v>978</v>
      </c>
      <c r="H25" s="24">
        <v>78</v>
      </c>
      <c r="I25" s="10">
        <v>1172</v>
      </c>
      <c r="J25" s="10">
        <v>1810</v>
      </c>
      <c r="K25" s="19">
        <v>136</v>
      </c>
      <c r="L25" s="57">
        <v>1090</v>
      </c>
      <c r="M25" s="62">
        <v>440</v>
      </c>
      <c r="N25" s="10">
        <v>1198</v>
      </c>
      <c r="O25" s="10">
        <v>1613</v>
      </c>
      <c r="P25" s="19">
        <v>143</v>
      </c>
      <c r="Q25" s="63">
        <v>892</v>
      </c>
      <c r="R25" s="51">
        <v>145</v>
      </c>
      <c r="S25" s="10">
        <v>947</v>
      </c>
      <c r="T25" s="10">
        <v>1187</v>
      </c>
      <c r="U25" s="10">
        <v>141</v>
      </c>
      <c r="V25" s="10">
        <v>1866</v>
      </c>
      <c r="X25" s="9" t="s">
        <v>126</v>
      </c>
      <c r="Y25" s="83">
        <f t="shared" ref="Y25:AC26" si="44">C25/SUM($C25:$G25)*100</f>
        <v>6.579561362575828</v>
      </c>
      <c r="Z25" s="83">
        <f t="shared" si="44"/>
        <v>19.622025198320113</v>
      </c>
      <c r="AA25" s="83">
        <f t="shared" si="44"/>
        <v>46.733551096593558</v>
      </c>
      <c r="AB25" s="87">
        <f t="shared" si="44"/>
        <v>4.2463835744283713</v>
      </c>
      <c r="AC25" s="84">
        <f t="shared" si="44"/>
        <v>22.81847876808213</v>
      </c>
      <c r="AD25" s="88">
        <f t="shared" ref="AD25:AH26" si="45">H25/SUM($H25:$L25)*100</f>
        <v>1.8198786747550162</v>
      </c>
      <c r="AE25" s="83">
        <f t="shared" si="45"/>
        <v>27.344843677088193</v>
      </c>
      <c r="AF25" s="83">
        <f t="shared" si="45"/>
        <v>42.23051796546897</v>
      </c>
      <c r="AG25" s="87">
        <f t="shared" si="45"/>
        <v>3.1731217918805412</v>
      </c>
      <c r="AH25" s="89">
        <f t="shared" si="45"/>
        <v>25.431637890807281</v>
      </c>
      <c r="AI25" s="90">
        <f t="shared" ref="AI25:AM26" si="46">M25/SUM($M25:$Q25)*100</f>
        <v>10.265982267848809</v>
      </c>
      <c r="AJ25" s="83">
        <f t="shared" si="46"/>
        <v>27.951469902006533</v>
      </c>
      <c r="AK25" s="83">
        <f t="shared" si="46"/>
        <v>37.634157722818479</v>
      </c>
      <c r="AL25" s="87">
        <f t="shared" si="46"/>
        <v>3.3364442370508631</v>
      </c>
      <c r="AM25" s="91">
        <f t="shared" si="46"/>
        <v>20.811945870275313</v>
      </c>
      <c r="AN25" s="85">
        <f t="shared" ref="AN25:AR26" si="47">R25/SUM($R25:$V25)*100</f>
        <v>3.3831077928138122</v>
      </c>
      <c r="AO25" s="83">
        <f t="shared" si="47"/>
        <v>22.095193653756418</v>
      </c>
      <c r="AP25" s="83">
        <f t="shared" si="47"/>
        <v>27.694820345310312</v>
      </c>
      <c r="AQ25" s="83">
        <f t="shared" si="47"/>
        <v>3.289780681287914</v>
      </c>
      <c r="AR25" s="83">
        <f t="shared" si="47"/>
        <v>43.537097526831545</v>
      </c>
    </row>
    <row r="26" spans="2:44">
      <c r="B26" s="9" t="s">
        <v>125</v>
      </c>
      <c r="C26" s="10">
        <v>186</v>
      </c>
      <c r="D26" s="10">
        <v>318</v>
      </c>
      <c r="E26" s="10">
        <v>700</v>
      </c>
      <c r="F26" s="19">
        <v>55</v>
      </c>
      <c r="G26" s="54">
        <v>319</v>
      </c>
      <c r="H26" s="24">
        <v>46</v>
      </c>
      <c r="I26" s="10">
        <v>536</v>
      </c>
      <c r="J26" s="10">
        <v>616</v>
      </c>
      <c r="K26" s="19">
        <v>45</v>
      </c>
      <c r="L26" s="57">
        <v>335</v>
      </c>
      <c r="M26" s="62">
        <v>161</v>
      </c>
      <c r="N26" s="10">
        <v>412</v>
      </c>
      <c r="O26" s="10">
        <v>641</v>
      </c>
      <c r="P26" s="19">
        <v>70</v>
      </c>
      <c r="Q26" s="63">
        <v>294</v>
      </c>
      <c r="R26" s="51">
        <v>49</v>
      </c>
      <c r="S26" s="10">
        <v>349</v>
      </c>
      <c r="T26" s="10">
        <v>392</v>
      </c>
      <c r="U26" s="10">
        <v>42</v>
      </c>
      <c r="V26" s="10">
        <v>746</v>
      </c>
      <c r="X26" s="9" t="s">
        <v>125</v>
      </c>
      <c r="Y26" s="83">
        <f t="shared" si="44"/>
        <v>11.787072243346007</v>
      </c>
      <c r="Z26" s="83">
        <f t="shared" si="44"/>
        <v>20.15209125475285</v>
      </c>
      <c r="AA26" s="83">
        <f t="shared" si="44"/>
        <v>44.359949302915084</v>
      </c>
      <c r="AB26" s="87">
        <f t="shared" si="44"/>
        <v>3.4854245880861847</v>
      </c>
      <c r="AC26" s="84">
        <f t="shared" si="44"/>
        <v>20.215462610899873</v>
      </c>
      <c r="AD26" s="88">
        <f t="shared" si="45"/>
        <v>2.915082382762991</v>
      </c>
      <c r="AE26" s="83">
        <f t="shared" si="45"/>
        <v>33.967046894803552</v>
      </c>
      <c r="AF26" s="83">
        <f t="shared" si="45"/>
        <v>39.036755386565275</v>
      </c>
      <c r="AG26" s="87">
        <f t="shared" si="45"/>
        <v>2.8517110266159698</v>
      </c>
      <c r="AH26" s="89">
        <f t="shared" si="45"/>
        <v>21.229404309252217</v>
      </c>
      <c r="AI26" s="90">
        <f t="shared" si="46"/>
        <v>10.202788339670468</v>
      </c>
      <c r="AJ26" s="83">
        <f t="shared" si="46"/>
        <v>26.108998732572875</v>
      </c>
      <c r="AK26" s="83">
        <f t="shared" si="46"/>
        <v>40.621039290240816</v>
      </c>
      <c r="AL26" s="87">
        <f t="shared" si="46"/>
        <v>4.4359949302915087</v>
      </c>
      <c r="AM26" s="91">
        <f t="shared" si="46"/>
        <v>18.631178707224336</v>
      </c>
      <c r="AN26" s="85">
        <f t="shared" si="47"/>
        <v>3.1051964512040557</v>
      </c>
      <c r="AO26" s="83">
        <f t="shared" si="47"/>
        <v>22.116603295310519</v>
      </c>
      <c r="AP26" s="83">
        <f t="shared" si="47"/>
        <v>24.841571609632446</v>
      </c>
      <c r="AQ26" s="83">
        <f t="shared" si="47"/>
        <v>2.6615969581749046</v>
      </c>
      <c r="AR26" s="83">
        <f t="shared" si="47"/>
        <v>47.275031685678073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orientation="landscape" verticalDpi="0" r:id="rId1"/>
  <colBreaks count="2" manualBreakCount="2">
    <brk id="23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1:N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7" width="14.5703125" customWidth="1"/>
    <col min="8" max="8" width="3.42578125" customWidth="1"/>
    <col min="9" max="9" width="27.7109375" customWidth="1"/>
    <col min="10" max="14" width="13.7109375" customWidth="1"/>
  </cols>
  <sheetData>
    <row r="1" spans="2:14" ht="18">
      <c r="B1" s="1" t="s">
        <v>8</v>
      </c>
    </row>
    <row r="2" spans="2:14" ht="18">
      <c r="B2" s="1" t="s">
        <v>130</v>
      </c>
    </row>
    <row r="3" spans="2:14">
      <c r="B3" s="82" t="s">
        <v>119</v>
      </c>
    </row>
    <row r="4" spans="2:14" ht="18" customHeight="1">
      <c r="B4" s="1" t="s">
        <v>90</v>
      </c>
      <c r="C4" s="1"/>
      <c r="D4" s="1"/>
      <c r="E4" s="1"/>
      <c r="F4" s="1"/>
      <c r="G4" s="1"/>
    </row>
    <row r="5" spans="2:14" ht="4.5" customHeight="1"/>
    <row r="6" spans="2:14">
      <c r="B6" s="16" t="s">
        <v>44</v>
      </c>
      <c r="I6" s="16" t="s">
        <v>42</v>
      </c>
    </row>
    <row r="7" spans="2:14" ht="22.5">
      <c r="B7" s="80" t="s">
        <v>10</v>
      </c>
      <c r="C7" s="80" t="s">
        <v>86</v>
      </c>
      <c r="D7" s="80" t="s">
        <v>87</v>
      </c>
      <c r="E7" s="80" t="s">
        <v>88</v>
      </c>
      <c r="F7" s="80" t="s">
        <v>89</v>
      </c>
      <c r="G7" s="80" t="s">
        <v>49</v>
      </c>
      <c r="I7" s="80" t="s">
        <v>10</v>
      </c>
      <c r="J7" s="80" t="s">
        <v>86</v>
      </c>
      <c r="K7" s="80" t="s">
        <v>87</v>
      </c>
      <c r="L7" s="80" t="s">
        <v>88</v>
      </c>
      <c r="M7" s="80" t="s">
        <v>89</v>
      </c>
      <c r="N7" s="80" t="s">
        <v>49</v>
      </c>
    </row>
    <row r="8" spans="2:14">
      <c r="B8" s="4" t="s">
        <v>0</v>
      </c>
      <c r="C8" s="5"/>
      <c r="D8" s="5"/>
      <c r="E8" s="5"/>
      <c r="F8" s="5"/>
      <c r="G8" s="5"/>
      <c r="I8" s="4" t="s">
        <v>0</v>
      </c>
      <c r="J8" s="5"/>
      <c r="K8" s="5"/>
      <c r="L8" s="5"/>
      <c r="M8" s="5"/>
      <c r="N8" s="5"/>
    </row>
    <row r="9" spans="2:14">
      <c r="B9" s="6" t="s">
        <v>0</v>
      </c>
      <c r="C9" s="7">
        <v>370</v>
      </c>
      <c r="D9" s="7">
        <v>1436</v>
      </c>
      <c r="E9" s="7">
        <v>1023</v>
      </c>
      <c r="F9" s="7">
        <v>1004</v>
      </c>
      <c r="G9" s="7">
        <v>2031</v>
      </c>
      <c r="I9" s="6" t="s">
        <v>0</v>
      </c>
      <c r="J9" s="11">
        <f>C9/(C9+D9+E9+F9+G9)*100</f>
        <v>6.3096862210095503</v>
      </c>
      <c r="K9" s="11">
        <f>D9/(D9+E9+F9+G9+C9)*100</f>
        <v>24.488403819918144</v>
      </c>
      <c r="L9" s="11">
        <f>E9/(E9+F9+G9+D9+C9)*100</f>
        <v>17.445429740791269</v>
      </c>
      <c r="M9" s="11">
        <f>F9/(F9+G9+E9+D9+C9)*100</f>
        <v>17.121418826739426</v>
      </c>
      <c r="N9" s="11">
        <f>G9/(G9+C9+F9+E9+D9)*100</f>
        <v>34.635061391541612</v>
      </c>
    </row>
    <row r="10" spans="2:14">
      <c r="B10" s="4" t="s">
        <v>19</v>
      </c>
      <c r="C10" s="8"/>
      <c r="D10" s="8"/>
      <c r="E10" s="8"/>
      <c r="F10" s="8"/>
      <c r="G10" s="8"/>
      <c r="I10" s="4" t="s">
        <v>19</v>
      </c>
      <c r="J10" s="12"/>
      <c r="K10" s="12"/>
      <c r="L10" s="12"/>
      <c r="M10" s="12"/>
      <c r="N10" s="12"/>
    </row>
    <row r="11" spans="2:14">
      <c r="B11" s="9" t="s">
        <v>1</v>
      </c>
      <c r="C11" s="10">
        <v>90</v>
      </c>
      <c r="D11" s="10">
        <v>311</v>
      </c>
      <c r="E11" s="10">
        <v>203</v>
      </c>
      <c r="F11" s="10">
        <v>122</v>
      </c>
      <c r="G11" s="10">
        <v>457</v>
      </c>
      <c r="I11" s="9" t="s">
        <v>1</v>
      </c>
      <c r="J11" s="13">
        <f t="shared" ref="J11:J22" si="0">C11/(C11+D11+E11+F11+G11)*100</f>
        <v>7.6077768385460693</v>
      </c>
      <c r="K11" s="13">
        <f t="shared" ref="K11:K22" si="1">D11/(D11+E11+F11+G11+C11)*100</f>
        <v>26.289095519864752</v>
      </c>
      <c r="L11" s="13">
        <f t="shared" ref="L11:L22" si="2">E11/(E11+F11+G11+D11+C11)*100</f>
        <v>17.159763313609467</v>
      </c>
      <c r="M11" s="13">
        <f t="shared" ref="M11:M22" si="3">F11/(F11+G11+E11+D11+C11)*100</f>
        <v>10.312764158918004</v>
      </c>
      <c r="N11" s="13">
        <f>G11/(G11+C11+F11+E11+D11)*100</f>
        <v>38.630600169061708</v>
      </c>
    </row>
    <row r="12" spans="2:14">
      <c r="B12" s="9" t="s">
        <v>20</v>
      </c>
      <c r="C12" s="10">
        <v>158</v>
      </c>
      <c r="D12" s="10">
        <v>571</v>
      </c>
      <c r="E12" s="10">
        <v>370</v>
      </c>
      <c r="F12" s="10">
        <v>268</v>
      </c>
      <c r="G12" s="10">
        <v>706</v>
      </c>
      <c r="I12" s="9" t="s">
        <v>20</v>
      </c>
      <c r="J12" s="13">
        <f t="shared" si="0"/>
        <v>7.621804148576941</v>
      </c>
      <c r="K12" s="13">
        <f t="shared" si="1"/>
        <v>27.544621321755908</v>
      </c>
      <c r="L12" s="13">
        <f t="shared" si="2"/>
        <v>17.848528702363726</v>
      </c>
      <c r="M12" s="13">
        <f t="shared" si="3"/>
        <v>12.928123492522914</v>
      </c>
      <c r="N12" s="13">
        <f t="shared" ref="N12:N22" si="4">G12/(G12+C12+F12+E12+D12)*100</f>
        <v>34.056922334780509</v>
      </c>
    </row>
    <row r="13" spans="2:14">
      <c r="B13" s="9" t="s">
        <v>21</v>
      </c>
      <c r="C13" s="10">
        <v>103</v>
      </c>
      <c r="D13" s="10">
        <v>416</v>
      </c>
      <c r="E13" s="10">
        <v>309</v>
      </c>
      <c r="F13" s="10">
        <v>340</v>
      </c>
      <c r="G13" s="10">
        <v>585</v>
      </c>
      <c r="I13" s="9" t="s">
        <v>21</v>
      </c>
      <c r="J13" s="13">
        <f t="shared" si="0"/>
        <v>5.8756417569880206</v>
      </c>
      <c r="K13" s="13">
        <f t="shared" si="1"/>
        <v>23.730747290359382</v>
      </c>
      <c r="L13" s="13">
        <f t="shared" si="2"/>
        <v>17.626925270964062</v>
      </c>
      <c r="M13" s="13">
        <f t="shared" si="3"/>
        <v>19.395322304620649</v>
      </c>
      <c r="N13" s="13">
        <f t="shared" si="4"/>
        <v>33.371363377067887</v>
      </c>
    </row>
    <row r="14" spans="2:14">
      <c r="B14" s="9" t="s">
        <v>22</v>
      </c>
      <c r="C14" s="10">
        <v>19</v>
      </c>
      <c r="D14" s="10">
        <v>138</v>
      </c>
      <c r="E14" s="10">
        <v>141</v>
      </c>
      <c r="F14" s="10">
        <v>274</v>
      </c>
      <c r="G14" s="10">
        <v>283</v>
      </c>
      <c r="I14" s="9" t="s">
        <v>22</v>
      </c>
      <c r="J14" s="13">
        <f t="shared" si="0"/>
        <v>2.2222222222222223</v>
      </c>
      <c r="K14" s="13">
        <f t="shared" si="1"/>
        <v>16.140350877192983</v>
      </c>
      <c r="L14" s="13">
        <f t="shared" si="2"/>
        <v>16.491228070175438</v>
      </c>
      <c r="M14" s="13">
        <f t="shared" si="3"/>
        <v>32.046783625730995</v>
      </c>
      <c r="N14" s="13">
        <f t="shared" si="4"/>
        <v>33.099415204678365</v>
      </c>
    </row>
    <row r="15" spans="2:14">
      <c r="B15" s="4" t="s">
        <v>23</v>
      </c>
      <c r="C15" s="8"/>
      <c r="D15" s="8"/>
      <c r="E15" s="8"/>
      <c r="F15" s="8"/>
      <c r="G15" s="8"/>
      <c r="I15" s="4" t="s">
        <v>23</v>
      </c>
      <c r="J15" s="12"/>
      <c r="K15" s="12"/>
      <c r="L15" s="12"/>
      <c r="M15" s="12"/>
      <c r="N15" s="12"/>
    </row>
    <row r="16" spans="2:14">
      <c r="B16" s="9" t="s">
        <v>24</v>
      </c>
      <c r="C16" s="10">
        <v>109</v>
      </c>
      <c r="D16" s="10">
        <v>417</v>
      </c>
      <c r="E16" s="10">
        <v>279</v>
      </c>
      <c r="F16" s="10">
        <v>327</v>
      </c>
      <c r="G16" s="10">
        <v>554</v>
      </c>
      <c r="I16" s="9" t="s">
        <v>24</v>
      </c>
      <c r="J16" s="13">
        <f t="shared" si="0"/>
        <v>6.4650059311981023</v>
      </c>
      <c r="K16" s="13">
        <f t="shared" si="1"/>
        <v>24.733096085409255</v>
      </c>
      <c r="L16" s="13">
        <f t="shared" si="2"/>
        <v>16.548042704626333</v>
      </c>
      <c r="M16" s="13">
        <f t="shared" si="3"/>
        <v>19.395017793594306</v>
      </c>
      <c r="N16" s="13">
        <f t="shared" si="4"/>
        <v>32.858837485172003</v>
      </c>
    </row>
    <row r="17" spans="2:14">
      <c r="B17" s="9" t="s">
        <v>25</v>
      </c>
      <c r="C17" s="10">
        <v>34</v>
      </c>
      <c r="D17" s="10">
        <v>142</v>
      </c>
      <c r="E17" s="10">
        <v>130</v>
      </c>
      <c r="F17" s="10">
        <v>114</v>
      </c>
      <c r="G17" s="10">
        <v>222</v>
      </c>
      <c r="I17" s="9" t="s">
        <v>25</v>
      </c>
      <c r="J17" s="13">
        <f t="shared" si="0"/>
        <v>5.29595015576324</v>
      </c>
      <c r="K17" s="13">
        <f t="shared" si="1"/>
        <v>22.118380062305295</v>
      </c>
      <c r="L17" s="13">
        <f t="shared" si="2"/>
        <v>20.249221183800621</v>
      </c>
      <c r="M17" s="13">
        <f t="shared" si="3"/>
        <v>17.75700934579439</v>
      </c>
      <c r="N17" s="13">
        <f t="shared" si="4"/>
        <v>34.579439252336449</v>
      </c>
    </row>
    <row r="18" spans="2:14">
      <c r="B18" s="9" t="s">
        <v>43</v>
      </c>
      <c r="C18" s="10">
        <v>103</v>
      </c>
      <c r="D18" s="10">
        <v>427</v>
      </c>
      <c r="E18" s="10">
        <v>291</v>
      </c>
      <c r="F18" s="10">
        <v>287</v>
      </c>
      <c r="G18" s="10">
        <v>671</v>
      </c>
      <c r="I18" s="9" t="s">
        <v>43</v>
      </c>
      <c r="J18" s="13">
        <f t="shared" si="0"/>
        <v>5.7897695334457557</v>
      </c>
      <c r="K18" s="13">
        <f t="shared" si="1"/>
        <v>24.002248454187747</v>
      </c>
      <c r="L18" s="13">
        <f t="shared" si="2"/>
        <v>16.357504215851602</v>
      </c>
      <c r="M18" s="13">
        <f t="shared" si="3"/>
        <v>16.13265879707701</v>
      </c>
      <c r="N18" s="13">
        <f t="shared" si="4"/>
        <v>37.717818999437888</v>
      </c>
    </row>
    <row r="19" spans="2:14">
      <c r="B19" s="9" t="s">
        <v>27</v>
      </c>
      <c r="C19" s="10">
        <v>9</v>
      </c>
      <c r="D19" s="10">
        <v>59</v>
      </c>
      <c r="E19" s="10">
        <v>33</v>
      </c>
      <c r="F19" s="10">
        <v>40</v>
      </c>
      <c r="G19" s="10">
        <v>59</v>
      </c>
      <c r="I19" s="9" t="s">
        <v>27</v>
      </c>
      <c r="J19" s="13">
        <f t="shared" si="0"/>
        <v>4.5</v>
      </c>
      <c r="K19" s="13">
        <f t="shared" si="1"/>
        <v>29.5</v>
      </c>
      <c r="L19" s="13">
        <f t="shared" si="2"/>
        <v>16.5</v>
      </c>
      <c r="M19" s="13">
        <f t="shared" si="3"/>
        <v>20</v>
      </c>
      <c r="N19" s="13">
        <f t="shared" si="4"/>
        <v>29.5</v>
      </c>
    </row>
    <row r="20" spans="2:14">
      <c r="B20" s="9" t="s">
        <v>28</v>
      </c>
      <c r="C20" s="10">
        <v>56</v>
      </c>
      <c r="D20" s="10">
        <v>101</v>
      </c>
      <c r="E20" s="10">
        <v>57</v>
      </c>
      <c r="F20" s="10">
        <v>25</v>
      </c>
      <c r="G20" s="10">
        <v>120</v>
      </c>
      <c r="I20" s="9" t="s">
        <v>28</v>
      </c>
      <c r="J20" s="13">
        <f t="shared" si="0"/>
        <v>15.598885793871867</v>
      </c>
      <c r="K20" s="13">
        <f t="shared" si="1"/>
        <v>28.133704735376046</v>
      </c>
      <c r="L20" s="13">
        <f t="shared" si="2"/>
        <v>15.877437325905291</v>
      </c>
      <c r="M20" s="13">
        <f t="shared" si="3"/>
        <v>6.9637883008356551</v>
      </c>
      <c r="N20" s="13">
        <f t="shared" si="4"/>
        <v>33.426183844011142</v>
      </c>
    </row>
    <row r="21" spans="2:14">
      <c r="B21" s="9" t="s">
        <v>29</v>
      </c>
      <c r="C21" s="10">
        <v>12</v>
      </c>
      <c r="D21" s="10">
        <v>49</v>
      </c>
      <c r="E21" s="10">
        <v>43</v>
      </c>
      <c r="F21" s="10">
        <v>60</v>
      </c>
      <c r="G21" s="10">
        <v>72</v>
      </c>
      <c r="I21" s="9" t="s">
        <v>29</v>
      </c>
      <c r="J21" s="13">
        <f t="shared" si="0"/>
        <v>5.0847457627118651</v>
      </c>
      <c r="K21" s="13">
        <f t="shared" si="1"/>
        <v>20.762711864406779</v>
      </c>
      <c r="L21" s="13">
        <f t="shared" si="2"/>
        <v>18.220338983050848</v>
      </c>
      <c r="M21" s="13">
        <f t="shared" si="3"/>
        <v>25.423728813559322</v>
      </c>
      <c r="N21" s="13">
        <f t="shared" si="4"/>
        <v>30.508474576271187</v>
      </c>
    </row>
    <row r="22" spans="2:14">
      <c r="B22" s="9" t="s">
        <v>30</v>
      </c>
      <c r="C22" s="10">
        <v>47</v>
      </c>
      <c r="D22" s="10">
        <v>241</v>
      </c>
      <c r="E22" s="10">
        <v>190</v>
      </c>
      <c r="F22" s="10">
        <v>151</v>
      </c>
      <c r="G22" s="10">
        <v>333</v>
      </c>
      <c r="I22" s="9" t="s">
        <v>30</v>
      </c>
      <c r="J22" s="13">
        <f t="shared" si="0"/>
        <v>4.885654885654886</v>
      </c>
      <c r="K22" s="13">
        <f t="shared" si="1"/>
        <v>25.051975051975049</v>
      </c>
      <c r="L22" s="13">
        <f t="shared" si="2"/>
        <v>19.75051975051975</v>
      </c>
      <c r="M22" s="13">
        <f t="shared" si="3"/>
        <v>15.696465696465697</v>
      </c>
      <c r="N22" s="13">
        <f t="shared" si="4"/>
        <v>34.615384615384613</v>
      </c>
    </row>
    <row r="23" spans="2:14">
      <c r="B23" s="4" t="s">
        <v>124</v>
      </c>
      <c r="C23" s="15"/>
      <c r="D23" s="15"/>
      <c r="E23" s="15"/>
      <c r="G23" s="4"/>
      <c r="I23" s="4" t="s">
        <v>124</v>
      </c>
      <c r="J23" s="15"/>
      <c r="K23" s="15"/>
      <c r="L23" s="15"/>
      <c r="N23" s="4"/>
    </row>
    <row r="24" spans="2:14">
      <c r="B24" s="9" t="s">
        <v>126</v>
      </c>
      <c r="C24" s="10">
        <v>266</v>
      </c>
      <c r="D24" s="10">
        <v>1075</v>
      </c>
      <c r="E24" s="10">
        <v>725</v>
      </c>
      <c r="F24" s="10">
        <v>711</v>
      </c>
      <c r="G24" s="10">
        <v>1509</v>
      </c>
      <c r="I24" s="9" t="s">
        <v>126</v>
      </c>
      <c r="J24" s="83">
        <f t="shared" ref="J24:J25" si="5">C24/(C24+D24+E24+F24+G24)*100</f>
        <v>6.2062529164722351</v>
      </c>
      <c r="K24" s="83">
        <f t="shared" ref="K24:K25" si="6">D24/(D24+E24+F24+G24+C24)*100</f>
        <v>25.081661222585161</v>
      </c>
      <c r="L24" s="83">
        <f t="shared" ref="L24:L25" si="7">E24/(E24+F24+G24+D24+C24)*100</f>
        <v>16.915538964069064</v>
      </c>
      <c r="M24" s="83">
        <f t="shared" ref="M24:M25" si="8">F24/(F24+G24+E24+D24+C24)*100</f>
        <v>16.588894073728419</v>
      </c>
      <c r="N24" s="83">
        <f t="shared" ref="N24:N25" si="9">G24/(G24+C24+F24+E24+D24)*100</f>
        <v>35.207652823145125</v>
      </c>
    </row>
    <row r="25" spans="2:14">
      <c r="B25" s="9" t="s">
        <v>125</v>
      </c>
      <c r="C25" s="10">
        <v>104</v>
      </c>
      <c r="D25" s="10">
        <v>361</v>
      </c>
      <c r="E25" s="10">
        <v>298</v>
      </c>
      <c r="F25" s="10">
        <v>293</v>
      </c>
      <c r="G25" s="10">
        <v>522</v>
      </c>
      <c r="I25" s="9" t="s">
        <v>125</v>
      </c>
      <c r="J25" s="83">
        <f t="shared" si="5"/>
        <v>6.5906210392902409</v>
      </c>
      <c r="K25" s="83">
        <f t="shared" si="6"/>
        <v>22.877059569074778</v>
      </c>
      <c r="L25" s="83">
        <f t="shared" si="7"/>
        <v>18.884664131812421</v>
      </c>
      <c r="M25" s="83">
        <f t="shared" si="8"/>
        <v>18.567807351077313</v>
      </c>
      <c r="N25" s="83">
        <f t="shared" si="9"/>
        <v>33.079847908745244</v>
      </c>
    </row>
  </sheetData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7109375" customWidth="1"/>
    <col min="8" max="10" width="13.7109375" customWidth="1"/>
  </cols>
  <sheetData>
    <row r="1" spans="2:10" ht="18">
      <c r="B1" s="1" t="s">
        <v>8</v>
      </c>
    </row>
    <row r="2" spans="2:10" ht="18">
      <c r="B2" s="1" t="s">
        <v>130</v>
      </c>
    </row>
    <row r="3" spans="2:10">
      <c r="B3" s="82" t="s">
        <v>119</v>
      </c>
    </row>
    <row r="4" spans="2:10" ht="18" customHeight="1">
      <c r="B4" s="1" t="s">
        <v>93</v>
      </c>
      <c r="C4" s="1"/>
      <c r="D4" s="1"/>
      <c r="E4" s="1"/>
    </row>
    <row r="5" spans="2:10" ht="4.5" customHeight="1"/>
    <row r="6" spans="2:10">
      <c r="B6" s="16" t="s">
        <v>44</v>
      </c>
      <c r="G6" s="16" t="s">
        <v>42</v>
      </c>
    </row>
    <row r="7" spans="2:10" ht="22.5">
      <c r="B7" s="3" t="s">
        <v>10</v>
      </c>
      <c r="C7" s="3" t="s">
        <v>91</v>
      </c>
      <c r="D7" s="3" t="s">
        <v>92</v>
      </c>
      <c r="E7" s="3" t="s">
        <v>49</v>
      </c>
      <c r="G7" s="3" t="s">
        <v>10</v>
      </c>
      <c r="H7" s="3" t="s">
        <v>91</v>
      </c>
      <c r="I7" s="3" t="s">
        <v>92</v>
      </c>
      <c r="J7" s="3" t="s">
        <v>49</v>
      </c>
    </row>
    <row r="8" spans="2:10">
      <c r="B8" s="4" t="s">
        <v>0</v>
      </c>
      <c r="C8" s="5"/>
      <c r="D8" s="5"/>
      <c r="E8" s="5"/>
      <c r="G8" s="4" t="s">
        <v>0</v>
      </c>
      <c r="H8" s="5"/>
      <c r="I8" s="5"/>
      <c r="J8" s="5"/>
    </row>
    <row r="9" spans="2:10">
      <c r="B9" s="6" t="s">
        <v>0</v>
      </c>
      <c r="C9" s="7">
        <v>638</v>
      </c>
      <c r="D9" s="7">
        <v>4450</v>
      </c>
      <c r="E9" s="7">
        <v>776</v>
      </c>
      <c r="G9" s="6" t="s">
        <v>0</v>
      </c>
      <c r="H9" s="11">
        <f>C9/(C9+D9+E9)*100</f>
        <v>10.879945429740792</v>
      </c>
      <c r="I9" s="11">
        <f>D9/(D9+E9+C9)*100</f>
        <v>75.886766712141878</v>
      </c>
      <c r="J9" s="11">
        <f>E9/(E9+D9+C9)*100</f>
        <v>13.233287858117325</v>
      </c>
    </row>
    <row r="10" spans="2:10">
      <c r="B10" s="4" t="s">
        <v>19</v>
      </c>
      <c r="C10" s="8"/>
      <c r="D10" s="8"/>
      <c r="E10" s="8"/>
      <c r="G10" s="4" t="s">
        <v>19</v>
      </c>
      <c r="H10" s="12"/>
      <c r="I10" s="12"/>
      <c r="J10" s="12"/>
    </row>
    <row r="11" spans="2:10">
      <c r="B11" s="9" t="s">
        <v>1</v>
      </c>
      <c r="C11" s="10">
        <v>52</v>
      </c>
      <c r="D11" s="10">
        <v>983</v>
      </c>
      <c r="E11" s="10">
        <v>148</v>
      </c>
      <c r="G11" s="9" t="s">
        <v>1</v>
      </c>
      <c r="H11" s="13">
        <f t="shared" ref="H11:H22" si="0">C11/(C11+D11+E11)*100</f>
        <v>4.395604395604396</v>
      </c>
      <c r="I11" s="13">
        <f t="shared" ref="I11:I22" si="1">D11/(D11+E11+C11)*100</f>
        <v>83.093829247675401</v>
      </c>
      <c r="J11" s="13">
        <f t="shared" ref="J11:J22" si="2">E11/(E11+D11+C11)*100</f>
        <v>12.510566356720204</v>
      </c>
    </row>
    <row r="12" spans="2:10">
      <c r="B12" s="9" t="s">
        <v>20</v>
      </c>
      <c r="C12" s="10">
        <v>207</v>
      </c>
      <c r="D12" s="10">
        <v>1610</v>
      </c>
      <c r="E12" s="10">
        <v>256</v>
      </c>
      <c r="G12" s="9" t="s">
        <v>20</v>
      </c>
      <c r="H12" s="13">
        <f t="shared" si="0"/>
        <v>9.9855282199710569</v>
      </c>
      <c r="I12" s="13">
        <f t="shared" si="1"/>
        <v>77.665219488663766</v>
      </c>
      <c r="J12" s="13">
        <f t="shared" si="2"/>
        <v>12.349252291365172</v>
      </c>
    </row>
    <row r="13" spans="2:10">
      <c r="B13" s="9" t="s">
        <v>21</v>
      </c>
      <c r="C13" s="10">
        <v>234</v>
      </c>
      <c r="D13" s="10">
        <v>1252</v>
      </c>
      <c r="E13" s="10">
        <v>267</v>
      </c>
      <c r="G13" s="9" t="s">
        <v>21</v>
      </c>
      <c r="H13" s="13">
        <f t="shared" si="0"/>
        <v>13.348545350827154</v>
      </c>
      <c r="I13" s="13">
        <f t="shared" si="1"/>
        <v>71.420422133485445</v>
      </c>
      <c r="J13" s="13">
        <f t="shared" si="2"/>
        <v>15.231032515687392</v>
      </c>
    </row>
    <row r="14" spans="2:10">
      <c r="B14" s="9" t="s">
        <v>22</v>
      </c>
      <c r="C14" s="10">
        <v>145</v>
      </c>
      <c r="D14" s="10">
        <v>605</v>
      </c>
      <c r="E14" s="10">
        <v>105</v>
      </c>
      <c r="G14" s="9" t="s">
        <v>22</v>
      </c>
      <c r="H14" s="13">
        <f t="shared" si="0"/>
        <v>16.959064327485379</v>
      </c>
      <c r="I14" s="13">
        <f t="shared" si="1"/>
        <v>70.760233918128662</v>
      </c>
      <c r="J14" s="13">
        <f t="shared" si="2"/>
        <v>12.280701754385964</v>
      </c>
    </row>
    <row r="15" spans="2:10">
      <c r="B15" s="4" t="s">
        <v>23</v>
      </c>
      <c r="C15" s="8"/>
      <c r="D15" s="8"/>
      <c r="E15" s="8"/>
      <c r="G15" s="4" t="s">
        <v>23</v>
      </c>
      <c r="H15" s="8"/>
      <c r="I15" s="8"/>
      <c r="J15" s="8"/>
    </row>
    <row r="16" spans="2:10">
      <c r="B16" s="9" t="s">
        <v>24</v>
      </c>
      <c r="C16" s="10">
        <v>220</v>
      </c>
      <c r="D16" s="10">
        <v>1270</v>
      </c>
      <c r="E16" s="10">
        <v>196</v>
      </c>
      <c r="G16" s="9" t="s">
        <v>24</v>
      </c>
      <c r="H16" s="13">
        <f t="shared" si="0"/>
        <v>13.048635824436536</v>
      </c>
      <c r="I16" s="13">
        <f t="shared" si="1"/>
        <v>75.326215895610915</v>
      </c>
      <c r="J16" s="13">
        <f t="shared" si="2"/>
        <v>11.625148279952551</v>
      </c>
    </row>
    <row r="17" spans="2:10">
      <c r="B17" s="9" t="s">
        <v>25</v>
      </c>
      <c r="C17" s="10">
        <v>37</v>
      </c>
      <c r="D17" s="10">
        <v>512</v>
      </c>
      <c r="E17" s="10">
        <v>93</v>
      </c>
      <c r="G17" s="9" t="s">
        <v>25</v>
      </c>
      <c r="H17" s="13">
        <f t="shared" si="0"/>
        <v>5.7632398753894076</v>
      </c>
      <c r="I17" s="13">
        <f t="shared" si="1"/>
        <v>79.750778816199372</v>
      </c>
      <c r="J17" s="13">
        <f t="shared" si="2"/>
        <v>14.485981308411214</v>
      </c>
    </row>
    <row r="18" spans="2:10">
      <c r="B18" s="9" t="s">
        <v>43</v>
      </c>
      <c r="C18" s="10">
        <v>199</v>
      </c>
      <c r="D18" s="10">
        <v>1350</v>
      </c>
      <c r="E18" s="10">
        <v>230</v>
      </c>
      <c r="G18" s="9" t="s">
        <v>43</v>
      </c>
      <c r="H18" s="13">
        <f t="shared" si="0"/>
        <v>11.186059584035975</v>
      </c>
      <c r="I18" s="13">
        <f t="shared" si="1"/>
        <v>75.885328836424961</v>
      </c>
      <c r="J18" s="13">
        <f t="shared" si="2"/>
        <v>12.928611579539067</v>
      </c>
    </row>
    <row r="19" spans="2:10">
      <c r="B19" s="9" t="s">
        <v>27</v>
      </c>
      <c r="C19" s="10">
        <v>22</v>
      </c>
      <c r="D19" s="10">
        <v>152</v>
      </c>
      <c r="E19" s="10">
        <v>26</v>
      </c>
      <c r="G19" s="9" t="s">
        <v>27</v>
      </c>
      <c r="H19" s="13">
        <f t="shared" si="0"/>
        <v>11</v>
      </c>
      <c r="I19" s="13">
        <f t="shared" si="1"/>
        <v>76</v>
      </c>
      <c r="J19" s="13">
        <f t="shared" si="2"/>
        <v>13</v>
      </c>
    </row>
    <row r="20" spans="2:10">
      <c r="B20" s="9" t="s">
        <v>28</v>
      </c>
      <c r="C20" s="10">
        <v>62</v>
      </c>
      <c r="D20" s="10">
        <v>214</v>
      </c>
      <c r="E20" s="10">
        <v>83</v>
      </c>
      <c r="G20" s="9" t="s">
        <v>28</v>
      </c>
      <c r="H20" s="13">
        <f t="shared" si="0"/>
        <v>17.270194986072422</v>
      </c>
      <c r="I20" s="13">
        <f t="shared" si="1"/>
        <v>59.610027855153206</v>
      </c>
      <c r="J20" s="13">
        <f t="shared" si="2"/>
        <v>23.119777158774372</v>
      </c>
    </row>
    <row r="21" spans="2:10">
      <c r="B21" s="9" t="s">
        <v>29</v>
      </c>
      <c r="C21" s="10">
        <v>18</v>
      </c>
      <c r="D21" s="10">
        <v>194</v>
      </c>
      <c r="E21" s="10">
        <v>24</v>
      </c>
      <c r="G21" s="9" t="s">
        <v>29</v>
      </c>
      <c r="H21" s="13">
        <f t="shared" si="0"/>
        <v>7.6271186440677967</v>
      </c>
      <c r="I21" s="13">
        <f t="shared" si="1"/>
        <v>82.203389830508485</v>
      </c>
      <c r="J21" s="13">
        <f t="shared" si="2"/>
        <v>10.16949152542373</v>
      </c>
    </row>
    <row r="22" spans="2:10">
      <c r="B22" s="9" t="s">
        <v>30</v>
      </c>
      <c r="C22" s="10">
        <v>80</v>
      </c>
      <c r="D22" s="10">
        <v>758</v>
      </c>
      <c r="E22" s="10">
        <v>124</v>
      </c>
      <c r="G22" s="9" t="s">
        <v>30</v>
      </c>
      <c r="H22" s="13">
        <f t="shared" si="0"/>
        <v>8.3160083160083165</v>
      </c>
      <c r="I22" s="13">
        <f t="shared" si="1"/>
        <v>78.794178794178791</v>
      </c>
      <c r="J22" s="13">
        <f t="shared" si="2"/>
        <v>12.889812889812891</v>
      </c>
    </row>
    <row r="23" spans="2:10">
      <c r="B23" s="4" t="s">
        <v>124</v>
      </c>
      <c r="C23" s="15"/>
      <c r="D23" s="15"/>
      <c r="E23" s="15"/>
      <c r="G23" s="4" t="s">
        <v>124</v>
      </c>
      <c r="H23" s="15"/>
      <c r="I23" s="15"/>
      <c r="J23" s="15"/>
    </row>
    <row r="24" spans="2:10">
      <c r="B24" s="9" t="s">
        <v>126</v>
      </c>
      <c r="C24" s="10">
        <v>424</v>
      </c>
      <c r="D24" s="10">
        <v>3293</v>
      </c>
      <c r="E24" s="10">
        <v>569</v>
      </c>
      <c r="G24" s="9" t="s">
        <v>126</v>
      </c>
      <c r="H24" s="83">
        <f t="shared" ref="H24:H25" si="3">C24/(C24+D24+E24)*100</f>
        <v>9.8926738217452161</v>
      </c>
      <c r="I24" s="83">
        <f t="shared" ref="I24:I25" si="4">D24/(D24+E24+C24)*100</f>
        <v>76.831544563695758</v>
      </c>
      <c r="J24" s="83">
        <f t="shared" ref="J24:J25" si="5">E24/(E24+D24+C24)*100</f>
        <v>13.27578161455903</v>
      </c>
    </row>
    <row r="25" spans="2:10">
      <c r="B25" s="9" t="s">
        <v>125</v>
      </c>
      <c r="C25" s="10">
        <v>214</v>
      </c>
      <c r="D25" s="10">
        <v>1157</v>
      </c>
      <c r="E25" s="10">
        <v>207</v>
      </c>
      <c r="G25" s="9" t="s">
        <v>125</v>
      </c>
      <c r="H25" s="83">
        <f t="shared" si="3"/>
        <v>13.561470215462613</v>
      </c>
      <c r="I25" s="83">
        <f t="shared" si="4"/>
        <v>73.320659062103928</v>
      </c>
      <c r="J25" s="83">
        <f t="shared" si="5"/>
        <v>13.117870722433461</v>
      </c>
    </row>
  </sheetData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colBreaks count="1" manualBreakCount="1">
    <brk id="11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H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0.7109375" customWidth="1"/>
    <col min="4" max="4" width="12.42578125" customWidth="1"/>
    <col min="5" max="6" width="10.7109375" customWidth="1"/>
    <col min="7" max="7" width="11.7109375" customWidth="1"/>
    <col min="8" max="11" width="10.7109375" customWidth="1"/>
    <col min="12" max="12" width="12.28515625" customWidth="1"/>
    <col min="13" max="13" width="10.7109375" customWidth="1"/>
    <col min="14" max="14" width="12.85546875" customWidth="1"/>
    <col min="15" max="16" width="10.7109375" customWidth="1"/>
    <col min="17" max="17" width="12.140625" customWidth="1"/>
    <col min="18" max="18" width="3.42578125" customWidth="1"/>
    <col min="19" max="19" width="27.7109375" customWidth="1"/>
  </cols>
  <sheetData>
    <row r="1" spans="2:34" ht="18">
      <c r="B1" s="1" t="s">
        <v>8</v>
      </c>
    </row>
    <row r="2" spans="2:34" ht="18">
      <c r="B2" s="1" t="s">
        <v>130</v>
      </c>
    </row>
    <row r="3" spans="2:34">
      <c r="B3" s="82" t="s">
        <v>119</v>
      </c>
    </row>
    <row r="4" spans="2:34" ht="18" customHeight="1">
      <c r="B4" s="1" t="s">
        <v>100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34" ht="4.5" customHeight="1"/>
    <row r="6" spans="2:34">
      <c r="B6" s="16" t="s">
        <v>44</v>
      </c>
      <c r="S6" s="16" t="s">
        <v>42</v>
      </c>
    </row>
    <row r="7" spans="2:34" ht="15" customHeight="1">
      <c r="B7" s="110" t="s">
        <v>10</v>
      </c>
      <c r="C7" s="110" t="s">
        <v>94</v>
      </c>
      <c r="D7" s="110"/>
      <c r="E7" s="110"/>
      <c r="F7" s="110"/>
      <c r="G7" s="122"/>
      <c r="H7" s="109" t="s">
        <v>95</v>
      </c>
      <c r="I7" s="110"/>
      <c r="J7" s="110"/>
      <c r="K7" s="110"/>
      <c r="L7" s="117"/>
      <c r="M7" s="121" t="s">
        <v>96</v>
      </c>
      <c r="N7" s="110"/>
      <c r="O7" s="110"/>
      <c r="P7" s="110"/>
      <c r="Q7" s="110"/>
      <c r="S7" s="110" t="s">
        <v>10</v>
      </c>
      <c r="T7" s="110" t="s">
        <v>94</v>
      </c>
      <c r="U7" s="110"/>
      <c r="V7" s="110"/>
      <c r="W7" s="110"/>
      <c r="X7" s="122"/>
      <c r="Y7" s="109" t="s">
        <v>95</v>
      </c>
      <c r="Z7" s="110"/>
      <c r="AA7" s="110"/>
      <c r="AB7" s="110"/>
      <c r="AC7" s="117"/>
      <c r="AD7" s="121" t="s">
        <v>96</v>
      </c>
      <c r="AE7" s="110"/>
      <c r="AF7" s="110"/>
      <c r="AG7" s="110"/>
      <c r="AH7" s="110"/>
    </row>
    <row r="8" spans="2:34" ht="33.75">
      <c r="B8" s="112"/>
      <c r="C8" s="80" t="s">
        <v>97</v>
      </c>
      <c r="D8" s="80" t="s">
        <v>98</v>
      </c>
      <c r="E8" s="80" t="s">
        <v>99</v>
      </c>
      <c r="F8" s="80" t="s">
        <v>49</v>
      </c>
      <c r="G8" s="27" t="s">
        <v>66</v>
      </c>
      <c r="H8" s="20" t="s">
        <v>97</v>
      </c>
      <c r="I8" s="80" t="s">
        <v>98</v>
      </c>
      <c r="J8" s="80" t="s">
        <v>99</v>
      </c>
      <c r="K8" s="80" t="s">
        <v>49</v>
      </c>
      <c r="L8" s="32" t="s">
        <v>66</v>
      </c>
      <c r="M8" s="79" t="s">
        <v>97</v>
      </c>
      <c r="N8" s="80" t="s">
        <v>98</v>
      </c>
      <c r="O8" s="80" t="s">
        <v>99</v>
      </c>
      <c r="P8" s="80" t="s">
        <v>49</v>
      </c>
      <c r="Q8" s="80" t="s">
        <v>66</v>
      </c>
      <c r="S8" s="112"/>
      <c r="T8" s="80" t="s">
        <v>97</v>
      </c>
      <c r="U8" s="80" t="s">
        <v>98</v>
      </c>
      <c r="V8" s="80" t="s">
        <v>99</v>
      </c>
      <c r="W8" s="80" t="s">
        <v>49</v>
      </c>
      <c r="X8" s="27" t="s">
        <v>66</v>
      </c>
      <c r="Y8" s="20" t="s">
        <v>97</v>
      </c>
      <c r="Z8" s="80" t="s">
        <v>98</v>
      </c>
      <c r="AA8" s="80" t="s">
        <v>99</v>
      </c>
      <c r="AB8" s="80" t="s">
        <v>49</v>
      </c>
      <c r="AC8" s="32" t="s">
        <v>66</v>
      </c>
      <c r="AD8" s="79" t="s">
        <v>97</v>
      </c>
      <c r="AE8" s="80" t="s">
        <v>98</v>
      </c>
      <c r="AF8" s="80" t="s">
        <v>99</v>
      </c>
      <c r="AG8" s="80" t="s">
        <v>49</v>
      </c>
      <c r="AH8" s="80" t="s">
        <v>66</v>
      </c>
    </row>
    <row r="9" spans="2:34">
      <c r="B9" s="4" t="s">
        <v>0</v>
      </c>
      <c r="C9" s="5"/>
      <c r="D9" s="5"/>
      <c r="E9" s="5"/>
      <c r="F9" s="5"/>
      <c r="G9" s="28"/>
      <c r="H9" s="21"/>
      <c r="I9" s="5"/>
      <c r="J9" s="5"/>
      <c r="K9" s="5"/>
      <c r="L9" s="33"/>
      <c r="M9" s="5"/>
      <c r="N9" s="5"/>
      <c r="O9" s="5"/>
      <c r="P9" s="5"/>
      <c r="Q9" s="5"/>
      <c r="S9" s="4" t="s">
        <v>0</v>
      </c>
      <c r="T9" s="5"/>
      <c r="U9" s="5"/>
      <c r="V9" s="5"/>
      <c r="W9" s="5"/>
      <c r="X9" s="28"/>
      <c r="Y9" s="21"/>
      <c r="Z9" s="5"/>
      <c r="AA9" s="5"/>
      <c r="AB9" s="5"/>
      <c r="AC9" s="33"/>
      <c r="AD9" s="5"/>
      <c r="AE9" s="5"/>
      <c r="AF9" s="5"/>
      <c r="AG9" s="5"/>
      <c r="AH9" s="5"/>
    </row>
    <row r="10" spans="2:34">
      <c r="B10" s="6" t="s">
        <v>0</v>
      </c>
      <c r="C10" s="7">
        <v>79</v>
      </c>
      <c r="D10" s="7">
        <v>340</v>
      </c>
      <c r="E10" s="7">
        <v>114</v>
      </c>
      <c r="F10" s="7">
        <v>39</v>
      </c>
      <c r="G10" s="52">
        <v>66</v>
      </c>
      <c r="H10" s="22">
        <v>55</v>
      </c>
      <c r="I10" s="7">
        <v>226</v>
      </c>
      <c r="J10" s="7">
        <v>46</v>
      </c>
      <c r="K10" s="7">
        <v>53</v>
      </c>
      <c r="L10" s="55">
        <v>258</v>
      </c>
      <c r="M10" s="50">
        <v>19</v>
      </c>
      <c r="N10" s="7">
        <v>134</v>
      </c>
      <c r="O10" s="7">
        <v>23</v>
      </c>
      <c r="P10" s="7">
        <v>68</v>
      </c>
      <c r="Q10" s="7">
        <v>394</v>
      </c>
      <c r="S10" s="6" t="s">
        <v>0</v>
      </c>
      <c r="T10" s="11">
        <f>C10/(C10+D10+E10+F10+G10)*100</f>
        <v>12.38244514106583</v>
      </c>
      <c r="U10" s="11">
        <f>D10/(D10+E10+F10+G10+C10)*100</f>
        <v>53.291536050156743</v>
      </c>
      <c r="V10" s="11">
        <f>E10/(E10+F10+G10+D10+C10)*100</f>
        <v>17.868338557993731</v>
      </c>
      <c r="W10" s="11">
        <f>F10/(F10+G10+E10+D10+C10)*100</f>
        <v>6.1128526645768027</v>
      </c>
      <c r="X10" s="11">
        <f>G10/(C10+D10+E10+F10+G10)*100</f>
        <v>10.344827586206897</v>
      </c>
      <c r="Y10" s="11">
        <f>H10/(H10+I10+J10+K10+L10)*100</f>
        <v>8.6206896551724146</v>
      </c>
      <c r="Z10" s="11">
        <f>I10/(I10+J10+K10+L10+H10)*100</f>
        <v>35.423197492163013</v>
      </c>
      <c r="AA10" s="11">
        <f>J10/(J10+K10+L10+I10+H10)*100</f>
        <v>7.2100313479623823</v>
      </c>
      <c r="AB10" s="11">
        <f>K10/(K10+L10+J10+I10+H10)*100</f>
        <v>8.307210031347962</v>
      </c>
      <c r="AC10" s="11">
        <f>L10/(H10+I10+J10+K10+L10)*100</f>
        <v>40.438871473354233</v>
      </c>
      <c r="AD10" s="11">
        <f>M10/(M10+N10+O10+P10+Q10)*100</f>
        <v>2.9780564263322882</v>
      </c>
      <c r="AE10" s="11">
        <f>N10/(N10+O10+P10+Q10+M10)*100</f>
        <v>21.003134796238246</v>
      </c>
      <c r="AF10" s="11">
        <f>O10/(O10+P10+Q10+N10+M10)*100</f>
        <v>3.6050156739811912</v>
      </c>
      <c r="AG10" s="11">
        <f>P10/(P10+Q10+O10+N10+M10)*100</f>
        <v>10.658307210031348</v>
      </c>
      <c r="AH10" s="11">
        <f>Q10/(M10+N10+O10+P10+Q10)*100</f>
        <v>61.755485893416932</v>
      </c>
    </row>
    <row r="11" spans="2:34">
      <c r="B11" s="4" t="s">
        <v>19</v>
      </c>
      <c r="C11" s="8"/>
      <c r="D11" s="8"/>
      <c r="E11" s="8"/>
      <c r="F11" s="8"/>
      <c r="G11" s="53"/>
      <c r="H11" s="23"/>
      <c r="I11" s="8"/>
      <c r="J11" s="8"/>
      <c r="K11" s="8"/>
      <c r="L11" s="56"/>
      <c r="M11" s="8"/>
      <c r="N11" s="8"/>
      <c r="O11" s="8"/>
      <c r="P11" s="8"/>
      <c r="Q11" s="8"/>
      <c r="S11" s="4" t="s">
        <v>19</v>
      </c>
      <c r="T11" s="12"/>
      <c r="U11" s="12"/>
      <c r="V11" s="12"/>
      <c r="W11" s="12"/>
      <c r="X11" s="30"/>
      <c r="Y11" s="36"/>
      <c r="Z11" s="12"/>
      <c r="AA11" s="12"/>
      <c r="AB11" s="12"/>
      <c r="AC11" s="37"/>
      <c r="AD11" s="12"/>
      <c r="AE11" s="12"/>
      <c r="AF11" s="12"/>
      <c r="AG11" s="12"/>
      <c r="AH11" s="12"/>
    </row>
    <row r="12" spans="2:34">
      <c r="B12" s="9" t="s">
        <v>1</v>
      </c>
      <c r="C12" s="10">
        <v>6</v>
      </c>
      <c r="D12" s="10">
        <v>21</v>
      </c>
      <c r="E12" s="10">
        <v>14</v>
      </c>
      <c r="F12" s="10">
        <v>6</v>
      </c>
      <c r="G12" s="54">
        <v>5</v>
      </c>
      <c r="H12" s="24">
        <v>4</v>
      </c>
      <c r="I12" s="10">
        <v>15</v>
      </c>
      <c r="J12" s="10">
        <v>0</v>
      </c>
      <c r="K12" s="10">
        <v>7</v>
      </c>
      <c r="L12" s="57">
        <v>26</v>
      </c>
      <c r="M12" s="51">
        <v>3</v>
      </c>
      <c r="N12" s="10">
        <v>7</v>
      </c>
      <c r="O12" s="10">
        <v>2</v>
      </c>
      <c r="P12" s="10">
        <v>8</v>
      </c>
      <c r="Q12" s="10">
        <v>32</v>
      </c>
      <c r="S12" s="9" t="s">
        <v>1</v>
      </c>
      <c r="T12" s="13">
        <f t="shared" ref="T12:T23" si="0">C12/(C12+D12+E12+F12+G12)*100</f>
        <v>11.538461538461538</v>
      </c>
      <c r="U12" s="13">
        <f t="shared" ref="U12:U23" si="1">D12/(D12+E12+F12+G12+C12)*100</f>
        <v>40.384615384615387</v>
      </c>
      <c r="V12" s="13">
        <f t="shared" ref="V12:V23" si="2">E12/(E12+F12+G12+D12+C12)*100</f>
        <v>26.923076923076923</v>
      </c>
      <c r="W12" s="13">
        <f t="shared" ref="W12:W23" si="3">F12/(F12+G12+E12+D12+C12)*100</f>
        <v>11.538461538461538</v>
      </c>
      <c r="X12" s="31">
        <f t="shared" ref="X12:X23" si="4">G12/(C12+D12+E12+F12+G12)*100</f>
        <v>9.6153846153846168</v>
      </c>
      <c r="Y12" s="38">
        <f t="shared" ref="Y12:Y23" si="5">H12/(H12+I12+J12+K12+L12)*100</f>
        <v>7.6923076923076925</v>
      </c>
      <c r="Z12" s="13">
        <f t="shared" ref="Z12:Z23" si="6">I12/(I12+J12+K12+L12+H12)*100</f>
        <v>28.846153846153843</v>
      </c>
      <c r="AA12" s="13">
        <f t="shared" ref="AA12:AA23" si="7">J12/(J12+K12+L12+I12+H12)*100</f>
        <v>0</v>
      </c>
      <c r="AB12" s="13">
        <f t="shared" ref="AB12:AB23" si="8">K12/(K12+L12+J12+I12+H12)*100</f>
        <v>13.461538461538462</v>
      </c>
      <c r="AC12" s="39">
        <f t="shared" ref="AC12:AC23" si="9">L12/(H12+I12+J12+K12+L12)*100</f>
        <v>50</v>
      </c>
      <c r="AD12" s="26">
        <f t="shared" ref="AD12:AD23" si="10">M12/(M12+N12+O12+P12+Q12)*100</f>
        <v>5.7692307692307692</v>
      </c>
      <c r="AE12" s="13">
        <f t="shared" ref="AE12:AE23" si="11">N12/(N12+O12+P12+Q12+M12)*100</f>
        <v>13.461538461538462</v>
      </c>
      <c r="AF12" s="13">
        <f t="shared" ref="AF12:AF23" si="12">O12/(O12+P12+Q12+N12+M12)*100</f>
        <v>3.8461538461538463</v>
      </c>
      <c r="AG12" s="13">
        <f t="shared" ref="AG12:AG23" si="13">P12/(P12+Q12+O12+N12+M12)*100</f>
        <v>15.384615384615385</v>
      </c>
      <c r="AH12" s="13">
        <f t="shared" ref="AH12:AH23" si="14">Q12/(M12+N12+O12+P12+Q12)*100</f>
        <v>61.53846153846154</v>
      </c>
    </row>
    <row r="13" spans="2:34">
      <c r="B13" s="9" t="s">
        <v>20</v>
      </c>
      <c r="C13" s="10">
        <v>28</v>
      </c>
      <c r="D13" s="10">
        <v>106</v>
      </c>
      <c r="E13" s="10">
        <v>46</v>
      </c>
      <c r="F13" s="10">
        <v>13</v>
      </c>
      <c r="G13" s="54">
        <v>14</v>
      </c>
      <c r="H13" s="24">
        <v>27</v>
      </c>
      <c r="I13" s="10">
        <v>70</v>
      </c>
      <c r="J13" s="10">
        <v>11</v>
      </c>
      <c r="K13" s="10">
        <v>20</v>
      </c>
      <c r="L13" s="57">
        <v>79</v>
      </c>
      <c r="M13" s="51">
        <v>11</v>
      </c>
      <c r="N13" s="10">
        <v>38</v>
      </c>
      <c r="O13" s="10">
        <v>4</v>
      </c>
      <c r="P13" s="10">
        <v>26</v>
      </c>
      <c r="Q13" s="10">
        <v>128</v>
      </c>
      <c r="S13" s="9" t="s">
        <v>20</v>
      </c>
      <c r="T13" s="13">
        <f t="shared" si="0"/>
        <v>13.526570048309178</v>
      </c>
      <c r="U13" s="13">
        <f t="shared" si="1"/>
        <v>51.207729468599041</v>
      </c>
      <c r="V13" s="13">
        <f t="shared" si="2"/>
        <v>22.222222222222221</v>
      </c>
      <c r="W13" s="13">
        <f t="shared" si="3"/>
        <v>6.2801932367149762</v>
      </c>
      <c r="X13" s="31">
        <f t="shared" si="4"/>
        <v>6.7632850241545892</v>
      </c>
      <c r="Y13" s="38">
        <f t="shared" si="5"/>
        <v>13.043478260869565</v>
      </c>
      <c r="Z13" s="13">
        <f t="shared" si="6"/>
        <v>33.816425120772948</v>
      </c>
      <c r="AA13" s="13">
        <f t="shared" si="7"/>
        <v>5.3140096618357484</v>
      </c>
      <c r="AB13" s="13">
        <f t="shared" si="8"/>
        <v>9.6618357487922708</v>
      </c>
      <c r="AC13" s="39">
        <f t="shared" si="9"/>
        <v>38.164251207729464</v>
      </c>
      <c r="AD13" s="26">
        <f t="shared" si="10"/>
        <v>5.3140096618357484</v>
      </c>
      <c r="AE13" s="13">
        <f t="shared" si="11"/>
        <v>18.357487922705314</v>
      </c>
      <c r="AF13" s="13">
        <f t="shared" si="12"/>
        <v>1.932367149758454</v>
      </c>
      <c r="AG13" s="13">
        <f t="shared" si="13"/>
        <v>12.560386473429952</v>
      </c>
      <c r="AH13" s="13">
        <f t="shared" si="14"/>
        <v>61.835748792270529</v>
      </c>
    </row>
    <row r="14" spans="2:34">
      <c r="B14" s="9" t="s">
        <v>21</v>
      </c>
      <c r="C14" s="10">
        <v>32</v>
      </c>
      <c r="D14" s="10">
        <v>131</v>
      </c>
      <c r="E14" s="10">
        <v>43</v>
      </c>
      <c r="F14" s="10">
        <v>19</v>
      </c>
      <c r="G14" s="54">
        <v>9</v>
      </c>
      <c r="H14" s="24">
        <v>18</v>
      </c>
      <c r="I14" s="10">
        <v>95</v>
      </c>
      <c r="J14" s="10">
        <v>18</v>
      </c>
      <c r="K14" s="10">
        <v>18</v>
      </c>
      <c r="L14" s="57">
        <v>85</v>
      </c>
      <c r="M14" s="51">
        <v>4</v>
      </c>
      <c r="N14" s="10">
        <v>47</v>
      </c>
      <c r="O14" s="10">
        <v>9</v>
      </c>
      <c r="P14" s="10">
        <v>22</v>
      </c>
      <c r="Q14" s="10">
        <v>152</v>
      </c>
      <c r="S14" s="9" t="s">
        <v>21</v>
      </c>
      <c r="T14" s="13">
        <f t="shared" si="0"/>
        <v>13.675213675213676</v>
      </c>
      <c r="U14" s="13">
        <f t="shared" si="1"/>
        <v>55.982905982905983</v>
      </c>
      <c r="V14" s="13">
        <f t="shared" si="2"/>
        <v>18.376068376068378</v>
      </c>
      <c r="W14" s="13">
        <f t="shared" si="3"/>
        <v>8.1196581196581192</v>
      </c>
      <c r="X14" s="31">
        <f t="shared" si="4"/>
        <v>3.8461538461538463</v>
      </c>
      <c r="Y14" s="38">
        <f t="shared" si="5"/>
        <v>7.6923076923076925</v>
      </c>
      <c r="Z14" s="13">
        <f t="shared" si="6"/>
        <v>40.598290598290596</v>
      </c>
      <c r="AA14" s="13">
        <f t="shared" si="7"/>
        <v>7.6923076923076925</v>
      </c>
      <c r="AB14" s="13">
        <f t="shared" si="8"/>
        <v>7.6923076923076925</v>
      </c>
      <c r="AC14" s="39">
        <f t="shared" si="9"/>
        <v>36.324786324786324</v>
      </c>
      <c r="AD14" s="26">
        <f t="shared" si="10"/>
        <v>1.7094017094017095</v>
      </c>
      <c r="AE14" s="13">
        <f t="shared" si="11"/>
        <v>20.085470085470085</v>
      </c>
      <c r="AF14" s="13">
        <f t="shared" si="12"/>
        <v>3.8461538461538463</v>
      </c>
      <c r="AG14" s="13">
        <f t="shared" si="13"/>
        <v>9.4017094017094021</v>
      </c>
      <c r="AH14" s="13">
        <f t="shared" si="14"/>
        <v>64.957264957264954</v>
      </c>
    </row>
    <row r="15" spans="2:34">
      <c r="B15" s="9" t="s">
        <v>22</v>
      </c>
      <c r="C15" s="10">
        <v>13</v>
      </c>
      <c r="D15" s="10">
        <v>82</v>
      </c>
      <c r="E15" s="10">
        <v>11</v>
      </c>
      <c r="F15" s="10">
        <v>1</v>
      </c>
      <c r="G15" s="54">
        <v>38</v>
      </c>
      <c r="H15" s="24">
        <v>6</v>
      </c>
      <c r="I15" s="10">
        <v>46</v>
      </c>
      <c r="J15" s="10">
        <v>17</v>
      </c>
      <c r="K15" s="10">
        <v>8</v>
      </c>
      <c r="L15" s="57">
        <v>68</v>
      </c>
      <c r="M15" s="51">
        <v>1</v>
      </c>
      <c r="N15" s="10">
        <v>42</v>
      </c>
      <c r="O15" s="10">
        <v>8</v>
      </c>
      <c r="P15" s="10">
        <v>12</v>
      </c>
      <c r="Q15" s="10">
        <v>82</v>
      </c>
      <c r="S15" s="9" t="s">
        <v>22</v>
      </c>
      <c r="T15" s="13">
        <f t="shared" si="0"/>
        <v>8.9655172413793096</v>
      </c>
      <c r="U15" s="13">
        <f t="shared" si="1"/>
        <v>56.551724137931039</v>
      </c>
      <c r="V15" s="13">
        <f t="shared" si="2"/>
        <v>7.5862068965517242</v>
      </c>
      <c r="W15" s="13">
        <f t="shared" si="3"/>
        <v>0.68965517241379315</v>
      </c>
      <c r="X15" s="31">
        <f t="shared" si="4"/>
        <v>26.206896551724139</v>
      </c>
      <c r="Y15" s="38">
        <f t="shared" si="5"/>
        <v>4.1379310344827589</v>
      </c>
      <c r="Z15" s="13">
        <f t="shared" si="6"/>
        <v>31.724137931034484</v>
      </c>
      <c r="AA15" s="13">
        <f t="shared" si="7"/>
        <v>11.724137931034482</v>
      </c>
      <c r="AB15" s="13">
        <f t="shared" si="8"/>
        <v>5.5172413793103452</v>
      </c>
      <c r="AC15" s="39">
        <f t="shared" si="9"/>
        <v>46.896551724137929</v>
      </c>
      <c r="AD15" s="26">
        <f t="shared" si="10"/>
        <v>0.68965517241379315</v>
      </c>
      <c r="AE15" s="13">
        <f t="shared" si="11"/>
        <v>28.965517241379313</v>
      </c>
      <c r="AF15" s="13">
        <f t="shared" si="12"/>
        <v>5.5172413793103452</v>
      </c>
      <c r="AG15" s="13">
        <f t="shared" si="13"/>
        <v>8.2758620689655178</v>
      </c>
      <c r="AH15" s="13">
        <f t="shared" si="14"/>
        <v>56.551724137931039</v>
      </c>
    </row>
    <row r="16" spans="2:34">
      <c r="B16" s="4" t="s">
        <v>23</v>
      </c>
      <c r="C16" s="8"/>
      <c r="D16" s="8"/>
      <c r="E16" s="8"/>
      <c r="F16" s="8"/>
      <c r="G16" s="53"/>
      <c r="H16" s="23"/>
      <c r="I16" s="8"/>
      <c r="J16" s="8"/>
      <c r="K16" s="8"/>
      <c r="L16" s="56"/>
      <c r="M16" s="8"/>
      <c r="N16" s="8"/>
      <c r="O16" s="8"/>
      <c r="P16" s="8"/>
      <c r="Q16" s="8"/>
      <c r="S16" s="4" t="s">
        <v>23</v>
      </c>
      <c r="T16" s="8"/>
      <c r="U16" s="8"/>
      <c r="V16" s="8"/>
      <c r="W16" s="8"/>
      <c r="X16" s="53"/>
      <c r="Y16" s="23"/>
      <c r="Z16" s="8"/>
      <c r="AA16" s="8"/>
      <c r="AB16" s="8"/>
      <c r="AC16" s="56"/>
      <c r="AD16" s="8"/>
      <c r="AE16" s="8"/>
      <c r="AF16" s="8"/>
      <c r="AG16" s="8"/>
      <c r="AH16" s="8"/>
    </row>
    <row r="17" spans="2:34">
      <c r="B17" s="9" t="s">
        <v>24</v>
      </c>
      <c r="C17" s="10">
        <v>28</v>
      </c>
      <c r="D17" s="10">
        <v>130</v>
      </c>
      <c r="E17" s="10">
        <v>37</v>
      </c>
      <c r="F17" s="10">
        <v>13</v>
      </c>
      <c r="G17" s="54">
        <v>12</v>
      </c>
      <c r="H17" s="24">
        <v>18</v>
      </c>
      <c r="I17" s="10">
        <v>97</v>
      </c>
      <c r="J17" s="10">
        <v>9</v>
      </c>
      <c r="K17" s="10">
        <v>19</v>
      </c>
      <c r="L17" s="57">
        <v>77</v>
      </c>
      <c r="M17" s="51">
        <v>3</v>
      </c>
      <c r="N17" s="10">
        <v>51</v>
      </c>
      <c r="O17" s="10">
        <v>2</v>
      </c>
      <c r="P17" s="10">
        <v>30</v>
      </c>
      <c r="Q17" s="10">
        <v>134</v>
      </c>
      <c r="S17" s="9" t="s">
        <v>24</v>
      </c>
      <c r="T17" s="13">
        <f t="shared" si="0"/>
        <v>12.727272727272727</v>
      </c>
      <c r="U17" s="13">
        <f t="shared" si="1"/>
        <v>59.090909090909093</v>
      </c>
      <c r="V17" s="13">
        <f t="shared" si="2"/>
        <v>16.818181818181817</v>
      </c>
      <c r="W17" s="13">
        <f t="shared" si="3"/>
        <v>5.9090909090909092</v>
      </c>
      <c r="X17" s="31">
        <f t="shared" si="4"/>
        <v>5.4545454545454541</v>
      </c>
      <c r="Y17" s="38">
        <f t="shared" si="5"/>
        <v>8.1818181818181817</v>
      </c>
      <c r="Z17" s="13">
        <f t="shared" si="6"/>
        <v>44.090909090909093</v>
      </c>
      <c r="AA17" s="13">
        <f t="shared" si="7"/>
        <v>4.0909090909090908</v>
      </c>
      <c r="AB17" s="13">
        <f t="shared" si="8"/>
        <v>8.6363636363636367</v>
      </c>
      <c r="AC17" s="39">
        <f t="shared" si="9"/>
        <v>35</v>
      </c>
      <c r="AD17" s="26">
        <f t="shared" si="10"/>
        <v>1.3636363636363635</v>
      </c>
      <c r="AE17" s="13">
        <f t="shared" si="11"/>
        <v>23.18181818181818</v>
      </c>
      <c r="AF17" s="13">
        <f t="shared" si="12"/>
        <v>0.90909090909090906</v>
      </c>
      <c r="AG17" s="13">
        <f t="shared" si="13"/>
        <v>13.636363636363635</v>
      </c>
      <c r="AH17" s="13">
        <f t="shared" si="14"/>
        <v>60.909090909090914</v>
      </c>
    </row>
    <row r="18" spans="2:34">
      <c r="B18" s="9" t="s">
        <v>25</v>
      </c>
      <c r="C18" s="10">
        <v>7</v>
      </c>
      <c r="D18" s="10">
        <v>17</v>
      </c>
      <c r="E18" s="10">
        <v>9</v>
      </c>
      <c r="F18" s="10">
        <v>1</v>
      </c>
      <c r="G18" s="54">
        <v>3</v>
      </c>
      <c r="H18" s="24">
        <v>3</v>
      </c>
      <c r="I18" s="10">
        <v>12</v>
      </c>
      <c r="J18" s="10">
        <v>2</v>
      </c>
      <c r="K18" s="10">
        <v>4</v>
      </c>
      <c r="L18" s="57">
        <v>16</v>
      </c>
      <c r="M18" s="51">
        <v>2</v>
      </c>
      <c r="N18" s="10">
        <v>5</v>
      </c>
      <c r="O18" s="10">
        <v>2</v>
      </c>
      <c r="P18" s="10">
        <v>6</v>
      </c>
      <c r="Q18" s="10">
        <v>22</v>
      </c>
      <c r="S18" s="9" t="s">
        <v>25</v>
      </c>
      <c r="T18" s="13">
        <f t="shared" si="0"/>
        <v>18.918918918918919</v>
      </c>
      <c r="U18" s="13">
        <f t="shared" si="1"/>
        <v>45.945945945945951</v>
      </c>
      <c r="V18" s="13">
        <f t="shared" si="2"/>
        <v>24.324324324324326</v>
      </c>
      <c r="W18" s="13">
        <f t="shared" si="3"/>
        <v>2.7027027027027026</v>
      </c>
      <c r="X18" s="31">
        <f t="shared" si="4"/>
        <v>8.1081081081081088</v>
      </c>
      <c r="Y18" s="38">
        <f t="shared" si="5"/>
        <v>8.1081081081081088</v>
      </c>
      <c r="Z18" s="13">
        <f t="shared" si="6"/>
        <v>32.432432432432435</v>
      </c>
      <c r="AA18" s="13">
        <f t="shared" si="7"/>
        <v>5.4054054054054053</v>
      </c>
      <c r="AB18" s="13">
        <f t="shared" si="8"/>
        <v>10.810810810810811</v>
      </c>
      <c r="AC18" s="39">
        <f t="shared" si="9"/>
        <v>43.243243243243242</v>
      </c>
      <c r="AD18" s="26">
        <f t="shared" si="10"/>
        <v>5.4054054054054053</v>
      </c>
      <c r="AE18" s="13">
        <f t="shared" si="11"/>
        <v>13.513513513513514</v>
      </c>
      <c r="AF18" s="13">
        <f t="shared" si="12"/>
        <v>5.4054054054054053</v>
      </c>
      <c r="AG18" s="13">
        <f t="shared" si="13"/>
        <v>16.216216216216218</v>
      </c>
      <c r="AH18" s="13">
        <f t="shared" si="14"/>
        <v>59.45945945945946</v>
      </c>
    </row>
    <row r="19" spans="2:34">
      <c r="B19" s="9" t="s">
        <v>43</v>
      </c>
      <c r="C19" s="10">
        <v>23</v>
      </c>
      <c r="D19" s="10">
        <v>102</v>
      </c>
      <c r="E19" s="10">
        <v>27</v>
      </c>
      <c r="F19" s="10">
        <v>11</v>
      </c>
      <c r="G19" s="54">
        <v>36</v>
      </c>
      <c r="H19" s="24">
        <v>16</v>
      </c>
      <c r="I19" s="10">
        <v>72</v>
      </c>
      <c r="J19" s="10">
        <v>15</v>
      </c>
      <c r="K19" s="10">
        <v>20</v>
      </c>
      <c r="L19" s="57">
        <v>76</v>
      </c>
      <c r="M19" s="51">
        <v>6</v>
      </c>
      <c r="N19" s="10">
        <v>50</v>
      </c>
      <c r="O19" s="10">
        <v>6</v>
      </c>
      <c r="P19" s="10">
        <v>17</v>
      </c>
      <c r="Q19" s="10">
        <v>120</v>
      </c>
      <c r="S19" s="9" t="s">
        <v>43</v>
      </c>
      <c r="T19" s="13">
        <f t="shared" si="0"/>
        <v>11.557788944723619</v>
      </c>
      <c r="U19" s="13">
        <f t="shared" si="1"/>
        <v>51.256281407035175</v>
      </c>
      <c r="V19" s="13">
        <f t="shared" si="2"/>
        <v>13.5678391959799</v>
      </c>
      <c r="W19" s="13">
        <f t="shared" si="3"/>
        <v>5.5276381909547743</v>
      </c>
      <c r="X19" s="31">
        <f t="shared" si="4"/>
        <v>18.090452261306535</v>
      </c>
      <c r="Y19" s="38">
        <f t="shared" si="5"/>
        <v>8.0402010050251249</v>
      </c>
      <c r="Z19" s="13">
        <f t="shared" si="6"/>
        <v>36.180904522613069</v>
      </c>
      <c r="AA19" s="13">
        <f t="shared" si="7"/>
        <v>7.5376884422110546</v>
      </c>
      <c r="AB19" s="13">
        <f t="shared" si="8"/>
        <v>10.050251256281408</v>
      </c>
      <c r="AC19" s="39">
        <f t="shared" si="9"/>
        <v>38.190954773869343</v>
      </c>
      <c r="AD19" s="26">
        <f t="shared" si="10"/>
        <v>3.0150753768844218</v>
      </c>
      <c r="AE19" s="13">
        <f t="shared" si="11"/>
        <v>25.125628140703515</v>
      </c>
      <c r="AF19" s="13">
        <f t="shared" si="12"/>
        <v>3.0150753768844218</v>
      </c>
      <c r="AG19" s="13">
        <f t="shared" si="13"/>
        <v>8.5427135678391952</v>
      </c>
      <c r="AH19" s="13">
        <f t="shared" si="14"/>
        <v>60.301507537688437</v>
      </c>
    </row>
    <row r="20" spans="2:34">
      <c r="B20" s="9" t="s">
        <v>27</v>
      </c>
      <c r="C20" s="10">
        <v>3</v>
      </c>
      <c r="D20" s="10">
        <v>11</v>
      </c>
      <c r="E20" s="10">
        <v>5</v>
      </c>
      <c r="F20" s="10">
        <v>0</v>
      </c>
      <c r="G20" s="54">
        <v>3</v>
      </c>
      <c r="H20" s="24">
        <v>0</v>
      </c>
      <c r="I20" s="10">
        <v>7</v>
      </c>
      <c r="J20" s="10">
        <v>1</v>
      </c>
      <c r="K20" s="10">
        <v>0</v>
      </c>
      <c r="L20" s="57">
        <v>14</v>
      </c>
      <c r="M20" s="51">
        <v>0</v>
      </c>
      <c r="N20" s="10">
        <v>3</v>
      </c>
      <c r="O20" s="10">
        <v>0</v>
      </c>
      <c r="P20" s="10">
        <v>0</v>
      </c>
      <c r="Q20" s="10">
        <v>19</v>
      </c>
      <c r="S20" s="9" t="s">
        <v>27</v>
      </c>
      <c r="T20" s="13">
        <f t="shared" si="0"/>
        <v>13.636363636363635</v>
      </c>
      <c r="U20" s="13">
        <f t="shared" si="1"/>
        <v>50</v>
      </c>
      <c r="V20" s="13">
        <f t="shared" si="2"/>
        <v>22.727272727272727</v>
      </c>
      <c r="W20" s="13">
        <f t="shared" si="3"/>
        <v>0</v>
      </c>
      <c r="X20" s="31">
        <f t="shared" si="4"/>
        <v>13.636363636363635</v>
      </c>
      <c r="Y20" s="38">
        <f t="shared" si="5"/>
        <v>0</v>
      </c>
      <c r="Z20" s="13">
        <f t="shared" si="6"/>
        <v>31.818181818181817</v>
      </c>
      <c r="AA20" s="13">
        <f t="shared" si="7"/>
        <v>4.5454545454545459</v>
      </c>
      <c r="AB20" s="13">
        <f t="shared" si="8"/>
        <v>0</v>
      </c>
      <c r="AC20" s="39">
        <f t="shared" si="9"/>
        <v>63.636363636363633</v>
      </c>
      <c r="AD20" s="26">
        <f t="shared" si="10"/>
        <v>0</v>
      </c>
      <c r="AE20" s="13">
        <f t="shared" si="11"/>
        <v>13.636363636363635</v>
      </c>
      <c r="AF20" s="13">
        <f t="shared" si="12"/>
        <v>0</v>
      </c>
      <c r="AG20" s="13">
        <f t="shared" si="13"/>
        <v>0</v>
      </c>
      <c r="AH20" s="13">
        <f t="shared" si="14"/>
        <v>86.36363636363636</v>
      </c>
    </row>
    <row r="21" spans="2:34">
      <c r="B21" s="9" t="s">
        <v>28</v>
      </c>
      <c r="C21" s="10">
        <v>10</v>
      </c>
      <c r="D21" s="10">
        <v>26</v>
      </c>
      <c r="E21" s="10">
        <v>16</v>
      </c>
      <c r="F21" s="10">
        <v>5</v>
      </c>
      <c r="G21" s="54">
        <v>5</v>
      </c>
      <c r="H21" s="24">
        <v>11</v>
      </c>
      <c r="I21" s="10">
        <v>14</v>
      </c>
      <c r="J21" s="10">
        <v>14</v>
      </c>
      <c r="K21" s="10">
        <v>4</v>
      </c>
      <c r="L21" s="57">
        <v>19</v>
      </c>
      <c r="M21" s="51">
        <v>6</v>
      </c>
      <c r="N21" s="10">
        <v>8</v>
      </c>
      <c r="O21" s="10">
        <v>9</v>
      </c>
      <c r="P21" s="10">
        <v>6</v>
      </c>
      <c r="Q21" s="10">
        <v>33</v>
      </c>
      <c r="S21" s="9" t="s">
        <v>28</v>
      </c>
      <c r="T21" s="13">
        <f t="shared" si="0"/>
        <v>16.129032258064516</v>
      </c>
      <c r="U21" s="13">
        <f t="shared" si="1"/>
        <v>41.935483870967744</v>
      </c>
      <c r="V21" s="13">
        <f t="shared" si="2"/>
        <v>25.806451612903224</v>
      </c>
      <c r="W21" s="13">
        <f t="shared" si="3"/>
        <v>8.064516129032258</v>
      </c>
      <c r="X21" s="31">
        <f t="shared" si="4"/>
        <v>8.064516129032258</v>
      </c>
      <c r="Y21" s="38">
        <f t="shared" si="5"/>
        <v>17.741935483870968</v>
      </c>
      <c r="Z21" s="13">
        <f t="shared" si="6"/>
        <v>22.58064516129032</v>
      </c>
      <c r="AA21" s="13">
        <f t="shared" si="7"/>
        <v>22.58064516129032</v>
      </c>
      <c r="AB21" s="13">
        <f t="shared" si="8"/>
        <v>6.4516129032258061</v>
      </c>
      <c r="AC21" s="39">
        <f t="shared" si="9"/>
        <v>30.64516129032258</v>
      </c>
      <c r="AD21" s="26">
        <f t="shared" si="10"/>
        <v>9.67741935483871</v>
      </c>
      <c r="AE21" s="13">
        <f t="shared" si="11"/>
        <v>12.903225806451612</v>
      </c>
      <c r="AF21" s="13">
        <f t="shared" si="12"/>
        <v>14.516129032258066</v>
      </c>
      <c r="AG21" s="13">
        <f t="shared" si="13"/>
        <v>9.67741935483871</v>
      </c>
      <c r="AH21" s="13">
        <f t="shared" si="14"/>
        <v>53.225806451612897</v>
      </c>
    </row>
    <row r="22" spans="2:34">
      <c r="B22" s="9" t="s">
        <v>29</v>
      </c>
      <c r="C22" s="10">
        <v>0</v>
      </c>
      <c r="D22" s="10">
        <v>7</v>
      </c>
      <c r="E22" s="10">
        <v>7</v>
      </c>
      <c r="F22" s="10">
        <v>3</v>
      </c>
      <c r="G22" s="54">
        <v>1</v>
      </c>
      <c r="H22" s="24">
        <v>1</v>
      </c>
      <c r="I22" s="10">
        <v>1</v>
      </c>
      <c r="J22" s="10">
        <v>2</v>
      </c>
      <c r="K22" s="10">
        <v>1</v>
      </c>
      <c r="L22" s="57">
        <v>13</v>
      </c>
      <c r="M22" s="51">
        <v>0</v>
      </c>
      <c r="N22" s="10">
        <v>1</v>
      </c>
      <c r="O22" s="10">
        <v>1</v>
      </c>
      <c r="P22" s="10">
        <v>2</v>
      </c>
      <c r="Q22" s="10">
        <v>14</v>
      </c>
      <c r="S22" s="9" t="s">
        <v>29</v>
      </c>
      <c r="T22" s="13">
        <f t="shared" si="0"/>
        <v>0</v>
      </c>
      <c r="U22" s="13">
        <f t="shared" si="1"/>
        <v>38.888888888888893</v>
      </c>
      <c r="V22" s="13">
        <f t="shared" si="2"/>
        <v>38.888888888888893</v>
      </c>
      <c r="W22" s="13">
        <f t="shared" si="3"/>
        <v>16.666666666666664</v>
      </c>
      <c r="X22" s="31">
        <f t="shared" si="4"/>
        <v>5.5555555555555554</v>
      </c>
      <c r="Y22" s="38">
        <f t="shared" si="5"/>
        <v>5.5555555555555554</v>
      </c>
      <c r="Z22" s="13">
        <f t="shared" si="6"/>
        <v>5.5555555555555554</v>
      </c>
      <c r="AA22" s="13">
        <f t="shared" si="7"/>
        <v>11.111111111111111</v>
      </c>
      <c r="AB22" s="13">
        <f t="shared" si="8"/>
        <v>5.5555555555555554</v>
      </c>
      <c r="AC22" s="39">
        <f t="shared" si="9"/>
        <v>72.222222222222214</v>
      </c>
      <c r="AD22" s="26">
        <f t="shared" si="10"/>
        <v>0</v>
      </c>
      <c r="AE22" s="13">
        <f t="shared" si="11"/>
        <v>5.5555555555555554</v>
      </c>
      <c r="AF22" s="13">
        <f t="shared" si="12"/>
        <v>5.5555555555555554</v>
      </c>
      <c r="AG22" s="13">
        <f t="shared" si="13"/>
        <v>11.111111111111111</v>
      </c>
      <c r="AH22" s="13">
        <f t="shared" si="14"/>
        <v>77.777777777777786</v>
      </c>
    </row>
    <row r="23" spans="2:34">
      <c r="B23" s="9" t="s">
        <v>30</v>
      </c>
      <c r="C23" s="10">
        <v>8</v>
      </c>
      <c r="D23" s="10">
        <v>47</v>
      </c>
      <c r="E23" s="10">
        <v>13</v>
      </c>
      <c r="F23" s="10">
        <v>6</v>
      </c>
      <c r="G23" s="54">
        <v>6</v>
      </c>
      <c r="H23" s="24">
        <v>6</v>
      </c>
      <c r="I23" s="10">
        <v>23</v>
      </c>
      <c r="J23" s="10">
        <v>3</v>
      </c>
      <c r="K23" s="10">
        <v>5</v>
      </c>
      <c r="L23" s="57">
        <v>43</v>
      </c>
      <c r="M23" s="51">
        <v>2</v>
      </c>
      <c r="N23" s="10">
        <v>16</v>
      </c>
      <c r="O23" s="10">
        <v>3</v>
      </c>
      <c r="P23" s="10">
        <v>7</v>
      </c>
      <c r="Q23" s="10">
        <v>52</v>
      </c>
      <c r="S23" s="9" t="s">
        <v>30</v>
      </c>
      <c r="T23" s="13">
        <f t="shared" si="0"/>
        <v>10</v>
      </c>
      <c r="U23" s="13">
        <f t="shared" si="1"/>
        <v>58.75</v>
      </c>
      <c r="V23" s="13">
        <f t="shared" si="2"/>
        <v>16.25</v>
      </c>
      <c r="W23" s="13">
        <f t="shared" si="3"/>
        <v>7.5</v>
      </c>
      <c r="X23" s="31">
        <f t="shared" si="4"/>
        <v>7.5</v>
      </c>
      <c r="Y23" s="38">
        <f t="shared" si="5"/>
        <v>7.5</v>
      </c>
      <c r="Z23" s="13">
        <f t="shared" si="6"/>
        <v>28.749999999999996</v>
      </c>
      <c r="AA23" s="13">
        <f t="shared" si="7"/>
        <v>3.75</v>
      </c>
      <c r="AB23" s="13">
        <f t="shared" si="8"/>
        <v>6.25</v>
      </c>
      <c r="AC23" s="39">
        <f t="shared" si="9"/>
        <v>53.75</v>
      </c>
      <c r="AD23" s="26">
        <f t="shared" si="10"/>
        <v>2.5</v>
      </c>
      <c r="AE23" s="13">
        <f t="shared" si="11"/>
        <v>20</v>
      </c>
      <c r="AF23" s="13">
        <f t="shared" si="12"/>
        <v>3.75</v>
      </c>
      <c r="AG23" s="13">
        <f t="shared" si="13"/>
        <v>8.75</v>
      </c>
      <c r="AH23" s="13">
        <f t="shared" si="14"/>
        <v>65</v>
      </c>
    </row>
    <row r="24" spans="2:34">
      <c r="B24" s="4" t="s">
        <v>124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S24" s="4" t="s">
        <v>124</v>
      </c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</row>
    <row r="25" spans="2:34">
      <c r="B25" s="9" t="s">
        <v>126</v>
      </c>
      <c r="C25" s="10">
        <v>55</v>
      </c>
      <c r="D25" s="10">
        <v>213</v>
      </c>
      <c r="E25" s="10">
        <v>77</v>
      </c>
      <c r="F25" s="10">
        <v>27</v>
      </c>
      <c r="G25" s="54">
        <v>52</v>
      </c>
      <c r="H25" s="24">
        <v>41</v>
      </c>
      <c r="I25" s="10">
        <v>141</v>
      </c>
      <c r="J25" s="10">
        <v>35</v>
      </c>
      <c r="K25" s="10">
        <v>35</v>
      </c>
      <c r="L25" s="57">
        <v>172</v>
      </c>
      <c r="M25" s="51">
        <v>17</v>
      </c>
      <c r="N25" s="10">
        <v>94</v>
      </c>
      <c r="O25" s="10">
        <v>19</v>
      </c>
      <c r="P25" s="10">
        <v>44</v>
      </c>
      <c r="Q25" s="10">
        <v>250</v>
      </c>
      <c r="S25" s="9" t="s">
        <v>126</v>
      </c>
      <c r="T25" s="83">
        <f t="shared" ref="T25:T26" si="15">C25/(C25+D25+E25+F25+G25)*100</f>
        <v>12.971698113207546</v>
      </c>
      <c r="U25" s="83">
        <f t="shared" ref="U25:U26" si="16">D25/(D25+E25+F25+G25+C25)*100</f>
        <v>50.235849056603776</v>
      </c>
      <c r="V25" s="83">
        <f t="shared" ref="V25:V26" si="17">E25/(E25+F25+G25+D25+C25)*100</f>
        <v>18.160377358490564</v>
      </c>
      <c r="W25" s="83">
        <f t="shared" ref="W25:W26" si="18">F25/(F25+G25+E25+D25+C25)*100</f>
        <v>6.367924528301887</v>
      </c>
      <c r="X25" s="84">
        <f t="shared" ref="X25:X26" si="19">G25/(C25+D25+E25+F25+G25)*100</f>
        <v>12.264150943396226</v>
      </c>
      <c r="Y25" s="88">
        <f t="shared" ref="Y25:Y26" si="20">H25/(H25+I25+J25+K25+L25)*100</f>
        <v>9.6698113207547181</v>
      </c>
      <c r="Z25" s="83">
        <f t="shared" ref="Z25:Z26" si="21">I25/(I25+J25+K25+L25+H25)*100</f>
        <v>33.254716981132077</v>
      </c>
      <c r="AA25" s="83">
        <f t="shared" ref="AA25:AA26" si="22">J25/(J25+K25+L25+I25+H25)*100</f>
        <v>8.2547169811320753</v>
      </c>
      <c r="AB25" s="83">
        <f t="shared" ref="AB25:AB26" si="23">K25/(K25+L25+J25+I25+H25)*100</f>
        <v>8.2547169811320753</v>
      </c>
      <c r="AC25" s="89">
        <f t="shared" ref="AC25:AC26" si="24">L25/(H25+I25+J25+K25+L25)*100</f>
        <v>40.566037735849058</v>
      </c>
      <c r="AD25" s="85">
        <f t="shared" ref="AD25:AD26" si="25">M25/(M25+N25+O25+P25+Q25)*100</f>
        <v>4.0094339622641506</v>
      </c>
      <c r="AE25" s="83">
        <f t="shared" ref="AE25:AE26" si="26">N25/(N25+O25+P25+Q25+M25)*100</f>
        <v>22.169811320754718</v>
      </c>
      <c r="AF25" s="83">
        <f t="shared" ref="AF25:AF26" si="27">O25/(O25+P25+Q25+N25+M25)*100</f>
        <v>4.4811320754716979</v>
      </c>
      <c r="AG25" s="83">
        <f t="shared" ref="AG25:AG26" si="28">P25/(P25+Q25+O25+N25+M25)*100</f>
        <v>10.377358490566039</v>
      </c>
      <c r="AH25" s="83">
        <f t="shared" ref="AH25:AH26" si="29">Q25/(M25+N25+O25+P25+Q25)*100</f>
        <v>58.962264150943398</v>
      </c>
    </row>
    <row r="26" spans="2:34">
      <c r="B26" s="9" t="s">
        <v>125</v>
      </c>
      <c r="C26" s="10">
        <v>24</v>
      </c>
      <c r="D26" s="10">
        <v>127</v>
      </c>
      <c r="E26" s="10">
        <v>37</v>
      </c>
      <c r="F26" s="10">
        <v>12</v>
      </c>
      <c r="G26" s="54">
        <v>14</v>
      </c>
      <c r="H26" s="24">
        <v>14</v>
      </c>
      <c r="I26" s="10">
        <v>85</v>
      </c>
      <c r="J26" s="10">
        <v>11</v>
      </c>
      <c r="K26" s="10">
        <v>18</v>
      </c>
      <c r="L26" s="57">
        <v>86</v>
      </c>
      <c r="M26" s="51">
        <v>2</v>
      </c>
      <c r="N26" s="10">
        <v>40</v>
      </c>
      <c r="O26" s="10">
        <v>4</v>
      </c>
      <c r="P26" s="10">
        <v>24</v>
      </c>
      <c r="Q26" s="10">
        <v>144</v>
      </c>
      <c r="S26" s="9" t="s">
        <v>125</v>
      </c>
      <c r="T26" s="83">
        <f t="shared" si="15"/>
        <v>11.214953271028037</v>
      </c>
      <c r="U26" s="83">
        <f t="shared" si="16"/>
        <v>59.345794392523366</v>
      </c>
      <c r="V26" s="83">
        <f t="shared" si="17"/>
        <v>17.289719626168225</v>
      </c>
      <c r="W26" s="83">
        <f t="shared" si="18"/>
        <v>5.6074766355140184</v>
      </c>
      <c r="X26" s="84">
        <f t="shared" si="19"/>
        <v>6.5420560747663545</v>
      </c>
      <c r="Y26" s="88">
        <f t="shared" si="20"/>
        <v>6.5420560747663545</v>
      </c>
      <c r="Z26" s="83">
        <f t="shared" si="21"/>
        <v>39.719626168224295</v>
      </c>
      <c r="AA26" s="83">
        <f t="shared" si="22"/>
        <v>5.1401869158878499</v>
      </c>
      <c r="AB26" s="83">
        <f t="shared" si="23"/>
        <v>8.4112149532710276</v>
      </c>
      <c r="AC26" s="89">
        <f t="shared" si="24"/>
        <v>40.186915887850468</v>
      </c>
      <c r="AD26" s="85">
        <f t="shared" si="25"/>
        <v>0.93457943925233633</v>
      </c>
      <c r="AE26" s="83">
        <f t="shared" si="26"/>
        <v>18.691588785046729</v>
      </c>
      <c r="AF26" s="83">
        <f t="shared" si="27"/>
        <v>1.8691588785046727</v>
      </c>
      <c r="AG26" s="83">
        <f t="shared" si="28"/>
        <v>11.214953271028037</v>
      </c>
      <c r="AH26" s="83">
        <f t="shared" si="29"/>
        <v>67.289719626168221</v>
      </c>
    </row>
  </sheetData>
  <mergeCells count="8">
    <mergeCell ref="AD7:AH7"/>
    <mergeCell ref="B7:B8"/>
    <mergeCell ref="C7:G7"/>
    <mergeCell ref="H7:L7"/>
    <mergeCell ref="M7:Q7"/>
    <mergeCell ref="S7:S8"/>
    <mergeCell ref="T7:X7"/>
    <mergeCell ref="Y7:AC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  <colBreaks count="1" manualBreakCount="1">
    <brk id="1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L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6" width="12.42578125" customWidth="1"/>
    <col min="7" max="7" width="3.42578125" customWidth="1"/>
    <col min="8" max="8" width="27.7109375" customWidth="1"/>
    <col min="9" max="12" width="13.7109375" customWidth="1"/>
  </cols>
  <sheetData>
    <row r="1" spans="2:12" ht="18">
      <c r="B1" s="1" t="s">
        <v>8</v>
      </c>
    </row>
    <row r="2" spans="2:12" ht="18">
      <c r="B2" s="1" t="s">
        <v>130</v>
      </c>
    </row>
    <row r="3" spans="2:12">
      <c r="B3" s="82" t="s">
        <v>119</v>
      </c>
    </row>
    <row r="4" spans="2:12" ht="18" customHeight="1">
      <c r="B4" s="1" t="s">
        <v>106</v>
      </c>
      <c r="C4" s="1"/>
      <c r="D4" s="1"/>
      <c r="E4" s="1"/>
      <c r="F4" s="1"/>
    </row>
    <row r="5" spans="2:12" ht="4.5" customHeight="1"/>
    <row r="6" spans="2:12">
      <c r="B6" s="16" t="s">
        <v>44</v>
      </c>
      <c r="H6" s="16" t="s">
        <v>42</v>
      </c>
    </row>
    <row r="7" spans="2:12" ht="15" customHeight="1">
      <c r="B7" s="110" t="s">
        <v>10</v>
      </c>
      <c r="C7" s="110" t="s">
        <v>101</v>
      </c>
      <c r="D7" s="110"/>
      <c r="E7" s="110"/>
      <c r="F7" s="110"/>
      <c r="H7" s="110" t="s">
        <v>10</v>
      </c>
      <c r="I7" s="110" t="s">
        <v>101</v>
      </c>
      <c r="J7" s="110"/>
      <c r="K7" s="110"/>
      <c r="L7" s="110"/>
    </row>
    <row r="8" spans="2:12" ht="33.75">
      <c r="B8" s="112"/>
      <c r="C8" s="80" t="s">
        <v>102</v>
      </c>
      <c r="D8" s="80" t="s">
        <v>103</v>
      </c>
      <c r="E8" s="80" t="s">
        <v>104</v>
      </c>
      <c r="F8" s="80" t="s">
        <v>105</v>
      </c>
      <c r="H8" s="112"/>
      <c r="I8" s="80" t="s">
        <v>102</v>
      </c>
      <c r="J8" s="80" t="s">
        <v>103</v>
      </c>
      <c r="K8" s="80" t="s">
        <v>104</v>
      </c>
      <c r="L8" s="80" t="s">
        <v>105</v>
      </c>
    </row>
    <row r="9" spans="2:12">
      <c r="B9" s="4" t="s">
        <v>0</v>
      </c>
      <c r="C9" s="5"/>
      <c r="D9" s="5"/>
      <c r="E9" s="5"/>
      <c r="F9" s="5"/>
      <c r="H9" s="4" t="s">
        <v>0</v>
      </c>
      <c r="I9" s="5"/>
      <c r="J9" s="5"/>
      <c r="K9" s="5"/>
      <c r="L9" s="5"/>
    </row>
    <row r="10" spans="2:12">
      <c r="B10" s="6" t="s">
        <v>0</v>
      </c>
      <c r="C10" s="7">
        <v>3397</v>
      </c>
      <c r="D10" s="7">
        <v>239</v>
      </c>
      <c r="E10" s="7">
        <v>151</v>
      </c>
      <c r="F10" s="7">
        <v>663</v>
      </c>
      <c r="H10" s="6" t="s">
        <v>0</v>
      </c>
      <c r="I10" s="11">
        <f>C10/(C10+D10+E10+F10)*100</f>
        <v>76.337078651685403</v>
      </c>
      <c r="J10" s="11">
        <f>D10/(D10+E10+F10+C10)*100</f>
        <v>5.3707865168539328</v>
      </c>
      <c r="K10" s="11">
        <f>E10/(E10+F10+D10+C10)*100</f>
        <v>3.393258426966292</v>
      </c>
      <c r="L10" s="11">
        <f>F10/(F10+E10+D10+C10)*100</f>
        <v>14.898876404494382</v>
      </c>
    </row>
    <row r="11" spans="2:12">
      <c r="B11" s="4" t="s">
        <v>19</v>
      </c>
      <c r="C11" s="8"/>
      <c r="D11" s="8"/>
      <c r="E11" s="8"/>
      <c r="F11" s="8"/>
      <c r="H11" s="4" t="s">
        <v>19</v>
      </c>
      <c r="I11" s="12"/>
      <c r="J11" s="12"/>
      <c r="K11" s="12"/>
      <c r="L11" s="12"/>
    </row>
    <row r="12" spans="2:12">
      <c r="B12" s="9" t="s">
        <v>1</v>
      </c>
      <c r="C12" s="10">
        <v>735</v>
      </c>
      <c r="D12" s="10">
        <v>77</v>
      </c>
      <c r="E12" s="10">
        <v>26</v>
      </c>
      <c r="F12" s="10">
        <v>145</v>
      </c>
      <c r="H12" s="9" t="s">
        <v>1</v>
      </c>
      <c r="I12" s="13">
        <f t="shared" ref="I12:I23" si="0">C12/(C12+D12+E12+F12)*100</f>
        <v>74.771108850457779</v>
      </c>
      <c r="J12" s="13">
        <f t="shared" ref="J12:J23" si="1">D12/(D12+E12+F12+C12)*100</f>
        <v>7.8331637843336726</v>
      </c>
      <c r="K12" s="13">
        <f t="shared" ref="K12:K23" si="2">E12/(E12+F12+D12+C12)*100</f>
        <v>2.6449643947100712</v>
      </c>
      <c r="L12" s="13">
        <f t="shared" ref="L12:L23" si="3">F12/(F12+E12+D12+C12)*100</f>
        <v>14.750762970498474</v>
      </c>
    </row>
    <row r="13" spans="2:12">
      <c r="B13" s="9" t="s">
        <v>20</v>
      </c>
      <c r="C13" s="10">
        <v>1210</v>
      </c>
      <c r="D13" s="10">
        <v>108</v>
      </c>
      <c r="E13" s="10">
        <v>46</v>
      </c>
      <c r="F13" s="10">
        <v>246</v>
      </c>
      <c r="H13" s="9" t="s">
        <v>20</v>
      </c>
      <c r="I13" s="13">
        <f t="shared" si="0"/>
        <v>75.155279503105589</v>
      </c>
      <c r="J13" s="13">
        <f t="shared" si="1"/>
        <v>6.70807453416149</v>
      </c>
      <c r="K13" s="13">
        <f t="shared" si="2"/>
        <v>2.8571428571428572</v>
      </c>
      <c r="L13" s="13">
        <f t="shared" si="3"/>
        <v>15.279503105590061</v>
      </c>
    </row>
    <row r="14" spans="2:12">
      <c r="B14" s="9" t="s">
        <v>21</v>
      </c>
      <c r="C14" s="10">
        <v>968</v>
      </c>
      <c r="D14" s="10">
        <v>44</v>
      </c>
      <c r="E14" s="10">
        <v>57</v>
      </c>
      <c r="F14" s="10">
        <v>183</v>
      </c>
      <c r="H14" s="9" t="s">
        <v>21</v>
      </c>
      <c r="I14" s="13">
        <f t="shared" si="0"/>
        <v>77.316293929712458</v>
      </c>
      <c r="J14" s="13">
        <f t="shared" si="1"/>
        <v>3.5143769968051117</v>
      </c>
      <c r="K14" s="13">
        <f t="shared" si="2"/>
        <v>4.5527156549520766</v>
      </c>
      <c r="L14" s="13">
        <f t="shared" si="3"/>
        <v>14.616613418530353</v>
      </c>
    </row>
    <row r="15" spans="2:12">
      <c r="B15" s="9" t="s">
        <v>22</v>
      </c>
      <c r="C15" s="10">
        <v>484</v>
      </c>
      <c r="D15" s="10">
        <v>10</v>
      </c>
      <c r="E15" s="10">
        <v>22</v>
      </c>
      <c r="F15" s="10">
        <v>89</v>
      </c>
      <c r="H15" s="9" t="s">
        <v>22</v>
      </c>
      <c r="I15" s="13">
        <f t="shared" si="0"/>
        <v>80</v>
      </c>
      <c r="J15" s="13">
        <f t="shared" si="1"/>
        <v>1.6528925619834711</v>
      </c>
      <c r="K15" s="13">
        <f t="shared" si="2"/>
        <v>3.6363636363636362</v>
      </c>
      <c r="L15" s="13">
        <f t="shared" si="3"/>
        <v>14.710743801652892</v>
      </c>
    </row>
    <row r="16" spans="2:12">
      <c r="B16" s="4" t="s">
        <v>23</v>
      </c>
      <c r="C16" s="8"/>
      <c r="D16" s="8"/>
      <c r="E16" s="8"/>
      <c r="F16" s="8"/>
      <c r="H16" s="4" t="s">
        <v>23</v>
      </c>
      <c r="I16" s="8"/>
      <c r="J16" s="8"/>
      <c r="K16" s="8"/>
      <c r="L16" s="8"/>
    </row>
    <row r="17" spans="2:12">
      <c r="B17" s="9" t="s">
        <v>24</v>
      </c>
      <c r="C17" s="10">
        <v>963</v>
      </c>
      <c r="D17" s="10">
        <v>63</v>
      </c>
      <c r="E17" s="10">
        <v>51</v>
      </c>
      <c r="F17" s="10">
        <v>193</v>
      </c>
      <c r="H17" s="9" t="s">
        <v>24</v>
      </c>
      <c r="I17" s="13">
        <f t="shared" si="0"/>
        <v>75.826771653543318</v>
      </c>
      <c r="J17" s="13">
        <f t="shared" si="1"/>
        <v>4.9606299212598426</v>
      </c>
      <c r="K17" s="13">
        <f t="shared" si="2"/>
        <v>4.015748031496063</v>
      </c>
      <c r="L17" s="13">
        <f t="shared" si="3"/>
        <v>15.196850393700787</v>
      </c>
    </row>
    <row r="18" spans="2:12">
      <c r="B18" s="9" t="s">
        <v>25</v>
      </c>
      <c r="C18" s="10">
        <v>409</v>
      </c>
      <c r="D18" s="10">
        <v>25</v>
      </c>
      <c r="E18" s="10">
        <v>16</v>
      </c>
      <c r="F18" s="10">
        <v>62</v>
      </c>
      <c r="H18" s="9" t="s">
        <v>25</v>
      </c>
      <c r="I18" s="13">
        <f t="shared" si="0"/>
        <v>79.8828125</v>
      </c>
      <c r="J18" s="13">
        <f t="shared" si="1"/>
        <v>4.8828125</v>
      </c>
      <c r="K18" s="13">
        <f t="shared" si="2"/>
        <v>3.125</v>
      </c>
      <c r="L18" s="13">
        <f t="shared" si="3"/>
        <v>12.109375</v>
      </c>
    </row>
    <row r="19" spans="2:12">
      <c r="B19" s="9" t="s">
        <v>43</v>
      </c>
      <c r="C19" s="10">
        <v>1038</v>
      </c>
      <c r="D19" s="10">
        <v>80</v>
      </c>
      <c r="E19" s="10">
        <v>35</v>
      </c>
      <c r="F19" s="10">
        <v>197</v>
      </c>
      <c r="H19" s="9" t="s">
        <v>43</v>
      </c>
      <c r="I19" s="13">
        <f t="shared" si="0"/>
        <v>76.888888888888886</v>
      </c>
      <c r="J19" s="13">
        <f t="shared" si="1"/>
        <v>5.9259259259259265</v>
      </c>
      <c r="K19" s="13">
        <f t="shared" si="2"/>
        <v>2.5925925925925926</v>
      </c>
      <c r="L19" s="13">
        <f t="shared" si="3"/>
        <v>14.592592592592593</v>
      </c>
    </row>
    <row r="20" spans="2:12">
      <c r="B20" s="9" t="s">
        <v>27</v>
      </c>
      <c r="C20" s="10">
        <v>114</v>
      </c>
      <c r="D20" s="10">
        <v>6</v>
      </c>
      <c r="E20" s="10">
        <v>6</v>
      </c>
      <c r="F20" s="10">
        <v>26</v>
      </c>
      <c r="H20" s="9" t="s">
        <v>27</v>
      </c>
      <c r="I20" s="13">
        <f t="shared" si="0"/>
        <v>75</v>
      </c>
      <c r="J20" s="13">
        <f t="shared" si="1"/>
        <v>3.9473684210526314</v>
      </c>
      <c r="K20" s="13">
        <f t="shared" si="2"/>
        <v>3.9473684210526314</v>
      </c>
      <c r="L20" s="13">
        <f t="shared" si="3"/>
        <v>17.105263157894736</v>
      </c>
    </row>
    <row r="21" spans="2:12">
      <c r="B21" s="9" t="s">
        <v>28</v>
      </c>
      <c r="C21" s="10">
        <v>128</v>
      </c>
      <c r="D21" s="10">
        <v>17</v>
      </c>
      <c r="E21" s="10">
        <v>12</v>
      </c>
      <c r="F21" s="10">
        <v>57</v>
      </c>
      <c r="H21" s="9" t="s">
        <v>28</v>
      </c>
      <c r="I21" s="13">
        <f t="shared" si="0"/>
        <v>59.813084112149525</v>
      </c>
      <c r="J21" s="13">
        <f t="shared" si="1"/>
        <v>7.9439252336448591</v>
      </c>
      <c r="K21" s="13">
        <f t="shared" si="2"/>
        <v>5.6074766355140184</v>
      </c>
      <c r="L21" s="13">
        <f t="shared" si="3"/>
        <v>26.635514018691588</v>
      </c>
    </row>
    <row r="22" spans="2:12">
      <c r="B22" s="9" t="s">
        <v>29</v>
      </c>
      <c r="C22" s="10">
        <v>152</v>
      </c>
      <c r="D22" s="10">
        <v>9</v>
      </c>
      <c r="E22" s="10">
        <v>7</v>
      </c>
      <c r="F22" s="10">
        <v>26</v>
      </c>
      <c r="H22" s="9" t="s">
        <v>29</v>
      </c>
      <c r="I22" s="13">
        <f t="shared" si="0"/>
        <v>78.350515463917532</v>
      </c>
      <c r="J22" s="13">
        <f t="shared" si="1"/>
        <v>4.6391752577319592</v>
      </c>
      <c r="K22" s="13">
        <f t="shared" si="2"/>
        <v>3.608247422680412</v>
      </c>
      <c r="L22" s="13">
        <f t="shared" si="3"/>
        <v>13.402061855670103</v>
      </c>
    </row>
    <row r="23" spans="2:12">
      <c r="B23" s="9" t="s">
        <v>30</v>
      </c>
      <c r="C23" s="10">
        <v>593</v>
      </c>
      <c r="D23" s="10">
        <v>39</v>
      </c>
      <c r="E23" s="10">
        <v>24</v>
      </c>
      <c r="F23" s="10">
        <v>102</v>
      </c>
      <c r="H23" s="9" t="s">
        <v>30</v>
      </c>
      <c r="I23" s="13">
        <f t="shared" si="0"/>
        <v>78.23218997361478</v>
      </c>
      <c r="J23" s="13">
        <f t="shared" si="1"/>
        <v>5.1451187335092348</v>
      </c>
      <c r="K23" s="13">
        <f t="shared" si="2"/>
        <v>3.1662269129287601</v>
      </c>
      <c r="L23" s="13">
        <f t="shared" si="3"/>
        <v>13.456464379947231</v>
      </c>
    </row>
    <row r="24" spans="2:12">
      <c r="B24" s="4" t="s">
        <v>124</v>
      </c>
      <c r="C24" s="15"/>
      <c r="D24" s="15"/>
      <c r="E24" s="15"/>
      <c r="H24" s="4" t="s">
        <v>124</v>
      </c>
      <c r="I24" s="15"/>
      <c r="J24" s="15"/>
      <c r="K24" s="15"/>
    </row>
    <row r="25" spans="2:12">
      <c r="B25" s="9" t="s">
        <v>126</v>
      </c>
      <c r="C25" s="10">
        <v>2496</v>
      </c>
      <c r="D25" s="10">
        <v>192</v>
      </c>
      <c r="E25" s="10">
        <v>95</v>
      </c>
      <c r="F25" s="10">
        <v>510</v>
      </c>
      <c r="H25" s="9" t="s">
        <v>126</v>
      </c>
      <c r="I25" s="83">
        <f t="shared" ref="I25:I26" si="4">C25/(C25+D25+E25+F25)*100</f>
        <v>75.797145460066801</v>
      </c>
      <c r="J25" s="83">
        <f t="shared" ref="J25:J26" si="5">D25/(D25+E25+F25+C25)*100</f>
        <v>5.8305496507743699</v>
      </c>
      <c r="K25" s="83">
        <f t="shared" ref="K25:K26" si="6">E25/(E25+F25+D25+C25)*100</f>
        <v>2.8849073792894018</v>
      </c>
      <c r="L25" s="83">
        <f t="shared" ref="L25:L26" si="7">F25/(F25+E25+D25+C25)*100</f>
        <v>15.487397509869419</v>
      </c>
    </row>
    <row r="26" spans="2:12">
      <c r="B26" s="9" t="s">
        <v>125</v>
      </c>
      <c r="C26" s="10">
        <v>901</v>
      </c>
      <c r="D26" s="10">
        <v>47</v>
      </c>
      <c r="E26" s="10">
        <v>56</v>
      </c>
      <c r="F26" s="10">
        <v>153</v>
      </c>
      <c r="H26" s="9" t="s">
        <v>125</v>
      </c>
      <c r="I26" s="83">
        <f t="shared" si="4"/>
        <v>77.873811581676762</v>
      </c>
      <c r="J26" s="83">
        <f t="shared" si="5"/>
        <v>4.062229904926534</v>
      </c>
      <c r="K26" s="83">
        <f t="shared" si="6"/>
        <v>4.840103716508211</v>
      </c>
      <c r="L26" s="83">
        <f t="shared" si="7"/>
        <v>13.223854796888505</v>
      </c>
    </row>
  </sheetData>
  <mergeCells count="4">
    <mergeCell ref="B7:B8"/>
    <mergeCell ref="C7:F7"/>
    <mergeCell ref="H7:H8"/>
    <mergeCell ref="I7:L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R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8" width="12.7109375" customWidth="1"/>
    <col min="9" max="9" width="3.42578125" customWidth="1"/>
    <col min="10" max="10" width="27.7109375" customWidth="1"/>
    <col min="17" max="17" width="3.85546875" customWidth="1"/>
  </cols>
  <sheetData>
    <row r="1" spans="2:18" ht="18">
      <c r="B1" s="1" t="s">
        <v>8</v>
      </c>
    </row>
    <row r="2" spans="2:18" ht="18">
      <c r="B2" s="1" t="s">
        <v>130</v>
      </c>
    </row>
    <row r="3" spans="2:18">
      <c r="B3" s="82" t="s">
        <v>119</v>
      </c>
    </row>
    <row r="4" spans="2:18" ht="18" customHeight="1">
      <c r="B4" s="1" t="s">
        <v>107</v>
      </c>
      <c r="C4" s="1"/>
      <c r="D4" s="1"/>
      <c r="E4" s="1"/>
      <c r="F4" s="1"/>
      <c r="G4" s="1"/>
      <c r="H4" s="1"/>
    </row>
    <row r="6" spans="2:18">
      <c r="B6" s="16" t="s">
        <v>44</v>
      </c>
      <c r="J6" s="16" t="s">
        <v>42</v>
      </c>
    </row>
    <row r="7" spans="2:18" ht="33.75">
      <c r="B7" s="80" t="s">
        <v>10</v>
      </c>
      <c r="C7" s="80" t="s">
        <v>108</v>
      </c>
      <c r="D7" s="80" t="s">
        <v>109</v>
      </c>
      <c r="E7" s="80" t="s">
        <v>110</v>
      </c>
      <c r="F7" s="80" t="s">
        <v>112</v>
      </c>
      <c r="G7" s="80" t="s">
        <v>111</v>
      </c>
      <c r="H7" s="80" t="s">
        <v>49</v>
      </c>
      <c r="J7" s="80" t="s">
        <v>10</v>
      </c>
      <c r="K7" s="80" t="s">
        <v>108</v>
      </c>
      <c r="L7" s="80" t="s">
        <v>109</v>
      </c>
      <c r="M7" s="80" t="s">
        <v>110</v>
      </c>
      <c r="N7" s="80" t="s">
        <v>112</v>
      </c>
      <c r="O7" s="80" t="s">
        <v>111</v>
      </c>
      <c r="P7" s="80" t="s">
        <v>49</v>
      </c>
      <c r="R7" s="65"/>
    </row>
    <row r="8" spans="2:18">
      <c r="B8" s="4" t="s">
        <v>0</v>
      </c>
      <c r="C8" s="5"/>
      <c r="D8" s="5"/>
      <c r="E8" s="5"/>
      <c r="F8" s="5"/>
      <c r="G8" s="5"/>
      <c r="H8" s="5"/>
      <c r="J8" s="4" t="s">
        <v>0</v>
      </c>
      <c r="K8" s="5"/>
      <c r="L8" s="5"/>
      <c r="M8" s="5"/>
      <c r="N8" s="5"/>
      <c r="O8" s="5"/>
      <c r="P8" s="5"/>
    </row>
    <row r="9" spans="2:18">
      <c r="B9" s="6" t="s">
        <v>0</v>
      </c>
      <c r="C9" s="7">
        <v>10</v>
      </c>
      <c r="D9" s="7">
        <v>99</v>
      </c>
      <c r="E9" s="7">
        <v>4401</v>
      </c>
      <c r="F9" s="7">
        <v>266</v>
      </c>
      <c r="G9" s="7">
        <v>133</v>
      </c>
      <c r="H9" s="7">
        <v>955</v>
      </c>
      <c r="J9" s="6" t="s">
        <v>0</v>
      </c>
      <c r="K9" s="11">
        <f>C9/(C9+D9+E9+F9+G9+H9)*100</f>
        <v>0.17053206002728513</v>
      </c>
      <c r="L9" s="11">
        <f>D9/(D9+E9+F9+G9+H9+C9)*100</f>
        <v>1.6882673942701227</v>
      </c>
      <c r="M9" s="11">
        <f>E9/(E9+F9+G9+H9+D9+C9)*100</f>
        <v>75.051159618008185</v>
      </c>
      <c r="N9" s="11">
        <f>F9/(F9+G9+H9+D9+E9+C9)*100</f>
        <v>4.5361527967257844</v>
      </c>
      <c r="O9" s="11">
        <f>G9/(G9+H9+F9+E9+D9+C9)*100</f>
        <v>2.2680763983628922</v>
      </c>
      <c r="P9" s="11">
        <f>H9/(H9+G9+F9+E9+D9+C9)*100</f>
        <v>16.28581173260573</v>
      </c>
    </row>
    <row r="10" spans="2:18">
      <c r="B10" s="4" t="s">
        <v>19</v>
      </c>
      <c r="C10" s="8"/>
      <c r="D10" s="8"/>
      <c r="E10" s="8"/>
      <c r="F10" s="8"/>
      <c r="G10" s="8"/>
      <c r="H10" s="8"/>
      <c r="J10" s="4" t="s">
        <v>19</v>
      </c>
      <c r="K10" s="12"/>
      <c r="L10" s="12"/>
      <c r="M10" s="12"/>
      <c r="N10" s="12"/>
      <c r="O10" s="12"/>
      <c r="P10" s="12"/>
    </row>
    <row r="11" spans="2:18">
      <c r="B11" s="9" t="s">
        <v>1</v>
      </c>
      <c r="C11" s="10">
        <v>3</v>
      </c>
      <c r="D11" s="10">
        <v>19</v>
      </c>
      <c r="E11" s="10">
        <v>823</v>
      </c>
      <c r="F11" s="10">
        <v>43</v>
      </c>
      <c r="G11" s="10">
        <v>27</v>
      </c>
      <c r="H11" s="10">
        <v>268</v>
      </c>
      <c r="J11" s="9" t="s">
        <v>1</v>
      </c>
      <c r="K11" s="13">
        <f t="shared" ref="K11:K22" si="0">C11/(C11+D11+E11+F11+G11+H11)*100</f>
        <v>0.25359256128486896</v>
      </c>
      <c r="L11" s="13">
        <f t="shared" ref="L11:L22" si="1">D11/(D11+E11+F11+G11+H11+C11)*100</f>
        <v>1.6060862214708367</v>
      </c>
      <c r="M11" s="13">
        <f t="shared" ref="M11:M22" si="2">E11/(E11+F11+G11+H11+D11+C11)*100</f>
        <v>69.568892645815723</v>
      </c>
      <c r="N11" s="13">
        <f t="shared" ref="N11:N22" si="3">F11/(F11+G11+H11+D11+E11+C11)*100</f>
        <v>3.6348267117497892</v>
      </c>
      <c r="O11" s="13">
        <f t="shared" ref="O11:O22" si="4">G11/(G11+H11+F11+E11+D11+C11)*100</f>
        <v>2.2823330515638207</v>
      </c>
      <c r="P11" s="13">
        <f t="shared" ref="P11:P22" si="5">H11/(H11+G11+F11+E11+D11+C11)*100</f>
        <v>22.65426880811496</v>
      </c>
    </row>
    <row r="12" spans="2:18">
      <c r="B12" s="9" t="s">
        <v>20</v>
      </c>
      <c r="C12" s="10">
        <v>5</v>
      </c>
      <c r="D12" s="10">
        <v>42</v>
      </c>
      <c r="E12" s="10">
        <v>1546</v>
      </c>
      <c r="F12" s="10">
        <v>78</v>
      </c>
      <c r="G12" s="10">
        <v>59</v>
      </c>
      <c r="H12" s="10">
        <v>343</v>
      </c>
      <c r="J12" s="9" t="s">
        <v>20</v>
      </c>
      <c r="K12" s="13">
        <f t="shared" si="0"/>
        <v>0.241196333815726</v>
      </c>
      <c r="L12" s="13">
        <f t="shared" si="1"/>
        <v>2.0260492040520983</v>
      </c>
      <c r="M12" s="13">
        <f t="shared" si="2"/>
        <v>74.577906415822483</v>
      </c>
      <c r="N12" s="13">
        <f t="shared" si="3"/>
        <v>3.7626628075253259</v>
      </c>
      <c r="O12" s="13">
        <f t="shared" si="4"/>
        <v>2.8461167390255668</v>
      </c>
      <c r="P12" s="13">
        <f t="shared" si="5"/>
        <v>16.546068499758803</v>
      </c>
    </row>
    <row r="13" spans="2:18">
      <c r="B13" s="9" t="s">
        <v>21</v>
      </c>
      <c r="C13" s="10">
        <v>2</v>
      </c>
      <c r="D13" s="10">
        <v>23</v>
      </c>
      <c r="E13" s="10">
        <v>1359</v>
      </c>
      <c r="F13" s="10">
        <v>90</v>
      </c>
      <c r="G13" s="10">
        <v>37</v>
      </c>
      <c r="H13" s="10">
        <v>242</v>
      </c>
      <c r="J13" s="9" t="s">
        <v>21</v>
      </c>
      <c r="K13" s="13">
        <f t="shared" si="0"/>
        <v>0.11409013120365087</v>
      </c>
      <c r="L13" s="13">
        <f t="shared" si="1"/>
        <v>1.3120365088419852</v>
      </c>
      <c r="M13" s="13">
        <f t="shared" si="2"/>
        <v>77.524244152880769</v>
      </c>
      <c r="N13" s="13">
        <f t="shared" si="3"/>
        <v>5.1340559041642901</v>
      </c>
      <c r="O13" s="13">
        <f t="shared" si="4"/>
        <v>2.1106674272675412</v>
      </c>
      <c r="P13" s="13">
        <f t="shared" si="5"/>
        <v>13.804905875641756</v>
      </c>
    </row>
    <row r="14" spans="2:18">
      <c r="B14" s="9" t="s">
        <v>22</v>
      </c>
      <c r="C14" s="10">
        <v>0</v>
      </c>
      <c r="D14" s="10">
        <v>15</v>
      </c>
      <c r="E14" s="10">
        <v>673</v>
      </c>
      <c r="F14" s="10">
        <v>55</v>
      </c>
      <c r="G14" s="10">
        <v>10</v>
      </c>
      <c r="H14" s="10">
        <v>102</v>
      </c>
      <c r="J14" s="9" t="s">
        <v>22</v>
      </c>
      <c r="K14" s="13">
        <f t="shared" si="0"/>
        <v>0</v>
      </c>
      <c r="L14" s="13">
        <f t="shared" si="1"/>
        <v>1.7543859649122806</v>
      </c>
      <c r="M14" s="13">
        <f t="shared" si="2"/>
        <v>78.713450292397653</v>
      </c>
      <c r="N14" s="13">
        <f t="shared" si="3"/>
        <v>6.4327485380116958</v>
      </c>
      <c r="O14" s="13">
        <f t="shared" si="4"/>
        <v>1.1695906432748537</v>
      </c>
      <c r="P14" s="13">
        <f t="shared" si="5"/>
        <v>11.929824561403509</v>
      </c>
    </row>
    <row r="15" spans="2:18">
      <c r="B15" s="4" t="s">
        <v>23</v>
      </c>
      <c r="C15" s="8"/>
      <c r="D15" s="8"/>
      <c r="E15" s="8"/>
      <c r="F15" s="8"/>
      <c r="G15" s="8"/>
      <c r="H15" s="8"/>
      <c r="J15" s="4" t="s">
        <v>23</v>
      </c>
      <c r="K15" s="8"/>
      <c r="L15" s="8"/>
      <c r="M15" s="8"/>
      <c r="N15" s="8"/>
      <c r="O15" s="8"/>
      <c r="P15" s="8"/>
      <c r="Q15" s="8"/>
      <c r="R15" s="8"/>
    </row>
    <row r="16" spans="2:18">
      <c r="B16" s="9" t="s">
        <v>24</v>
      </c>
      <c r="C16" s="10">
        <v>2</v>
      </c>
      <c r="D16" s="10">
        <v>22</v>
      </c>
      <c r="E16" s="10">
        <v>1378</v>
      </c>
      <c r="F16" s="10">
        <v>72</v>
      </c>
      <c r="G16" s="10">
        <v>17</v>
      </c>
      <c r="H16" s="10">
        <v>195</v>
      </c>
      <c r="J16" s="9" t="s">
        <v>24</v>
      </c>
      <c r="K16" s="13">
        <f t="shared" si="0"/>
        <v>0.11862396204033215</v>
      </c>
      <c r="L16" s="13">
        <f t="shared" si="1"/>
        <v>1.3048635824436536</v>
      </c>
      <c r="M16" s="13">
        <f t="shared" si="2"/>
        <v>81.731909845788849</v>
      </c>
      <c r="N16" s="13">
        <f t="shared" si="3"/>
        <v>4.2704626334519578</v>
      </c>
      <c r="O16" s="13">
        <f t="shared" si="4"/>
        <v>1.0083036773428233</v>
      </c>
      <c r="P16" s="13">
        <f t="shared" si="5"/>
        <v>11.565836298932384</v>
      </c>
    </row>
    <row r="17" spans="2:16">
      <c r="B17" s="9" t="s">
        <v>25</v>
      </c>
      <c r="C17" s="10">
        <v>1</v>
      </c>
      <c r="D17" s="10">
        <v>12</v>
      </c>
      <c r="E17" s="10">
        <v>473</v>
      </c>
      <c r="F17" s="10">
        <v>28</v>
      </c>
      <c r="G17" s="10">
        <v>18</v>
      </c>
      <c r="H17" s="10">
        <v>110</v>
      </c>
      <c r="J17" s="9" t="s">
        <v>25</v>
      </c>
      <c r="K17" s="13">
        <f t="shared" si="0"/>
        <v>0.1557632398753894</v>
      </c>
      <c r="L17" s="13">
        <f t="shared" si="1"/>
        <v>1.8691588785046727</v>
      </c>
      <c r="M17" s="13">
        <f t="shared" si="2"/>
        <v>73.676012461059187</v>
      </c>
      <c r="N17" s="13">
        <f t="shared" si="3"/>
        <v>4.361370716510903</v>
      </c>
      <c r="O17" s="13">
        <f t="shared" si="4"/>
        <v>2.8037383177570092</v>
      </c>
      <c r="P17" s="13">
        <f t="shared" si="5"/>
        <v>17.133956386292834</v>
      </c>
    </row>
    <row r="18" spans="2:16">
      <c r="B18" s="9" t="s">
        <v>43</v>
      </c>
      <c r="C18" s="10">
        <v>6</v>
      </c>
      <c r="D18" s="10">
        <v>53</v>
      </c>
      <c r="E18" s="10">
        <v>1353</v>
      </c>
      <c r="F18" s="10">
        <v>81</v>
      </c>
      <c r="G18" s="10">
        <v>24</v>
      </c>
      <c r="H18" s="10">
        <v>262</v>
      </c>
      <c r="J18" s="9" t="s">
        <v>43</v>
      </c>
      <c r="K18" s="13">
        <f t="shared" si="0"/>
        <v>0.33726812816188867</v>
      </c>
      <c r="L18" s="13">
        <f t="shared" si="1"/>
        <v>2.9792017987633503</v>
      </c>
      <c r="M18" s="13">
        <f t="shared" si="2"/>
        <v>76.053962900505894</v>
      </c>
      <c r="N18" s="13">
        <f t="shared" si="3"/>
        <v>4.5531197301854975</v>
      </c>
      <c r="O18" s="13">
        <f t="shared" si="4"/>
        <v>1.3490725126475547</v>
      </c>
      <c r="P18" s="13">
        <f t="shared" si="5"/>
        <v>14.727374929735806</v>
      </c>
    </row>
    <row r="19" spans="2:16">
      <c r="B19" s="9" t="s">
        <v>27</v>
      </c>
      <c r="C19" s="10">
        <v>1</v>
      </c>
      <c r="D19" s="10">
        <v>2</v>
      </c>
      <c r="E19" s="10">
        <v>152</v>
      </c>
      <c r="F19" s="10">
        <v>16</v>
      </c>
      <c r="G19" s="10">
        <v>3</v>
      </c>
      <c r="H19" s="10">
        <v>26</v>
      </c>
      <c r="J19" s="9" t="s">
        <v>27</v>
      </c>
      <c r="K19" s="13">
        <f t="shared" si="0"/>
        <v>0.5</v>
      </c>
      <c r="L19" s="13">
        <f t="shared" si="1"/>
        <v>1</v>
      </c>
      <c r="M19" s="13">
        <f t="shared" si="2"/>
        <v>76</v>
      </c>
      <c r="N19" s="13">
        <f t="shared" si="3"/>
        <v>8</v>
      </c>
      <c r="O19" s="13">
        <f t="shared" si="4"/>
        <v>1.5</v>
      </c>
      <c r="P19" s="13">
        <f t="shared" si="5"/>
        <v>13</v>
      </c>
    </row>
    <row r="20" spans="2:16">
      <c r="B20" s="9" t="s">
        <v>28</v>
      </c>
      <c r="C20" s="10">
        <v>0</v>
      </c>
      <c r="D20" s="10">
        <v>3</v>
      </c>
      <c r="E20" s="10">
        <v>172</v>
      </c>
      <c r="F20" s="10">
        <v>8</v>
      </c>
      <c r="G20" s="10">
        <v>31</v>
      </c>
      <c r="H20" s="10">
        <v>145</v>
      </c>
      <c r="J20" s="9" t="s">
        <v>28</v>
      </c>
      <c r="K20" s="13">
        <f t="shared" si="0"/>
        <v>0</v>
      </c>
      <c r="L20" s="13">
        <f t="shared" si="1"/>
        <v>0.83565459610027859</v>
      </c>
      <c r="M20" s="13">
        <f t="shared" si="2"/>
        <v>47.910863509749305</v>
      </c>
      <c r="N20" s="13">
        <f t="shared" si="3"/>
        <v>2.2284122562674096</v>
      </c>
      <c r="O20" s="13">
        <f t="shared" si="4"/>
        <v>8.635097493036211</v>
      </c>
      <c r="P20" s="13">
        <f t="shared" si="5"/>
        <v>40.389972144846794</v>
      </c>
    </row>
    <row r="21" spans="2:16">
      <c r="B21" s="9" t="s">
        <v>29</v>
      </c>
      <c r="C21" s="10">
        <v>0</v>
      </c>
      <c r="D21" s="10">
        <v>0</v>
      </c>
      <c r="E21" s="10">
        <v>183</v>
      </c>
      <c r="F21" s="10">
        <v>16</v>
      </c>
      <c r="G21" s="10">
        <v>9</v>
      </c>
      <c r="H21" s="10">
        <v>28</v>
      </c>
      <c r="J21" s="9" t="s">
        <v>29</v>
      </c>
      <c r="K21" s="13">
        <f t="shared" si="0"/>
        <v>0</v>
      </c>
      <c r="L21" s="13">
        <f t="shared" si="1"/>
        <v>0</v>
      </c>
      <c r="M21" s="13">
        <f t="shared" si="2"/>
        <v>77.542372881355931</v>
      </c>
      <c r="N21" s="13">
        <f t="shared" si="3"/>
        <v>6.7796610169491522</v>
      </c>
      <c r="O21" s="13">
        <f t="shared" si="4"/>
        <v>3.8135593220338984</v>
      </c>
      <c r="P21" s="13">
        <f t="shared" si="5"/>
        <v>11.864406779661017</v>
      </c>
    </row>
    <row r="22" spans="2:16">
      <c r="B22" s="9" t="s">
        <v>30</v>
      </c>
      <c r="C22" s="10">
        <v>0</v>
      </c>
      <c r="D22" s="10">
        <v>7</v>
      </c>
      <c r="E22" s="10">
        <v>690</v>
      </c>
      <c r="F22" s="10">
        <v>45</v>
      </c>
      <c r="G22" s="10">
        <v>31</v>
      </c>
      <c r="H22" s="10">
        <v>189</v>
      </c>
      <c r="J22" s="9" t="s">
        <v>30</v>
      </c>
      <c r="K22" s="13">
        <f t="shared" si="0"/>
        <v>0</v>
      </c>
      <c r="L22" s="13">
        <f t="shared" si="1"/>
        <v>0.72765072765072769</v>
      </c>
      <c r="M22" s="13">
        <f t="shared" si="2"/>
        <v>71.725571725571726</v>
      </c>
      <c r="N22" s="13">
        <f t="shared" si="3"/>
        <v>4.6777546777546783</v>
      </c>
      <c r="O22" s="13">
        <f t="shared" si="4"/>
        <v>3.2224532224532227</v>
      </c>
      <c r="P22" s="13">
        <f t="shared" si="5"/>
        <v>19.646569646569649</v>
      </c>
    </row>
    <row r="23" spans="2:16">
      <c r="B23" s="4" t="s">
        <v>124</v>
      </c>
      <c r="C23" s="15"/>
      <c r="D23" s="15"/>
      <c r="E23" s="15"/>
      <c r="H23" s="4"/>
      <c r="I23" s="15"/>
      <c r="J23" s="4" t="s">
        <v>124</v>
      </c>
      <c r="K23" s="15"/>
      <c r="L23" s="15"/>
      <c r="M23" s="15"/>
      <c r="P23" s="4"/>
    </row>
    <row r="24" spans="2:16">
      <c r="B24" s="9" t="s">
        <v>126</v>
      </c>
      <c r="C24" s="10">
        <v>6</v>
      </c>
      <c r="D24" s="10">
        <v>74</v>
      </c>
      <c r="E24" s="10">
        <v>3173</v>
      </c>
      <c r="F24" s="10">
        <v>190</v>
      </c>
      <c r="G24" s="10">
        <v>104</v>
      </c>
      <c r="H24" s="10">
        <v>739</v>
      </c>
      <c r="I24" s="15"/>
      <c r="J24" s="9" t="s">
        <v>126</v>
      </c>
      <c r="K24" s="83">
        <f t="shared" ref="K24:K25" si="6">C24/(C24+D24+E24+F24+G24+H24)*100</f>
        <v>0.1399906672888474</v>
      </c>
      <c r="L24" s="83">
        <f t="shared" ref="L24:L25" si="7">D24/(D24+E24+F24+G24+H24+C24)*100</f>
        <v>1.726551563229118</v>
      </c>
      <c r="M24" s="83">
        <f t="shared" ref="M24:M25" si="8">E24/(E24+F24+G24+H24+D24+C24)*100</f>
        <v>74.031731217918804</v>
      </c>
      <c r="N24" s="83">
        <f t="shared" ref="N24:N25" si="9">F24/(F24+G24+H24+D24+E24+C24)*100</f>
        <v>4.4330377974801678</v>
      </c>
      <c r="O24" s="83">
        <f t="shared" ref="O24:O25" si="10">G24/(G24+H24+F24+E24+D24+C24)*100</f>
        <v>2.4265048996733549</v>
      </c>
      <c r="P24" s="83">
        <f t="shared" ref="P24:P25" si="11">H24/(H24+G24+F24+E24+D24+C24)*100</f>
        <v>17.242183854409706</v>
      </c>
    </row>
    <row r="25" spans="2:16">
      <c r="B25" s="9" t="s">
        <v>125</v>
      </c>
      <c r="C25" s="10">
        <v>4</v>
      </c>
      <c r="D25" s="10">
        <v>25</v>
      </c>
      <c r="E25" s="10">
        <v>1228</v>
      </c>
      <c r="F25" s="10">
        <v>76</v>
      </c>
      <c r="G25" s="10">
        <v>29</v>
      </c>
      <c r="H25" s="10">
        <v>216</v>
      </c>
      <c r="I25" s="15"/>
      <c r="J25" s="9" t="s">
        <v>125</v>
      </c>
      <c r="K25" s="83">
        <f t="shared" si="6"/>
        <v>0.25348542458808615</v>
      </c>
      <c r="L25" s="83">
        <f t="shared" si="7"/>
        <v>1.5842839036755387</v>
      </c>
      <c r="M25" s="83">
        <f t="shared" si="8"/>
        <v>77.820025348542458</v>
      </c>
      <c r="N25" s="83">
        <f t="shared" si="9"/>
        <v>4.8162230671736372</v>
      </c>
      <c r="O25" s="83">
        <f t="shared" si="10"/>
        <v>1.8377693282636249</v>
      </c>
      <c r="P25" s="83">
        <f t="shared" si="11"/>
        <v>13.688212927756654</v>
      </c>
    </row>
  </sheetData>
  <hyperlinks>
    <hyperlink ref="B3" location="Index!A1" display="&lt;&lt; back"/>
  </hyperlinks>
  <pageMargins left="0.7" right="0.7" top="0.75" bottom="0.75" header="0.3" footer="0.3"/>
  <pageSetup paperSize="9" scale="78" orientation="portrait" verticalDpi="0" r:id="rId1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C22"/>
  <sheetViews>
    <sheetView showGridLines="0" zoomScaleNormal="100" workbookViewId="0">
      <selection activeCell="B1" sqref="B1"/>
    </sheetView>
  </sheetViews>
  <sheetFormatPr defaultRowHeight="15"/>
  <cols>
    <col min="1" max="1" width="3.5703125" customWidth="1"/>
    <col min="2" max="2" width="27.5703125" bestFit="1" customWidth="1"/>
    <col min="3" max="3" width="102.140625" bestFit="1" customWidth="1"/>
  </cols>
  <sheetData>
    <row r="1" spans="2:3" ht="18">
      <c r="B1" s="1" t="s">
        <v>8</v>
      </c>
    </row>
    <row r="2" spans="2:3" ht="18">
      <c r="B2" s="1" t="s">
        <v>130</v>
      </c>
    </row>
    <row r="3" spans="2:3">
      <c r="B3" s="82" t="s">
        <v>119</v>
      </c>
    </row>
    <row r="4" spans="2:3" ht="18">
      <c r="B4" s="1" t="s">
        <v>113</v>
      </c>
    </row>
    <row r="5" spans="2:3" ht="8.25" customHeight="1"/>
    <row r="6" spans="2:3">
      <c r="B6" s="125" t="s">
        <v>19</v>
      </c>
      <c r="C6" s="126"/>
    </row>
    <row r="7" spans="2:3">
      <c r="B7" s="9" t="s">
        <v>1</v>
      </c>
      <c r="C7" s="70" t="s">
        <v>120</v>
      </c>
    </row>
    <row r="8" spans="2:3">
      <c r="B8" s="9" t="s">
        <v>20</v>
      </c>
      <c r="C8" s="70" t="s">
        <v>121</v>
      </c>
    </row>
    <row r="9" spans="2:3">
      <c r="B9" s="9" t="s">
        <v>21</v>
      </c>
      <c r="C9" s="70" t="s">
        <v>122</v>
      </c>
    </row>
    <row r="10" spans="2:3">
      <c r="B10" s="9" t="s">
        <v>22</v>
      </c>
      <c r="C10" s="70" t="s">
        <v>123</v>
      </c>
    </row>
    <row r="11" spans="2:3">
      <c r="B11" s="76"/>
      <c r="C11" s="77"/>
    </row>
    <row r="12" spans="2:3">
      <c r="B12" s="127" t="s">
        <v>23</v>
      </c>
      <c r="C12" s="128"/>
    </row>
    <row r="13" spans="2:3">
      <c r="B13" s="9" t="s">
        <v>24</v>
      </c>
      <c r="C13" s="70" t="s">
        <v>32</v>
      </c>
    </row>
    <row r="14" spans="2:3">
      <c r="B14" s="9" t="s">
        <v>25</v>
      </c>
      <c r="C14" s="70" t="s">
        <v>33</v>
      </c>
    </row>
    <row r="15" spans="2:3">
      <c r="B15" s="9" t="s">
        <v>26</v>
      </c>
      <c r="C15" s="70" t="s">
        <v>34</v>
      </c>
    </row>
    <row r="16" spans="2:3">
      <c r="B16" s="9" t="s">
        <v>27</v>
      </c>
      <c r="C16" s="70" t="s">
        <v>35</v>
      </c>
    </row>
    <row r="17" spans="2:3">
      <c r="B17" s="9" t="s">
        <v>28</v>
      </c>
      <c r="C17" s="70" t="s">
        <v>36</v>
      </c>
    </row>
    <row r="18" spans="2:3">
      <c r="B18" s="9" t="s">
        <v>29</v>
      </c>
      <c r="C18" s="70" t="s">
        <v>37</v>
      </c>
    </row>
    <row r="19" spans="2:3">
      <c r="B19" s="9" t="s">
        <v>30</v>
      </c>
      <c r="C19" s="70" t="s">
        <v>38</v>
      </c>
    </row>
    <row r="20" spans="2:3">
      <c r="B20" s="127" t="s">
        <v>124</v>
      </c>
      <c r="C20" s="128"/>
    </row>
    <row r="21" spans="2:3" ht="45">
      <c r="B21" s="9" t="s">
        <v>126</v>
      </c>
      <c r="C21" s="92" t="s">
        <v>128</v>
      </c>
    </row>
    <row r="22" spans="2:3" ht="45">
      <c r="B22" s="9" t="s">
        <v>125</v>
      </c>
      <c r="C22" s="92" t="s">
        <v>129</v>
      </c>
    </row>
  </sheetData>
  <mergeCells count="3">
    <mergeCell ref="B6:C6"/>
    <mergeCell ref="B12:C12"/>
    <mergeCell ref="B20:C20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28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1" width="10.7109375" customWidth="1"/>
    <col min="12" max="12" width="3.42578125" customWidth="1"/>
    <col min="13" max="13" width="27.7109375" customWidth="1"/>
    <col min="20" max="20" width="3.42578125" customWidth="1"/>
    <col min="21" max="21" width="27.5703125" bestFit="1" customWidth="1"/>
  </cols>
  <sheetData>
    <row r="1" spans="2:24" ht="18">
      <c r="B1" s="1" t="s">
        <v>8</v>
      </c>
    </row>
    <row r="2" spans="2:24" ht="18.75">
      <c r="B2" s="1" t="s">
        <v>130</v>
      </c>
      <c r="F2" s="93" t="s">
        <v>131</v>
      </c>
    </row>
    <row r="3" spans="2:24">
      <c r="B3" s="82" t="s">
        <v>119</v>
      </c>
    </row>
    <row r="4" spans="2:24" ht="18" customHeight="1">
      <c r="B4" s="1" t="s">
        <v>9</v>
      </c>
      <c r="C4" s="1"/>
      <c r="D4" s="1"/>
      <c r="E4" s="1"/>
      <c r="F4" s="1"/>
      <c r="G4" s="1"/>
      <c r="H4" s="1"/>
      <c r="I4" s="1"/>
      <c r="J4" s="1"/>
      <c r="K4" s="1"/>
    </row>
    <row r="5" spans="2:24">
      <c r="B5" s="2"/>
      <c r="M5" s="2" t="s">
        <v>18</v>
      </c>
      <c r="U5" s="2" t="s">
        <v>18</v>
      </c>
    </row>
    <row r="6" spans="2:24" ht="15" customHeight="1">
      <c r="B6" s="97" t="s">
        <v>10</v>
      </c>
      <c r="C6" s="103" t="s">
        <v>11</v>
      </c>
      <c r="D6" s="103"/>
      <c r="E6" s="104"/>
      <c r="F6" s="100" t="s">
        <v>12</v>
      </c>
      <c r="G6" s="101"/>
      <c r="H6" s="101"/>
      <c r="I6" s="100" t="s">
        <v>13</v>
      </c>
      <c r="J6" s="101"/>
      <c r="K6" s="102"/>
      <c r="M6" s="97" t="s">
        <v>10</v>
      </c>
      <c r="N6" s="105" t="s">
        <v>11</v>
      </c>
      <c r="O6" s="103"/>
      <c r="P6" s="104"/>
      <c r="Q6" s="100" t="s">
        <v>12</v>
      </c>
      <c r="R6" s="101"/>
      <c r="S6" s="102"/>
      <c r="U6" s="97" t="s">
        <v>10</v>
      </c>
      <c r="V6" s="100" t="s">
        <v>31</v>
      </c>
      <c r="W6" s="101"/>
      <c r="X6" s="102"/>
    </row>
    <row r="7" spans="2:24" ht="27" customHeight="1">
      <c r="B7" s="98"/>
      <c r="C7" s="78" t="s">
        <v>14</v>
      </c>
      <c r="D7" s="3" t="s">
        <v>15</v>
      </c>
      <c r="E7" s="3" t="s">
        <v>16</v>
      </c>
      <c r="F7" s="78" t="s">
        <v>14</v>
      </c>
      <c r="G7" s="3" t="s">
        <v>15</v>
      </c>
      <c r="H7" s="3" t="s">
        <v>16</v>
      </c>
      <c r="I7" s="78" t="s">
        <v>14</v>
      </c>
      <c r="J7" s="3" t="s">
        <v>15</v>
      </c>
      <c r="K7" s="3" t="s">
        <v>16</v>
      </c>
      <c r="M7" s="98"/>
      <c r="N7" s="78" t="s">
        <v>14</v>
      </c>
      <c r="O7" s="3" t="s">
        <v>15</v>
      </c>
      <c r="P7" s="3" t="s">
        <v>16</v>
      </c>
      <c r="Q7" s="78" t="s">
        <v>14</v>
      </c>
      <c r="R7" s="3" t="s">
        <v>15</v>
      </c>
      <c r="S7" s="3" t="s">
        <v>16</v>
      </c>
      <c r="U7" s="98"/>
      <c r="V7" s="78" t="s">
        <v>14</v>
      </c>
      <c r="W7" s="3" t="s">
        <v>15</v>
      </c>
      <c r="X7" s="3" t="s">
        <v>16</v>
      </c>
    </row>
    <row r="8" spans="2:24">
      <c r="B8" s="99"/>
      <c r="C8" s="94" t="s">
        <v>17</v>
      </c>
      <c r="D8" s="95"/>
      <c r="E8" s="14" t="s">
        <v>127</v>
      </c>
      <c r="F8" s="94" t="s">
        <v>17</v>
      </c>
      <c r="G8" s="95"/>
      <c r="H8" s="14" t="s">
        <v>127</v>
      </c>
      <c r="I8" s="94" t="s">
        <v>5</v>
      </c>
      <c r="J8" s="96"/>
      <c r="K8" s="95"/>
      <c r="M8" s="99"/>
      <c r="N8" s="94" t="s">
        <v>5</v>
      </c>
      <c r="O8" s="96"/>
      <c r="P8" s="95"/>
      <c r="Q8" s="94" t="s">
        <v>5</v>
      </c>
      <c r="R8" s="96"/>
      <c r="S8" s="95"/>
      <c r="U8" s="99"/>
      <c r="V8" s="94" t="s">
        <v>5</v>
      </c>
      <c r="W8" s="96"/>
      <c r="X8" s="95"/>
    </row>
    <row r="9" spans="2:24">
      <c r="B9" s="4" t="s">
        <v>0</v>
      </c>
      <c r="C9" s="5"/>
      <c r="D9" s="5"/>
      <c r="E9" s="5"/>
      <c r="F9" s="5"/>
      <c r="G9" s="5"/>
      <c r="H9" s="5"/>
      <c r="I9" s="5"/>
      <c r="J9" s="5"/>
      <c r="K9" s="5"/>
      <c r="M9" s="4" t="s">
        <v>0</v>
      </c>
      <c r="N9" s="5"/>
      <c r="O9" s="5"/>
      <c r="P9" s="5"/>
      <c r="Q9" s="5"/>
      <c r="R9" s="5"/>
      <c r="S9" s="5"/>
      <c r="U9" s="4" t="s">
        <v>0</v>
      </c>
      <c r="V9" s="5"/>
      <c r="W9" s="5"/>
      <c r="X9" s="5"/>
    </row>
    <row r="10" spans="2:24">
      <c r="B10" s="6" t="s">
        <v>0</v>
      </c>
      <c r="C10" s="7">
        <v>8883</v>
      </c>
      <c r="D10" s="7">
        <v>1138424</v>
      </c>
      <c r="E10" s="7">
        <v>207599.19500599999</v>
      </c>
      <c r="F10" s="7">
        <v>5928</v>
      </c>
      <c r="G10" s="7">
        <v>817789</v>
      </c>
      <c r="H10" s="7">
        <v>168224.00833800001</v>
      </c>
      <c r="I10" s="11">
        <v>66.734211415062489</v>
      </c>
      <c r="J10" s="11">
        <v>71.835186187220216</v>
      </c>
      <c r="K10" s="11">
        <v>81.033073530529848</v>
      </c>
      <c r="M10" s="6" t="s">
        <v>0</v>
      </c>
      <c r="N10" s="11" t="s">
        <v>4</v>
      </c>
      <c r="O10" s="11" t="s">
        <v>2</v>
      </c>
      <c r="P10" s="11" t="s">
        <v>3</v>
      </c>
      <c r="Q10" s="11" t="s">
        <v>4</v>
      </c>
      <c r="R10" s="11" t="s">
        <v>2</v>
      </c>
      <c r="S10" s="11" t="s">
        <v>3</v>
      </c>
      <c r="U10" s="6" t="s">
        <v>0</v>
      </c>
      <c r="V10" s="11">
        <f>F10/C10*100</f>
        <v>66.734211415062489</v>
      </c>
      <c r="W10" s="11">
        <f t="shared" ref="W10:X10" si="0">G10/D10*100</f>
        <v>71.835186187220216</v>
      </c>
      <c r="X10" s="11">
        <f t="shared" si="0"/>
        <v>81.033073530529848</v>
      </c>
    </row>
    <row r="11" spans="2:24">
      <c r="B11" s="4" t="s">
        <v>19</v>
      </c>
      <c r="C11" s="8"/>
      <c r="D11" s="8"/>
      <c r="E11" s="8"/>
      <c r="F11" s="8"/>
      <c r="G11" s="8"/>
      <c r="H11" s="8"/>
      <c r="I11" s="12"/>
      <c r="J11" s="12"/>
      <c r="K11" s="12"/>
      <c r="M11" s="4" t="s">
        <v>19</v>
      </c>
      <c r="N11" s="12"/>
      <c r="O11" s="12"/>
      <c r="P11" s="12"/>
      <c r="Q11" s="12"/>
      <c r="R11" s="12"/>
      <c r="S11" s="12"/>
      <c r="U11" s="4" t="s">
        <v>19</v>
      </c>
      <c r="V11" s="12"/>
      <c r="W11" s="12"/>
      <c r="X11" s="12"/>
    </row>
    <row r="12" spans="2:24">
      <c r="B12" s="9" t="s">
        <v>1</v>
      </c>
      <c r="C12" s="10">
        <v>1881</v>
      </c>
      <c r="D12" s="10">
        <v>9281</v>
      </c>
      <c r="E12" s="10">
        <v>1033.528879</v>
      </c>
      <c r="F12" s="10">
        <v>1210</v>
      </c>
      <c r="G12" s="10">
        <v>6086</v>
      </c>
      <c r="H12" s="10">
        <v>693.60458700000004</v>
      </c>
      <c r="I12" s="13">
        <v>64.327485380116954</v>
      </c>
      <c r="J12" s="13">
        <v>65.574830298459219</v>
      </c>
      <c r="K12" s="13">
        <v>67.110324742072365</v>
      </c>
      <c r="M12" s="9" t="s">
        <v>1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U12" s="9" t="s">
        <v>1</v>
      </c>
      <c r="V12" s="13">
        <f t="shared" ref="V12:V22" si="1">F12/C12*100</f>
        <v>64.327485380116954</v>
      </c>
      <c r="W12" s="13">
        <f t="shared" ref="W12:W23" si="2">G12/D12*100</f>
        <v>65.574830298459219</v>
      </c>
      <c r="X12" s="13">
        <f t="shared" ref="X12:X23" si="3">H12/E12*100</f>
        <v>67.110324742072365</v>
      </c>
    </row>
    <row r="13" spans="2:24">
      <c r="B13" s="9" t="s">
        <v>20</v>
      </c>
      <c r="C13" s="10">
        <v>3288</v>
      </c>
      <c r="D13" s="10">
        <v>69740</v>
      </c>
      <c r="E13" s="10">
        <v>9237.7493030000005</v>
      </c>
      <c r="F13" s="10">
        <v>2092</v>
      </c>
      <c r="G13" s="10">
        <v>44754</v>
      </c>
      <c r="H13" s="10">
        <v>6060.9609760000003</v>
      </c>
      <c r="I13" s="13">
        <v>63.625304136253035</v>
      </c>
      <c r="J13" s="13">
        <v>64.172641238887294</v>
      </c>
      <c r="K13" s="13">
        <v>65.610797361990279</v>
      </c>
      <c r="M13" s="9" t="s">
        <v>20</v>
      </c>
      <c r="N13" s="13">
        <v>100</v>
      </c>
      <c r="O13" s="13">
        <v>100</v>
      </c>
      <c r="P13" s="13">
        <v>100</v>
      </c>
      <c r="Q13" s="13">
        <v>100</v>
      </c>
      <c r="R13" s="13">
        <v>100</v>
      </c>
      <c r="S13" s="13">
        <v>100</v>
      </c>
      <c r="U13" s="9" t="s">
        <v>20</v>
      </c>
      <c r="V13" s="13">
        <f t="shared" si="1"/>
        <v>63.625304136253035</v>
      </c>
      <c r="W13" s="13">
        <f t="shared" si="2"/>
        <v>64.172641238887294</v>
      </c>
      <c r="X13" s="13">
        <f t="shared" si="3"/>
        <v>65.610797361990279</v>
      </c>
    </row>
    <row r="14" spans="2:24">
      <c r="B14" s="9" t="s">
        <v>21</v>
      </c>
      <c r="C14" s="10">
        <v>2554</v>
      </c>
      <c r="D14" s="10">
        <v>244873</v>
      </c>
      <c r="E14" s="10">
        <v>36792.325634000001</v>
      </c>
      <c r="F14" s="10">
        <v>1767</v>
      </c>
      <c r="G14" s="10">
        <v>168888</v>
      </c>
      <c r="H14" s="10">
        <v>25901.884309000001</v>
      </c>
      <c r="I14" s="13">
        <v>69.185591229444015</v>
      </c>
      <c r="J14" s="13">
        <v>68.969629154704677</v>
      </c>
      <c r="K14" s="13">
        <v>70.40023663267408</v>
      </c>
      <c r="M14" s="9" t="s">
        <v>21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U14" s="9" t="s">
        <v>21</v>
      </c>
      <c r="V14" s="13">
        <f t="shared" si="1"/>
        <v>69.185591229444015</v>
      </c>
      <c r="W14" s="13">
        <f t="shared" si="2"/>
        <v>68.969629154704677</v>
      </c>
      <c r="X14" s="13">
        <f t="shared" si="3"/>
        <v>70.40023663267408</v>
      </c>
    </row>
    <row r="15" spans="2:24">
      <c r="B15" s="9" t="s">
        <v>22</v>
      </c>
      <c r="C15" s="10">
        <v>1160</v>
      </c>
      <c r="D15" s="10">
        <v>814530</v>
      </c>
      <c r="E15" s="10">
        <v>160535.59119000001</v>
      </c>
      <c r="F15" s="10">
        <v>859</v>
      </c>
      <c r="G15" s="10">
        <v>598061</v>
      </c>
      <c r="H15" s="10">
        <v>135567.55846599999</v>
      </c>
      <c r="I15" s="13">
        <v>74.051724137931032</v>
      </c>
      <c r="J15" s="13">
        <v>73.424060501147906</v>
      </c>
      <c r="K15" s="13">
        <v>84.447042217292861</v>
      </c>
      <c r="M15" s="9" t="s">
        <v>22</v>
      </c>
      <c r="N15" s="13">
        <v>21.175278622087131</v>
      </c>
      <c r="O15" s="13">
        <v>0.81524985418438123</v>
      </c>
      <c r="P15" s="13">
        <v>0.49784821129490853</v>
      </c>
      <c r="Q15" s="13">
        <v>20.411605937921728</v>
      </c>
      <c r="R15" s="13">
        <v>0.74420174397063299</v>
      </c>
      <c r="S15" s="13">
        <v>0.41231010594301842</v>
      </c>
      <c r="U15" s="9" t="s">
        <v>22</v>
      </c>
      <c r="V15" s="13">
        <f t="shared" si="1"/>
        <v>74.051724137931032</v>
      </c>
      <c r="W15" s="13">
        <f t="shared" si="2"/>
        <v>73.424060501147906</v>
      </c>
      <c r="X15" s="13">
        <f t="shared" si="3"/>
        <v>84.447042217292861</v>
      </c>
    </row>
    <row r="16" spans="2:24">
      <c r="B16" s="4" t="s">
        <v>23</v>
      </c>
      <c r="C16" s="8"/>
      <c r="D16" s="8"/>
      <c r="E16" s="8"/>
      <c r="F16" s="8"/>
      <c r="G16" s="8"/>
      <c r="H16" s="8"/>
      <c r="I16" s="12"/>
      <c r="J16" s="12"/>
      <c r="K16" s="12"/>
      <c r="M16" s="4" t="s">
        <v>23</v>
      </c>
      <c r="N16" s="8"/>
      <c r="O16" s="8"/>
      <c r="P16" s="8"/>
      <c r="Q16" s="8"/>
      <c r="R16" s="8"/>
      <c r="S16" s="8"/>
      <c r="U16" s="4" t="s">
        <v>23</v>
      </c>
      <c r="V16" s="8"/>
      <c r="W16" s="8"/>
      <c r="X16" s="8"/>
    </row>
    <row r="17" spans="2:24">
      <c r="B17" s="9" t="s">
        <v>24</v>
      </c>
      <c r="C17" s="10">
        <v>2496</v>
      </c>
      <c r="D17" s="10">
        <v>331316</v>
      </c>
      <c r="E17" s="10">
        <v>84051.342176999999</v>
      </c>
      <c r="F17" s="10">
        <v>1695</v>
      </c>
      <c r="G17" s="10">
        <v>236123</v>
      </c>
      <c r="H17" s="10">
        <v>68332.203771999993</v>
      </c>
      <c r="I17" s="13">
        <v>67.90865384615384</v>
      </c>
      <c r="J17" s="13">
        <v>71.268215238624151</v>
      </c>
      <c r="K17" s="13">
        <v>81.298170858595256</v>
      </c>
      <c r="M17" s="9" t="s">
        <v>24</v>
      </c>
      <c r="N17" s="13">
        <v>28.75154790048407</v>
      </c>
      <c r="O17" s="13">
        <v>21.509824107713822</v>
      </c>
      <c r="P17" s="13">
        <v>17.722768931226653</v>
      </c>
      <c r="Q17" s="13">
        <v>29.807692307692307</v>
      </c>
      <c r="R17" s="13">
        <v>20.65178181658105</v>
      </c>
      <c r="S17" s="13">
        <v>15.397257837868935</v>
      </c>
      <c r="U17" s="9" t="s">
        <v>24</v>
      </c>
      <c r="V17" s="13">
        <f t="shared" si="1"/>
        <v>67.90865384615384</v>
      </c>
      <c r="W17" s="13">
        <f t="shared" si="2"/>
        <v>71.268215238624151</v>
      </c>
      <c r="X17" s="13">
        <f t="shared" si="3"/>
        <v>81.298170858595256</v>
      </c>
    </row>
    <row r="18" spans="2:24">
      <c r="B18" s="9" t="s">
        <v>25</v>
      </c>
      <c r="C18" s="10">
        <v>1022</v>
      </c>
      <c r="D18" s="10">
        <v>66734</v>
      </c>
      <c r="E18" s="10">
        <v>8947.0154390000007</v>
      </c>
      <c r="F18" s="10">
        <v>645</v>
      </c>
      <c r="G18" s="10">
        <v>42764</v>
      </c>
      <c r="H18" s="10">
        <v>5983.6402369999996</v>
      </c>
      <c r="I18" s="13">
        <v>63.111545988258321</v>
      </c>
      <c r="J18" s="13">
        <v>64.081277909311595</v>
      </c>
      <c r="K18" s="13">
        <v>66.878617543425023</v>
      </c>
      <c r="M18" s="9" t="s">
        <v>25</v>
      </c>
      <c r="N18" s="13">
        <v>13.058651356523695</v>
      </c>
      <c r="O18" s="13">
        <v>71.54891323443637</v>
      </c>
      <c r="P18" s="13">
        <v>77.32958270159007</v>
      </c>
      <c r="Q18" s="13">
        <v>14.490553306342779</v>
      </c>
      <c r="R18" s="13">
        <v>73.131455668882808</v>
      </c>
      <c r="S18" s="13">
        <v>80.587521249412958</v>
      </c>
      <c r="U18" s="9" t="s">
        <v>25</v>
      </c>
      <c r="V18" s="13">
        <f t="shared" si="1"/>
        <v>63.111545988258321</v>
      </c>
      <c r="W18" s="13">
        <f t="shared" si="2"/>
        <v>64.081277909311595</v>
      </c>
      <c r="X18" s="13">
        <f t="shared" si="3"/>
        <v>66.878617543425023</v>
      </c>
    </row>
    <row r="19" spans="2:24">
      <c r="B19" s="9" t="s">
        <v>43</v>
      </c>
      <c r="C19" s="10">
        <v>2710</v>
      </c>
      <c r="D19" s="10">
        <v>238856</v>
      </c>
      <c r="E19" s="10">
        <v>73928.042906000002</v>
      </c>
      <c r="F19" s="10">
        <v>1807</v>
      </c>
      <c r="G19" s="10">
        <v>196162</v>
      </c>
      <c r="H19" s="10">
        <v>62377.786506999997</v>
      </c>
      <c r="I19" s="13">
        <v>66.678966789667896</v>
      </c>
      <c r="J19" s="13">
        <v>82.125632180058275</v>
      </c>
      <c r="K19" s="13">
        <v>84.376353079323053</v>
      </c>
      <c r="M19" s="9" t="s">
        <v>43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U19" s="9" t="s">
        <v>26</v>
      </c>
      <c r="V19" s="13">
        <f t="shared" si="1"/>
        <v>66.678966789667896</v>
      </c>
      <c r="W19" s="13">
        <f t="shared" si="2"/>
        <v>82.125632180058275</v>
      </c>
      <c r="X19" s="13">
        <f t="shared" si="3"/>
        <v>84.376353079323053</v>
      </c>
    </row>
    <row r="20" spans="2:24">
      <c r="B20" s="9" t="s">
        <v>27</v>
      </c>
      <c r="C20" s="10">
        <v>284</v>
      </c>
      <c r="D20" s="10">
        <v>75411</v>
      </c>
      <c r="E20" s="10">
        <v>12340.078489</v>
      </c>
      <c r="F20" s="10">
        <v>200</v>
      </c>
      <c r="G20" s="10">
        <v>59480</v>
      </c>
      <c r="H20" s="10">
        <v>9717.4647380000006</v>
      </c>
      <c r="I20" s="13">
        <v>70.422535211267601</v>
      </c>
      <c r="J20" s="13">
        <v>78.874434764159076</v>
      </c>
      <c r="K20" s="13">
        <v>78.747187440194892</v>
      </c>
      <c r="M20" s="9" t="s">
        <v>27</v>
      </c>
      <c r="N20" s="13">
        <v>28.098615332657882</v>
      </c>
      <c r="O20" s="13">
        <v>29.103040694855341</v>
      </c>
      <c r="P20" s="13">
        <v>40.487316039241271</v>
      </c>
      <c r="Q20" s="13">
        <v>28.593117408906881</v>
      </c>
      <c r="R20" s="13">
        <v>28.873340189217512</v>
      </c>
      <c r="S20" s="13">
        <v>40.619769108524132</v>
      </c>
      <c r="U20" s="9" t="s">
        <v>27</v>
      </c>
      <c r="V20" s="13">
        <f t="shared" si="1"/>
        <v>70.422535211267601</v>
      </c>
      <c r="W20" s="13">
        <f t="shared" si="2"/>
        <v>78.874434764159076</v>
      </c>
      <c r="X20" s="13">
        <f t="shared" si="3"/>
        <v>78.747187440194892</v>
      </c>
    </row>
    <row r="21" spans="2:24">
      <c r="B21" s="9" t="s">
        <v>28</v>
      </c>
      <c r="C21" s="10">
        <v>579</v>
      </c>
      <c r="D21" s="10">
        <v>67283</v>
      </c>
      <c r="E21" s="10">
        <v>3612.6820360000002</v>
      </c>
      <c r="F21" s="10">
        <v>379</v>
      </c>
      <c r="G21" s="10">
        <v>42636</v>
      </c>
      <c r="H21" s="10">
        <v>2413.6360810000001</v>
      </c>
      <c r="I21" s="13">
        <v>65.457685664939547</v>
      </c>
      <c r="J21" s="13">
        <v>63.368161348334652</v>
      </c>
      <c r="K21" s="13">
        <v>66.81008892973054</v>
      </c>
      <c r="M21" s="9" t="s">
        <v>28</v>
      </c>
      <c r="N21" s="13">
        <v>11.505122143420015</v>
      </c>
      <c r="O21" s="13">
        <v>5.8619635566361916</v>
      </c>
      <c r="P21" s="13">
        <v>4.3097543989712559</v>
      </c>
      <c r="Q21" s="13">
        <v>10.880566801619434</v>
      </c>
      <c r="R21" s="13">
        <v>5.2292217185606553</v>
      </c>
      <c r="S21" s="13">
        <v>3.556947843602392</v>
      </c>
      <c r="U21" s="9" t="s">
        <v>28</v>
      </c>
      <c r="V21" s="13">
        <f t="shared" si="1"/>
        <v>65.457685664939547</v>
      </c>
      <c r="W21" s="13">
        <f t="shared" si="2"/>
        <v>63.368161348334652</v>
      </c>
      <c r="X21" s="13">
        <f t="shared" si="3"/>
        <v>66.81008892973054</v>
      </c>
    </row>
    <row r="22" spans="2:24">
      <c r="B22" s="9" t="s">
        <v>29</v>
      </c>
      <c r="C22" s="10">
        <v>343</v>
      </c>
      <c r="D22" s="10">
        <v>45371</v>
      </c>
      <c r="E22" s="10">
        <v>8976.50857</v>
      </c>
      <c r="F22" s="10">
        <v>236</v>
      </c>
      <c r="G22" s="10">
        <v>36030</v>
      </c>
      <c r="H22" s="10">
        <v>7752.8543090000003</v>
      </c>
      <c r="I22" s="13">
        <v>68.804664723032076</v>
      </c>
      <c r="J22" s="13">
        <v>79.411959180974634</v>
      </c>
      <c r="K22" s="13">
        <v>86.368260538518044</v>
      </c>
      <c r="M22" s="9" t="s">
        <v>29</v>
      </c>
      <c r="N22" s="13">
        <v>30.507711358775186</v>
      </c>
      <c r="O22" s="13">
        <v>20.981286409984328</v>
      </c>
      <c r="P22" s="13">
        <v>35.610948734104362</v>
      </c>
      <c r="Q22" s="13">
        <v>30.482456140350877</v>
      </c>
      <c r="R22" s="13">
        <v>23.986871919284802</v>
      </c>
      <c r="S22" s="13">
        <v>37.08019272829889</v>
      </c>
      <c r="U22" s="9" t="s">
        <v>29</v>
      </c>
      <c r="V22" s="13">
        <f t="shared" si="1"/>
        <v>68.804664723032076</v>
      </c>
      <c r="W22" s="13">
        <f t="shared" si="2"/>
        <v>79.411959180974634</v>
      </c>
      <c r="X22" s="13">
        <f t="shared" si="3"/>
        <v>86.368260538518044</v>
      </c>
    </row>
    <row r="23" spans="2:24">
      <c r="B23" s="9" t="s">
        <v>30</v>
      </c>
      <c r="C23" s="10">
        <v>1449</v>
      </c>
      <c r="D23" s="10">
        <v>313453</v>
      </c>
      <c r="E23" s="10">
        <v>15743.525389</v>
      </c>
      <c r="F23" s="10">
        <v>966</v>
      </c>
      <c r="G23" s="10">
        <v>204594</v>
      </c>
      <c r="H23" s="10">
        <v>11646.422694000001</v>
      </c>
      <c r="I23" s="13">
        <v>66.666666666666657</v>
      </c>
      <c r="J23" s="13">
        <v>65.27102946853276</v>
      </c>
      <c r="K23" s="13">
        <v>73.97595142278206</v>
      </c>
      <c r="M23" s="9" t="s">
        <v>30</v>
      </c>
      <c r="N23" s="13">
        <v>3.197118090735112</v>
      </c>
      <c r="O23" s="13">
        <v>6.6241576073589448</v>
      </c>
      <c r="P23" s="13">
        <v>5.9441841711589243</v>
      </c>
      <c r="Q23" s="13">
        <v>3.3738191632928474</v>
      </c>
      <c r="R23" s="13">
        <v>7.2732697554014543</v>
      </c>
      <c r="S23" s="13">
        <v>5.7765029106163137</v>
      </c>
      <c r="U23" s="9" t="s">
        <v>30</v>
      </c>
      <c r="V23" s="13">
        <f>F23/C23*100</f>
        <v>66.666666666666657</v>
      </c>
      <c r="W23" s="13">
        <f t="shared" si="2"/>
        <v>65.27102946853276</v>
      </c>
      <c r="X23" s="13">
        <f t="shared" si="3"/>
        <v>73.97595142278206</v>
      </c>
    </row>
    <row r="24" spans="2:24">
      <c r="B24" s="4" t="s">
        <v>124</v>
      </c>
      <c r="C24" s="10"/>
      <c r="D24" s="10"/>
      <c r="E24" s="10"/>
      <c r="F24" s="10"/>
      <c r="G24" s="10"/>
      <c r="H24" s="10"/>
      <c r="I24" s="13"/>
      <c r="J24" s="13"/>
      <c r="K24" s="13"/>
      <c r="M24" s="4" t="s">
        <v>124</v>
      </c>
      <c r="N24" s="10"/>
      <c r="O24" s="10"/>
      <c r="P24" s="10"/>
      <c r="Q24" s="10"/>
      <c r="R24" s="10"/>
      <c r="S24" s="10"/>
      <c r="T24" s="13"/>
      <c r="U24" s="4" t="s">
        <v>124</v>
      </c>
      <c r="V24" s="10"/>
      <c r="W24" s="10"/>
      <c r="X24" s="10"/>
    </row>
    <row r="25" spans="2:24">
      <c r="B25" s="9" t="s">
        <v>126</v>
      </c>
      <c r="C25" s="10">
        <v>6554</v>
      </c>
      <c r="D25" s="10">
        <v>751613</v>
      </c>
      <c r="E25" s="10">
        <v>117248.282947</v>
      </c>
      <c r="F25" s="10">
        <v>4339</v>
      </c>
      <c r="G25" s="10">
        <v>547376</v>
      </c>
      <c r="H25" s="10">
        <v>96450.691086000006</v>
      </c>
      <c r="I25" s="83">
        <f t="shared" ref="I25:K26" si="4">F25/C25*100</f>
        <v>66.203844980164789</v>
      </c>
      <c r="J25" s="83">
        <f t="shared" si="4"/>
        <v>72.826840408561324</v>
      </c>
      <c r="K25" s="83">
        <f t="shared" si="4"/>
        <v>82.261922018592642</v>
      </c>
      <c r="M25" s="9" t="s">
        <v>126</v>
      </c>
      <c r="N25" s="13">
        <f>C25/$C$10*100</f>
        <v>73.781380164358893</v>
      </c>
      <c r="O25" s="13">
        <f>D25/$D$10*100</f>
        <v>66.022237760272091</v>
      </c>
      <c r="P25" s="13">
        <f>E25/$E$10*100</f>
        <v>56.478197299180913</v>
      </c>
      <c r="Q25" s="13">
        <f>F25/$F$10*100</f>
        <v>73.195006747638331</v>
      </c>
      <c r="R25" s="13">
        <f>G25/$G$10*100</f>
        <v>66.933646698598295</v>
      </c>
      <c r="S25" s="13">
        <f>H25/$H$10*100</f>
        <v>57.334676565433384</v>
      </c>
      <c r="T25" s="13"/>
      <c r="U25" s="9" t="s">
        <v>126</v>
      </c>
      <c r="V25" s="83">
        <f>F25/C25*100</f>
        <v>66.203844980164789</v>
      </c>
      <c r="W25" s="83">
        <f t="shared" ref="W25:X26" si="5">G25/D25*100</f>
        <v>72.826840408561324</v>
      </c>
      <c r="X25" s="83">
        <f t="shared" si="5"/>
        <v>82.261922018592642</v>
      </c>
    </row>
    <row r="26" spans="2:24">
      <c r="B26" s="9" t="s">
        <v>125</v>
      </c>
      <c r="C26" s="10">
        <v>2329</v>
      </c>
      <c r="D26" s="10">
        <v>386811</v>
      </c>
      <c r="E26" s="10">
        <v>90350.912058999995</v>
      </c>
      <c r="F26" s="10">
        <v>1589</v>
      </c>
      <c r="G26" s="10">
        <v>270413</v>
      </c>
      <c r="H26" s="10">
        <v>71773.317251999993</v>
      </c>
      <c r="I26" s="83">
        <f t="shared" si="4"/>
        <v>68.226706741090595</v>
      </c>
      <c r="J26" s="83">
        <f t="shared" si="4"/>
        <v>69.908301470227059</v>
      </c>
      <c r="K26" s="83">
        <f t="shared" si="4"/>
        <v>79.438398148245966</v>
      </c>
      <c r="M26" s="9" t="s">
        <v>125</v>
      </c>
      <c r="N26" s="13">
        <f t="shared" ref="N26" si="6">C26/$C$10*100</f>
        <v>26.21861983564111</v>
      </c>
      <c r="O26" s="13">
        <f t="shared" ref="O26" si="7">D26/$D$10*100</f>
        <v>33.977762239727902</v>
      </c>
      <c r="P26" s="13">
        <f t="shared" ref="P26" si="8">E26/$E$10*100</f>
        <v>43.521802700819087</v>
      </c>
      <c r="Q26" s="13">
        <f t="shared" ref="Q26" si="9">F26/$F$10*100</f>
        <v>26.804993252361676</v>
      </c>
      <c r="R26" s="13">
        <f t="shared" ref="R26" si="10">G26/$G$10*100</f>
        <v>33.066353301401705</v>
      </c>
      <c r="S26" s="13">
        <f t="shared" ref="S26" si="11">H26/$H$10*100</f>
        <v>42.665323434566602</v>
      </c>
      <c r="T26" s="13"/>
      <c r="U26" s="9" t="s">
        <v>125</v>
      </c>
      <c r="V26" s="83">
        <f>F26/C26*100</f>
        <v>68.226706741090595</v>
      </c>
      <c r="W26" s="83">
        <f t="shared" si="5"/>
        <v>69.908301470227059</v>
      </c>
      <c r="X26" s="83">
        <f t="shared" si="5"/>
        <v>79.438398148245966</v>
      </c>
    </row>
    <row r="27" spans="2:24">
      <c r="C27" s="66"/>
      <c r="D27" s="66"/>
      <c r="E27" s="66"/>
    </row>
    <row r="28" spans="2:24">
      <c r="C28" s="66"/>
      <c r="D28" s="66"/>
      <c r="E28" s="66"/>
    </row>
  </sheetData>
  <mergeCells count="15">
    <mergeCell ref="U6:U8"/>
    <mergeCell ref="V6:X6"/>
    <mergeCell ref="V8:X8"/>
    <mergeCell ref="I6:K6"/>
    <mergeCell ref="F8:G8"/>
    <mergeCell ref="C8:D8"/>
    <mergeCell ref="I8:K8"/>
    <mergeCell ref="B6:B8"/>
    <mergeCell ref="M6:M8"/>
    <mergeCell ref="Q6:S6"/>
    <mergeCell ref="N8:P8"/>
    <mergeCell ref="Q8:S8"/>
    <mergeCell ref="C6:E6"/>
    <mergeCell ref="N6:P6"/>
    <mergeCell ref="F6:H6"/>
  </mergeCells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5" width="14.5703125" customWidth="1"/>
    <col min="6" max="6" width="3.42578125" customWidth="1"/>
    <col min="7" max="7" width="27.5703125" bestFit="1" customWidth="1"/>
    <col min="8" max="10" width="13.7109375" customWidth="1"/>
  </cols>
  <sheetData>
    <row r="1" spans="2:10" ht="18">
      <c r="B1" s="1" t="s">
        <v>8</v>
      </c>
    </row>
    <row r="2" spans="2:10" ht="18">
      <c r="B2" s="1" t="s">
        <v>130</v>
      </c>
    </row>
    <row r="3" spans="2:10">
      <c r="B3" s="82" t="s">
        <v>119</v>
      </c>
    </row>
    <row r="4" spans="2:10" ht="18" customHeight="1">
      <c r="B4" s="1" t="s">
        <v>45</v>
      </c>
      <c r="C4" s="1"/>
      <c r="D4" s="1"/>
      <c r="E4" s="1"/>
    </row>
    <row r="5" spans="2:10" ht="4.5" customHeight="1"/>
    <row r="6" spans="2:10">
      <c r="B6" s="16" t="s">
        <v>44</v>
      </c>
      <c r="G6" s="16" t="s">
        <v>42</v>
      </c>
      <c r="H6" s="15"/>
      <c r="I6" s="15"/>
      <c r="J6" s="15"/>
    </row>
    <row r="7" spans="2:10" ht="45">
      <c r="B7" s="3" t="s">
        <v>10</v>
      </c>
      <c r="C7" s="3" t="s">
        <v>39</v>
      </c>
      <c r="D7" s="3" t="s">
        <v>40</v>
      </c>
      <c r="E7" s="3" t="s">
        <v>41</v>
      </c>
      <c r="G7" s="3" t="s">
        <v>10</v>
      </c>
      <c r="H7" s="3" t="s">
        <v>39</v>
      </c>
      <c r="I7" s="3" t="s">
        <v>40</v>
      </c>
      <c r="J7" s="3" t="s">
        <v>41</v>
      </c>
    </row>
    <row r="8" spans="2:10">
      <c r="B8" s="4" t="s">
        <v>0</v>
      </c>
      <c r="C8" s="5"/>
      <c r="D8" s="5"/>
      <c r="E8" s="5"/>
      <c r="G8" s="4" t="s">
        <v>0</v>
      </c>
      <c r="H8" s="5"/>
      <c r="I8" s="5"/>
      <c r="J8" s="5"/>
    </row>
    <row r="9" spans="2:10">
      <c r="B9" s="6" t="s">
        <v>0</v>
      </c>
      <c r="C9" s="7">
        <v>4933</v>
      </c>
      <c r="D9" s="7">
        <v>931</v>
      </c>
      <c r="E9" s="7">
        <v>64</v>
      </c>
      <c r="G9" s="6" t="s">
        <v>0</v>
      </c>
      <c r="H9" s="11">
        <f>C9/($C$9+$D$9+$E$9)*100</f>
        <v>83.215249662618078</v>
      </c>
      <c r="I9" s="11">
        <f t="shared" ref="I9:J9" si="0">D9/($C$9+$D$9+$E$9)*100</f>
        <v>15.705128205128204</v>
      </c>
      <c r="J9" s="11">
        <f t="shared" si="0"/>
        <v>1.0796221322537112</v>
      </c>
    </row>
    <row r="10" spans="2:10">
      <c r="B10" s="4" t="s">
        <v>19</v>
      </c>
      <c r="C10" s="8"/>
      <c r="D10" s="8"/>
      <c r="E10" s="8"/>
      <c r="G10" s="4" t="s">
        <v>19</v>
      </c>
      <c r="H10" s="12"/>
      <c r="I10" s="12"/>
      <c r="J10" s="12"/>
    </row>
    <row r="11" spans="2:10">
      <c r="B11" s="9" t="s">
        <v>1</v>
      </c>
      <c r="C11" s="10">
        <v>880</v>
      </c>
      <c r="D11" s="10">
        <v>303</v>
      </c>
      <c r="E11" s="10">
        <v>27</v>
      </c>
      <c r="G11" s="9" t="s">
        <v>1</v>
      </c>
      <c r="H11" s="13">
        <f>C11/($C$11+$D$11+$E$11)*100</f>
        <v>72.727272727272734</v>
      </c>
      <c r="I11" s="13">
        <f t="shared" ref="I11:J11" si="1">D11/($C$11+$D$11+$E$11)*100</f>
        <v>25.041322314049587</v>
      </c>
      <c r="J11" s="13">
        <f t="shared" si="1"/>
        <v>2.2314049586776861</v>
      </c>
    </row>
    <row r="12" spans="2:10">
      <c r="B12" s="9" t="s">
        <v>20</v>
      </c>
      <c r="C12" s="10">
        <v>1766</v>
      </c>
      <c r="D12" s="10">
        <v>307</v>
      </c>
      <c r="E12" s="10">
        <v>19</v>
      </c>
      <c r="G12" s="9" t="s">
        <v>20</v>
      </c>
      <c r="H12" s="13">
        <f>C12/($C$12+$D$12+$E$12)*100</f>
        <v>84.416826003824099</v>
      </c>
      <c r="I12" s="13">
        <f t="shared" ref="I12:J12" si="2">D12/($C$12+$D$12+$E$12)*100</f>
        <v>14.674952198852772</v>
      </c>
      <c r="J12" s="13">
        <f t="shared" si="2"/>
        <v>0.90822179732313579</v>
      </c>
    </row>
    <row r="13" spans="2:10">
      <c r="B13" s="9" t="s">
        <v>21</v>
      </c>
      <c r="C13" s="10">
        <v>1522</v>
      </c>
      <c r="D13" s="10">
        <v>231</v>
      </c>
      <c r="E13" s="10">
        <v>14</v>
      </c>
      <c r="G13" s="9" t="s">
        <v>21</v>
      </c>
      <c r="H13" s="13">
        <f>C13/($C$13+$D$13+$E$13)*100</f>
        <v>86.134691567628749</v>
      </c>
      <c r="I13" s="13">
        <f t="shared" ref="I13:J13" si="3">D13/($C$13+$D$13+$E$13)*100</f>
        <v>13.073005093378608</v>
      </c>
      <c r="J13" s="13">
        <f t="shared" si="3"/>
        <v>0.79230333899264294</v>
      </c>
    </row>
    <row r="14" spans="2:10">
      <c r="B14" s="9" t="s">
        <v>22</v>
      </c>
      <c r="C14" s="10">
        <v>765</v>
      </c>
      <c r="D14" s="10">
        <v>90</v>
      </c>
      <c r="E14" s="10">
        <v>4</v>
      </c>
      <c r="G14" s="9" t="s">
        <v>22</v>
      </c>
      <c r="H14" s="13">
        <f>C14/($C$14+$D$14+$E$14)*100</f>
        <v>89.057043073341092</v>
      </c>
      <c r="I14" s="13">
        <f t="shared" ref="I14:J14" si="4">D14/($C$14+$D$14+$E$14)*100</f>
        <v>10.477299185098952</v>
      </c>
      <c r="J14" s="13">
        <f t="shared" si="4"/>
        <v>0.46565774155995343</v>
      </c>
    </row>
    <row r="15" spans="2:10">
      <c r="B15" s="4" t="s">
        <v>23</v>
      </c>
      <c r="C15" s="8"/>
      <c r="D15" s="8"/>
      <c r="E15" s="8"/>
      <c r="G15" s="4" t="s">
        <v>23</v>
      </c>
      <c r="H15" s="8"/>
      <c r="I15" s="8"/>
      <c r="J15" s="8"/>
    </row>
    <row r="16" spans="2:10">
      <c r="B16" s="9" t="s">
        <v>24</v>
      </c>
      <c r="C16" s="10">
        <v>1482</v>
      </c>
      <c r="D16" s="10">
        <v>204</v>
      </c>
      <c r="E16" s="10">
        <v>9</v>
      </c>
      <c r="G16" s="9" t="s">
        <v>24</v>
      </c>
      <c r="H16" s="13">
        <f>C16/($C$16+$D$16+$E$16)*100</f>
        <v>87.43362831858407</v>
      </c>
      <c r="I16" s="13">
        <f t="shared" ref="I16:J16" si="5">D16/($C$16+$D$16+$E$16)*100</f>
        <v>12.035398230088495</v>
      </c>
      <c r="J16" s="13">
        <f t="shared" si="5"/>
        <v>0.53097345132743357</v>
      </c>
    </row>
    <row r="17" spans="2:10">
      <c r="B17" s="9" t="s">
        <v>25</v>
      </c>
      <c r="C17" s="10">
        <v>590</v>
      </c>
      <c r="D17" s="10">
        <v>52</v>
      </c>
      <c r="E17" s="10">
        <v>3</v>
      </c>
      <c r="G17" s="9" t="s">
        <v>25</v>
      </c>
      <c r="H17" s="13">
        <f>C17/($C$17+$D$17+$E$17)*100</f>
        <v>91.472868217054256</v>
      </c>
      <c r="I17" s="13">
        <f t="shared" ref="I17:J17" si="6">D17/($C$17+$D$17+$E$17)*100</f>
        <v>8.0620155038759691</v>
      </c>
      <c r="J17" s="13">
        <f t="shared" si="6"/>
        <v>0.46511627906976744</v>
      </c>
    </row>
    <row r="18" spans="2:10">
      <c r="B18" s="9" t="s">
        <v>43</v>
      </c>
      <c r="C18" s="10">
        <v>1509</v>
      </c>
      <c r="D18" s="10">
        <v>270</v>
      </c>
      <c r="E18" s="10">
        <v>28</v>
      </c>
      <c r="G18" s="9" t="s">
        <v>43</v>
      </c>
      <c r="H18" s="13">
        <f>C18/($C$18+$D$18+$E$18)*100</f>
        <v>83.508577753182067</v>
      </c>
      <c r="I18" s="13">
        <f t="shared" ref="I18:J18" si="7">D18/($C$18+$D$18+$E$18)*100</f>
        <v>14.941892639734366</v>
      </c>
      <c r="J18" s="13">
        <f t="shared" si="7"/>
        <v>1.549529607083564</v>
      </c>
    </row>
    <row r="19" spans="2:10">
      <c r="B19" s="9" t="s">
        <v>27</v>
      </c>
      <c r="C19" s="10">
        <v>173</v>
      </c>
      <c r="D19" s="10">
        <v>27</v>
      </c>
      <c r="E19" s="10">
        <v>0</v>
      </c>
      <c r="G19" s="9" t="s">
        <v>27</v>
      </c>
      <c r="H19" s="13">
        <f>C19/($C$19+$D$19+$E$19)*100</f>
        <v>86.5</v>
      </c>
      <c r="I19" s="13">
        <f t="shared" ref="I19:J19" si="8">D19/($C$19+$D$19+$E$19)*100</f>
        <v>13.5</v>
      </c>
      <c r="J19" s="13">
        <f t="shared" si="8"/>
        <v>0</v>
      </c>
    </row>
    <row r="20" spans="2:10">
      <c r="B20" s="9" t="s">
        <v>28</v>
      </c>
      <c r="C20" s="10">
        <v>161</v>
      </c>
      <c r="D20" s="10">
        <v>198</v>
      </c>
      <c r="E20" s="10">
        <v>20</v>
      </c>
      <c r="G20" s="9" t="s">
        <v>28</v>
      </c>
      <c r="H20" s="13">
        <f>C20/($C$20+$D$20+$E$20)*100</f>
        <v>42.480211081794195</v>
      </c>
      <c r="I20" s="13">
        <f t="shared" ref="I20:J20" si="9">D20/($C$20+$D$20+$E$20)*100</f>
        <v>52.242744063324544</v>
      </c>
      <c r="J20" s="13">
        <f t="shared" si="9"/>
        <v>5.2770448548812663</v>
      </c>
    </row>
    <row r="21" spans="2:10">
      <c r="B21" s="9" t="s">
        <v>29</v>
      </c>
      <c r="C21" s="10">
        <v>214</v>
      </c>
      <c r="D21" s="10">
        <v>22</v>
      </c>
      <c r="E21" s="10">
        <v>0</v>
      </c>
      <c r="G21" s="9" t="s">
        <v>29</v>
      </c>
      <c r="H21" s="13">
        <f>C21/($C$21+$D$21+$E$21)*100</f>
        <v>90.677966101694921</v>
      </c>
      <c r="I21" s="13">
        <f t="shared" ref="I21:J21" si="10">D21/($C$21+$D$21+$E$21)*100</f>
        <v>9.3220338983050848</v>
      </c>
      <c r="J21" s="13">
        <f t="shared" si="10"/>
        <v>0</v>
      </c>
    </row>
    <row r="22" spans="2:10">
      <c r="B22" s="9" t="s">
        <v>30</v>
      </c>
      <c r="C22" s="10">
        <v>804</v>
      </c>
      <c r="D22" s="10">
        <v>158</v>
      </c>
      <c r="E22" s="10">
        <v>4</v>
      </c>
      <c r="G22" s="9" t="s">
        <v>30</v>
      </c>
      <c r="H22" s="13">
        <f>C22/($C$22+$D$22+$E$22)*100</f>
        <v>83.229813664596278</v>
      </c>
      <c r="I22" s="13">
        <f t="shared" ref="I22:J22" si="11">D22/($C$22+$D$22+$E$22)*100</f>
        <v>16.356107660455489</v>
      </c>
      <c r="J22" s="13">
        <f t="shared" si="11"/>
        <v>0.41407867494824019</v>
      </c>
    </row>
    <row r="23" spans="2:10">
      <c r="B23" s="4" t="s">
        <v>124</v>
      </c>
      <c r="C23" s="15"/>
      <c r="D23" s="15"/>
      <c r="E23" s="15"/>
      <c r="G23" s="4" t="s">
        <v>124</v>
      </c>
      <c r="H23" s="72"/>
      <c r="I23" s="72"/>
      <c r="J23" s="72"/>
    </row>
    <row r="24" spans="2:10">
      <c r="B24" s="9" t="s">
        <v>126</v>
      </c>
      <c r="C24" s="10">
        <v>3543</v>
      </c>
      <c r="D24" s="10">
        <v>743</v>
      </c>
      <c r="E24" s="10">
        <v>53</v>
      </c>
      <c r="G24" s="9" t="s">
        <v>126</v>
      </c>
      <c r="H24" s="83">
        <f t="shared" ref="H24:H25" si="12">C24/SUM($C24:$E24)*100</f>
        <v>81.654759161097019</v>
      </c>
      <c r="I24" s="83">
        <f t="shared" ref="I24:J25" si="13">D24/SUM($C24:$E24)*100</f>
        <v>17.123761235307676</v>
      </c>
      <c r="J24" s="83">
        <f t="shared" si="13"/>
        <v>1.2214796035952986</v>
      </c>
    </row>
    <row r="25" spans="2:10">
      <c r="B25" s="9" t="s">
        <v>125</v>
      </c>
      <c r="C25" s="10">
        <v>1390</v>
      </c>
      <c r="D25" s="10">
        <v>188</v>
      </c>
      <c r="E25" s="10">
        <v>11</v>
      </c>
      <c r="G25" s="9" t="s">
        <v>125</v>
      </c>
      <c r="H25" s="83">
        <f t="shared" si="12"/>
        <v>87.476400251730652</v>
      </c>
      <c r="I25" s="83">
        <f t="shared" si="13"/>
        <v>11.831340465701699</v>
      </c>
      <c r="J25" s="83">
        <f t="shared" si="13"/>
        <v>0.69225928256765268</v>
      </c>
    </row>
  </sheetData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0" width="11.42578125" customWidth="1"/>
    <col min="11" max="11" width="3.42578125" customWidth="1"/>
    <col min="12" max="12" width="28.28515625" customWidth="1"/>
    <col min="13" max="20" width="11.7109375" customWidth="1"/>
  </cols>
  <sheetData>
    <row r="1" spans="2:20" ht="18">
      <c r="B1" s="1" t="s">
        <v>8</v>
      </c>
    </row>
    <row r="2" spans="2:20" ht="18">
      <c r="B2" s="1" t="s">
        <v>130</v>
      </c>
    </row>
    <row r="3" spans="2:20">
      <c r="B3" s="82" t="s">
        <v>119</v>
      </c>
    </row>
    <row r="4" spans="2:20" ht="18" customHeight="1">
      <c r="B4" s="1" t="s">
        <v>114</v>
      </c>
      <c r="C4" s="1"/>
      <c r="D4" s="1"/>
      <c r="E4" s="1"/>
      <c r="F4" s="1"/>
      <c r="G4" s="1"/>
      <c r="H4" s="1"/>
      <c r="I4" s="1"/>
      <c r="J4" s="1"/>
    </row>
    <row r="5" spans="2:20" ht="4.5" customHeight="1"/>
    <row r="6" spans="2:20">
      <c r="B6" s="16" t="s">
        <v>44</v>
      </c>
      <c r="L6" s="16" t="s">
        <v>42</v>
      </c>
    </row>
    <row r="7" spans="2:20" ht="15" customHeight="1">
      <c r="B7" s="107" t="s">
        <v>10</v>
      </c>
      <c r="C7" s="100" t="s">
        <v>115</v>
      </c>
      <c r="D7" s="101"/>
      <c r="E7" s="101"/>
      <c r="F7" s="106"/>
      <c r="G7" s="101" t="s">
        <v>116</v>
      </c>
      <c r="H7" s="101"/>
      <c r="I7" s="101"/>
      <c r="J7" s="102"/>
      <c r="L7" s="107" t="s">
        <v>10</v>
      </c>
      <c r="M7" s="100" t="s">
        <v>115</v>
      </c>
      <c r="N7" s="101"/>
      <c r="O7" s="101"/>
      <c r="P7" s="106"/>
      <c r="Q7" s="101" t="s">
        <v>116</v>
      </c>
      <c r="R7" s="101"/>
      <c r="S7" s="101"/>
      <c r="T7" s="102"/>
    </row>
    <row r="8" spans="2:20">
      <c r="B8" s="108"/>
      <c r="C8" s="3" t="s">
        <v>117</v>
      </c>
      <c r="D8" s="3" t="s">
        <v>118</v>
      </c>
      <c r="E8" s="3" t="s">
        <v>92</v>
      </c>
      <c r="F8" s="74" t="s">
        <v>66</v>
      </c>
      <c r="G8" s="71" t="s">
        <v>117</v>
      </c>
      <c r="H8" s="3" t="s">
        <v>118</v>
      </c>
      <c r="I8" s="3" t="s">
        <v>92</v>
      </c>
      <c r="J8" s="3" t="s">
        <v>66</v>
      </c>
      <c r="L8" s="108"/>
      <c r="M8" s="3" t="s">
        <v>117</v>
      </c>
      <c r="N8" s="3" t="s">
        <v>118</v>
      </c>
      <c r="O8" s="3" t="s">
        <v>92</v>
      </c>
      <c r="P8" s="74" t="s">
        <v>66</v>
      </c>
      <c r="Q8" s="78" t="s">
        <v>117</v>
      </c>
      <c r="R8" s="3" t="s">
        <v>118</v>
      </c>
      <c r="S8" s="3" t="s">
        <v>92</v>
      </c>
      <c r="T8" s="3" t="s">
        <v>66</v>
      </c>
    </row>
    <row r="9" spans="2:20">
      <c r="B9" s="4" t="s">
        <v>0</v>
      </c>
      <c r="C9" s="5"/>
      <c r="D9" s="5"/>
      <c r="E9" s="5"/>
      <c r="F9" s="28"/>
      <c r="G9" s="5"/>
      <c r="H9" s="5"/>
      <c r="I9" s="5"/>
      <c r="J9" s="5"/>
      <c r="L9" s="4" t="s">
        <v>0</v>
      </c>
      <c r="M9" s="5"/>
      <c r="N9" s="5"/>
      <c r="O9" s="5"/>
      <c r="P9" s="28"/>
      <c r="Q9" s="5"/>
      <c r="R9" s="5"/>
      <c r="S9" s="5"/>
      <c r="T9" s="5"/>
    </row>
    <row r="10" spans="2:20">
      <c r="B10" s="6" t="s">
        <v>0</v>
      </c>
      <c r="C10" s="7">
        <v>226</v>
      </c>
      <c r="D10" s="7">
        <v>1386</v>
      </c>
      <c r="E10" s="7">
        <v>2402</v>
      </c>
      <c r="F10" s="52">
        <v>1850</v>
      </c>
      <c r="G10" s="50">
        <v>188</v>
      </c>
      <c r="H10" s="7">
        <v>997</v>
      </c>
      <c r="I10" s="7">
        <v>2169</v>
      </c>
      <c r="J10" s="7">
        <v>2510</v>
      </c>
      <c r="L10" s="6" t="s">
        <v>0</v>
      </c>
      <c r="M10" s="11">
        <f>C10/(C10+D10+E10+F10)*100</f>
        <v>3.8540245566166442</v>
      </c>
      <c r="N10" s="11">
        <f>D10/(D10+E10+F10+C10)*100</f>
        <v>23.63574351978172</v>
      </c>
      <c r="O10" s="11">
        <f>E10/(E10+F10+D10+C10)*100</f>
        <v>40.96180081855389</v>
      </c>
      <c r="P10" s="29">
        <f>F10/(F10+E10+D10+C10)*100</f>
        <v>31.548431105047747</v>
      </c>
      <c r="Q10" s="25">
        <f>G10/(G10+H10+I10+J10)*100</f>
        <v>3.2060027285129604</v>
      </c>
      <c r="R10" s="11">
        <f>H10/(H10+I10+J10+G10)*100</f>
        <v>17.002046384720327</v>
      </c>
      <c r="S10" s="11">
        <f>I10/(I10+J10+H10+G10)*100</f>
        <v>36.98840381991814</v>
      </c>
      <c r="T10" s="11">
        <f>J10/(J10+I10+H10+G10)*100</f>
        <v>42.803547066848566</v>
      </c>
    </row>
    <row r="11" spans="2:20">
      <c r="B11" s="4" t="s">
        <v>19</v>
      </c>
      <c r="C11" s="8"/>
      <c r="D11" s="8"/>
      <c r="E11" s="8"/>
      <c r="F11" s="53"/>
      <c r="G11" s="8"/>
      <c r="H11" s="8"/>
      <c r="I11" s="8"/>
      <c r="J11" s="8"/>
      <c r="L11" s="4" t="s">
        <v>19</v>
      </c>
      <c r="M11" s="12"/>
      <c r="N11" s="12"/>
      <c r="O11" s="12"/>
      <c r="P11" s="30"/>
      <c r="Q11" s="12"/>
      <c r="R11" s="12"/>
      <c r="S11" s="12"/>
      <c r="T11" s="12"/>
    </row>
    <row r="12" spans="2:20">
      <c r="B12" s="9" t="s">
        <v>1</v>
      </c>
      <c r="C12" s="10">
        <v>59</v>
      </c>
      <c r="D12" s="10">
        <v>262</v>
      </c>
      <c r="E12" s="10">
        <v>440</v>
      </c>
      <c r="F12" s="54">
        <v>422</v>
      </c>
      <c r="G12" s="51">
        <v>46</v>
      </c>
      <c r="H12" s="10">
        <v>170</v>
      </c>
      <c r="I12" s="10">
        <v>414</v>
      </c>
      <c r="J12" s="10">
        <v>553</v>
      </c>
      <c r="L12" s="9" t="s">
        <v>1</v>
      </c>
      <c r="M12" s="13">
        <f t="shared" ref="M12:M22" si="0">C12/(C12+D12+E12+F12)*100</f>
        <v>4.9873203719357564</v>
      </c>
      <c r="N12" s="13">
        <f t="shared" ref="N12:N23" si="1">D12/(D12+E12+F12+C12)*100</f>
        <v>22.147083685545223</v>
      </c>
      <c r="O12" s="13">
        <f t="shared" ref="O12:O23" si="2">E12/(E12+F12+D12+C12)*100</f>
        <v>37.193575655114117</v>
      </c>
      <c r="P12" s="31">
        <f t="shared" ref="P12:P23" si="3">F12/(F12+E12+D12+C12)*100</f>
        <v>35.672020287404905</v>
      </c>
      <c r="Q12" s="26">
        <f t="shared" ref="Q12:Q15" si="4">G12/(G12+H12+I12+J12)*100</f>
        <v>3.8884192730346578</v>
      </c>
      <c r="R12" s="13">
        <f t="shared" ref="R12:R15" si="5">H12/(H12+I12+J12+G12)*100</f>
        <v>14.370245139475909</v>
      </c>
      <c r="S12" s="13">
        <f t="shared" ref="S12" si="6">I12/(I12+J12+H12+G12)*100</f>
        <v>34.99577345731192</v>
      </c>
      <c r="T12" s="13">
        <f t="shared" ref="T12:T15" si="7">J12/(J12+I12+H12+G12)*100</f>
        <v>46.745562130177518</v>
      </c>
    </row>
    <row r="13" spans="2:20">
      <c r="B13" s="9" t="s">
        <v>20</v>
      </c>
      <c r="C13" s="10">
        <v>82</v>
      </c>
      <c r="D13" s="10">
        <v>506</v>
      </c>
      <c r="E13" s="10">
        <v>826</v>
      </c>
      <c r="F13" s="54">
        <v>659</v>
      </c>
      <c r="G13" s="51">
        <v>64</v>
      </c>
      <c r="H13" s="10">
        <v>360</v>
      </c>
      <c r="I13" s="10">
        <v>727</v>
      </c>
      <c r="J13" s="10">
        <v>922</v>
      </c>
      <c r="L13" s="9" t="s">
        <v>20</v>
      </c>
      <c r="M13" s="13">
        <f t="shared" si="0"/>
        <v>3.9556198745779065</v>
      </c>
      <c r="N13" s="13">
        <f t="shared" si="1"/>
        <v>24.409068982151471</v>
      </c>
      <c r="O13" s="13">
        <f t="shared" si="2"/>
        <v>39.845634346357933</v>
      </c>
      <c r="P13" s="31">
        <f t="shared" si="3"/>
        <v>31.789676796912687</v>
      </c>
      <c r="Q13" s="26">
        <f t="shared" si="4"/>
        <v>3.087313072841293</v>
      </c>
      <c r="R13" s="13">
        <f t="shared" si="5"/>
        <v>17.366136034732271</v>
      </c>
      <c r="S13" s="13">
        <f>I13/(I13+J13+H13+G13)*100</f>
        <v>35.069946936806559</v>
      </c>
      <c r="T13" s="13">
        <f t="shared" si="7"/>
        <v>44.476603955619879</v>
      </c>
    </row>
    <row r="14" spans="2:20">
      <c r="B14" s="9" t="s">
        <v>21</v>
      </c>
      <c r="C14" s="10">
        <v>62</v>
      </c>
      <c r="D14" s="10">
        <v>409</v>
      </c>
      <c r="E14" s="10">
        <v>765</v>
      </c>
      <c r="F14" s="54">
        <v>517</v>
      </c>
      <c r="G14" s="51">
        <v>56</v>
      </c>
      <c r="H14" s="10">
        <v>293</v>
      </c>
      <c r="I14" s="10">
        <v>692</v>
      </c>
      <c r="J14" s="10">
        <v>712</v>
      </c>
      <c r="L14" s="9" t="s">
        <v>21</v>
      </c>
      <c r="M14" s="13">
        <f t="shared" si="0"/>
        <v>3.5367940673131772</v>
      </c>
      <c r="N14" s="13">
        <f t="shared" si="1"/>
        <v>23.331431831146606</v>
      </c>
      <c r="O14" s="13">
        <f t="shared" si="2"/>
        <v>43.639475185396464</v>
      </c>
      <c r="P14" s="31">
        <f t="shared" si="3"/>
        <v>29.492298916143756</v>
      </c>
      <c r="Q14" s="26">
        <f t="shared" si="4"/>
        <v>3.1945236737022249</v>
      </c>
      <c r="R14" s="13">
        <f t="shared" si="5"/>
        <v>16.714204221334857</v>
      </c>
      <c r="S14" s="13">
        <f>I14/(I14+J14+H14+G14)*100</f>
        <v>39.47518539646321</v>
      </c>
      <c r="T14" s="13">
        <f t="shared" si="7"/>
        <v>40.616086708499715</v>
      </c>
    </row>
    <row r="15" spans="2:20">
      <c r="B15" s="9" t="s">
        <v>22</v>
      </c>
      <c r="C15" s="10">
        <v>23</v>
      </c>
      <c r="D15" s="10">
        <v>209</v>
      </c>
      <c r="E15" s="10">
        <v>371</v>
      </c>
      <c r="F15" s="54">
        <v>252</v>
      </c>
      <c r="G15" s="51">
        <v>22</v>
      </c>
      <c r="H15" s="10">
        <v>174</v>
      </c>
      <c r="I15" s="10">
        <v>336</v>
      </c>
      <c r="J15" s="10">
        <v>323</v>
      </c>
      <c r="L15" s="9" t="s">
        <v>22</v>
      </c>
      <c r="M15" s="13">
        <f t="shared" si="0"/>
        <v>2.6900584795321638</v>
      </c>
      <c r="N15" s="13">
        <f t="shared" si="1"/>
        <v>24.444444444444443</v>
      </c>
      <c r="O15" s="13">
        <f t="shared" si="2"/>
        <v>43.391812865497073</v>
      </c>
      <c r="P15" s="31">
        <f t="shared" si="3"/>
        <v>29.473684210526311</v>
      </c>
      <c r="Q15" s="26">
        <f t="shared" si="4"/>
        <v>2.5730994152046787</v>
      </c>
      <c r="R15" s="13">
        <f t="shared" si="5"/>
        <v>20.350877192982455</v>
      </c>
      <c r="S15" s="13">
        <f>I15/(I15+J15+H15+G15)*100</f>
        <v>39.298245614035089</v>
      </c>
      <c r="T15" s="13">
        <f t="shared" si="7"/>
        <v>37.777777777777779</v>
      </c>
    </row>
    <row r="16" spans="2:20">
      <c r="B16" s="4" t="s">
        <v>23</v>
      </c>
      <c r="C16" s="8"/>
      <c r="D16" s="8"/>
      <c r="E16" s="8"/>
      <c r="F16" s="53"/>
      <c r="G16" s="8"/>
      <c r="H16" s="8"/>
      <c r="I16" s="8"/>
      <c r="J16" s="8"/>
      <c r="L16" s="4" t="s">
        <v>23</v>
      </c>
      <c r="M16" s="12"/>
      <c r="N16" s="12"/>
      <c r="O16" s="12"/>
      <c r="P16" s="30"/>
      <c r="Q16" s="12"/>
      <c r="R16" s="12"/>
      <c r="S16" s="12"/>
      <c r="T16" s="12"/>
    </row>
    <row r="17" spans="2:20">
      <c r="B17" s="9" t="s">
        <v>24</v>
      </c>
      <c r="C17" s="10">
        <v>40</v>
      </c>
      <c r="D17" s="10">
        <v>377</v>
      </c>
      <c r="E17" s="10">
        <v>942</v>
      </c>
      <c r="F17" s="54">
        <v>327</v>
      </c>
      <c r="G17" s="51">
        <v>19</v>
      </c>
      <c r="H17" s="10">
        <v>161</v>
      </c>
      <c r="I17" s="10">
        <v>835</v>
      </c>
      <c r="J17" s="10">
        <v>671</v>
      </c>
      <c r="L17" s="9" t="s">
        <v>24</v>
      </c>
      <c r="M17" s="13">
        <f t="shared" si="0"/>
        <v>2.3724792408066429</v>
      </c>
      <c r="N17" s="13">
        <f t="shared" si="1"/>
        <v>22.36061684460261</v>
      </c>
      <c r="O17" s="13">
        <f t="shared" si="2"/>
        <v>55.871886120996436</v>
      </c>
      <c r="P17" s="31">
        <f t="shared" si="3"/>
        <v>19.395017793594306</v>
      </c>
      <c r="Q17" s="26">
        <f t="shared" ref="Q17:Q22" si="8">G17/(G17+H17+I17+J17)*100</f>
        <v>1.1269276393831553</v>
      </c>
      <c r="R17" s="13">
        <f t="shared" ref="R17:R23" si="9">H17/(H17+I17+J17+G17)*100</f>
        <v>9.5492289442467371</v>
      </c>
      <c r="S17" s="13">
        <f t="shared" ref="S17:S18" si="10">I17/(I17+J17+H17+G17)*100</f>
        <v>49.525504151838675</v>
      </c>
      <c r="T17" s="13">
        <f t="shared" ref="T17:T23" si="11">J17/(J17+I17+H17+G17)*100</f>
        <v>39.798339264531435</v>
      </c>
    </row>
    <row r="18" spans="2:20">
      <c r="B18" s="9" t="s">
        <v>25</v>
      </c>
      <c r="C18" s="10">
        <v>23</v>
      </c>
      <c r="D18" s="10">
        <v>178</v>
      </c>
      <c r="E18" s="10">
        <v>221</v>
      </c>
      <c r="F18" s="54">
        <v>220</v>
      </c>
      <c r="G18" s="51">
        <v>16</v>
      </c>
      <c r="H18" s="10">
        <v>84</v>
      </c>
      <c r="I18" s="10">
        <v>191</v>
      </c>
      <c r="J18" s="10">
        <v>351</v>
      </c>
      <c r="L18" s="9" t="s">
        <v>25</v>
      </c>
      <c r="M18" s="13">
        <f t="shared" si="0"/>
        <v>3.5825545171339561</v>
      </c>
      <c r="N18" s="13">
        <f t="shared" si="1"/>
        <v>27.725856697819314</v>
      </c>
      <c r="O18" s="13">
        <f t="shared" si="2"/>
        <v>34.423676012461058</v>
      </c>
      <c r="P18" s="31">
        <f t="shared" si="3"/>
        <v>34.267912772585667</v>
      </c>
      <c r="Q18" s="26">
        <f t="shared" si="8"/>
        <v>2.4922118380062304</v>
      </c>
      <c r="R18" s="13">
        <f t="shared" si="9"/>
        <v>13.084112149532709</v>
      </c>
      <c r="S18" s="13">
        <f t="shared" si="10"/>
        <v>29.750778816199375</v>
      </c>
      <c r="T18" s="13">
        <f t="shared" si="11"/>
        <v>54.67289719626168</v>
      </c>
    </row>
    <row r="19" spans="2:20">
      <c r="B19" s="9" t="s">
        <v>43</v>
      </c>
      <c r="C19" s="10">
        <v>55</v>
      </c>
      <c r="D19" s="10">
        <v>415</v>
      </c>
      <c r="E19" s="10">
        <v>688</v>
      </c>
      <c r="F19" s="54">
        <v>621</v>
      </c>
      <c r="G19" s="51">
        <v>67</v>
      </c>
      <c r="H19" s="10">
        <v>453</v>
      </c>
      <c r="I19" s="10">
        <v>649</v>
      </c>
      <c r="J19" s="10">
        <v>610</v>
      </c>
      <c r="L19" s="9" t="s">
        <v>43</v>
      </c>
      <c r="M19" s="13">
        <f t="shared" si="0"/>
        <v>3.0916245081506464</v>
      </c>
      <c r="N19" s="13">
        <f t="shared" si="1"/>
        <v>23.327712197863967</v>
      </c>
      <c r="O19" s="13">
        <f t="shared" si="2"/>
        <v>38.673412029229901</v>
      </c>
      <c r="P19" s="31">
        <f t="shared" si="3"/>
        <v>34.90725126475548</v>
      </c>
      <c r="Q19" s="26">
        <f t="shared" si="8"/>
        <v>3.7661607644744235</v>
      </c>
      <c r="R19" s="13">
        <f t="shared" si="9"/>
        <v>25.463743676222595</v>
      </c>
      <c r="S19" s="13">
        <f>I19/(I19+J19+H19+G19)*100</f>
        <v>36.481169196177625</v>
      </c>
      <c r="T19" s="13">
        <f t="shared" si="11"/>
        <v>34.288926363125348</v>
      </c>
    </row>
    <row r="20" spans="2:20">
      <c r="B20" s="9" t="s">
        <v>27</v>
      </c>
      <c r="C20" s="10">
        <v>5</v>
      </c>
      <c r="D20" s="10">
        <v>37</v>
      </c>
      <c r="E20" s="10">
        <v>64</v>
      </c>
      <c r="F20" s="54">
        <v>94</v>
      </c>
      <c r="G20" s="51">
        <v>3</v>
      </c>
      <c r="H20" s="10">
        <v>22</v>
      </c>
      <c r="I20" s="10">
        <v>59</v>
      </c>
      <c r="J20" s="10">
        <v>116</v>
      </c>
      <c r="L20" s="9" t="s">
        <v>27</v>
      </c>
      <c r="M20" s="13">
        <f t="shared" si="0"/>
        <v>2.5</v>
      </c>
      <c r="N20" s="13">
        <f t="shared" si="1"/>
        <v>18.5</v>
      </c>
      <c r="O20" s="13">
        <f t="shared" si="2"/>
        <v>32</v>
      </c>
      <c r="P20" s="31">
        <f t="shared" si="3"/>
        <v>47</v>
      </c>
      <c r="Q20" s="26">
        <f t="shared" si="8"/>
        <v>1.5</v>
      </c>
      <c r="R20" s="13">
        <f t="shared" si="9"/>
        <v>11</v>
      </c>
      <c r="S20" s="13">
        <f>I20/(I20+J20+H20+G20)*100</f>
        <v>29.5</v>
      </c>
      <c r="T20" s="13">
        <f t="shared" si="11"/>
        <v>57.999999999999993</v>
      </c>
    </row>
    <row r="21" spans="2:20">
      <c r="B21" s="9" t="s">
        <v>28</v>
      </c>
      <c r="C21" s="10">
        <v>30</v>
      </c>
      <c r="D21" s="10">
        <v>66</v>
      </c>
      <c r="E21" s="10">
        <v>127</v>
      </c>
      <c r="F21" s="54">
        <v>136</v>
      </c>
      <c r="G21" s="51">
        <v>35</v>
      </c>
      <c r="H21" s="10">
        <v>68</v>
      </c>
      <c r="I21" s="10">
        <v>118</v>
      </c>
      <c r="J21" s="10">
        <v>138</v>
      </c>
      <c r="L21" s="9" t="s">
        <v>28</v>
      </c>
      <c r="M21" s="13">
        <f t="shared" si="0"/>
        <v>8.3565459610027855</v>
      </c>
      <c r="N21" s="13">
        <f t="shared" si="1"/>
        <v>18.384401114206128</v>
      </c>
      <c r="O21" s="13">
        <f t="shared" si="2"/>
        <v>35.376044568245121</v>
      </c>
      <c r="P21" s="31">
        <f t="shared" si="3"/>
        <v>37.883008356545957</v>
      </c>
      <c r="Q21" s="26">
        <f t="shared" si="8"/>
        <v>9.7493036211699167</v>
      </c>
      <c r="R21" s="13">
        <f t="shared" si="9"/>
        <v>18.941504178272979</v>
      </c>
      <c r="S21" s="13">
        <f>I21/(I21+J21+H21+G21)*100</f>
        <v>32.869080779944291</v>
      </c>
      <c r="T21" s="13">
        <f t="shared" si="11"/>
        <v>38.440111420612816</v>
      </c>
    </row>
    <row r="22" spans="2:20">
      <c r="B22" s="9" t="s">
        <v>29</v>
      </c>
      <c r="C22" s="10">
        <v>6</v>
      </c>
      <c r="D22" s="10">
        <v>84</v>
      </c>
      <c r="E22" s="10">
        <v>76</v>
      </c>
      <c r="F22" s="54">
        <v>70</v>
      </c>
      <c r="G22" s="51">
        <v>7</v>
      </c>
      <c r="H22" s="10">
        <v>60</v>
      </c>
      <c r="I22" s="10">
        <v>67</v>
      </c>
      <c r="J22" s="10">
        <v>102</v>
      </c>
      <c r="L22" s="9" t="s">
        <v>29</v>
      </c>
      <c r="M22" s="13">
        <f t="shared" si="0"/>
        <v>2.5423728813559325</v>
      </c>
      <c r="N22" s="13">
        <f t="shared" si="1"/>
        <v>35.593220338983052</v>
      </c>
      <c r="O22" s="13">
        <f t="shared" si="2"/>
        <v>32.20338983050847</v>
      </c>
      <c r="P22" s="31">
        <f t="shared" si="3"/>
        <v>29.66101694915254</v>
      </c>
      <c r="Q22" s="26">
        <f t="shared" si="8"/>
        <v>2.9661016949152543</v>
      </c>
      <c r="R22" s="13">
        <f t="shared" si="9"/>
        <v>25.423728813559322</v>
      </c>
      <c r="S22" s="13">
        <f>I22/(I22+J22+H22+G22)*100</f>
        <v>28.389830508474578</v>
      </c>
      <c r="T22" s="13">
        <f t="shared" si="11"/>
        <v>43.220338983050851</v>
      </c>
    </row>
    <row r="23" spans="2:20">
      <c r="B23" s="9" t="s">
        <v>30</v>
      </c>
      <c r="C23" s="10">
        <v>67</v>
      </c>
      <c r="D23" s="10">
        <v>229</v>
      </c>
      <c r="E23" s="10">
        <v>284</v>
      </c>
      <c r="F23" s="54">
        <v>382</v>
      </c>
      <c r="G23" s="51">
        <v>41</v>
      </c>
      <c r="H23" s="10">
        <v>149</v>
      </c>
      <c r="I23" s="10">
        <v>250</v>
      </c>
      <c r="J23" s="10">
        <v>522</v>
      </c>
      <c r="L23" s="9" t="s">
        <v>30</v>
      </c>
      <c r="M23" s="13">
        <f>C23/(C23+D23+E23+F23)*100</f>
        <v>6.9646569646569647</v>
      </c>
      <c r="N23" s="13">
        <f t="shared" si="1"/>
        <v>23.804573804573806</v>
      </c>
      <c r="O23" s="13">
        <f t="shared" si="2"/>
        <v>29.521829521829524</v>
      </c>
      <c r="P23" s="31">
        <f t="shared" si="3"/>
        <v>39.70893970893971</v>
      </c>
      <c r="Q23" s="26">
        <f>G23/(G23+H23+I23+J23)*100</f>
        <v>4.2619542619542621</v>
      </c>
      <c r="R23" s="13">
        <f t="shared" si="9"/>
        <v>15.48856548856549</v>
      </c>
      <c r="S23" s="13">
        <f>I23/(I23+J23+H23+G23)*100</f>
        <v>25.987525987525988</v>
      </c>
      <c r="T23" s="13">
        <f t="shared" si="11"/>
        <v>54.261954261954259</v>
      </c>
    </row>
    <row r="24" spans="2:20">
      <c r="B24" s="4" t="s">
        <v>124</v>
      </c>
      <c r="C24" s="15"/>
      <c r="D24" s="15"/>
      <c r="E24" s="15"/>
      <c r="G24" s="4"/>
      <c r="H24" s="72"/>
      <c r="I24" s="72"/>
      <c r="J24" s="72"/>
      <c r="L24" s="4" t="s">
        <v>124</v>
      </c>
      <c r="M24" s="15"/>
      <c r="N24" s="15"/>
      <c r="O24" s="15"/>
      <c r="Q24" s="4"/>
      <c r="R24" s="72"/>
      <c r="S24" s="72"/>
      <c r="T24" s="72"/>
    </row>
    <row r="25" spans="2:20">
      <c r="B25" s="9" t="s">
        <v>126</v>
      </c>
      <c r="C25" s="10">
        <v>173</v>
      </c>
      <c r="D25" s="10">
        <v>1017</v>
      </c>
      <c r="E25" s="10">
        <v>1639</v>
      </c>
      <c r="F25" s="54">
        <v>1457</v>
      </c>
      <c r="G25" s="51">
        <v>163</v>
      </c>
      <c r="H25" s="10">
        <v>787</v>
      </c>
      <c r="I25" s="10">
        <v>1503</v>
      </c>
      <c r="J25" s="10">
        <v>1833</v>
      </c>
      <c r="L25" s="9" t="s">
        <v>126</v>
      </c>
      <c r="M25" s="83">
        <f t="shared" ref="M25:M26" si="12">C25/(C25+D25+E25+F25)*100</f>
        <v>4.0363975734951003</v>
      </c>
      <c r="N25" s="83">
        <f t="shared" ref="N25:N26" si="13">D25/(D25+E25+F25+C25)*100</f>
        <v>23.728418105459635</v>
      </c>
      <c r="O25" s="83">
        <f t="shared" ref="O25:O26" si="14">E25/(E25+F25+D25+C25)*100</f>
        <v>38.240783947736816</v>
      </c>
      <c r="P25" s="84">
        <f t="shared" ref="P25:P26" si="15">F25/(F25+E25+D25+C25)*100</f>
        <v>33.994400373308444</v>
      </c>
      <c r="Q25" s="85">
        <f t="shared" ref="Q25:Q26" si="16">G25/(G25+H25+I25+J25)*100</f>
        <v>3.8030797946803543</v>
      </c>
      <c r="R25" s="83">
        <f t="shared" ref="R25:R26" si="17">H25/(H25+I25+J25+G25)*100</f>
        <v>18.362109192720485</v>
      </c>
      <c r="S25" s="83">
        <f t="shared" ref="S25:S26" si="18">I25/(I25+J25+H25+G25)*100</f>
        <v>35.067662155856276</v>
      </c>
      <c r="T25" s="83">
        <f t="shared" ref="T25:T26" si="19">J25/(J25+I25+H25+G25)*100</f>
        <v>42.767148856742878</v>
      </c>
    </row>
    <row r="26" spans="2:20">
      <c r="B26" s="9" t="s">
        <v>125</v>
      </c>
      <c r="C26" s="10">
        <v>53</v>
      </c>
      <c r="D26" s="10">
        <v>369</v>
      </c>
      <c r="E26" s="10">
        <v>763</v>
      </c>
      <c r="F26" s="54">
        <v>393</v>
      </c>
      <c r="G26" s="51">
        <v>25</v>
      </c>
      <c r="H26" s="10">
        <v>210</v>
      </c>
      <c r="I26" s="10">
        <v>666</v>
      </c>
      <c r="J26" s="10">
        <v>677</v>
      </c>
      <c r="L26" s="9" t="s">
        <v>125</v>
      </c>
      <c r="M26" s="83">
        <f t="shared" si="12"/>
        <v>3.3586818757921417</v>
      </c>
      <c r="N26" s="83">
        <f t="shared" si="13"/>
        <v>23.384030418250951</v>
      </c>
      <c r="O26" s="83">
        <f t="shared" si="14"/>
        <v>48.352344740177436</v>
      </c>
      <c r="P26" s="84">
        <f t="shared" si="15"/>
        <v>24.904942965779465</v>
      </c>
      <c r="Q26" s="85">
        <f t="shared" si="16"/>
        <v>1.5842839036755387</v>
      </c>
      <c r="R26" s="83">
        <f t="shared" si="17"/>
        <v>13.307984790874524</v>
      </c>
      <c r="S26" s="83">
        <f t="shared" si="18"/>
        <v>42.20532319391635</v>
      </c>
      <c r="T26" s="83">
        <f t="shared" si="19"/>
        <v>42.902408111533589</v>
      </c>
    </row>
  </sheetData>
  <mergeCells count="6">
    <mergeCell ref="Q7:T7"/>
    <mergeCell ref="C7:F7"/>
    <mergeCell ref="G7:J7"/>
    <mergeCell ref="B7:B8"/>
    <mergeCell ref="L7:L8"/>
    <mergeCell ref="M7:P7"/>
  </mergeCells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3.5703125" customWidth="1"/>
    <col min="4" max="4" width="10.85546875" bestFit="1" customWidth="1"/>
    <col min="5" max="5" width="11.7109375" bestFit="1" customWidth="1"/>
    <col min="6" max="6" width="11.28515625" customWidth="1"/>
    <col min="7" max="7" width="3.42578125" customWidth="1"/>
    <col min="8" max="8" width="28.28515625" customWidth="1"/>
    <col min="9" max="12" width="11.7109375" customWidth="1"/>
  </cols>
  <sheetData>
    <row r="1" spans="2:12" ht="18">
      <c r="B1" s="1" t="s">
        <v>8</v>
      </c>
    </row>
    <row r="2" spans="2:12" ht="18">
      <c r="B2" s="1" t="s">
        <v>130</v>
      </c>
    </row>
    <row r="3" spans="2:12">
      <c r="B3" s="82" t="s">
        <v>119</v>
      </c>
    </row>
    <row r="4" spans="2:12" ht="18" customHeight="1">
      <c r="B4" s="1" t="s">
        <v>58</v>
      </c>
      <c r="C4" s="1"/>
      <c r="D4" s="1"/>
      <c r="E4" s="1"/>
      <c r="F4" s="1"/>
    </row>
    <row r="5" spans="2:12" ht="4.5" customHeight="1"/>
    <row r="6" spans="2:12">
      <c r="B6" s="16" t="s">
        <v>44</v>
      </c>
      <c r="H6" s="16" t="s">
        <v>42</v>
      </c>
    </row>
    <row r="7" spans="2:12" ht="33.75">
      <c r="B7" s="3" t="s">
        <v>10</v>
      </c>
      <c r="C7" s="3" t="s">
        <v>46</v>
      </c>
      <c r="D7" s="3" t="s">
        <v>47</v>
      </c>
      <c r="E7" s="3" t="s">
        <v>48</v>
      </c>
      <c r="F7" s="3" t="s">
        <v>49</v>
      </c>
      <c r="H7" s="3" t="s">
        <v>10</v>
      </c>
      <c r="I7" s="3" t="s">
        <v>46</v>
      </c>
      <c r="J7" s="3" t="s">
        <v>47</v>
      </c>
      <c r="K7" s="3" t="s">
        <v>48</v>
      </c>
      <c r="L7" s="3" t="s">
        <v>49</v>
      </c>
    </row>
    <row r="8" spans="2:12">
      <c r="B8" s="4" t="s">
        <v>0</v>
      </c>
      <c r="C8" s="5"/>
      <c r="D8" s="5"/>
      <c r="E8" s="5"/>
      <c r="F8" s="5"/>
      <c r="H8" s="4" t="s">
        <v>0</v>
      </c>
      <c r="I8" s="5"/>
      <c r="J8" s="5"/>
      <c r="K8" s="5"/>
      <c r="L8" s="5"/>
    </row>
    <row r="9" spans="2:12">
      <c r="B9" s="6" t="s">
        <v>0</v>
      </c>
      <c r="C9" s="7">
        <v>4245</v>
      </c>
      <c r="D9" s="7">
        <v>192</v>
      </c>
      <c r="E9" s="7">
        <v>878</v>
      </c>
      <c r="F9" s="7">
        <v>549</v>
      </c>
      <c r="H9" s="6" t="s">
        <v>0</v>
      </c>
      <c r="I9" s="11">
        <f>C9/(C9+D9+E9+F9)*100</f>
        <v>72.390859481582538</v>
      </c>
      <c r="J9" s="11">
        <f>D9/(D9+E9+F9+C9)*100</f>
        <v>3.2742155525238745</v>
      </c>
      <c r="K9" s="11">
        <f>E9/(E9+F9+D9+C9)*100</f>
        <v>14.972714870395635</v>
      </c>
      <c r="L9" s="11">
        <f>F9/(F9+E9+D9+C9)*100</f>
        <v>9.3622100954979537</v>
      </c>
    </row>
    <row r="10" spans="2:12">
      <c r="B10" s="4" t="s">
        <v>19</v>
      </c>
      <c r="C10" s="8"/>
      <c r="D10" s="8"/>
      <c r="E10" s="8"/>
      <c r="F10" s="8"/>
      <c r="H10" s="4" t="s">
        <v>19</v>
      </c>
      <c r="I10" s="12"/>
      <c r="J10" s="12"/>
      <c r="K10" s="12"/>
      <c r="L10" s="12"/>
    </row>
    <row r="11" spans="2:12">
      <c r="B11" s="9" t="s">
        <v>1</v>
      </c>
      <c r="C11" s="10">
        <v>823</v>
      </c>
      <c r="D11" s="10">
        <v>34</v>
      </c>
      <c r="E11" s="10">
        <v>190</v>
      </c>
      <c r="F11" s="10">
        <v>136</v>
      </c>
      <c r="H11" s="9" t="s">
        <v>1</v>
      </c>
      <c r="I11" s="13">
        <f t="shared" ref="I11:I21" si="0">C11/(C11+D11+E11+F11)*100</f>
        <v>69.568892645815723</v>
      </c>
      <c r="J11" s="13">
        <f t="shared" ref="J11:J22" si="1">D11/(D11+E11+F11+C11)*100</f>
        <v>2.8740490278951816</v>
      </c>
      <c r="K11" s="13">
        <f t="shared" ref="K11:K22" si="2">E11/(E11+F11+D11+C11)*100</f>
        <v>16.060862214708369</v>
      </c>
      <c r="L11" s="13">
        <f t="shared" ref="L11:L22" si="3">F11/(F11+E11+D11+C11)*100</f>
        <v>11.496196111580726</v>
      </c>
    </row>
    <row r="12" spans="2:12">
      <c r="B12" s="9" t="s">
        <v>20</v>
      </c>
      <c r="C12" s="10">
        <v>1479</v>
      </c>
      <c r="D12" s="10">
        <v>63</v>
      </c>
      <c r="E12" s="10">
        <v>325</v>
      </c>
      <c r="F12" s="10">
        <v>206</v>
      </c>
      <c r="H12" s="9" t="s">
        <v>20</v>
      </c>
      <c r="I12" s="13">
        <f t="shared" si="0"/>
        <v>71.345875542691743</v>
      </c>
      <c r="J12" s="13">
        <f t="shared" si="1"/>
        <v>3.0390738060781479</v>
      </c>
      <c r="K12" s="13">
        <f t="shared" si="2"/>
        <v>15.677761698022191</v>
      </c>
      <c r="L12" s="13">
        <f t="shared" si="3"/>
        <v>9.9372889532079114</v>
      </c>
    </row>
    <row r="13" spans="2:12">
      <c r="B13" s="9" t="s">
        <v>21</v>
      </c>
      <c r="C13" s="10">
        <v>1306</v>
      </c>
      <c r="D13" s="10">
        <v>60</v>
      </c>
      <c r="E13" s="10">
        <v>252</v>
      </c>
      <c r="F13" s="10">
        <v>135</v>
      </c>
      <c r="H13" s="9" t="s">
        <v>21</v>
      </c>
      <c r="I13" s="13">
        <f t="shared" si="0"/>
        <v>74.500855675984027</v>
      </c>
      <c r="J13" s="13">
        <f t="shared" si="1"/>
        <v>3.4227039361095266</v>
      </c>
      <c r="K13" s="13">
        <f t="shared" si="2"/>
        <v>14.37535653166001</v>
      </c>
      <c r="L13" s="13">
        <f t="shared" si="3"/>
        <v>7.7010838562464352</v>
      </c>
    </row>
    <row r="14" spans="2:12">
      <c r="B14" s="9" t="s">
        <v>22</v>
      </c>
      <c r="C14" s="10">
        <v>637</v>
      </c>
      <c r="D14" s="10">
        <v>35</v>
      </c>
      <c r="E14" s="10">
        <v>111</v>
      </c>
      <c r="F14" s="10">
        <v>72</v>
      </c>
      <c r="H14" s="9" t="s">
        <v>22</v>
      </c>
      <c r="I14" s="13">
        <f t="shared" si="0"/>
        <v>74.502923976608187</v>
      </c>
      <c r="J14" s="13">
        <f t="shared" si="1"/>
        <v>4.0935672514619883</v>
      </c>
      <c r="K14" s="13">
        <f t="shared" si="2"/>
        <v>12.982456140350877</v>
      </c>
      <c r="L14" s="13">
        <f t="shared" si="3"/>
        <v>8.4210526315789469</v>
      </c>
    </row>
    <row r="15" spans="2:12">
      <c r="B15" s="4" t="s">
        <v>23</v>
      </c>
      <c r="C15" s="8"/>
      <c r="D15" s="8"/>
      <c r="E15" s="8"/>
      <c r="F15" s="8"/>
      <c r="H15" s="4" t="s">
        <v>23</v>
      </c>
      <c r="I15" s="8"/>
      <c r="J15" s="8"/>
      <c r="K15" s="8"/>
      <c r="L15" s="8"/>
    </row>
    <row r="16" spans="2:12">
      <c r="B16" s="9" t="s">
        <v>24</v>
      </c>
      <c r="C16" s="10">
        <v>1205</v>
      </c>
      <c r="D16" s="10">
        <v>63</v>
      </c>
      <c r="E16" s="10">
        <v>290</v>
      </c>
      <c r="F16" s="10">
        <v>128</v>
      </c>
      <c r="H16" s="9" t="s">
        <v>24</v>
      </c>
      <c r="I16" s="13">
        <f t="shared" si="0"/>
        <v>71.470937129300111</v>
      </c>
      <c r="J16" s="13">
        <f t="shared" si="1"/>
        <v>3.7366548042704624</v>
      </c>
      <c r="K16" s="13">
        <f t="shared" si="2"/>
        <v>17.200474495848162</v>
      </c>
      <c r="L16" s="13">
        <f t="shared" si="3"/>
        <v>7.5919335705812578</v>
      </c>
    </row>
    <row r="17" spans="2:12">
      <c r="B17" s="9" t="s">
        <v>25</v>
      </c>
      <c r="C17" s="10">
        <v>403</v>
      </c>
      <c r="D17" s="10">
        <v>1</v>
      </c>
      <c r="E17" s="10">
        <v>148</v>
      </c>
      <c r="F17" s="10">
        <v>90</v>
      </c>
      <c r="H17" s="9" t="s">
        <v>25</v>
      </c>
      <c r="I17" s="13">
        <f t="shared" si="0"/>
        <v>62.772585669781932</v>
      </c>
      <c r="J17" s="13">
        <f t="shared" si="1"/>
        <v>0.1557632398753894</v>
      </c>
      <c r="K17" s="13">
        <f t="shared" si="2"/>
        <v>23.052959501557631</v>
      </c>
      <c r="L17" s="13">
        <f t="shared" si="3"/>
        <v>14.018691588785046</v>
      </c>
    </row>
    <row r="18" spans="2:12">
      <c r="B18" s="9" t="s">
        <v>43</v>
      </c>
      <c r="C18" s="10">
        <v>1321</v>
      </c>
      <c r="D18" s="10">
        <v>108</v>
      </c>
      <c r="E18" s="10">
        <v>207</v>
      </c>
      <c r="F18" s="10">
        <v>143</v>
      </c>
      <c r="H18" s="9" t="s">
        <v>43</v>
      </c>
      <c r="I18" s="13">
        <f t="shared" si="0"/>
        <v>74.255199550309158</v>
      </c>
      <c r="J18" s="13">
        <f t="shared" si="1"/>
        <v>6.0708263069139967</v>
      </c>
      <c r="K18" s="13">
        <f t="shared" si="2"/>
        <v>11.635750421585159</v>
      </c>
      <c r="L18" s="13">
        <f t="shared" si="3"/>
        <v>8.0382237211916809</v>
      </c>
    </row>
    <row r="19" spans="2:12">
      <c r="B19" s="9" t="s">
        <v>27</v>
      </c>
      <c r="C19" s="10">
        <v>159</v>
      </c>
      <c r="D19" s="10">
        <v>6</v>
      </c>
      <c r="E19" s="10">
        <v>24</v>
      </c>
      <c r="F19" s="10">
        <v>11</v>
      </c>
      <c r="H19" s="9" t="s">
        <v>27</v>
      </c>
      <c r="I19" s="13">
        <f t="shared" si="0"/>
        <v>79.5</v>
      </c>
      <c r="J19" s="13">
        <f t="shared" si="1"/>
        <v>3</v>
      </c>
      <c r="K19" s="13">
        <f t="shared" si="2"/>
        <v>12</v>
      </c>
      <c r="L19" s="13">
        <f t="shared" si="3"/>
        <v>5.5</v>
      </c>
    </row>
    <row r="20" spans="2:12">
      <c r="B20" s="9" t="s">
        <v>28</v>
      </c>
      <c r="C20" s="10">
        <v>318</v>
      </c>
      <c r="D20" s="10">
        <v>2</v>
      </c>
      <c r="E20" s="10">
        <v>10</v>
      </c>
      <c r="F20" s="10">
        <v>29</v>
      </c>
      <c r="H20" s="9" t="s">
        <v>28</v>
      </c>
      <c r="I20" s="13">
        <f t="shared" si="0"/>
        <v>88.579387186629518</v>
      </c>
      <c r="J20" s="13">
        <f t="shared" si="1"/>
        <v>0.55710306406685239</v>
      </c>
      <c r="K20" s="13">
        <f t="shared" si="2"/>
        <v>2.785515320334262</v>
      </c>
      <c r="L20" s="13">
        <f t="shared" si="3"/>
        <v>8.0779944289693599</v>
      </c>
    </row>
    <row r="21" spans="2:12">
      <c r="B21" s="9" t="s">
        <v>29</v>
      </c>
      <c r="C21" s="10">
        <v>166</v>
      </c>
      <c r="D21" s="10">
        <v>0</v>
      </c>
      <c r="E21" s="10">
        <v>47</v>
      </c>
      <c r="F21" s="10">
        <v>23</v>
      </c>
      <c r="H21" s="9" t="s">
        <v>29</v>
      </c>
      <c r="I21" s="13">
        <f t="shared" si="0"/>
        <v>70.33898305084746</v>
      </c>
      <c r="J21" s="13">
        <f t="shared" si="1"/>
        <v>0</v>
      </c>
      <c r="K21" s="13">
        <f t="shared" si="2"/>
        <v>19.915254237288135</v>
      </c>
      <c r="L21" s="13">
        <f t="shared" si="3"/>
        <v>9.7457627118644066</v>
      </c>
    </row>
    <row r="22" spans="2:12">
      <c r="B22" s="9" t="s">
        <v>30</v>
      </c>
      <c r="C22" s="10">
        <v>673</v>
      </c>
      <c r="D22" s="10">
        <v>12</v>
      </c>
      <c r="E22" s="10">
        <v>152</v>
      </c>
      <c r="F22" s="10">
        <v>125</v>
      </c>
      <c r="H22" s="9" t="s">
        <v>30</v>
      </c>
      <c r="I22" s="13">
        <f>C22/(C22+D22+E22+F22)*100</f>
        <v>69.958419958419967</v>
      </c>
      <c r="J22" s="13">
        <f t="shared" si="1"/>
        <v>1.2474012474012475</v>
      </c>
      <c r="K22" s="13">
        <f t="shared" si="2"/>
        <v>15.800415800415802</v>
      </c>
      <c r="L22" s="13">
        <f t="shared" si="3"/>
        <v>12.993762993762994</v>
      </c>
    </row>
    <row r="23" spans="2:12">
      <c r="B23" s="4" t="s">
        <v>124</v>
      </c>
      <c r="C23" s="15"/>
      <c r="D23" s="15"/>
      <c r="E23" s="15"/>
      <c r="G23" s="4"/>
      <c r="H23" s="4" t="s">
        <v>124</v>
      </c>
      <c r="I23" s="72"/>
      <c r="J23" s="72"/>
      <c r="L23" s="4"/>
    </row>
    <row r="24" spans="2:12">
      <c r="B24" s="9" t="s">
        <v>126</v>
      </c>
      <c r="C24" s="10">
        <v>3101</v>
      </c>
      <c r="D24" s="10">
        <v>143</v>
      </c>
      <c r="E24" s="10">
        <v>651</v>
      </c>
      <c r="F24" s="10">
        <v>391</v>
      </c>
      <c r="H24" s="9" t="s">
        <v>126</v>
      </c>
      <c r="I24" s="83">
        <f t="shared" ref="I24:I25" si="4">C24/(C24+D24+E24+F24)*100</f>
        <v>72.351843210452643</v>
      </c>
      <c r="J24" s="83">
        <f t="shared" ref="J24:J25" si="5">D24/(D24+E24+F24+C24)*100</f>
        <v>3.3364442370508631</v>
      </c>
      <c r="K24" s="83">
        <f t="shared" ref="K24:K25" si="6">E24/(E24+F24+D24+C24)*100</f>
        <v>15.188987400839943</v>
      </c>
      <c r="L24" s="83">
        <f t="shared" ref="L24:L25" si="7">F24/(F24+E24+D24+C24)*100</f>
        <v>9.1227251516565566</v>
      </c>
    </row>
    <row r="25" spans="2:12">
      <c r="B25" s="9" t="s">
        <v>125</v>
      </c>
      <c r="C25" s="10">
        <v>1144</v>
      </c>
      <c r="D25" s="10">
        <v>49</v>
      </c>
      <c r="E25" s="10">
        <v>227</v>
      </c>
      <c r="F25" s="10">
        <v>158</v>
      </c>
      <c r="H25" s="9" t="s">
        <v>125</v>
      </c>
      <c r="I25" s="83">
        <f t="shared" si="4"/>
        <v>72.49683143219265</v>
      </c>
      <c r="J25" s="83">
        <f t="shared" si="5"/>
        <v>3.1051964512040557</v>
      </c>
      <c r="K25" s="83">
        <f t="shared" si="6"/>
        <v>14.38529784537389</v>
      </c>
      <c r="L25" s="83">
        <f t="shared" si="7"/>
        <v>10.012674271229404</v>
      </c>
    </row>
  </sheetData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12" width="12" customWidth="1"/>
    <col min="13" max="13" width="3.42578125" customWidth="1"/>
    <col min="14" max="14" width="28.28515625" customWidth="1"/>
  </cols>
  <sheetData>
    <row r="1" spans="2:24" ht="18">
      <c r="B1" s="1" t="s">
        <v>8</v>
      </c>
    </row>
    <row r="2" spans="2:24" ht="18">
      <c r="B2" s="1" t="s">
        <v>130</v>
      </c>
    </row>
    <row r="3" spans="2:24">
      <c r="B3" s="82" t="s">
        <v>119</v>
      </c>
    </row>
    <row r="4" spans="2:24" ht="18" customHeight="1">
      <c r="B4" s="1" t="s">
        <v>57</v>
      </c>
      <c r="C4" s="1"/>
      <c r="D4" s="1"/>
      <c r="E4" s="1"/>
      <c r="F4" s="1"/>
      <c r="G4" s="1"/>
      <c r="H4" s="1"/>
      <c r="I4" s="1"/>
      <c r="J4" s="1"/>
      <c r="K4" s="1"/>
      <c r="L4" s="1"/>
      <c r="N4" s="1"/>
    </row>
    <row r="5" spans="2:24" ht="4.5" customHeight="1"/>
    <row r="6" spans="2:24">
      <c r="B6" s="16" t="s">
        <v>44</v>
      </c>
      <c r="N6" s="16" t="s">
        <v>42</v>
      </c>
    </row>
    <row r="7" spans="2:24">
      <c r="B7" s="110" t="s">
        <v>10</v>
      </c>
      <c r="C7" s="110" t="s">
        <v>50</v>
      </c>
      <c r="D7" s="110"/>
      <c r="E7" s="110"/>
      <c r="F7" s="110"/>
      <c r="G7" s="111"/>
      <c r="H7" s="109" t="s">
        <v>51</v>
      </c>
      <c r="I7" s="110"/>
      <c r="J7" s="110"/>
      <c r="K7" s="110"/>
      <c r="L7" s="110"/>
      <c r="N7" s="110" t="s">
        <v>10</v>
      </c>
      <c r="O7" s="110" t="s">
        <v>50</v>
      </c>
      <c r="P7" s="110"/>
      <c r="Q7" s="110"/>
      <c r="R7" s="110"/>
      <c r="S7" s="111"/>
      <c r="T7" s="109" t="s">
        <v>51</v>
      </c>
      <c r="U7" s="110"/>
      <c r="V7" s="110"/>
      <c r="W7" s="110"/>
      <c r="X7" s="110"/>
    </row>
    <row r="8" spans="2:24" ht="33.75">
      <c r="B8" s="112"/>
      <c r="C8" s="80" t="s">
        <v>52</v>
      </c>
      <c r="D8" s="80" t="s">
        <v>53</v>
      </c>
      <c r="E8" s="80" t="s">
        <v>54</v>
      </c>
      <c r="F8" s="80" t="s">
        <v>55</v>
      </c>
      <c r="G8" s="17" t="s">
        <v>56</v>
      </c>
      <c r="H8" s="20" t="s">
        <v>52</v>
      </c>
      <c r="I8" s="80" t="s">
        <v>53</v>
      </c>
      <c r="J8" s="80" t="s">
        <v>54</v>
      </c>
      <c r="K8" s="80" t="s">
        <v>55</v>
      </c>
      <c r="L8" s="80" t="s">
        <v>56</v>
      </c>
      <c r="N8" s="112"/>
      <c r="O8" s="80" t="s">
        <v>52</v>
      </c>
      <c r="P8" s="80" t="s">
        <v>53</v>
      </c>
      <c r="Q8" s="80" t="s">
        <v>54</v>
      </c>
      <c r="R8" s="80" t="s">
        <v>55</v>
      </c>
      <c r="S8" s="27" t="s">
        <v>56</v>
      </c>
      <c r="T8" s="79" t="s">
        <v>52</v>
      </c>
      <c r="U8" s="80" t="s">
        <v>53</v>
      </c>
      <c r="V8" s="80" t="s">
        <v>54</v>
      </c>
      <c r="W8" s="80" t="s">
        <v>55</v>
      </c>
      <c r="X8" s="80" t="s">
        <v>56</v>
      </c>
    </row>
    <row r="9" spans="2:24">
      <c r="B9" s="4" t="s">
        <v>0</v>
      </c>
      <c r="C9" s="5"/>
      <c r="D9" s="5"/>
      <c r="E9" s="5"/>
      <c r="F9" s="5"/>
      <c r="G9" s="5"/>
      <c r="H9" s="21"/>
      <c r="I9" s="5"/>
      <c r="J9" s="5"/>
      <c r="K9" s="5"/>
      <c r="L9" s="5"/>
      <c r="N9" s="4" t="s">
        <v>0</v>
      </c>
      <c r="O9" s="5"/>
      <c r="P9" s="5"/>
      <c r="Q9" s="5"/>
      <c r="R9" s="5"/>
      <c r="S9" s="28"/>
      <c r="T9" s="5"/>
      <c r="U9" s="5"/>
      <c r="V9" s="5"/>
      <c r="W9" s="5"/>
      <c r="X9" s="5"/>
    </row>
    <row r="10" spans="2:24">
      <c r="B10" s="6" t="s">
        <v>0</v>
      </c>
      <c r="C10" s="7">
        <v>322</v>
      </c>
      <c r="D10" s="7">
        <v>779</v>
      </c>
      <c r="E10" s="7">
        <v>1045</v>
      </c>
      <c r="F10" s="7">
        <v>726</v>
      </c>
      <c r="G10" s="18">
        <v>1373</v>
      </c>
      <c r="H10" s="22">
        <v>81</v>
      </c>
      <c r="I10" s="7">
        <v>68</v>
      </c>
      <c r="J10" s="7">
        <v>22</v>
      </c>
      <c r="K10" s="7">
        <v>7</v>
      </c>
      <c r="L10" s="7">
        <v>14</v>
      </c>
      <c r="N10" s="6" t="s">
        <v>0</v>
      </c>
      <c r="O10" s="11">
        <f>C10/(C10+D10+E10+F10+G10)*100</f>
        <v>7.5853945818610127</v>
      </c>
      <c r="P10" s="11">
        <f>D10/(D10+E10+F10+G10+C10)*100</f>
        <v>18.3510011778563</v>
      </c>
      <c r="Q10" s="11">
        <f>E10/(E10+F10+G10+C10+D10)*100</f>
        <v>24.617196702002357</v>
      </c>
      <c r="R10" s="11">
        <f>F10/(F10+G10+E10+D10+C10)*100</f>
        <v>17.102473498233213</v>
      </c>
      <c r="S10" s="29">
        <f>G10/(G10+C10+D10+E10+F10)*100</f>
        <v>32.34393404004711</v>
      </c>
      <c r="T10" s="25">
        <f>H10/(H10+I10+J10+K10+L10)*100</f>
        <v>42.1875</v>
      </c>
      <c r="U10" s="11">
        <f>I10/(I10+J10+K10+L10+H10)*100</f>
        <v>35.416666666666671</v>
      </c>
      <c r="V10" s="11">
        <f>J10/(J10+K10+L10+H10+I10)*100</f>
        <v>11.458333333333332</v>
      </c>
      <c r="W10" s="11">
        <f>K10/(K10+L10+J10+I10+H10)*100</f>
        <v>3.6458333333333335</v>
      </c>
      <c r="X10" s="11">
        <f>L10/(L10+H10+I10+J10+K10)*100</f>
        <v>7.291666666666667</v>
      </c>
    </row>
    <row r="11" spans="2:24">
      <c r="B11" s="4" t="s">
        <v>19</v>
      </c>
      <c r="C11" s="8"/>
      <c r="D11" s="8"/>
      <c r="E11" s="8"/>
      <c r="F11" s="8"/>
      <c r="G11" s="8"/>
      <c r="H11" s="23"/>
      <c r="I11" s="8"/>
      <c r="J11" s="8"/>
      <c r="K11" s="8"/>
      <c r="L11" s="8"/>
      <c r="N11" s="4" t="s">
        <v>19</v>
      </c>
      <c r="O11" s="12"/>
      <c r="P11" s="12"/>
      <c r="Q11" s="12"/>
      <c r="R11" s="12"/>
      <c r="S11" s="30"/>
      <c r="T11" s="12"/>
      <c r="U11" s="12"/>
      <c r="V11" s="12"/>
      <c r="W11" s="12"/>
      <c r="X11" s="12"/>
    </row>
    <row r="12" spans="2:24">
      <c r="B12" s="9" t="s">
        <v>1</v>
      </c>
      <c r="C12" s="10">
        <v>41</v>
      </c>
      <c r="D12" s="10">
        <v>109</v>
      </c>
      <c r="E12" s="10">
        <v>197</v>
      </c>
      <c r="F12" s="10">
        <v>122</v>
      </c>
      <c r="G12" s="19">
        <v>354</v>
      </c>
      <c r="H12" s="24">
        <v>12</v>
      </c>
      <c r="I12" s="10">
        <v>7</v>
      </c>
      <c r="J12" s="10">
        <v>6</v>
      </c>
      <c r="K12" s="10">
        <v>2</v>
      </c>
      <c r="L12" s="10">
        <v>7</v>
      </c>
      <c r="N12" s="9" t="s">
        <v>1</v>
      </c>
      <c r="O12" s="13">
        <f t="shared" ref="O12:O15" si="0">C12/(C12+D12+E12+F12+G12)*100</f>
        <v>4.9817739975698663</v>
      </c>
      <c r="P12" s="13">
        <f t="shared" ref="P12:P15" si="1">D12/(D12+E12+F12+G12+C12)*100</f>
        <v>13.244228432563791</v>
      </c>
      <c r="Q12" s="13">
        <f t="shared" ref="Q12:Q15" si="2">E12/(E12+F12+G12+C12+D12)*100</f>
        <v>23.93681652490887</v>
      </c>
      <c r="R12" s="13">
        <f t="shared" ref="R12:R15" si="3">F12/(F12+G12+E12+D12+C12)*100</f>
        <v>14.823815309842042</v>
      </c>
      <c r="S12" s="31">
        <f t="shared" ref="S12:S15" si="4">G12/(G12+C12+D12+E12+F12)*100</f>
        <v>43.013365735115435</v>
      </c>
      <c r="T12" s="26">
        <f t="shared" ref="T12:T15" si="5">H12/(H12+I12+J12+K12+L12)*100</f>
        <v>35.294117647058826</v>
      </c>
      <c r="U12" s="13">
        <f t="shared" ref="U12:U15" si="6">I12/(I12+J12+K12+L12+H12)*100</f>
        <v>20.588235294117645</v>
      </c>
      <c r="V12" s="13">
        <f t="shared" ref="V12:V15" si="7">J12/(J12+K12+L12+H12+I12)*100</f>
        <v>17.647058823529413</v>
      </c>
      <c r="W12" s="13">
        <f t="shared" ref="W12:W15" si="8">K12/(K12+L12+J12+I12+H12)*100</f>
        <v>5.8823529411764701</v>
      </c>
      <c r="X12" s="13">
        <f t="shared" ref="X12:X15" si="9">L12/(L12+H12+I12+J12+K12)*100</f>
        <v>20.588235294117645</v>
      </c>
    </row>
    <row r="13" spans="2:24">
      <c r="B13" s="9" t="s">
        <v>20</v>
      </c>
      <c r="C13" s="10">
        <v>102</v>
      </c>
      <c r="D13" s="10">
        <v>258</v>
      </c>
      <c r="E13" s="10">
        <v>404</v>
      </c>
      <c r="F13" s="10">
        <v>254</v>
      </c>
      <c r="G13" s="19">
        <v>461</v>
      </c>
      <c r="H13" s="24">
        <v>21</v>
      </c>
      <c r="I13" s="10">
        <v>26</v>
      </c>
      <c r="J13" s="10">
        <v>9</v>
      </c>
      <c r="K13" s="10">
        <v>3</v>
      </c>
      <c r="L13" s="10">
        <v>4</v>
      </c>
      <c r="N13" s="9" t="s">
        <v>20</v>
      </c>
      <c r="O13" s="13">
        <f t="shared" si="0"/>
        <v>6.8965517241379306</v>
      </c>
      <c r="P13" s="13">
        <f t="shared" si="1"/>
        <v>17.444219066937119</v>
      </c>
      <c r="Q13" s="13">
        <f t="shared" si="2"/>
        <v>27.315753887762</v>
      </c>
      <c r="R13" s="13">
        <f t="shared" si="3"/>
        <v>17.173766058147397</v>
      </c>
      <c r="S13" s="31">
        <f t="shared" si="4"/>
        <v>31.169709263015548</v>
      </c>
      <c r="T13" s="26">
        <f t="shared" si="5"/>
        <v>33.333333333333329</v>
      </c>
      <c r="U13" s="13">
        <f t="shared" si="6"/>
        <v>41.269841269841265</v>
      </c>
      <c r="V13" s="13">
        <f t="shared" si="7"/>
        <v>14.285714285714285</v>
      </c>
      <c r="W13" s="13">
        <f t="shared" si="8"/>
        <v>4.7619047619047619</v>
      </c>
      <c r="X13" s="13">
        <f t="shared" si="9"/>
        <v>6.3492063492063489</v>
      </c>
    </row>
    <row r="14" spans="2:24">
      <c r="B14" s="9" t="s">
        <v>21</v>
      </c>
      <c r="C14" s="10">
        <v>102</v>
      </c>
      <c r="D14" s="10">
        <v>290</v>
      </c>
      <c r="E14" s="10">
        <v>306</v>
      </c>
      <c r="F14" s="10">
        <v>226</v>
      </c>
      <c r="G14" s="19">
        <v>382</v>
      </c>
      <c r="H14" s="24">
        <v>27</v>
      </c>
      <c r="I14" s="10">
        <v>22</v>
      </c>
      <c r="J14" s="10">
        <v>6</v>
      </c>
      <c r="K14" s="10">
        <v>2</v>
      </c>
      <c r="L14" s="10">
        <v>3</v>
      </c>
      <c r="N14" s="9" t="s">
        <v>21</v>
      </c>
      <c r="O14" s="13">
        <f t="shared" si="0"/>
        <v>7.8101071975497707</v>
      </c>
      <c r="P14" s="13">
        <f t="shared" si="1"/>
        <v>22.2052067381317</v>
      </c>
      <c r="Q14" s="13">
        <f t="shared" si="2"/>
        <v>23.43032159264931</v>
      </c>
      <c r="R14" s="13">
        <f t="shared" si="3"/>
        <v>17.304747320061256</v>
      </c>
      <c r="S14" s="31">
        <f t="shared" si="4"/>
        <v>29.249617151607964</v>
      </c>
      <c r="T14" s="26">
        <f t="shared" si="5"/>
        <v>45</v>
      </c>
      <c r="U14" s="13">
        <f t="shared" si="6"/>
        <v>36.666666666666664</v>
      </c>
      <c r="V14" s="13">
        <f t="shared" si="7"/>
        <v>10</v>
      </c>
      <c r="W14" s="13">
        <f t="shared" si="8"/>
        <v>3.3333333333333335</v>
      </c>
      <c r="X14" s="13">
        <f t="shared" si="9"/>
        <v>5</v>
      </c>
    </row>
    <row r="15" spans="2:24">
      <c r="B15" s="9" t="s">
        <v>22</v>
      </c>
      <c r="C15" s="10">
        <v>77</v>
      </c>
      <c r="D15" s="10">
        <v>122</v>
      </c>
      <c r="E15" s="10">
        <v>138</v>
      </c>
      <c r="F15" s="10">
        <v>124</v>
      </c>
      <c r="G15" s="19">
        <v>176</v>
      </c>
      <c r="H15" s="24">
        <v>21</v>
      </c>
      <c r="I15" s="10">
        <v>13</v>
      </c>
      <c r="J15" s="10">
        <v>1</v>
      </c>
      <c r="K15" s="10">
        <v>0</v>
      </c>
      <c r="L15" s="10">
        <v>0</v>
      </c>
      <c r="N15" s="9" t="s">
        <v>22</v>
      </c>
      <c r="O15" s="13">
        <f t="shared" si="0"/>
        <v>12.087912087912088</v>
      </c>
      <c r="P15" s="13">
        <f t="shared" si="1"/>
        <v>19.15227629513344</v>
      </c>
      <c r="Q15" s="13">
        <f t="shared" si="2"/>
        <v>21.664050235478808</v>
      </c>
      <c r="R15" s="13">
        <f t="shared" si="3"/>
        <v>19.46624803767661</v>
      </c>
      <c r="S15" s="31">
        <f t="shared" si="4"/>
        <v>27.629513343799054</v>
      </c>
      <c r="T15" s="26">
        <f t="shared" si="5"/>
        <v>60</v>
      </c>
      <c r="U15" s="13">
        <f t="shared" si="6"/>
        <v>37.142857142857146</v>
      </c>
      <c r="V15" s="13">
        <f t="shared" si="7"/>
        <v>2.8571428571428572</v>
      </c>
      <c r="W15" s="13">
        <f t="shared" si="8"/>
        <v>0</v>
      </c>
      <c r="X15" s="13">
        <f t="shared" si="9"/>
        <v>0</v>
      </c>
    </row>
    <row r="16" spans="2:24">
      <c r="B16" s="4" t="s">
        <v>23</v>
      </c>
      <c r="C16" s="8"/>
      <c r="D16" s="8"/>
      <c r="E16" s="8"/>
      <c r="F16" s="8"/>
      <c r="G16" s="8"/>
      <c r="H16" s="23"/>
      <c r="I16" s="8"/>
      <c r="J16" s="8"/>
      <c r="K16" s="8"/>
      <c r="L16" s="8"/>
      <c r="N16" s="4" t="s">
        <v>23</v>
      </c>
      <c r="O16" s="12"/>
      <c r="P16" s="12"/>
      <c r="Q16" s="12"/>
      <c r="R16" s="12"/>
      <c r="S16" s="30"/>
      <c r="T16" s="12"/>
      <c r="U16" s="12"/>
      <c r="V16" s="12"/>
      <c r="W16" s="12"/>
      <c r="X16" s="12"/>
    </row>
    <row r="17" spans="2:24">
      <c r="B17" s="9" t="s">
        <v>24</v>
      </c>
      <c r="C17" s="10">
        <v>104</v>
      </c>
      <c r="D17" s="10">
        <v>248</v>
      </c>
      <c r="E17" s="10">
        <v>323</v>
      </c>
      <c r="F17" s="10">
        <v>220</v>
      </c>
      <c r="G17" s="19">
        <v>310</v>
      </c>
      <c r="H17" s="24">
        <v>30</v>
      </c>
      <c r="I17" s="10">
        <v>19</v>
      </c>
      <c r="J17" s="10">
        <v>5</v>
      </c>
      <c r="K17" s="10">
        <v>4</v>
      </c>
      <c r="L17" s="10">
        <v>5</v>
      </c>
      <c r="N17" s="9" t="s">
        <v>24</v>
      </c>
      <c r="O17" s="13">
        <f t="shared" ref="O17:O22" si="10">C17/(C17+D17+E17+F17+G17)*100</f>
        <v>8.6307053941908709</v>
      </c>
      <c r="P17" s="13">
        <f t="shared" ref="P17:P23" si="11">D17/(D17+E17+F17+G17+C17)*100</f>
        <v>20.580912863070537</v>
      </c>
      <c r="Q17" s="13">
        <f t="shared" ref="Q17:Q23" si="12">E17/(E17+F17+G17+C17+D17)*100</f>
        <v>26.804979253112034</v>
      </c>
      <c r="R17" s="13">
        <f t="shared" ref="R17:R23" si="13">F17/(F17+G17+E17+D17+C17)*100</f>
        <v>18.257261410788381</v>
      </c>
      <c r="S17" s="31">
        <f t="shared" ref="S17:S23" si="14">G17/(G17+C17+D17+E17+F17)*100</f>
        <v>25.726141078838172</v>
      </c>
      <c r="T17" s="26">
        <f t="shared" ref="T17:T23" si="15">H17/(H17+I17+J17+K17+L17)*100</f>
        <v>47.619047619047613</v>
      </c>
      <c r="U17" s="13">
        <f t="shared" ref="U17:U23" si="16">I17/(I17+J17+K17+L17+H17)*100</f>
        <v>30.158730158730158</v>
      </c>
      <c r="V17" s="13">
        <f t="shared" ref="V17:V23" si="17">J17/(J17+K17+L17+H17+I17)*100</f>
        <v>7.9365079365079358</v>
      </c>
      <c r="W17" s="13">
        <f t="shared" ref="W17:W23" si="18">K17/(K17+L17+J17+I17+H17)*100</f>
        <v>6.3492063492063489</v>
      </c>
      <c r="X17" s="13">
        <f t="shared" ref="X17:X23" si="19">L17/(L17+H17+I17+J17+K17)*100</f>
        <v>7.9365079365079358</v>
      </c>
    </row>
    <row r="18" spans="2:24">
      <c r="B18" s="9" t="s">
        <v>25</v>
      </c>
      <c r="C18" s="10">
        <v>46</v>
      </c>
      <c r="D18" s="10">
        <v>114</v>
      </c>
      <c r="E18" s="10">
        <v>109</v>
      </c>
      <c r="F18" s="10">
        <v>71</v>
      </c>
      <c r="G18" s="19">
        <v>63</v>
      </c>
      <c r="H18" s="24">
        <v>0</v>
      </c>
      <c r="I18" s="10">
        <v>1</v>
      </c>
      <c r="J18" s="10">
        <v>0</v>
      </c>
      <c r="K18" s="10">
        <v>0</v>
      </c>
      <c r="L18" s="10">
        <v>0</v>
      </c>
      <c r="N18" s="9" t="s">
        <v>25</v>
      </c>
      <c r="O18" s="13">
        <f t="shared" si="10"/>
        <v>11.41439205955335</v>
      </c>
      <c r="P18" s="13">
        <f t="shared" si="11"/>
        <v>28.287841191066999</v>
      </c>
      <c r="Q18" s="13">
        <f t="shared" si="12"/>
        <v>27.04714640198511</v>
      </c>
      <c r="R18" s="13">
        <f t="shared" si="13"/>
        <v>17.617866004962778</v>
      </c>
      <c r="S18" s="31">
        <f t="shared" si="14"/>
        <v>15.632754342431761</v>
      </c>
      <c r="T18" s="26">
        <f t="shared" si="15"/>
        <v>0</v>
      </c>
      <c r="U18" s="13">
        <f t="shared" si="16"/>
        <v>100</v>
      </c>
      <c r="V18" s="13">
        <f t="shared" si="17"/>
        <v>0</v>
      </c>
      <c r="W18" s="13">
        <f t="shared" si="18"/>
        <v>0</v>
      </c>
      <c r="X18" s="13">
        <f t="shared" si="19"/>
        <v>0</v>
      </c>
    </row>
    <row r="19" spans="2:24">
      <c r="B19" s="9" t="s">
        <v>43</v>
      </c>
      <c r="C19" s="10">
        <v>82</v>
      </c>
      <c r="D19" s="10">
        <v>234</v>
      </c>
      <c r="E19" s="10">
        <v>350</v>
      </c>
      <c r="F19" s="10">
        <v>240</v>
      </c>
      <c r="G19" s="19">
        <v>415</v>
      </c>
      <c r="H19" s="24">
        <v>39</v>
      </c>
      <c r="I19" s="10">
        <v>43</v>
      </c>
      <c r="J19" s="10">
        <v>16</v>
      </c>
      <c r="K19" s="10">
        <v>3</v>
      </c>
      <c r="L19" s="10">
        <v>7</v>
      </c>
      <c r="N19" s="9" t="s">
        <v>43</v>
      </c>
      <c r="O19" s="13">
        <f t="shared" si="10"/>
        <v>6.2074186222558669</v>
      </c>
      <c r="P19" s="13">
        <f t="shared" si="11"/>
        <v>17.713853141559426</v>
      </c>
      <c r="Q19" s="13">
        <f t="shared" si="12"/>
        <v>26.495079485238453</v>
      </c>
      <c r="R19" s="13">
        <f t="shared" si="13"/>
        <v>18.168054504163514</v>
      </c>
      <c r="S19" s="31">
        <f t="shared" si="14"/>
        <v>31.415594246782742</v>
      </c>
      <c r="T19" s="26">
        <f t="shared" si="15"/>
        <v>36.111111111111107</v>
      </c>
      <c r="U19" s="13">
        <f t="shared" si="16"/>
        <v>39.814814814814817</v>
      </c>
      <c r="V19" s="13">
        <f t="shared" si="17"/>
        <v>14.814814814814813</v>
      </c>
      <c r="W19" s="13">
        <f t="shared" si="18"/>
        <v>2.7777777777777777</v>
      </c>
      <c r="X19" s="13">
        <f t="shared" si="19"/>
        <v>6.481481481481481</v>
      </c>
    </row>
    <row r="20" spans="2:24">
      <c r="B20" s="9" t="s">
        <v>27</v>
      </c>
      <c r="C20" s="10">
        <v>16</v>
      </c>
      <c r="D20" s="10">
        <v>21</v>
      </c>
      <c r="E20" s="10">
        <v>35</v>
      </c>
      <c r="F20" s="10">
        <v>22</v>
      </c>
      <c r="G20" s="19">
        <v>65</v>
      </c>
      <c r="H20" s="24">
        <v>4</v>
      </c>
      <c r="I20" s="10">
        <v>2</v>
      </c>
      <c r="J20" s="10">
        <v>0</v>
      </c>
      <c r="K20" s="10">
        <v>0</v>
      </c>
      <c r="L20" s="10">
        <v>0</v>
      </c>
      <c r="N20" s="9" t="s">
        <v>27</v>
      </c>
      <c r="O20" s="13">
        <f t="shared" si="10"/>
        <v>10.062893081761008</v>
      </c>
      <c r="P20" s="13">
        <f t="shared" si="11"/>
        <v>13.20754716981132</v>
      </c>
      <c r="Q20" s="13">
        <f t="shared" si="12"/>
        <v>22.012578616352201</v>
      </c>
      <c r="R20" s="13">
        <f t="shared" si="13"/>
        <v>13.836477987421384</v>
      </c>
      <c r="S20" s="31">
        <f t="shared" si="14"/>
        <v>40.880503144654092</v>
      </c>
      <c r="T20" s="26">
        <f t="shared" si="15"/>
        <v>66.666666666666657</v>
      </c>
      <c r="U20" s="13">
        <f t="shared" si="16"/>
        <v>33.333333333333329</v>
      </c>
      <c r="V20" s="13">
        <f t="shared" si="17"/>
        <v>0</v>
      </c>
      <c r="W20" s="13">
        <f t="shared" si="18"/>
        <v>0</v>
      </c>
      <c r="X20" s="13">
        <f t="shared" si="19"/>
        <v>0</v>
      </c>
    </row>
    <row r="21" spans="2:24">
      <c r="B21" s="9" t="s">
        <v>28</v>
      </c>
      <c r="C21" s="10">
        <v>10</v>
      </c>
      <c r="D21" s="10">
        <v>20</v>
      </c>
      <c r="E21" s="10">
        <v>27</v>
      </c>
      <c r="F21" s="10">
        <v>37</v>
      </c>
      <c r="G21" s="19">
        <v>224</v>
      </c>
      <c r="H21" s="24">
        <v>1</v>
      </c>
      <c r="I21" s="10">
        <v>0</v>
      </c>
      <c r="J21" s="10">
        <v>0</v>
      </c>
      <c r="K21" s="10">
        <v>0</v>
      </c>
      <c r="L21" s="10">
        <v>1</v>
      </c>
      <c r="N21" s="9" t="s">
        <v>28</v>
      </c>
      <c r="O21" s="13">
        <f t="shared" si="10"/>
        <v>3.1446540880503147</v>
      </c>
      <c r="P21" s="13">
        <f t="shared" si="11"/>
        <v>6.2893081761006293</v>
      </c>
      <c r="Q21" s="13">
        <f t="shared" si="12"/>
        <v>8.4905660377358494</v>
      </c>
      <c r="R21" s="13">
        <f t="shared" si="13"/>
        <v>11.635220125786164</v>
      </c>
      <c r="S21" s="31">
        <f t="shared" si="14"/>
        <v>70.440251572327043</v>
      </c>
      <c r="T21" s="26">
        <f t="shared" si="15"/>
        <v>50</v>
      </c>
      <c r="U21" s="13">
        <f t="shared" si="16"/>
        <v>0</v>
      </c>
      <c r="V21" s="13">
        <f t="shared" si="17"/>
        <v>0</v>
      </c>
      <c r="W21" s="13">
        <f t="shared" si="18"/>
        <v>0</v>
      </c>
      <c r="X21" s="13">
        <f t="shared" si="19"/>
        <v>50</v>
      </c>
    </row>
    <row r="22" spans="2:24">
      <c r="B22" s="9" t="s">
        <v>29</v>
      </c>
      <c r="C22" s="10">
        <v>17</v>
      </c>
      <c r="D22" s="10">
        <v>34</v>
      </c>
      <c r="E22" s="10">
        <v>40</v>
      </c>
      <c r="F22" s="10">
        <v>29</v>
      </c>
      <c r="G22" s="19">
        <v>46</v>
      </c>
      <c r="H22" s="24">
        <v>0</v>
      </c>
      <c r="I22" s="10">
        <v>0</v>
      </c>
      <c r="J22" s="10">
        <v>0</v>
      </c>
      <c r="K22" s="10">
        <v>0</v>
      </c>
      <c r="L22" s="10">
        <v>0</v>
      </c>
      <c r="N22" s="9" t="s">
        <v>29</v>
      </c>
      <c r="O22" s="13">
        <f t="shared" si="10"/>
        <v>10.240963855421686</v>
      </c>
      <c r="P22" s="13">
        <f t="shared" si="11"/>
        <v>20.481927710843372</v>
      </c>
      <c r="Q22" s="13">
        <f t="shared" si="12"/>
        <v>24.096385542168676</v>
      </c>
      <c r="R22" s="13">
        <f>F22/(F22+G22+E22+D22+C22)*100</f>
        <v>17.46987951807229</v>
      </c>
      <c r="S22" s="31">
        <f t="shared" si="14"/>
        <v>27.710843373493976</v>
      </c>
      <c r="T22" s="26" t="e">
        <f t="shared" si="15"/>
        <v>#DIV/0!</v>
      </c>
      <c r="U22" s="13" t="e">
        <f t="shared" si="16"/>
        <v>#DIV/0!</v>
      </c>
      <c r="V22" s="13" t="e">
        <f t="shared" si="17"/>
        <v>#DIV/0!</v>
      </c>
      <c r="W22" s="13" t="e">
        <f t="shared" si="18"/>
        <v>#DIV/0!</v>
      </c>
      <c r="X22" s="13" t="e">
        <f t="shared" si="19"/>
        <v>#DIV/0!</v>
      </c>
    </row>
    <row r="23" spans="2:24">
      <c r="B23" s="9" t="s">
        <v>30</v>
      </c>
      <c r="C23" s="10">
        <v>47</v>
      </c>
      <c r="D23" s="10">
        <v>108</v>
      </c>
      <c r="E23" s="10">
        <v>161</v>
      </c>
      <c r="F23" s="10">
        <v>107</v>
      </c>
      <c r="G23" s="19">
        <v>250</v>
      </c>
      <c r="H23" s="24">
        <v>7</v>
      </c>
      <c r="I23" s="10">
        <v>3</v>
      </c>
      <c r="J23" s="10">
        <v>1</v>
      </c>
      <c r="K23" s="10">
        <v>0</v>
      </c>
      <c r="L23" s="10">
        <v>1</v>
      </c>
      <c r="N23" s="9" t="s">
        <v>30</v>
      </c>
      <c r="O23" s="13">
        <f>C23/(C23+D23+E23+F23+G23)*100</f>
        <v>6.9836552748885588</v>
      </c>
      <c r="P23" s="13">
        <f t="shared" si="11"/>
        <v>16.047548291233284</v>
      </c>
      <c r="Q23" s="13">
        <f t="shared" si="12"/>
        <v>23.922734026745914</v>
      </c>
      <c r="R23" s="13">
        <f t="shared" si="13"/>
        <v>15.89895988112927</v>
      </c>
      <c r="S23" s="31">
        <f t="shared" si="14"/>
        <v>37.147102526002975</v>
      </c>
      <c r="T23" s="26">
        <f t="shared" si="15"/>
        <v>58.333333333333336</v>
      </c>
      <c r="U23" s="13">
        <f t="shared" si="16"/>
        <v>25</v>
      </c>
      <c r="V23" s="13">
        <f t="shared" si="17"/>
        <v>8.3333333333333321</v>
      </c>
      <c r="W23" s="13">
        <f t="shared" si="18"/>
        <v>0</v>
      </c>
      <c r="X23" s="13">
        <f t="shared" si="19"/>
        <v>8.3333333333333321</v>
      </c>
    </row>
    <row r="24" spans="2:24">
      <c r="B24" s="4" t="s">
        <v>124</v>
      </c>
      <c r="C24" s="15"/>
      <c r="D24" s="15"/>
      <c r="E24" s="15"/>
      <c r="G24" s="4"/>
      <c r="H24" s="4"/>
      <c r="I24" s="72"/>
      <c r="J24" s="72"/>
      <c r="L24" s="4"/>
      <c r="N24" s="4" t="s">
        <v>124</v>
      </c>
      <c r="O24" s="15"/>
      <c r="P24" s="15"/>
      <c r="Q24" s="15"/>
      <c r="S24" s="4"/>
      <c r="T24" s="4"/>
      <c r="U24" s="72"/>
      <c r="V24" s="72"/>
      <c r="X24" s="4"/>
    </row>
    <row r="25" spans="2:24">
      <c r="B25" s="9" t="s">
        <v>126</v>
      </c>
      <c r="C25" s="10">
        <v>231</v>
      </c>
      <c r="D25" s="10">
        <v>555</v>
      </c>
      <c r="E25" s="10">
        <v>754</v>
      </c>
      <c r="F25" s="10">
        <v>507</v>
      </c>
      <c r="G25" s="19">
        <v>1054</v>
      </c>
      <c r="H25" s="24">
        <v>59</v>
      </c>
      <c r="I25" s="10">
        <v>48</v>
      </c>
      <c r="J25" s="10">
        <v>20</v>
      </c>
      <c r="K25" s="10">
        <v>6</v>
      </c>
      <c r="L25" s="10">
        <v>10</v>
      </c>
      <c r="N25" s="9" t="s">
        <v>126</v>
      </c>
      <c r="O25" s="83">
        <f t="shared" ref="O25:O26" si="20">C25/(C25+D25+E25+F25+G25)*100</f>
        <v>7.4492099322799099</v>
      </c>
      <c r="P25" s="83">
        <f t="shared" ref="P25:P26" si="21">D25/(D25+E25+F25+G25+C25)*100</f>
        <v>17.897452434698486</v>
      </c>
      <c r="Q25" s="83">
        <f t="shared" ref="Q25:Q26" si="22">E25/(E25+F25+G25+C25+D25)*100</f>
        <v>24.314737181554339</v>
      </c>
      <c r="R25" s="83">
        <f t="shared" ref="R25:R26" si="23">F25/(F25+G25+E25+D25+C25)*100</f>
        <v>16.3495646565624</v>
      </c>
      <c r="S25" s="84">
        <f t="shared" ref="S25:S26" si="24">G25/(G25+C25+D25+E25+F25)*100</f>
        <v>33.989035794904872</v>
      </c>
      <c r="T25" s="85">
        <f t="shared" ref="T25:T26" si="25">H25/(H25+I25+J25+K25+L25)*100</f>
        <v>41.25874125874126</v>
      </c>
      <c r="U25" s="83">
        <f t="shared" ref="U25:U26" si="26">I25/(I25+J25+K25+L25+H25)*100</f>
        <v>33.566433566433567</v>
      </c>
      <c r="V25" s="83">
        <f t="shared" ref="V25:V26" si="27">J25/(J25+K25+L25+H25+I25)*100</f>
        <v>13.986013986013987</v>
      </c>
      <c r="W25" s="83">
        <f t="shared" ref="W25:W26" si="28">K25/(K25+L25+J25+I25+H25)*100</f>
        <v>4.1958041958041958</v>
      </c>
      <c r="X25" s="83">
        <f t="shared" ref="X25:X26" si="29">L25/(L25+H25+I25+J25+K25)*100</f>
        <v>6.9930069930069934</v>
      </c>
    </row>
    <row r="26" spans="2:24">
      <c r="B26" s="9" t="s">
        <v>125</v>
      </c>
      <c r="C26" s="10">
        <v>91</v>
      </c>
      <c r="D26" s="10">
        <v>224</v>
      </c>
      <c r="E26" s="10">
        <v>291</v>
      </c>
      <c r="F26" s="10">
        <v>219</v>
      </c>
      <c r="G26" s="19">
        <v>319</v>
      </c>
      <c r="H26" s="24">
        <v>22</v>
      </c>
      <c r="I26" s="10">
        <v>20</v>
      </c>
      <c r="J26" s="10">
        <v>2</v>
      </c>
      <c r="K26" s="10">
        <v>1</v>
      </c>
      <c r="L26" s="10">
        <v>4</v>
      </c>
      <c r="N26" s="9" t="s">
        <v>125</v>
      </c>
      <c r="O26" s="83">
        <f t="shared" si="20"/>
        <v>7.9545454545454541</v>
      </c>
      <c r="P26" s="83">
        <f t="shared" si="21"/>
        <v>19.58041958041958</v>
      </c>
      <c r="Q26" s="83">
        <f t="shared" si="22"/>
        <v>25.437062937062937</v>
      </c>
      <c r="R26" s="83">
        <f t="shared" si="23"/>
        <v>19.143356643356643</v>
      </c>
      <c r="S26" s="84">
        <f t="shared" si="24"/>
        <v>27.884615384615387</v>
      </c>
      <c r="T26" s="85">
        <f t="shared" si="25"/>
        <v>44.897959183673471</v>
      </c>
      <c r="U26" s="83">
        <f t="shared" si="26"/>
        <v>40.816326530612244</v>
      </c>
      <c r="V26" s="83">
        <f t="shared" si="27"/>
        <v>4.0816326530612246</v>
      </c>
      <c r="W26" s="83">
        <f t="shared" si="28"/>
        <v>2.0408163265306123</v>
      </c>
      <c r="X26" s="83">
        <f t="shared" si="29"/>
        <v>8.1632653061224492</v>
      </c>
    </row>
  </sheetData>
  <mergeCells count="6">
    <mergeCell ref="T7:X7"/>
    <mergeCell ref="O7:S7"/>
    <mergeCell ref="B7:B8"/>
    <mergeCell ref="C7:G7"/>
    <mergeCell ref="H7:L7"/>
    <mergeCell ref="N7:N8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1.7109375" customWidth="1"/>
    <col min="23" max="23" width="3.42578125" customWidth="1"/>
    <col min="24" max="24" width="27.7109375" customWidth="1"/>
    <col min="25" max="44" width="8.7109375" customWidth="1"/>
  </cols>
  <sheetData>
    <row r="1" spans="2:44" ht="18">
      <c r="B1" s="1" t="s">
        <v>8</v>
      </c>
    </row>
    <row r="2" spans="2:44" ht="18">
      <c r="B2" s="1" t="s">
        <v>130</v>
      </c>
    </row>
    <row r="3" spans="2:44">
      <c r="B3" s="82" t="s">
        <v>119</v>
      </c>
    </row>
    <row r="4" spans="2:44" ht="18" customHeight="1">
      <c r="B4" s="1" t="s">
        <v>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/>
    <row r="6" spans="2:44" ht="15" customHeight="1">
      <c r="B6" s="16" t="s">
        <v>44</v>
      </c>
      <c r="X6" s="16" t="s">
        <v>42</v>
      </c>
    </row>
    <row r="7" spans="2:44" ht="15" customHeight="1">
      <c r="B7" s="110" t="s">
        <v>10</v>
      </c>
      <c r="C7" s="110" t="s">
        <v>59</v>
      </c>
      <c r="D7" s="110"/>
      <c r="E7" s="110"/>
      <c r="F7" s="110"/>
      <c r="G7" s="122"/>
      <c r="H7" s="109" t="s">
        <v>60</v>
      </c>
      <c r="I7" s="110"/>
      <c r="J7" s="110"/>
      <c r="K7" s="110"/>
      <c r="L7" s="117"/>
      <c r="M7" s="123" t="s">
        <v>61</v>
      </c>
      <c r="N7" s="110"/>
      <c r="O7" s="110"/>
      <c r="P7" s="110"/>
      <c r="Q7" s="124"/>
      <c r="R7" s="121" t="s">
        <v>62</v>
      </c>
      <c r="S7" s="110"/>
      <c r="T7" s="110"/>
      <c r="U7" s="110"/>
      <c r="V7" s="110"/>
      <c r="X7" s="113" t="s">
        <v>10</v>
      </c>
      <c r="Y7" s="111" t="s">
        <v>59</v>
      </c>
      <c r="Z7" s="115"/>
      <c r="AA7" s="115"/>
      <c r="AB7" s="115"/>
      <c r="AC7" s="116"/>
      <c r="AD7" s="109" t="s">
        <v>60</v>
      </c>
      <c r="AE7" s="110"/>
      <c r="AF7" s="110"/>
      <c r="AG7" s="110"/>
      <c r="AH7" s="117"/>
      <c r="AI7" s="118" t="s">
        <v>61</v>
      </c>
      <c r="AJ7" s="115"/>
      <c r="AK7" s="115"/>
      <c r="AL7" s="115"/>
      <c r="AM7" s="119"/>
      <c r="AN7" s="120" t="s">
        <v>62</v>
      </c>
      <c r="AO7" s="115"/>
      <c r="AP7" s="115"/>
      <c r="AQ7" s="115"/>
      <c r="AR7" s="121"/>
    </row>
    <row r="8" spans="2:44" ht="45">
      <c r="B8" s="112"/>
      <c r="C8" s="80" t="s">
        <v>63</v>
      </c>
      <c r="D8" s="80" t="s">
        <v>64</v>
      </c>
      <c r="E8" s="80" t="s">
        <v>65</v>
      </c>
      <c r="F8" s="80" t="s">
        <v>49</v>
      </c>
      <c r="G8" s="27" t="s">
        <v>66</v>
      </c>
      <c r="H8" s="20" t="s">
        <v>63</v>
      </c>
      <c r="I8" s="80" t="s">
        <v>64</v>
      </c>
      <c r="J8" s="80" t="s">
        <v>65</v>
      </c>
      <c r="K8" s="80" t="s">
        <v>49</v>
      </c>
      <c r="L8" s="32" t="s">
        <v>66</v>
      </c>
      <c r="M8" s="40" t="s">
        <v>63</v>
      </c>
      <c r="N8" s="80" t="s">
        <v>64</v>
      </c>
      <c r="O8" s="80" t="s">
        <v>65</v>
      </c>
      <c r="P8" s="80" t="s">
        <v>49</v>
      </c>
      <c r="Q8" s="41" t="s">
        <v>66</v>
      </c>
      <c r="R8" s="79" t="s">
        <v>63</v>
      </c>
      <c r="S8" s="80" t="s">
        <v>64</v>
      </c>
      <c r="T8" s="80" t="s">
        <v>65</v>
      </c>
      <c r="U8" s="80" t="s">
        <v>49</v>
      </c>
      <c r="V8" s="80" t="s">
        <v>66</v>
      </c>
      <c r="X8" s="114"/>
      <c r="Y8" s="80" t="s">
        <v>63</v>
      </c>
      <c r="Z8" s="80" t="s">
        <v>64</v>
      </c>
      <c r="AA8" s="80" t="s">
        <v>65</v>
      </c>
      <c r="AB8" s="80" t="s">
        <v>49</v>
      </c>
      <c r="AC8" s="27" t="s">
        <v>66</v>
      </c>
      <c r="AD8" s="20" t="s">
        <v>63</v>
      </c>
      <c r="AE8" s="80" t="s">
        <v>64</v>
      </c>
      <c r="AF8" s="80" t="s">
        <v>65</v>
      </c>
      <c r="AG8" s="80" t="s">
        <v>49</v>
      </c>
      <c r="AH8" s="32" t="s">
        <v>66</v>
      </c>
      <c r="AI8" s="40" t="s">
        <v>63</v>
      </c>
      <c r="AJ8" s="80" t="s">
        <v>64</v>
      </c>
      <c r="AK8" s="80" t="s">
        <v>65</v>
      </c>
      <c r="AL8" s="80" t="s">
        <v>49</v>
      </c>
      <c r="AM8" s="41" t="s">
        <v>66</v>
      </c>
      <c r="AN8" s="79" t="s">
        <v>63</v>
      </c>
      <c r="AO8" s="80" t="s">
        <v>64</v>
      </c>
      <c r="AP8" s="80" t="s">
        <v>65</v>
      </c>
      <c r="AQ8" s="80" t="s">
        <v>49</v>
      </c>
      <c r="AR8" s="80" t="s">
        <v>66</v>
      </c>
    </row>
    <row r="9" spans="2:44">
      <c r="B9" s="4" t="s">
        <v>0</v>
      </c>
      <c r="C9" s="5"/>
      <c r="D9" s="5"/>
      <c r="E9" s="5"/>
      <c r="F9" s="5"/>
      <c r="G9" s="28"/>
      <c r="H9" s="21"/>
      <c r="I9" s="5"/>
      <c r="J9" s="5"/>
      <c r="K9" s="5"/>
      <c r="L9" s="33"/>
      <c r="M9" s="42"/>
      <c r="N9" s="5"/>
      <c r="O9" s="5"/>
      <c r="P9" s="5"/>
      <c r="Q9" s="43"/>
      <c r="R9" s="5"/>
      <c r="S9" s="5"/>
      <c r="T9" s="5"/>
      <c r="U9" s="5"/>
      <c r="V9" s="5"/>
      <c r="X9" s="4" t="s">
        <v>0</v>
      </c>
      <c r="Y9" s="5"/>
      <c r="Z9" s="5"/>
      <c r="AA9" s="5"/>
      <c r="AB9" s="5"/>
      <c r="AC9" s="28"/>
      <c r="AD9" s="21"/>
      <c r="AE9" s="5"/>
      <c r="AF9" s="5"/>
      <c r="AG9" s="5"/>
      <c r="AH9" s="33"/>
      <c r="AI9" s="42"/>
      <c r="AJ9" s="5"/>
      <c r="AK9" s="5"/>
      <c r="AL9" s="5"/>
      <c r="AM9" s="43"/>
      <c r="AN9" s="5"/>
      <c r="AO9" s="5"/>
      <c r="AP9" s="5"/>
      <c r="AQ9" s="5"/>
      <c r="AR9" s="5"/>
    </row>
    <row r="10" spans="2:44">
      <c r="B10" s="6" t="s">
        <v>0</v>
      </c>
      <c r="C10" s="7">
        <v>3127</v>
      </c>
      <c r="D10" s="7">
        <v>716</v>
      </c>
      <c r="E10" s="7">
        <v>156</v>
      </c>
      <c r="F10" s="7">
        <v>91</v>
      </c>
      <c r="G10" s="52">
        <v>155</v>
      </c>
      <c r="H10" s="22">
        <v>446</v>
      </c>
      <c r="I10" s="7">
        <v>1043</v>
      </c>
      <c r="J10" s="7">
        <v>1418</v>
      </c>
      <c r="K10" s="7">
        <v>154</v>
      </c>
      <c r="L10" s="55">
        <v>1184</v>
      </c>
      <c r="M10" s="58">
        <v>1268</v>
      </c>
      <c r="N10" s="7">
        <v>1216</v>
      </c>
      <c r="O10" s="7">
        <v>742</v>
      </c>
      <c r="P10" s="7">
        <v>181</v>
      </c>
      <c r="Q10" s="59">
        <v>838</v>
      </c>
      <c r="R10" s="50">
        <v>3293</v>
      </c>
      <c r="S10" s="7">
        <v>468</v>
      </c>
      <c r="T10" s="7">
        <v>123</v>
      </c>
      <c r="U10" s="7">
        <v>76</v>
      </c>
      <c r="V10" s="7">
        <v>285</v>
      </c>
      <c r="X10" s="6" t="s">
        <v>0</v>
      </c>
      <c r="Y10" s="11">
        <f>C10/(C10+D10+E10+F10+G10)*100</f>
        <v>73.663133097762071</v>
      </c>
      <c r="Z10" s="11">
        <f>D10/(D10+E10+F10+G10+C10)*100</f>
        <v>16.866902237926972</v>
      </c>
      <c r="AA10" s="11">
        <f>E10/(E10+F10+G10+D10+C10)*100</f>
        <v>3.6749116607773851</v>
      </c>
      <c r="AB10" s="11">
        <f>F10/(F10+G10+E10+D10+C10)*100</f>
        <v>2.1436984687868081</v>
      </c>
      <c r="AC10" s="29">
        <f>G10/(G10+F10+E10+D10+C10)*100</f>
        <v>3.6513545347467611</v>
      </c>
      <c r="AD10" s="34">
        <f>H10/(H10+I10+J10+K10+L10)*100</f>
        <v>10.506478209658422</v>
      </c>
      <c r="AE10" s="11">
        <f>I10/(I10+J10+K10+L10+H10)*100</f>
        <v>24.570082449941108</v>
      </c>
      <c r="AF10" s="11">
        <f>J10/(J10+K10+L10+I10+H10)*100</f>
        <v>33.404004711425209</v>
      </c>
      <c r="AG10" s="11">
        <f>K10/(K10+L10+J10+I10+H10)*100</f>
        <v>3.6277974087161367</v>
      </c>
      <c r="AH10" s="35">
        <f>L10/(L10+K10+J10+I10+H10)*100</f>
        <v>27.891637220259131</v>
      </c>
      <c r="AI10" s="44">
        <f>M10/(M10+N10+O10+P10+Q10)*100</f>
        <v>29.870435806831569</v>
      </c>
      <c r="AJ10" s="11">
        <f>N10/(N10+O10+P10+Q10+M10)*100</f>
        <v>28.645465253239106</v>
      </c>
      <c r="AK10" s="11">
        <f>O10/(O10+P10+Q10+N10+M10)*100</f>
        <v>17.479387514723204</v>
      </c>
      <c r="AL10" s="11">
        <f>P10/(P10+Q10+O10+N10+M10)*100</f>
        <v>4.2638398115429919</v>
      </c>
      <c r="AM10" s="45">
        <f>Q10/(Q10+P10+O10+N10+M10)*100</f>
        <v>19.740871613663131</v>
      </c>
      <c r="AN10" s="25">
        <f>R10/(R10+S10+T10+U10+V10)*100</f>
        <v>77.573616018845698</v>
      </c>
      <c r="AO10" s="11">
        <f>S10/(S10+T10+U10+V10+R10)*100</f>
        <v>11.024734982332156</v>
      </c>
      <c r="AP10" s="11">
        <f>T10/(T10+U10+V10+S10+R10)*100</f>
        <v>2.8975265017667842</v>
      </c>
      <c r="AQ10" s="11">
        <f>U10/(U10+V10+T10+S10+R10)*100</f>
        <v>1.7903415783274441</v>
      </c>
      <c r="AR10" s="11">
        <f>V10/(V10+U10+T10+S10+R10)*100</f>
        <v>6.7137809187279158</v>
      </c>
    </row>
    <row r="11" spans="2:44">
      <c r="B11" s="4" t="s">
        <v>19</v>
      </c>
      <c r="C11" s="8"/>
      <c r="D11" s="8"/>
      <c r="E11" s="8"/>
      <c r="F11" s="8"/>
      <c r="G11" s="53"/>
      <c r="H11" s="23"/>
      <c r="I11" s="8"/>
      <c r="J11" s="8"/>
      <c r="K11" s="8"/>
      <c r="L11" s="56"/>
      <c r="M11" s="60"/>
      <c r="N11" s="8"/>
      <c r="O11" s="8"/>
      <c r="P11" s="8"/>
      <c r="Q11" s="61"/>
      <c r="R11" s="8"/>
      <c r="S11" s="8"/>
      <c r="T11" s="8"/>
      <c r="U11" s="8"/>
      <c r="V11" s="8"/>
      <c r="X11" s="4" t="s">
        <v>19</v>
      </c>
      <c r="Y11" s="12"/>
      <c r="Z11" s="12"/>
      <c r="AA11" s="12"/>
      <c r="AB11" s="12"/>
      <c r="AC11" s="30"/>
      <c r="AD11" s="36"/>
      <c r="AE11" s="12"/>
      <c r="AF11" s="12"/>
      <c r="AG11" s="12"/>
      <c r="AH11" s="37"/>
      <c r="AI11" s="46"/>
      <c r="AJ11" s="12"/>
      <c r="AK11" s="12"/>
      <c r="AL11" s="12"/>
      <c r="AM11" s="47"/>
      <c r="AN11" s="12"/>
      <c r="AO11" s="12"/>
      <c r="AP11" s="12"/>
      <c r="AQ11" s="12"/>
      <c r="AR11" s="12"/>
    </row>
    <row r="12" spans="2:44">
      <c r="B12" s="9" t="s">
        <v>1</v>
      </c>
      <c r="C12" s="10">
        <v>668</v>
      </c>
      <c r="D12" s="10">
        <v>91</v>
      </c>
      <c r="E12" s="10">
        <v>17</v>
      </c>
      <c r="F12" s="10">
        <v>19</v>
      </c>
      <c r="G12" s="54">
        <v>28</v>
      </c>
      <c r="H12" s="24">
        <v>89</v>
      </c>
      <c r="I12" s="10">
        <v>140</v>
      </c>
      <c r="J12" s="10">
        <v>248</v>
      </c>
      <c r="K12" s="10">
        <v>25</v>
      </c>
      <c r="L12" s="57">
        <v>321</v>
      </c>
      <c r="M12" s="62">
        <v>241</v>
      </c>
      <c r="N12" s="10">
        <v>184</v>
      </c>
      <c r="O12" s="10">
        <v>143</v>
      </c>
      <c r="P12" s="10">
        <v>36</v>
      </c>
      <c r="Q12" s="63">
        <v>219</v>
      </c>
      <c r="R12" s="51">
        <v>643</v>
      </c>
      <c r="S12" s="10">
        <v>77</v>
      </c>
      <c r="T12" s="10">
        <v>14</v>
      </c>
      <c r="U12" s="10">
        <v>16</v>
      </c>
      <c r="V12" s="10">
        <v>73</v>
      </c>
      <c r="X12" s="9" t="s">
        <v>1</v>
      </c>
      <c r="Y12" s="13">
        <f t="shared" ref="Y12:Y23" si="0">C12/(C12+D12+E12+F12+G12)*100</f>
        <v>81.166464155528544</v>
      </c>
      <c r="Z12" s="13">
        <f t="shared" ref="Z12:Z23" si="1">D12/(D12+E12+F12+G12+C12)*100</f>
        <v>11.057108140947753</v>
      </c>
      <c r="AA12" s="13">
        <f t="shared" ref="AA12:AA23" si="2">E12/(E12+F12+G12+D12+C12)*100</f>
        <v>2.0656136087484813</v>
      </c>
      <c r="AB12" s="13">
        <f t="shared" ref="AB12:AB23" si="3">F12/(F12+G12+E12+D12+C12)*100</f>
        <v>2.3086269744835968</v>
      </c>
      <c r="AC12" s="31">
        <f t="shared" ref="AC12:AC23" si="4">G12/(G12+F12+E12+D12+C12)*100</f>
        <v>3.4021871202916159</v>
      </c>
      <c r="AD12" s="38">
        <f t="shared" ref="AD12:AD23" si="5">H12/(H12+I12+J12+K12+L12)*100</f>
        <v>10.814094775212636</v>
      </c>
      <c r="AE12" s="13">
        <f t="shared" ref="AE12:AE23" si="6">I12/(I12+J12+K12+L12+H12)*100</f>
        <v>17.01093560145808</v>
      </c>
      <c r="AF12" s="13">
        <f t="shared" ref="AF12:AF23" si="7">J12/(J12+K12+L12+I12+H12)*100</f>
        <v>30.133657351154312</v>
      </c>
      <c r="AG12" s="13">
        <f t="shared" ref="AG12:AG23" si="8">K12/(K12+L12+J12+I12+H12)*100</f>
        <v>3.0376670716889427</v>
      </c>
      <c r="AH12" s="39">
        <f t="shared" ref="AH12:AH23" si="9">L12/(L12+K12+J12+I12+H12)*100</f>
        <v>39.003645200486027</v>
      </c>
      <c r="AI12" s="48">
        <f t="shared" ref="AI12:AI23" si="10">M12/(M12+N12+O12+P12+Q12)*100</f>
        <v>29.283110571081412</v>
      </c>
      <c r="AJ12" s="13">
        <f t="shared" ref="AJ12:AJ23" si="11">N12/(N12+O12+P12+Q12+M12)*100</f>
        <v>22.357229647630618</v>
      </c>
      <c r="AK12" s="13">
        <f t="shared" ref="AK12:AK23" si="12">O12/(O12+P12+Q12+N12+M12)*100</f>
        <v>17.375455650060754</v>
      </c>
      <c r="AL12" s="13">
        <f t="shared" ref="AL12:AL23" si="13">P12/(P12+Q12+O12+N12+M12)*100</f>
        <v>4.3742405832320781</v>
      </c>
      <c r="AM12" s="49">
        <f t="shared" ref="AM12:AM23" si="14">Q12/(Q12+P12+O12+N12+M12)*100</f>
        <v>26.609963547995143</v>
      </c>
      <c r="AN12" s="26">
        <f t="shared" ref="AN12:AN23" si="15">R12/(R12+S12+T12+U12+V12)*100</f>
        <v>78.128797083839601</v>
      </c>
      <c r="AO12" s="13">
        <f t="shared" ref="AO12:AO23" si="16">S12/(S12+T12+U12+V12+R12)*100</f>
        <v>9.3560145808019435</v>
      </c>
      <c r="AP12" s="13">
        <f t="shared" ref="AP12:AP23" si="17">T12/(T12+U12+V12+S12+R12)*100</f>
        <v>1.7010935601458079</v>
      </c>
      <c r="AQ12" s="13">
        <f t="shared" ref="AQ12:AQ23" si="18">U12/(U12+V12+T12+S12+R12)*100</f>
        <v>1.9441069258809234</v>
      </c>
      <c r="AR12" s="13">
        <f t="shared" ref="AR12:AR23" si="19">V12/(V12+U12+T12+S12+R12)*100</f>
        <v>8.8699878493317126</v>
      </c>
    </row>
    <row r="13" spans="2:44">
      <c r="B13" s="9" t="s">
        <v>20</v>
      </c>
      <c r="C13" s="10">
        <v>1076</v>
      </c>
      <c r="D13" s="10">
        <v>254</v>
      </c>
      <c r="E13" s="10">
        <v>53</v>
      </c>
      <c r="F13" s="10">
        <v>33</v>
      </c>
      <c r="G13" s="54">
        <v>63</v>
      </c>
      <c r="H13" s="24">
        <v>157</v>
      </c>
      <c r="I13" s="10">
        <v>344</v>
      </c>
      <c r="J13" s="10">
        <v>489</v>
      </c>
      <c r="K13" s="10">
        <v>52</v>
      </c>
      <c r="L13" s="57">
        <v>437</v>
      </c>
      <c r="M13" s="62">
        <v>458</v>
      </c>
      <c r="N13" s="10">
        <v>439</v>
      </c>
      <c r="O13" s="10">
        <v>230</v>
      </c>
      <c r="P13" s="10">
        <v>56</v>
      </c>
      <c r="Q13" s="63">
        <v>296</v>
      </c>
      <c r="R13" s="51">
        <v>1151</v>
      </c>
      <c r="S13" s="10">
        <v>164</v>
      </c>
      <c r="T13" s="10">
        <v>37</v>
      </c>
      <c r="U13" s="10">
        <v>29</v>
      </c>
      <c r="V13" s="10">
        <v>98</v>
      </c>
      <c r="X13" s="9" t="s">
        <v>20</v>
      </c>
      <c r="Y13" s="13">
        <f t="shared" si="0"/>
        <v>72.751859364435433</v>
      </c>
      <c r="Z13" s="13">
        <f t="shared" si="1"/>
        <v>17.173766058147397</v>
      </c>
      <c r="AA13" s="13">
        <f t="shared" si="2"/>
        <v>3.583502366463827</v>
      </c>
      <c r="AB13" s="13">
        <f t="shared" si="3"/>
        <v>2.2312373225152129</v>
      </c>
      <c r="AC13" s="31">
        <f t="shared" si="4"/>
        <v>4.2596348884381339</v>
      </c>
      <c r="AD13" s="38">
        <f t="shared" si="5"/>
        <v>10.615280594996619</v>
      </c>
      <c r="AE13" s="13">
        <f t="shared" si="6"/>
        <v>23.258958755916158</v>
      </c>
      <c r="AF13" s="13">
        <f t="shared" si="7"/>
        <v>33.062880324543606</v>
      </c>
      <c r="AG13" s="13">
        <f t="shared" si="8"/>
        <v>3.5158891142663959</v>
      </c>
      <c r="AH13" s="39">
        <f t="shared" si="9"/>
        <v>29.546991210277213</v>
      </c>
      <c r="AI13" s="48">
        <f t="shared" si="10"/>
        <v>30.966869506423262</v>
      </c>
      <c r="AJ13" s="13">
        <f t="shared" si="11"/>
        <v>29.682217714672078</v>
      </c>
      <c r="AK13" s="13">
        <f t="shared" si="12"/>
        <v>15.55104800540906</v>
      </c>
      <c r="AL13" s="13">
        <f t="shared" si="13"/>
        <v>3.7863421230561189</v>
      </c>
      <c r="AM13" s="49">
        <f t="shared" si="14"/>
        <v>20.013522650439487</v>
      </c>
      <c r="AN13" s="26">
        <f t="shared" si="15"/>
        <v>77.822853279242736</v>
      </c>
      <c r="AO13" s="13">
        <f t="shared" si="16"/>
        <v>11.088573360378634</v>
      </c>
      <c r="AP13" s="13">
        <f t="shared" si="17"/>
        <v>2.5016903313049359</v>
      </c>
      <c r="AQ13" s="13">
        <f t="shared" si="18"/>
        <v>1.9607843137254901</v>
      </c>
      <c r="AR13" s="13">
        <f t="shared" si="19"/>
        <v>6.626098715348208</v>
      </c>
    </row>
    <row r="14" spans="2:44">
      <c r="B14" s="9" t="s">
        <v>21</v>
      </c>
      <c r="C14" s="10">
        <v>925</v>
      </c>
      <c r="D14" s="10">
        <v>248</v>
      </c>
      <c r="E14" s="10">
        <v>61</v>
      </c>
      <c r="F14" s="10">
        <v>27</v>
      </c>
      <c r="G14" s="54">
        <v>45</v>
      </c>
      <c r="H14" s="24">
        <v>131</v>
      </c>
      <c r="I14" s="10">
        <v>371</v>
      </c>
      <c r="J14" s="10">
        <v>456</v>
      </c>
      <c r="K14" s="10">
        <v>49</v>
      </c>
      <c r="L14" s="57">
        <v>299</v>
      </c>
      <c r="M14" s="62">
        <v>384</v>
      </c>
      <c r="N14" s="10">
        <v>394</v>
      </c>
      <c r="O14" s="10">
        <v>246</v>
      </c>
      <c r="P14" s="10">
        <v>63</v>
      </c>
      <c r="Q14" s="63">
        <v>219</v>
      </c>
      <c r="R14" s="51">
        <v>1007</v>
      </c>
      <c r="S14" s="10">
        <v>159</v>
      </c>
      <c r="T14" s="10">
        <v>44</v>
      </c>
      <c r="U14" s="10">
        <v>19</v>
      </c>
      <c r="V14" s="10">
        <v>77</v>
      </c>
      <c r="X14" s="9" t="s">
        <v>21</v>
      </c>
      <c r="Y14" s="13">
        <f t="shared" si="0"/>
        <v>70.826952526799388</v>
      </c>
      <c r="Z14" s="13">
        <f t="shared" si="1"/>
        <v>18.989280245022972</v>
      </c>
      <c r="AA14" s="13">
        <f t="shared" si="2"/>
        <v>4.6707503828483921</v>
      </c>
      <c r="AB14" s="13">
        <f t="shared" si="3"/>
        <v>2.0673813169984685</v>
      </c>
      <c r="AC14" s="31">
        <f t="shared" si="4"/>
        <v>3.4456355283307807</v>
      </c>
      <c r="AD14" s="38">
        <f t="shared" si="5"/>
        <v>10.03062787136294</v>
      </c>
      <c r="AE14" s="13">
        <f t="shared" si="6"/>
        <v>28.407350689127103</v>
      </c>
      <c r="AF14" s="13">
        <f t="shared" si="7"/>
        <v>34.915773353751916</v>
      </c>
      <c r="AG14" s="13">
        <f t="shared" si="8"/>
        <v>3.7519142419601836</v>
      </c>
      <c r="AH14" s="39">
        <f t="shared" si="9"/>
        <v>22.894333843797856</v>
      </c>
      <c r="AI14" s="48">
        <f t="shared" si="10"/>
        <v>29.402756508422666</v>
      </c>
      <c r="AJ14" s="13">
        <f t="shared" si="11"/>
        <v>30.168453292496171</v>
      </c>
      <c r="AK14" s="13">
        <f t="shared" si="12"/>
        <v>18.83614088820827</v>
      </c>
      <c r="AL14" s="13">
        <f t="shared" si="13"/>
        <v>4.8238897396630929</v>
      </c>
      <c r="AM14" s="49">
        <f t="shared" si="14"/>
        <v>16.768759571209802</v>
      </c>
      <c r="AN14" s="26">
        <f t="shared" si="15"/>
        <v>77.105666156202147</v>
      </c>
      <c r="AO14" s="13">
        <f t="shared" si="16"/>
        <v>12.174578866768758</v>
      </c>
      <c r="AP14" s="13">
        <f t="shared" si="17"/>
        <v>3.3690658499234303</v>
      </c>
      <c r="AQ14" s="13">
        <f t="shared" si="18"/>
        <v>1.454823889739663</v>
      </c>
      <c r="AR14" s="13">
        <f t="shared" si="19"/>
        <v>5.895865237366003</v>
      </c>
    </row>
    <row r="15" spans="2:44">
      <c r="B15" s="9" t="s">
        <v>22</v>
      </c>
      <c r="C15" s="10">
        <v>458</v>
      </c>
      <c r="D15" s="10">
        <v>123</v>
      </c>
      <c r="E15" s="10">
        <v>25</v>
      </c>
      <c r="F15" s="10">
        <v>12</v>
      </c>
      <c r="G15" s="54">
        <v>19</v>
      </c>
      <c r="H15" s="24">
        <v>69</v>
      </c>
      <c r="I15" s="10">
        <v>188</v>
      </c>
      <c r="J15" s="10">
        <v>225</v>
      </c>
      <c r="K15" s="10">
        <v>28</v>
      </c>
      <c r="L15" s="57">
        <v>127</v>
      </c>
      <c r="M15" s="62">
        <v>185</v>
      </c>
      <c r="N15" s="10">
        <v>199</v>
      </c>
      <c r="O15" s="10">
        <v>123</v>
      </c>
      <c r="P15" s="10">
        <v>26</v>
      </c>
      <c r="Q15" s="63">
        <v>104</v>
      </c>
      <c r="R15" s="51">
        <v>492</v>
      </c>
      <c r="S15" s="10">
        <v>68</v>
      </c>
      <c r="T15" s="10">
        <v>28</v>
      </c>
      <c r="U15" s="10">
        <v>12</v>
      </c>
      <c r="V15" s="10">
        <v>37</v>
      </c>
      <c r="X15" s="9" t="s">
        <v>22</v>
      </c>
      <c r="Y15" s="13">
        <f t="shared" si="0"/>
        <v>71.899529042386192</v>
      </c>
      <c r="Z15" s="13">
        <f t="shared" si="1"/>
        <v>19.309262166405023</v>
      </c>
      <c r="AA15" s="13">
        <f t="shared" si="2"/>
        <v>3.9246467817896389</v>
      </c>
      <c r="AB15" s="13">
        <f t="shared" si="3"/>
        <v>1.8838304552590266</v>
      </c>
      <c r="AC15" s="31">
        <f t="shared" si="4"/>
        <v>2.9827315541601256</v>
      </c>
      <c r="AD15" s="38">
        <f t="shared" si="5"/>
        <v>10.832025117739404</v>
      </c>
      <c r="AE15" s="13">
        <f t="shared" si="6"/>
        <v>29.513343799058084</v>
      </c>
      <c r="AF15" s="13">
        <f t="shared" si="7"/>
        <v>35.321821036106748</v>
      </c>
      <c r="AG15" s="13">
        <f t="shared" si="8"/>
        <v>4.395604395604396</v>
      </c>
      <c r="AH15" s="39">
        <f t="shared" si="9"/>
        <v>19.937205651491364</v>
      </c>
      <c r="AI15" s="48">
        <f t="shared" si="10"/>
        <v>29.04238618524333</v>
      </c>
      <c r="AJ15" s="13">
        <f t="shared" si="11"/>
        <v>31.240188383045524</v>
      </c>
      <c r="AK15" s="13">
        <f t="shared" si="12"/>
        <v>19.309262166405023</v>
      </c>
      <c r="AL15" s="13">
        <f t="shared" si="13"/>
        <v>4.0816326530612246</v>
      </c>
      <c r="AM15" s="49">
        <f t="shared" si="14"/>
        <v>16.326530612244898</v>
      </c>
      <c r="AN15" s="26">
        <f t="shared" si="15"/>
        <v>77.237048665620094</v>
      </c>
      <c r="AO15" s="13">
        <f t="shared" si="16"/>
        <v>10.675039246467819</v>
      </c>
      <c r="AP15" s="13">
        <f t="shared" si="17"/>
        <v>4.395604395604396</v>
      </c>
      <c r="AQ15" s="13">
        <f t="shared" si="18"/>
        <v>1.8838304552590266</v>
      </c>
      <c r="AR15" s="13">
        <f t="shared" si="19"/>
        <v>5.8084772370486659</v>
      </c>
    </row>
    <row r="16" spans="2:44">
      <c r="B16" s="4" t="s">
        <v>23</v>
      </c>
      <c r="C16" s="8"/>
      <c r="D16" s="8"/>
      <c r="E16" s="8"/>
      <c r="F16" s="8"/>
      <c r="G16" s="53"/>
      <c r="H16" s="23"/>
      <c r="I16" s="8"/>
      <c r="J16" s="8"/>
      <c r="K16" s="8"/>
      <c r="L16" s="56"/>
      <c r="M16" s="60"/>
      <c r="N16" s="8"/>
      <c r="O16" s="8"/>
      <c r="P16" s="8"/>
      <c r="Q16" s="61"/>
      <c r="R16" s="8"/>
      <c r="S16" s="8"/>
      <c r="T16" s="8"/>
      <c r="U16" s="8"/>
      <c r="V16" s="8"/>
      <c r="X16" s="4" t="s">
        <v>23</v>
      </c>
      <c r="Y16" s="12"/>
      <c r="Z16" s="12"/>
      <c r="AA16" s="12"/>
      <c r="AB16" s="12"/>
      <c r="AC16" s="30"/>
      <c r="AD16" s="36"/>
      <c r="AE16" s="12"/>
      <c r="AF16" s="12"/>
      <c r="AG16" s="12"/>
      <c r="AH16" s="37"/>
      <c r="AI16" s="46"/>
      <c r="AJ16" s="12"/>
      <c r="AK16" s="12"/>
      <c r="AL16" s="12"/>
      <c r="AM16" s="47"/>
      <c r="AN16" s="12"/>
      <c r="AO16" s="12"/>
      <c r="AP16" s="12"/>
      <c r="AQ16" s="12"/>
      <c r="AR16" s="12"/>
    </row>
    <row r="17" spans="2:44">
      <c r="B17" s="9" t="s">
        <v>24</v>
      </c>
      <c r="C17" s="10">
        <v>686</v>
      </c>
      <c r="D17" s="10">
        <v>324</v>
      </c>
      <c r="E17" s="10">
        <v>95</v>
      </c>
      <c r="F17" s="10">
        <v>36</v>
      </c>
      <c r="G17" s="54">
        <v>64</v>
      </c>
      <c r="H17" s="24">
        <v>158</v>
      </c>
      <c r="I17" s="10">
        <v>375</v>
      </c>
      <c r="J17" s="10">
        <v>408</v>
      </c>
      <c r="K17" s="10">
        <v>35</v>
      </c>
      <c r="L17" s="57">
        <v>229</v>
      </c>
      <c r="M17" s="62">
        <v>475</v>
      </c>
      <c r="N17" s="10">
        <v>412</v>
      </c>
      <c r="O17" s="10">
        <v>182</v>
      </c>
      <c r="P17" s="10">
        <v>39</v>
      </c>
      <c r="Q17" s="63">
        <v>97</v>
      </c>
      <c r="R17" s="51">
        <v>969</v>
      </c>
      <c r="S17" s="10">
        <v>150</v>
      </c>
      <c r="T17" s="10">
        <v>36</v>
      </c>
      <c r="U17" s="10">
        <v>11</v>
      </c>
      <c r="V17" s="10">
        <v>39</v>
      </c>
      <c r="X17" s="9" t="s">
        <v>24</v>
      </c>
      <c r="Y17" s="13">
        <f t="shared" si="0"/>
        <v>56.92946058091286</v>
      </c>
      <c r="Z17" s="13">
        <f t="shared" si="1"/>
        <v>26.887966804979254</v>
      </c>
      <c r="AA17" s="13">
        <f t="shared" si="2"/>
        <v>7.8838174273858916</v>
      </c>
      <c r="AB17" s="13">
        <f t="shared" si="3"/>
        <v>2.9875518672199171</v>
      </c>
      <c r="AC17" s="31">
        <f t="shared" si="4"/>
        <v>5.3112033195020745</v>
      </c>
      <c r="AD17" s="38">
        <f t="shared" si="5"/>
        <v>13.112033195020748</v>
      </c>
      <c r="AE17" s="13">
        <f t="shared" si="6"/>
        <v>31.120331950207468</v>
      </c>
      <c r="AF17" s="13">
        <f t="shared" si="7"/>
        <v>33.858921161825727</v>
      </c>
      <c r="AG17" s="13">
        <f t="shared" si="8"/>
        <v>2.904564315352697</v>
      </c>
      <c r="AH17" s="39">
        <f t="shared" si="9"/>
        <v>19.004149377593361</v>
      </c>
      <c r="AI17" s="48">
        <f t="shared" si="10"/>
        <v>39.419087136929463</v>
      </c>
      <c r="AJ17" s="13">
        <f t="shared" si="11"/>
        <v>34.190871369294605</v>
      </c>
      <c r="AK17" s="13">
        <f t="shared" si="12"/>
        <v>15.103734439834025</v>
      </c>
      <c r="AL17" s="13">
        <f t="shared" si="13"/>
        <v>3.2365145228215773</v>
      </c>
      <c r="AM17" s="49">
        <f t="shared" si="14"/>
        <v>8.0497925311203318</v>
      </c>
      <c r="AN17" s="26">
        <f t="shared" si="15"/>
        <v>80.414937759336098</v>
      </c>
      <c r="AO17" s="13">
        <f t="shared" si="16"/>
        <v>12.448132780082988</v>
      </c>
      <c r="AP17" s="13">
        <f t="shared" si="17"/>
        <v>2.9875518672199171</v>
      </c>
      <c r="AQ17" s="13">
        <f t="shared" si="18"/>
        <v>0.91286307053941917</v>
      </c>
      <c r="AR17" s="13">
        <f t="shared" si="19"/>
        <v>3.2365145228215773</v>
      </c>
    </row>
    <row r="18" spans="2:44">
      <c r="B18" s="9" t="s">
        <v>25</v>
      </c>
      <c r="C18" s="10">
        <v>280</v>
      </c>
      <c r="D18" s="10">
        <v>96</v>
      </c>
      <c r="E18" s="10">
        <v>7</v>
      </c>
      <c r="F18" s="10">
        <v>8</v>
      </c>
      <c r="G18" s="54">
        <v>12</v>
      </c>
      <c r="H18" s="24">
        <v>51</v>
      </c>
      <c r="I18" s="10">
        <v>128</v>
      </c>
      <c r="J18" s="10">
        <v>115</v>
      </c>
      <c r="K18" s="10">
        <v>14</v>
      </c>
      <c r="L18" s="57">
        <v>95</v>
      </c>
      <c r="M18" s="62">
        <v>117</v>
      </c>
      <c r="N18" s="10">
        <v>132</v>
      </c>
      <c r="O18" s="10">
        <v>50</v>
      </c>
      <c r="P18" s="10">
        <v>14</v>
      </c>
      <c r="Q18" s="63">
        <v>90</v>
      </c>
      <c r="R18" s="51">
        <v>241</v>
      </c>
      <c r="S18" s="10">
        <v>66</v>
      </c>
      <c r="T18" s="10">
        <v>38</v>
      </c>
      <c r="U18" s="10">
        <v>15</v>
      </c>
      <c r="V18" s="10">
        <v>43</v>
      </c>
      <c r="X18" s="9" t="s">
        <v>25</v>
      </c>
      <c r="Y18" s="13">
        <f t="shared" si="0"/>
        <v>69.478908188585606</v>
      </c>
      <c r="Z18" s="13">
        <f t="shared" si="1"/>
        <v>23.821339950372209</v>
      </c>
      <c r="AA18" s="13">
        <f t="shared" si="2"/>
        <v>1.7369727047146404</v>
      </c>
      <c r="AB18" s="13">
        <f t="shared" si="3"/>
        <v>1.9851116625310175</v>
      </c>
      <c r="AC18" s="31">
        <f t="shared" si="4"/>
        <v>2.9776674937965262</v>
      </c>
      <c r="AD18" s="38">
        <f t="shared" si="5"/>
        <v>12.655086848635236</v>
      </c>
      <c r="AE18" s="13">
        <f t="shared" si="6"/>
        <v>31.761786600496279</v>
      </c>
      <c r="AF18" s="13">
        <f t="shared" si="7"/>
        <v>28.535980148883372</v>
      </c>
      <c r="AG18" s="13">
        <f t="shared" si="8"/>
        <v>3.4739454094292808</v>
      </c>
      <c r="AH18" s="39">
        <f t="shared" si="9"/>
        <v>23.573200992555833</v>
      </c>
      <c r="AI18" s="48">
        <f t="shared" si="10"/>
        <v>29.032258064516132</v>
      </c>
      <c r="AJ18" s="13">
        <f t="shared" si="11"/>
        <v>32.754342431761785</v>
      </c>
      <c r="AK18" s="13">
        <f t="shared" si="12"/>
        <v>12.406947890818859</v>
      </c>
      <c r="AL18" s="13">
        <f t="shared" si="13"/>
        <v>3.4739454094292808</v>
      </c>
      <c r="AM18" s="49">
        <f t="shared" si="14"/>
        <v>22.332506203473944</v>
      </c>
      <c r="AN18" s="26">
        <f t="shared" si="15"/>
        <v>59.801488833746895</v>
      </c>
      <c r="AO18" s="13">
        <f t="shared" si="16"/>
        <v>16.377171215880892</v>
      </c>
      <c r="AP18" s="13">
        <f t="shared" si="17"/>
        <v>9.4292803970223318</v>
      </c>
      <c r="AQ18" s="13">
        <f t="shared" si="18"/>
        <v>3.7220843672456572</v>
      </c>
      <c r="AR18" s="13">
        <f t="shared" si="19"/>
        <v>10.669975186104217</v>
      </c>
    </row>
    <row r="19" spans="2:44">
      <c r="B19" s="9" t="s">
        <v>43</v>
      </c>
      <c r="C19" s="10">
        <v>1085</v>
      </c>
      <c r="D19" s="10">
        <v>150</v>
      </c>
      <c r="E19" s="10">
        <v>30</v>
      </c>
      <c r="F19" s="10">
        <v>21</v>
      </c>
      <c r="G19" s="54">
        <v>35</v>
      </c>
      <c r="H19" s="24">
        <v>138</v>
      </c>
      <c r="I19" s="10">
        <v>276</v>
      </c>
      <c r="J19" s="10">
        <v>468</v>
      </c>
      <c r="K19" s="10">
        <v>39</v>
      </c>
      <c r="L19" s="57">
        <v>400</v>
      </c>
      <c r="M19" s="62">
        <v>406</v>
      </c>
      <c r="N19" s="10">
        <v>430</v>
      </c>
      <c r="O19" s="10">
        <v>213</v>
      </c>
      <c r="P19" s="10">
        <v>45</v>
      </c>
      <c r="Q19" s="63">
        <v>227</v>
      </c>
      <c r="R19" s="51">
        <v>1050</v>
      </c>
      <c r="S19" s="10">
        <v>140</v>
      </c>
      <c r="T19" s="10">
        <v>18</v>
      </c>
      <c r="U19" s="10">
        <v>23</v>
      </c>
      <c r="V19" s="10">
        <v>90</v>
      </c>
      <c r="X19" s="9" t="s">
        <v>43</v>
      </c>
      <c r="Y19" s="13">
        <f t="shared" si="0"/>
        <v>82.134746404239209</v>
      </c>
      <c r="Z19" s="13">
        <f t="shared" si="1"/>
        <v>11.355034065102195</v>
      </c>
      <c r="AA19" s="13">
        <f t="shared" si="2"/>
        <v>2.2710068130204393</v>
      </c>
      <c r="AB19" s="13">
        <f t="shared" si="3"/>
        <v>1.5897047691143074</v>
      </c>
      <c r="AC19" s="31">
        <f t="shared" si="4"/>
        <v>2.6495079485238455</v>
      </c>
      <c r="AD19" s="38">
        <f t="shared" si="5"/>
        <v>10.446631339894019</v>
      </c>
      <c r="AE19" s="13">
        <f t="shared" si="6"/>
        <v>20.893262679788037</v>
      </c>
      <c r="AF19" s="13">
        <f t="shared" si="7"/>
        <v>35.427706283118852</v>
      </c>
      <c r="AG19" s="13">
        <f t="shared" si="8"/>
        <v>2.9523088569265705</v>
      </c>
      <c r="AH19" s="39">
        <f t="shared" si="9"/>
        <v>30.280090840272521</v>
      </c>
      <c r="AI19" s="48">
        <f t="shared" si="10"/>
        <v>30.734292202876606</v>
      </c>
      <c r="AJ19" s="13">
        <f t="shared" si="11"/>
        <v>32.551097653292956</v>
      </c>
      <c r="AK19" s="13">
        <f t="shared" si="12"/>
        <v>16.12414837244512</v>
      </c>
      <c r="AL19" s="13">
        <f t="shared" si="13"/>
        <v>3.4065102195306585</v>
      </c>
      <c r="AM19" s="49">
        <f t="shared" si="14"/>
        <v>17.183951551854655</v>
      </c>
      <c r="AN19" s="26">
        <f t="shared" si="15"/>
        <v>79.485238455715361</v>
      </c>
      <c r="AO19" s="13">
        <f t="shared" si="16"/>
        <v>10.598031794095382</v>
      </c>
      <c r="AP19" s="13">
        <f t="shared" si="17"/>
        <v>1.3626040878122634</v>
      </c>
      <c r="AQ19" s="13">
        <f t="shared" si="18"/>
        <v>1.7411052233156699</v>
      </c>
      <c r="AR19" s="13">
        <f t="shared" si="19"/>
        <v>6.8130204390613169</v>
      </c>
    </row>
    <row r="20" spans="2:44">
      <c r="B20" s="9" t="s">
        <v>27</v>
      </c>
      <c r="C20" s="10">
        <v>126</v>
      </c>
      <c r="D20" s="10">
        <v>24</v>
      </c>
      <c r="E20" s="10">
        <v>1</v>
      </c>
      <c r="F20" s="10">
        <v>1</v>
      </c>
      <c r="G20" s="54">
        <v>7</v>
      </c>
      <c r="H20" s="24">
        <v>8</v>
      </c>
      <c r="I20" s="10">
        <v>47</v>
      </c>
      <c r="J20" s="10">
        <v>50</v>
      </c>
      <c r="K20" s="10">
        <v>12</v>
      </c>
      <c r="L20" s="57">
        <v>42</v>
      </c>
      <c r="M20" s="62">
        <v>29</v>
      </c>
      <c r="N20" s="10">
        <v>42</v>
      </c>
      <c r="O20" s="10">
        <v>34</v>
      </c>
      <c r="P20" s="10">
        <v>13</v>
      </c>
      <c r="Q20" s="63">
        <v>41</v>
      </c>
      <c r="R20" s="51">
        <v>137</v>
      </c>
      <c r="S20" s="10">
        <v>11</v>
      </c>
      <c r="T20" s="10">
        <v>1</v>
      </c>
      <c r="U20" s="10">
        <v>1</v>
      </c>
      <c r="V20" s="10">
        <v>9</v>
      </c>
      <c r="X20" s="9" t="s">
        <v>27</v>
      </c>
      <c r="Y20" s="13">
        <f t="shared" si="0"/>
        <v>79.245283018867923</v>
      </c>
      <c r="Z20" s="13">
        <f t="shared" si="1"/>
        <v>15.09433962264151</v>
      </c>
      <c r="AA20" s="13">
        <f t="shared" si="2"/>
        <v>0.62893081761006298</v>
      </c>
      <c r="AB20" s="13">
        <f t="shared" si="3"/>
        <v>0.62893081761006298</v>
      </c>
      <c r="AC20" s="31">
        <f t="shared" si="4"/>
        <v>4.4025157232704402</v>
      </c>
      <c r="AD20" s="38">
        <f t="shared" si="5"/>
        <v>5.0314465408805038</v>
      </c>
      <c r="AE20" s="13">
        <f t="shared" si="6"/>
        <v>29.559748427672954</v>
      </c>
      <c r="AF20" s="13">
        <f t="shared" si="7"/>
        <v>31.446540880503143</v>
      </c>
      <c r="AG20" s="13">
        <f t="shared" si="8"/>
        <v>7.5471698113207548</v>
      </c>
      <c r="AH20" s="39">
        <f t="shared" si="9"/>
        <v>26.415094339622641</v>
      </c>
      <c r="AI20" s="48">
        <f t="shared" si="10"/>
        <v>18.238993710691823</v>
      </c>
      <c r="AJ20" s="13">
        <f t="shared" si="11"/>
        <v>26.415094339622641</v>
      </c>
      <c r="AK20" s="13">
        <f t="shared" si="12"/>
        <v>21.383647798742139</v>
      </c>
      <c r="AL20" s="13">
        <f t="shared" si="13"/>
        <v>8.1761006289308167</v>
      </c>
      <c r="AM20" s="49">
        <f t="shared" si="14"/>
        <v>25.786163522012579</v>
      </c>
      <c r="AN20" s="26">
        <f t="shared" si="15"/>
        <v>86.163522012578625</v>
      </c>
      <c r="AO20" s="13">
        <f t="shared" si="16"/>
        <v>6.9182389937106921</v>
      </c>
      <c r="AP20" s="13">
        <f t="shared" si="17"/>
        <v>0.62893081761006298</v>
      </c>
      <c r="AQ20" s="13">
        <f t="shared" si="18"/>
        <v>0.62893081761006298</v>
      </c>
      <c r="AR20" s="13">
        <f t="shared" si="19"/>
        <v>5.6603773584905666</v>
      </c>
    </row>
    <row r="21" spans="2:44">
      <c r="B21" s="9" t="s">
        <v>28</v>
      </c>
      <c r="C21" s="10">
        <v>303</v>
      </c>
      <c r="D21" s="10">
        <v>4</v>
      </c>
      <c r="E21" s="10">
        <v>1</v>
      </c>
      <c r="F21" s="10">
        <v>5</v>
      </c>
      <c r="G21" s="54">
        <v>5</v>
      </c>
      <c r="H21" s="24">
        <v>34</v>
      </c>
      <c r="I21" s="10">
        <v>40</v>
      </c>
      <c r="J21" s="10">
        <v>103</v>
      </c>
      <c r="K21" s="10">
        <v>22</v>
      </c>
      <c r="L21" s="57">
        <v>119</v>
      </c>
      <c r="M21" s="62">
        <v>64</v>
      </c>
      <c r="N21" s="10">
        <v>47</v>
      </c>
      <c r="O21" s="10">
        <v>75</v>
      </c>
      <c r="P21" s="10">
        <v>30</v>
      </c>
      <c r="Q21" s="63">
        <v>102</v>
      </c>
      <c r="R21" s="51">
        <v>251</v>
      </c>
      <c r="S21" s="10">
        <v>10</v>
      </c>
      <c r="T21" s="10">
        <v>9</v>
      </c>
      <c r="U21" s="10">
        <v>6</v>
      </c>
      <c r="V21" s="10">
        <v>42</v>
      </c>
      <c r="X21" s="9" t="s">
        <v>28</v>
      </c>
      <c r="Y21" s="13">
        <f t="shared" si="0"/>
        <v>95.283018867924525</v>
      </c>
      <c r="Z21" s="13">
        <f t="shared" si="1"/>
        <v>1.257861635220126</v>
      </c>
      <c r="AA21" s="13">
        <f t="shared" si="2"/>
        <v>0.31446540880503149</v>
      </c>
      <c r="AB21" s="13">
        <f t="shared" si="3"/>
        <v>1.5723270440251573</v>
      </c>
      <c r="AC21" s="31">
        <f t="shared" si="4"/>
        <v>1.5723270440251573</v>
      </c>
      <c r="AD21" s="38">
        <f t="shared" si="5"/>
        <v>10.691823899371069</v>
      </c>
      <c r="AE21" s="13">
        <f t="shared" si="6"/>
        <v>12.578616352201259</v>
      </c>
      <c r="AF21" s="13">
        <f t="shared" si="7"/>
        <v>32.389937106918239</v>
      </c>
      <c r="AG21" s="13">
        <f t="shared" si="8"/>
        <v>6.9182389937106921</v>
      </c>
      <c r="AH21" s="39">
        <f t="shared" si="9"/>
        <v>37.421383647798741</v>
      </c>
      <c r="AI21" s="48">
        <f t="shared" si="10"/>
        <v>20.125786163522015</v>
      </c>
      <c r="AJ21" s="13">
        <f t="shared" si="11"/>
        <v>14.779874213836477</v>
      </c>
      <c r="AK21" s="13">
        <f t="shared" si="12"/>
        <v>23.584905660377359</v>
      </c>
      <c r="AL21" s="13">
        <f t="shared" si="13"/>
        <v>9.433962264150944</v>
      </c>
      <c r="AM21" s="49">
        <f t="shared" si="14"/>
        <v>32.075471698113205</v>
      </c>
      <c r="AN21" s="26">
        <f t="shared" si="15"/>
        <v>78.930817610062903</v>
      </c>
      <c r="AO21" s="13">
        <f t="shared" si="16"/>
        <v>3.1446540880503147</v>
      </c>
      <c r="AP21" s="13">
        <f t="shared" si="17"/>
        <v>2.8301886792452833</v>
      </c>
      <c r="AQ21" s="13">
        <f t="shared" si="18"/>
        <v>1.8867924528301887</v>
      </c>
      <c r="AR21" s="13">
        <f t="shared" si="19"/>
        <v>13.20754716981132</v>
      </c>
    </row>
    <row r="22" spans="2:44">
      <c r="B22" s="9" t="s">
        <v>29</v>
      </c>
      <c r="C22" s="10">
        <v>110</v>
      </c>
      <c r="D22" s="10">
        <v>37</v>
      </c>
      <c r="E22" s="10">
        <v>6</v>
      </c>
      <c r="F22" s="10">
        <v>2</v>
      </c>
      <c r="G22" s="54">
        <v>11</v>
      </c>
      <c r="H22" s="24">
        <v>6</v>
      </c>
      <c r="I22" s="10">
        <v>41</v>
      </c>
      <c r="J22" s="10">
        <v>63</v>
      </c>
      <c r="K22" s="10">
        <v>3</v>
      </c>
      <c r="L22" s="57">
        <v>53</v>
      </c>
      <c r="M22" s="62">
        <v>30</v>
      </c>
      <c r="N22" s="10">
        <v>33</v>
      </c>
      <c r="O22" s="10">
        <v>51</v>
      </c>
      <c r="P22" s="10">
        <v>7</v>
      </c>
      <c r="Q22" s="63">
        <v>45</v>
      </c>
      <c r="R22" s="51">
        <v>130</v>
      </c>
      <c r="S22" s="10">
        <v>30</v>
      </c>
      <c r="T22" s="10">
        <v>1</v>
      </c>
      <c r="U22" s="10">
        <v>1</v>
      </c>
      <c r="V22" s="10">
        <v>4</v>
      </c>
      <c r="X22" s="9" t="s">
        <v>29</v>
      </c>
      <c r="Y22" s="13">
        <f t="shared" si="0"/>
        <v>66.265060240963862</v>
      </c>
      <c r="Z22" s="13">
        <f t="shared" si="1"/>
        <v>22.289156626506024</v>
      </c>
      <c r="AA22" s="13">
        <f t="shared" si="2"/>
        <v>3.6144578313253009</v>
      </c>
      <c r="AB22" s="13">
        <f t="shared" si="3"/>
        <v>1.2048192771084338</v>
      </c>
      <c r="AC22" s="31">
        <f t="shared" si="4"/>
        <v>6.6265060240963862</v>
      </c>
      <c r="AD22" s="38">
        <f t="shared" si="5"/>
        <v>3.6144578313253009</v>
      </c>
      <c r="AE22" s="13">
        <f t="shared" si="6"/>
        <v>24.69879518072289</v>
      </c>
      <c r="AF22" s="13">
        <f t="shared" si="7"/>
        <v>37.951807228915662</v>
      </c>
      <c r="AG22" s="13">
        <f t="shared" si="8"/>
        <v>1.8072289156626504</v>
      </c>
      <c r="AH22" s="39">
        <f t="shared" si="9"/>
        <v>31.92771084337349</v>
      </c>
      <c r="AI22" s="48">
        <f t="shared" si="10"/>
        <v>18.072289156626507</v>
      </c>
      <c r="AJ22" s="13">
        <f t="shared" si="11"/>
        <v>19.879518072289155</v>
      </c>
      <c r="AK22" s="13">
        <f t="shared" si="12"/>
        <v>30.722891566265059</v>
      </c>
      <c r="AL22" s="13">
        <f t="shared" si="13"/>
        <v>4.2168674698795181</v>
      </c>
      <c r="AM22" s="49">
        <f t="shared" si="14"/>
        <v>27.108433734939759</v>
      </c>
      <c r="AN22" s="26">
        <f t="shared" si="15"/>
        <v>78.313253012048193</v>
      </c>
      <c r="AO22" s="13">
        <f t="shared" si="16"/>
        <v>18.072289156626507</v>
      </c>
      <c r="AP22" s="13">
        <f t="shared" si="17"/>
        <v>0.60240963855421692</v>
      </c>
      <c r="AQ22" s="13">
        <f t="shared" si="18"/>
        <v>0.60240963855421692</v>
      </c>
      <c r="AR22" s="13">
        <f t="shared" si="19"/>
        <v>2.4096385542168677</v>
      </c>
    </row>
    <row r="23" spans="2:44">
      <c r="B23" s="9" t="s">
        <v>30</v>
      </c>
      <c r="C23" s="10">
        <v>537</v>
      </c>
      <c r="D23" s="10">
        <v>81</v>
      </c>
      <c r="E23" s="10">
        <v>16</v>
      </c>
      <c r="F23" s="10">
        <v>18</v>
      </c>
      <c r="G23" s="54">
        <v>21</v>
      </c>
      <c r="H23" s="24">
        <v>51</v>
      </c>
      <c r="I23" s="10">
        <v>136</v>
      </c>
      <c r="J23" s="10">
        <v>211</v>
      </c>
      <c r="K23" s="10">
        <v>29</v>
      </c>
      <c r="L23" s="57">
        <v>246</v>
      </c>
      <c r="M23" s="62">
        <v>147</v>
      </c>
      <c r="N23" s="10">
        <v>120</v>
      </c>
      <c r="O23" s="10">
        <v>137</v>
      </c>
      <c r="P23" s="10">
        <v>33</v>
      </c>
      <c r="Q23" s="63">
        <v>236</v>
      </c>
      <c r="R23" s="51">
        <v>515</v>
      </c>
      <c r="S23" s="10">
        <v>61</v>
      </c>
      <c r="T23" s="10">
        <v>20</v>
      </c>
      <c r="U23" s="10">
        <v>19</v>
      </c>
      <c r="V23" s="10">
        <v>58</v>
      </c>
      <c r="X23" s="9" t="s">
        <v>30</v>
      </c>
      <c r="Y23" s="13">
        <f t="shared" si="0"/>
        <v>79.791976225854384</v>
      </c>
      <c r="Z23" s="13">
        <f t="shared" si="1"/>
        <v>12.035661218424963</v>
      </c>
      <c r="AA23" s="13">
        <f t="shared" si="2"/>
        <v>2.3774145616641902</v>
      </c>
      <c r="AB23" s="13">
        <f t="shared" si="3"/>
        <v>2.6745913818722138</v>
      </c>
      <c r="AC23" s="31">
        <f t="shared" si="4"/>
        <v>3.1203566121842496</v>
      </c>
      <c r="AD23" s="38">
        <f t="shared" si="5"/>
        <v>7.578008915304606</v>
      </c>
      <c r="AE23" s="13">
        <f t="shared" si="6"/>
        <v>20.208023774145616</v>
      </c>
      <c r="AF23" s="13">
        <f t="shared" si="7"/>
        <v>31.352154531946507</v>
      </c>
      <c r="AG23" s="13">
        <f t="shared" si="8"/>
        <v>4.3090638930163445</v>
      </c>
      <c r="AH23" s="39">
        <f t="shared" si="9"/>
        <v>36.552748885586922</v>
      </c>
      <c r="AI23" s="48">
        <f t="shared" si="10"/>
        <v>21.842496285289748</v>
      </c>
      <c r="AJ23" s="13">
        <f t="shared" si="11"/>
        <v>17.830609212481427</v>
      </c>
      <c r="AK23" s="13">
        <f t="shared" si="12"/>
        <v>20.356612184249627</v>
      </c>
      <c r="AL23" s="13">
        <f t="shared" si="13"/>
        <v>4.9034175334323926</v>
      </c>
      <c r="AM23" s="49">
        <f t="shared" si="14"/>
        <v>35.066864784546802</v>
      </c>
      <c r="AN23" s="26">
        <f t="shared" si="15"/>
        <v>76.52303120356612</v>
      </c>
      <c r="AO23" s="13">
        <f t="shared" si="16"/>
        <v>9.0638930163447249</v>
      </c>
      <c r="AP23" s="13">
        <f t="shared" si="17"/>
        <v>2.9717682020802374</v>
      </c>
      <c r="AQ23" s="13">
        <f t="shared" si="18"/>
        <v>2.823179791976226</v>
      </c>
      <c r="AR23" s="13">
        <f t="shared" si="19"/>
        <v>8.618127786032689</v>
      </c>
    </row>
    <row r="24" spans="2:44">
      <c r="B24" s="4" t="s">
        <v>124</v>
      </c>
      <c r="C24" s="15"/>
      <c r="D24" s="15"/>
      <c r="E24" s="15"/>
      <c r="G24" s="4"/>
      <c r="H24" s="4"/>
      <c r="I24" s="72"/>
      <c r="J24" s="72"/>
      <c r="L24" s="4"/>
      <c r="N24" s="4"/>
      <c r="O24" s="15"/>
      <c r="P24" s="15"/>
      <c r="Q24" s="15"/>
      <c r="S24" s="4"/>
      <c r="T24" s="4"/>
      <c r="U24" s="72"/>
      <c r="V24" s="72"/>
      <c r="X24" s="4" t="s">
        <v>124</v>
      </c>
    </row>
    <row r="25" spans="2:44">
      <c r="B25" s="9" t="s">
        <v>126</v>
      </c>
      <c r="C25" s="10">
        <v>2444</v>
      </c>
      <c r="D25" s="10">
        <v>439</v>
      </c>
      <c r="E25" s="10">
        <v>58</v>
      </c>
      <c r="F25" s="10">
        <v>56</v>
      </c>
      <c r="G25" s="54">
        <v>104</v>
      </c>
      <c r="H25" s="24">
        <v>313</v>
      </c>
      <c r="I25" s="10">
        <v>700</v>
      </c>
      <c r="J25" s="10">
        <v>1007</v>
      </c>
      <c r="K25" s="10">
        <v>114</v>
      </c>
      <c r="L25" s="57">
        <v>967</v>
      </c>
      <c r="M25" s="62">
        <v>829</v>
      </c>
      <c r="N25" s="10">
        <v>856</v>
      </c>
      <c r="O25" s="10">
        <v>554</v>
      </c>
      <c r="P25" s="10">
        <v>136</v>
      </c>
      <c r="Q25" s="63">
        <v>726</v>
      </c>
      <c r="R25" s="51">
        <v>2363</v>
      </c>
      <c r="S25" s="10">
        <v>319</v>
      </c>
      <c r="T25" s="10">
        <v>97</v>
      </c>
      <c r="U25" s="10">
        <v>57</v>
      </c>
      <c r="V25" s="10">
        <v>265</v>
      </c>
      <c r="X25" s="9" t="s">
        <v>126</v>
      </c>
      <c r="Y25" s="13">
        <f t="shared" ref="Y25:Y26" si="20">C25/(C25+D25+E25+F25+G25)*100</f>
        <v>78.813286036762335</v>
      </c>
      <c r="Z25" s="13">
        <f t="shared" ref="Z25:Z26" si="21">D25/(D25+E25+F25+G25+C25)*100</f>
        <v>14.156723637536277</v>
      </c>
      <c r="AA25" s="13">
        <f t="shared" ref="AA25:AA26" si="22">E25/(E25+F25+G25+D25+C25)*100</f>
        <v>1.8703643985811029</v>
      </c>
      <c r="AB25" s="13">
        <f t="shared" ref="AB25:AB26" si="23">F25/(F25+G25+E25+D25+C25)*100</f>
        <v>1.8058690744920991</v>
      </c>
      <c r="AC25" s="31">
        <f t="shared" ref="AC25:AC26" si="24">G25/(G25+F25+E25+D25+C25)*100</f>
        <v>3.3537568526281842</v>
      </c>
      <c r="AD25" s="38">
        <f t="shared" ref="AD25:AD26" si="25">H25/(H25+I25+J25+K25+L25)*100</f>
        <v>10.093518219929056</v>
      </c>
      <c r="AE25" s="13">
        <f t="shared" ref="AE25:AE26" si="26">I25/(I25+J25+K25+L25+H25)*100</f>
        <v>22.573363431151243</v>
      </c>
      <c r="AF25" s="13">
        <f t="shared" ref="AF25:AF26" si="27">J25/(J25+K25+L25+I25+H25)*100</f>
        <v>32.47339567881329</v>
      </c>
      <c r="AG25" s="13">
        <f t="shared" ref="AG25:AG26" si="28">K25/(K25+L25+J25+I25+H25)*100</f>
        <v>3.6762334730732023</v>
      </c>
      <c r="AH25" s="39">
        <f t="shared" ref="AH25:AH26" si="29">L25/(L25+K25+J25+I25+H25)*100</f>
        <v>31.183489197033214</v>
      </c>
      <c r="AI25" s="48">
        <f t="shared" ref="AI25:AI26" si="30">M25/(M25+N25+O25+P25+Q25)*100</f>
        <v>26.733311834891971</v>
      </c>
      <c r="AJ25" s="13">
        <f t="shared" ref="AJ25:AJ26" si="31">N25/(N25+O25+P25+Q25+M25)*100</f>
        <v>27.603998710093521</v>
      </c>
      <c r="AK25" s="13">
        <f t="shared" ref="AK25:AK26" si="32">O25/(O25+P25+Q25+N25+M25)*100</f>
        <v>17.865204772653982</v>
      </c>
      <c r="AL25" s="13">
        <f t="shared" ref="AL25:AL26" si="33">P25/(P25+Q25+O25+N25+M25)*100</f>
        <v>4.3856820380522414</v>
      </c>
      <c r="AM25" s="49">
        <f t="shared" ref="AM25:AM26" si="34">Q25/(Q25+P25+O25+N25+M25)*100</f>
        <v>23.411802644308288</v>
      </c>
      <c r="AN25" s="26">
        <f t="shared" ref="AN25:AN26" si="35">R25/(R25+S25+T25+U25+V25)*100</f>
        <v>76.201225411157694</v>
      </c>
      <c r="AO25" s="13">
        <f t="shared" ref="AO25:AO26" si="36">S25/(S25+T25+U25+V25+R25)*100</f>
        <v>10.287004192196065</v>
      </c>
      <c r="AP25" s="13">
        <f t="shared" ref="AP25:AP26" si="37">T25/(T25+U25+V25+S25+R25)*100</f>
        <v>3.1280232183166721</v>
      </c>
      <c r="AQ25" s="13">
        <f t="shared" ref="AQ25:AQ26" si="38">U25/(U25+V25+T25+S25+R25)*100</f>
        <v>1.8381167365366011</v>
      </c>
      <c r="AR25" s="13">
        <f t="shared" ref="AR25:AR26" si="39">V25/(V25+U25+T25+S25+R25)*100</f>
        <v>8.5456304417929694</v>
      </c>
    </row>
    <row r="26" spans="2:44">
      <c r="B26" s="9" t="s">
        <v>125</v>
      </c>
      <c r="C26" s="10">
        <v>683</v>
      </c>
      <c r="D26" s="10">
        <v>277</v>
      </c>
      <c r="E26" s="10">
        <v>98</v>
      </c>
      <c r="F26" s="10">
        <v>35</v>
      </c>
      <c r="G26" s="54">
        <v>51</v>
      </c>
      <c r="H26" s="24">
        <v>133</v>
      </c>
      <c r="I26" s="10">
        <v>343</v>
      </c>
      <c r="J26" s="10">
        <v>411</v>
      </c>
      <c r="K26" s="10">
        <v>40</v>
      </c>
      <c r="L26" s="57">
        <v>217</v>
      </c>
      <c r="M26" s="62">
        <v>439</v>
      </c>
      <c r="N26" s="10">
        <v>360</v>
      </c>
      <c r="O26" s="10">
        <v>188</v>
      </c>
      <c r="P26" s="10">
        <v>45</v>
      </c>
      <c r="Q26" s="63">
        <v>112</v>
      </c>
      <c r="R26" s="51">
        <v>930</v>
      </c>
      <c r="S26" s="10">
        <v>149</v>
      </c>
      <c r="T26" s="10">
        <v>26</v>
      </c>
      <c r="U26" s="10">
        <v>19</v>
      </c>
      <c r="V26" s="10">
        <v>20</v>
      </c>
      <c r="X26" s="9" t="s">
        <v>125</v>
      </c>
      <c r="Y26" s="13">
        <f t="shared" si="20"/>
        <v>59.7027972027972</v>
      </c>
      <c r="Z26" s="13">
        <f t="shared" si="21"/>
        <v>24.213286713286713</v>
      </c>
      <c r="AA26" s="13">
        <f t="shared" si="22"/>
        <v>8.5664335664335667</v>
      </c>
      <c r="AB26" s="13">
        <f t="shared" si="23"/>
        <v>3.0594405594405596</v>
      </c>
      <c r="AC26" s="31">
        <f t="shared" si="24"/>
        <v>4.4580419580419584</v>
      </c>
      <c r="AD26" s="38">
        <f t="shared" si="25"/>
        <v>11.625874125874127</v>
      </c>
      <c r="AE26" s="13">
        <f t="shared" si="26"/>
        <v>29.982517482517483</v>
      </c>
      <c r="AF26" s="13">
        <f t="shared" si="27"/>
        <v>35.926573426573427</v>
      </c>
      <c r="AG26" s="13">
        <f t="shared" si="28"/>
        <v>3.4965034965034967</v>
      </c>
      <c r="AH26" s="39">
        <f t="shared" si="29"/>
        <v>18.96853146853147</v>
      </c>
      <c r="AI26" s="48">
        <f t="shared" si="30"/>
        <v>38.374125874125873</v>
      </c>
      <c r="AJ26" s="13">
        <f t="shared" si="31"/>
        <v>31.46853146853147</v>
      </c>
      <c r="AK26" s="13">
        <f t="shared" si="32"/>
        <v>16.433566433566433</v>
      </c>
      <c r="AL26" s="13">
        <f t="shared" si="33"/>
        <v>3.9335664335664338</v>
      </c>
      <c r="AM26" s="49">
        <f t="shared" si="34"/>
        <v>9.79020979020979</v>
      </c>
      <c r="AN26" s="26">
        <f t="shared" si="35"/>
        <v>81.293706293706293</v>
      </c>
      <c r="AO26" s="13">
        <f t="shared" si="36"/>
        <v>13.024475524475523</v>
      </c>
      <c r="AP26" s="13">
        <f t="shared" si="37"/>
        <v>2.2727272727272729</v>
      </c>
      <c r="AQ26" s="13">
        <f t="shared" si="38"/>
        <v>1.6608391608391608</v>
      </c>
      <c r="AR26" s="13">
        <f t="shared" si="39"/>
        <v>1.7482517482517483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AR26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22" width="10.140625" customWidth="1"/>
    <col min="23" max="23" width="3.42578125" customWidth="1"/>
    <col min="24" max="24" width="27.7109375" customWidth="1"/>
  </cols>
  <sheetData>
    <row r="1" spans="2:44" ht="18">
      <c r="B1" s="1" t="s">
        <v>8</v>
      </c>
    </row>
    <row r="2" spans="2:44" ht="18">
      <c r="B2" s="1" t="s">
        <v>130</v>
      </c>
    </row>
    <row r="3" spans="2:44">
      <c r="B3" s="82" t="s">
        <v>119</v>
      </c>
    </row>
    <row r="4" spans="2:44" ht="18" customHeight="1">
      <c r="B4" s="1" t="s">
        <v>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44" ht="4.5" customHeight="1"/>
    <row r="6" spans="2:44">
      <c r="B6" s="16" t="s">
        <v>44</v>
      </c>
      <c r="X6" s="16" t="s">
        <v>42</v>
      </c>
    </row>
    <row r="7" spans="2:44" ht="15" customHeight="1">
      <c r="B7" s="110" t="s">
        <v>10</v>
      </c>
      <c r="C7" s="110" t="s">
        <v>59</v>
      </c>
      <c r="D7" s="110"/>
      <c r="E7" s="110"/>
      <c r="F7" s="110"/>
      <c r="G7" s="122"/>
      <c r="H7" s="109" t="s">
        <v>60</v>
      </c>
      <c r="I7" s="110"/>
      <c r="J7" s="110"/>
      <c r="K7" s="110"/>
      <c r="L7" s="117"/>
      <c r="M7" s="123" t="s">
        <v>61</v>
      </c>
      <c r="N7" s="110"/>
      <c r="O7" s="110"/>
      <c r="P7" s="110"/>
      <c r="Q7" s="124"/>
      <c r="R7" s="121" t="s">
        <v>62</v>
      </c>
      <c r="S7" s="110"/>
      <c r="T7" s="110"/>
      <c r="U7" s="110"/>
      <c r="V7" s="110"/>
      <c r="X7" s="110" t="s">
        <v>10</v>
      </c>
      <c r="Y7" s="110" t="s">
        <v>59</v>
      </c>
      <c r="Z7" s="110"/>
      <c r="AA7" s="110"/>
      <c r="AB7" s="110"/>
      <c r="AC7" s="122"/>
      <c r="AD7" s="109" t="s">
        <v>60</v>
      </c>
      <c r="AE7" s="110"/>
      <c r="AF7" s="110"/>
      <c r="AG7" s="110"/>
      <c r="AH7" s="117"/>
      <c r="AI7" s="123" t="s">
        <v>61</v>
      </c>
      <c r="AJ7" s="110"/>
      <c r="AK7" s="110"/>
      <c r="AL7" s="110"/>
      <c r="AM7" s="124"/>
      <c r="AN7" s="121" t="s">
        <v>62</v>
      </c>
      <c r="AO7" s="110"/>
      <c r="AP7" s="110"/>
      <c r="AQ7" s="110"/>
      <c r="AR7" s="110"/>
    </row>
    <row r="8" spans="2:44" ht="33.75">
      <c r="B8" s="112"/>
      <c r="C8" s="80" t="s">
        <v>63</v>
      </c>
      <c r="D8" s="80" t="s">
        <v>64</v>
      </c>
      <c r="E8" s="80" t="s">
        <v>65</v>
      </c>
      <c r="F8" s="80" t="s">
        <v>49</v>
      </c>
      <c r="G8" s="27" t="s">
        <v>66</v>
      </c>
      <c r="H8" s="20" t="s">
        <v>63</v>
      </c>
      <c r="I8" s="80" t="s">
        <v>64</v>
      </c>
      <c r="J8" s="80" t="s">
        <v>65</v>
      </c>
      <c r="K8" s="80" t="s">
        <v>49</v>
      </c>
      <c r="L8" s="32" t="s">
        <v>66</v>
      </c>
      <c r="M8" s="40" t="s">
        <v>63</v>
      </c>
      <c r="N8" s="80" t="s">
        <v>64</v>
      </c>
      <c r="O8" s="80" t="s">
        <v>65</v>
      </c>
      <c r="P8" s="80" t="s">
        <v>49</v>
      </c>
      <c r="Q8" s="41" t="s">
        <v>66</v>
      </c>
      <c r="R8" s="79" t="s">
        <v>63</v>
      </c>
      <c r="S8" s="80" t="s">
        <v>64</v>
      </c>
      <c r="T8" s="80" t="s">
        <v>65</v>
      </c>
      <c r="U8" s="80" t="s">
        <v>49</v>
      </c>
      <c r="V8" s="80" t="s">
        <v>66</v>
      </c>
      <c r="X8" s="112"/>
      <c r="Y8" s="80" t="s">
        <v>63</v>
      </c>
      <c r="Z8" s="80" t="s">
        <v>64</v>
      </c>
      <c r="AA8" s="80" t="s">
        <v>65</v>
      </c>
      <c r="AB8" s="80" t="s">
        <v>49</v>
      </c>
      <c r="AC8" s="27" t="s">
        <v>66</v>
      </c>
      <c r="AD8" s="20" t="s">
        <v>63</v>
      </c>
      <c r="AE8" s="80" t="s">
        <v>64</v>
      </c>
      <c r="AF8" s="80" t="s">
        <v>65</v>
      </c>
      <c r="AG8" s="80" t="s">
        <v>49</v>
      </c>
      <c r="AH8" s="32" t="s">
        <v>66</v>
      </c>
      <c r="AI8" s="40" t="s">
        <v>63</v>
      </c>
      <c r="AJ8" s="80" t="s">
        <v>64</v>
      </c>
      <c r="AK8" s="80" t="s">
        <v>65</v>
      </c>
      <c r="AL8" s="80" t="s">
        <v>49</v>
      </c>
      <c r="AM8" s="41" t="s">
        <v>66</v>
      </c>
      <c r="AN8" s="79" t="s">
        <v>63</v>
      </c>
      <c r="AO8" s="80" t="s">
        <v>64</v>
      </c>
      <c r="AP8" s="80" t="s">
        <v>65</v>
      </c>
      <c r="AQ8" s="80" t="s">
        <v>49</v>
      </c>
      <c r="AR8" s="80" t="s">
        <v>66</v>
      </c>
    </row>
    <row r="9" spans="2:44">
      <c r="B9" s="4" t="s">
        <v>0</v>
      </c>
      <c r="C9" s="5"/>
      <c r="D9" s="5"/>
      <c r="E9" s="5"/>
      <c r="F9" s="5"/>
      <c r="G9" s="28"/>
      <c r="H9" s="21"/>
      <c r="I9" s="5"/>
      <c r="J9" s="5"/>
      <c r="K9" s="5"/>
      <c r="L9" s="33"/>
      <c r="M9" s="42"/>
      <c r="N9" s="5"/>
      <c r="O9" s="5"/>
      <c r="P9" s="5"/>
      <c r="Q9" s="43"/>
      <c r="R9" s="5"/>
      <c r="S9" s="5"/>
      <c r="T9" s="5"/>
      <c r="U9" s="5"/>
      <c r="V9" s="5"/>
      <c r="X9" s="4" t="s">
        <v>0</v>
      </c>
      <c r="Y9" s="5"/>
      <c r="Z9" s="5"/>
      <c r="AA9" s="5"/>
      <c r="AB9" s="5"/>
      <c r="AC9" s="28"/>
      <c r="AD9" s="21"/>
      <c r="AE9" s="5"/>
      <c r="AF9" s="5"/>
      <c r="AG9" s="5"/>
      <c r="AH9" s="33"/>
      <c r="AI9" s="42"/>
      <c r="AJ9" s="5"/>
      <c r="AK9" s="5"/>
      <c r="AL9" s="5"/>
      <c r="AM9" s="43"/>
      <c r="AN9" s="5"/>
      <c r="AO9" s="5"/>
      <c r="AP9" s="5"/>
      <c r="AQ9" s="5"/>
      <c r="AR9" s="5"/>
    </row>
    <row r="10" spans="2:44">
      <c r="B10" s="6" t="s">
        <v>0</v>
      </c>
      <c r="C10" s="7">
        <v>52</v>
      </c>
      <c r="D10" s="7">
        <v>1</v>
      </c>
      <c r="E10" s="7">
        <v>0</v>
      </c>
      <c r="F10" s="7">
        <v>1</v>
      </c>
      <c r="G10" s="52">
        <v>10</v>
      </c>
      <c r="H10" s="22">
        <v>16</v>
      </c>
      <c r="I10" s="7">
        <v>4</v>
      </c>
      <c r="J10" s="7">
        <v>7</v>
      </c>
      <c r="K10" s="7">
        <v>5</v>
      </c>
      <c r="L10" s="55">
        <v>32</v>
      </c>
      <c r="M10" s="58">
        <v>31</v>
      </c>
      <c r="N10" s="7">
        <v>4</v>
      </c>
      <c r="O10" s="7">
        <v>3</v>
      </c>
      <c r="P10" s="7">
        <v>2</v>
      </c>
      <c r="Q10" s="59">
        <v>24</v>
      </c>
      <c r="R10" s="50">
        <v>46</v>
      </c>
      <c r="S10" s="7">
        <v>0</v>
      </c>
      <c r="T10" s="7">
        <v>1</v>
      </c>
      <c r="U10" s="7">
        <v>1</v>
      </c>
      <c r="V10" s="7">
        <v>16</v>
      </c>
      <c r="X10" s="6" t="s">
        <v>0</v>
      </c>
      <c r="Y10" s="11">
        <f>C10/(C10+D10+E10+F10+G10)*100</f>
        <v>81.25</v>
      </c>
      <c r="Z10" s="11">
        <f>D10/(D10+E10+F10+G10+C10)*100</f>
        <v>1.5625</v>
      </c>
      <c r="AA10" s="11">
        <f>E10/(E10+F10+G10+D10+C10)*100</f>
        <v>0</v>
      </c>
      <c r="AB10" s="11">
        <f>F10/(F10+G10+E10+D10+C10)*100</f>
        <v>1.5625</v>
      </c>
      <c r="AC10" s="64">
        <f>G10/(G10+F10+E10+D10+C10)*100</f>
        <v>15.625</v>
      </c>
      <c r="AD10" s="25">
        <f>H10/(H10+I10+J10+K10+L10)*100</f>
        <v>25</v>
      </c>
      <c r="AE10" s="11">
        <f>I10/(I10+J10+K10+L10+H10)*100</f>
        <v>6.25</v>
      </c>
      <c r="AF10" s="11">
        <f>J10/(J10+K10+L10+I10+H10)*100</f>
        <v>10.9375</v>
      </c>
      <c r="AG10" s="11">
        <f>K10/(K10+L10+J10+I10+H10)*100</f>
        <v>7.8125</v>
      </c>
      <c r="AH10" s="64">
        <f>L10/(L10+K10+J10+I10+H10)*100</f>
        <v>50</v>
      </c>
      <c r="AI10" s="25">
        <f>M10/(M10+N10+O10+P10+Q10)*100</f>
        <v>48.4375</v>
      </c>
      <c r="AJ10" s="11">
        <f>N10/(N10+O10+P10+Q10+M10)*100</f>
        <v>6.25</v>
      </c>
      <c r="AK10" s="11">
        <f>O10/(O10+P10+Q10+N10+M10)*100</f>
        <v>4.6875</v>
      </c>
      <c r="AL10" s="11">
        <f>P10/(P10+Q10+O10+N10+M10)*100</f>
        <v>3.125</v>
      </c>
      <c r="AM10" s="64">
        <f>Q10/(Q10+P10+O10+N10+M10)*100</f>
        <v>37.5</v>
      </c>
      <c r="AN10" s="25">
        <f>R10/(R10+S10+T10+U10+V10)*100</f>
        <v>71.875</v>
      </c>
      <c r="AO10" s="11">
        <f>S10/(S10+T10+U10+V10+R10)*100</f>
        <v>0</v>
      </c>
      <c r="AP10" s="11">
        <f>T10/(T10+U10+V10+S10+R10)*100</f>
        <v>1.5625</v>
      </c>
      <c r="AQ10" s="11">
        <f>U10/(U10+V10+T10+S10+R10)*100</f>
        <v>1.5625</v>
      </c>
      <c r="AR10" s="11">
        <f>V10/(V10+U10+T10+S10+R10)*100</f>
        <v>25</v>
      </c>
    </row>
    <row r="11" spans="2:44">
      <c r="B11" s="4" t="s">
        <v>19</v>
      </c>
      <c r="C11" s="8"/>
      <c r="D11" s="8"/>
      <c r="E11" s="8"/>
      <c r="F11" s="8"/>
      <c r="G11" s="53"/>
      <c r="H11" s="23"/>
      <c r="I11" s="8"/>
      <c r="J11" s="8"/>
      <c r="K11" s="8"/>
      <c r="L11" s="56"/>
      <c r="M11" s="60"/>
      <c r="N11" s="8"/>
      <c r="O11" s="8"/>
      <c r="P11" s="8"/>
      <c r="Q11" s="61"/>
      <c r="R11" s="8"/>
      <c r="S11" s="8"/>
      <c r="T11" s="8"/>
      <c r="U11" s="8"/>
      <c r="V11" s="8"/>
      <c r="X11" s="4" t="s">
        <v>19</v>
      </c>
      <c r="Y11" s="12"/>
      <c r="Z11" s="12"/>
      <c r="AA11" s="12"/>
      <c r="AB11" s="12"/>
      <c r="AC11" s="30"/>
      <c r="AD11" s="36"/>
      <c r="AE11" s="12"/>
      <c r="AF11" s="12"/>
      <c r="AG11" s="12"/>
      <c r="AH11" s="37"/>
      <c r="AI11" s="46"/>
      <c r="AJ11" s="12"/>
      <c r="AK11" s="12"/>
      <c r="AL11" s="12"/>
      <c r="AM11" s="47"/>
      <c r="AN11" s="12"/>
      <c r="AO11" s="12"/>
      <c r="AP11" s="12"/>
      <c r="AQ11" s="12"/>
      <c r="AR11" s="12"/>
    </row>
    <row r="12" spans="2:44">
      <c r="B12" s="9" t="s">
        <v>1</v>
      </c>
      <c r="C12" s="10">
        <v>24</v>
      </c>
      <c r="D12" s="10">
        <v>0</v>
      </c>
      <c r="E12" s="10">
        <v>0</v>
      </c>
      <c r="F12" s="10">
        <v>0</v>
      </c>
      <c r="G12" s="54">
        <v>3</v>
      </c>
      <c r="H12" s="24">
        <v>7</v>
      </c>
      <c r="I12" s="10">
        <v>2</v>
      </c>
      <c r="J12" s="10">
        <v>5</v>
      </c>
      <c r="K12" s="10">
        <v>1</v>
      </c>
      <c r="L12" s="57">
        <v>12</v>
      </c>
      <c r="M12" s="62">
        <v>14</v>
      </c>
      <c r="N12" s="10">
        <v>3</v>
      </c>
      <c r="O12" s="10">
        <v>0</v>
      </c>
      <c r="P12" s="10">
        <v>1</v>
      </c>
      <c r="Q12" s="63">
        <v>9</v>
      </c>
      <c r="R12" s="51">
        <v>18</v>
      </c>
      <c r="S12" s="10">
        <v>0</v>
      </c>
      <c r="T12" s="10">
        <v>0</v>
      </c>
      <c r="U12" s="10">
        <v>1</v>
      </c>
      <c r="V12" s="10">
        <v>8</v>
      </c>
      <c r="X12" s="9" t="s">
        <v>1</v>
      </c>
      <c r="Y12" s="13">
        <f t="shared" ref="Y12:Y15" si="0">C12/(C12+D12+E12+F12+G12)*100</f>
        <v>88.888888888888886</v>
      </c>
      <c r="Z12" s="13">
        <f t="shared" ref="Z12:Z15" si="1">D12/(D12+E12+F12+G12+C12)*100</f>
        <v>0</v>
      </c>
      <c r="AA12" s="13">
        <f t="shared" ref="AA12:AA15" si="2">E12/(E12+F12+G12+D12+C12)*100</f>
        <v>0</v>
      </c>
      <c r="AB12" s="13">
        <f t="shared" ref="AB12:AB15" si="3">F12/(F12+G12+E12+D12+C12)*100</f>
        <v>0</v>
      </c>
      <c r="AC12" s="31">
        <f t="shared" ref="AC12:AC15" si="4">G12/(G12+F12+E12+D12+C12)*100</f>
        <v>11.111111111111111</v>
      </c>
      <c r="AD12" s="38">
        <f t="shared" ref="AD12:AD15" si="5">H12/(H12+I12+J12+K12+L12)*100</f>
        <v>25.925925925925924</v>
      </c>
      <c r="AE12" s="13">
        <f t="shared" ref="AE12:AE15" si="6">I12/(I12+J12+K12+L12+H12)*100</f>
        <v>7.4074074074074066</v>
      </c>
      <c r="AF12" s="13">
        <f t="shared" ref="AF12:AF15" si="7">J12/(J12+K12+L12+I12+H12)*100</f>
        <v>18.518518518518519</v>
      </c>
      <c r="AG12" s="13">
        <f t="shared" ref="AG12:AG15" si="8">K12/(K12+L12+J12+I12+H12)*100</f>
        <v>3.7037037037037033</v>
      </c>
      <c r="AH12" s="39">
        <f t="shared" ref="AH12:AH15" si="9">L12/(L12+K12+J12+I12+H12)*100</f>
        <v>44.444444444444443</v>
      </c>
      <c r="AI12" s="48">
        <f t="shared" ref="AI12:AI15" si="10">M12/(M12+N12+O12+P12+Q12)*100</f>
        <v>51.851851851851848</v>
      </c>
      <c r="AJ12" s="13">
        <f t="shared" ref="AJ12:AJ15" si="11">N12/(N12+O12+P12+Q12+M12)*100</f>
        <v>11.111111111111111</v>
      </c>
      <c r="AK12" s="13">
        <f t="shared" ref="AK12:AK15" si="12">O12/(O12+P12+Q12+N12+M12)*100</f>
        <v>0</v>
      </c>
      <c r="AL12" s="13">
        <f t="shared" ref="AL12:AL15" si="13">P12/(P12+Q12+O12+N12+M12)*100</f>
        <v>3.7037037037037033</v>
      </c>
      <c r="AM12" s="49">
        <f t="shared" ref="AM12:AM15" si="14">Q12/(Q12+P12+O12+N12+M12)*100</f>
        <v>33.333333333333329</v>
      </c>
      <c r="AN12" s="26">
        <f t="shared" ref="AN12:AN15" si="15">R12/(R12+S12+T12+U12+V12)*100</f>
        <v>66.666666666666657</v>
      </c>
      <c r="AO12" s="13">
        <f t="shared" ref="AO12:AO15" si="16">S12/(S12+T12+U12+V12+R12)*100</f>
        <v>0</v>
      </c>
      <c r="AP12" s="13">
        <f t="shared" ref="AP12:AP15" si="17">T12/(T12+U12+V12+S12+R12)*100</f>
        <v>0</v>
      </c>
      <c r="AQ12" s="13">
        <f t="shared" ref="AQ12:AQ15" si="18">U12/(U12+V12+T12+S12+R12)*100</f>
        <v>3.7037037037037033</v>
      </c>
      <c r="AR12" s="13">
        <f t="shared" ref="AR12:AR15" si="19">V12/(V12+U12+T12+S12+R12)*100</f>
        <v>29.629629629629626</v>
      </c>
    </row>
    <row r="13" spans="2:44">
      <c r="B13" s="9" t="s">
        <v>20</v>
      </c>
      <c r="C13" s="10">
        <v>16</v>
      </c>
      <c r="D13" s="10">
        <v>0</v>
      </c>
      <c r="E13" s="10">
        <v>0</v>
      </c>
      <c r="F13" s="10">
        <v>0</v>
      </c>
      <c r="G13" s="54">
        <v>3</v>
      </c>
      <c r="H13" s="24">
        <v>7</v>
      </c>
      <c r="I13" s="10">
        <v>1</v>
      </c>
      <c r="J13" s="10">
        <v>1</v>
      </c>
      <c r="K13" s="10">
        <v>2</v>
      </c>
      <c r="L13" s="57">
        <v>8</v>
      </c>
      <c r="M13" s="62">
        <v>12</v>
      </c>
      <c r="N13" s="10">
        <v>0</v>
      </c>
      <c r="O13" s="10">
        <v>1</v>
      </c>
      <c r="P13" s="10">
        <v>1</v>
      </c>
      <c r="Q13" s="63">
        <v>5</v>
      </c>
      <c r="R13" s="51">
        <v>15</v>
      </c>
      <c r="S13" s="10">
        <v>0</v>
      </c>
      <c r="T13" s="10">
        <v>0</v>
      </c>
      <c r="U13" s="10">
        <v>0</v>
      </c>
      <c r="V13" s="10">
        <v>4</v>
      </c>
      <c r="X13" s="9" t="s">
        <v>20</v>
      </c>
      <c r="Y13" s="13">
        <f t="shared" si="0"/>
        <v>84.210526315789465</v>
      </c>
      <c r="Z13" s="13">
        <f t="shared" si="1"/>
        <v>0</v>
      </c>
      <c r="AA13" s="13">
        <f t="shared" si="2"/>
        <v>0</v>
      </c>
      <c r="AB13" s="13">
        <f t="shared" si="3"/>
        <v>0</v>
      </c>
      <c r="AC13" s="31">
        <f t="shared" si="4"/>
        <v>15.789473684210526</v>
      </c>
      <c r="AD13" s="38">
        <f t="shared" si="5"/>
        <v>36.84210526315789</v>
      </c>
      <c r="AE13" s="13">
        <f t="shared" si="6"/>
        <v>5.2631578947368416</v>
      </c>
      <c r="AF13" s="13">
        <f t="shared" si="7"/>
        <v>5.2631578947368416</v>
      </c>
      <c r="AG13" s="13">
        <f t="shared" si="8"/>
        <v>10.526315789473683</v>
      </c>
      <c r="AH13" s="39">
        <f t="shared" si="9"/>
        <v>42.105263157894733</v>
      </c>
      <c r="AI13" s="48">
        <f t="shared" si="10"/>
        <v>63.157894736842103</v>
      </c>
      <c r="AJ13" s="13">
        <f t="shared" si="11"/>
        <v>0</v>
      </c>
      <c r="AK13" s="13">
        <f t="shared" si="12"/>
        <v>5.2631578947368416</v>
      </c>
      <c r="AL13" s="13">
        <f t="shared" si="13"/>
        <v>5.2631578947368416</v>
      </c>
      <c r="AM13" s="49">
        <f t="shared" si="14"/>
        <v>26.315789473684209</v>
      </c>
      <c r="AN13" s="26">
        <f t="shared" si="15"/>
        <v>78.94736842105263</v>
      </c>
      <c r="AO13" s="13">
        <f t="shared" si="16"/>
        <v>0</v>
      </c>
      <c r="AP13" s="13">
        <f t="shared" si="17"/>
        <v>0</v>
      </c>
      <c r="AQ13" s="13">
        <f t="shared" si="18"/>
        <v>0</v>
      </c>
      <c r="AR13" s="13">
        <f t="shared" si="19"/>
        <v>21.052631578947366</v>
      </c>
    </row>
    <row r="14" spans="2:44">
      <c r="B14" s="9" t="s">
        <v>21</v>
      </c>
      <c r="C14" s="10">
        <v>8</v>
      </c>
      <c r="D14" s="10">
        <v>1</v>
      </c>
      <c r="E14" s="10">
        <v>0</v>
      </c>
      <c r="F14" s="10">
        <v>1</v>
      </c>
      <c r="G14" s="54">
        <v>4</v>
      </c>
      <c r="H14" s="24">
        <v>2</v>
      </c>
      <c r="I14" s="10">
        <v>1</v>
      </c>
      <c r="J14" s="10">
        <v>1</v>
      </c>
      <c r="K14" s="10">
        <v>1</v>
      </c>
      <c r="L14" s="57">
        <v>9</v>
      </c>
      <c r="M14" s="62">
        <v>5</v>
      </c>
      <c r="N14" s="10">
        <v>1</v>
      </c>
      <c r="O14" s="10">
        <v>1</v>
      </c>
      <c r="P14" s="10">
        <v>0</v>
      </c>
      <c r="Q14" s="63">
        <v>7</v>
      </c>
      <c r="R14" s="51">
        <v>9</v>
      </c>
      <c r="S14" s="10">
        <v>0</v>
      </c>
      <c r="T14" s="10">
        <v>1</v>
      </c>
      <c r="U14" s="10">
        <v>0</v>
      </c>
      <c r="V14" s="10">
        <v>4</v>
      </c>
      <c r="X14" s="9" t="s">
        <v>21</v>
      </c>
      <c r="Y14" s="13">
        <f t="shared" si="0"/>
        <v>57.142857142857139</v>
      </c>
      <c r="Z14" s="13">
        <f t="shared" si="1"/>
        <v>7.1428571428571423</v>
      </c>
      <c r="AA14" s="13">
        <f t="shared" si="2"/>
        <v>0</v>
      </c>
      <c r="AB14" s="13">
        <f t="shared" si="3"/>
        <v>7.1428571428571423</v>
      </c>
      <c r="AC14" s="31">
        <f t="shared" si="4"/>
        <v>28.571428571428569</v>
      </c>
      <c r="AD14" s="38">
        <f t="shared" si="5"/>
        <v>14.285714285714285</v>
      </c>
      <c r="AE14" s="13">
        <f t="shared" si="6"/>
        <v>7.1428571428571423</v>
      </c>
      <c r="AF14" s="13">
        <f t="shared" si="7"/>
        <v>7.1428571428571423</v>
      </c>
      <c r="AG14" s="13">
        <f t="shared" si="8"/>
        <v>7.1428571428571423</v>
      </c>
      <c r="AH14" s="39">
        <f t="shared" si="9"/>
        <v>64.285714285714292</v>
      </c>
      <c r="AI14" s="48">
        <f t="shared" si="10"/>
        <v>35.714285714285715</v>
      </c>
      <c r="AJ14" s="13">
        <f t="shared" si="11"/>
        <v>7.1428571428571423</v>
      </c>
      <c r="AK14" s="13">
        <f t="shared" si="12"/>
        <v>7.1428571428571423</v>
      </c>
      <c r="AL14" s="13">
        <f t="shared" si="13"/>
        <v>0</v>
      </c>
      <c r="AM14" s="49">
        <f t="shared" si="14"/>
        <v>50</v>
      </c>
      <c r="AN14" s="26">
        <f t="shared" si="15"/>
        <v>64.285714285714292</v>
      </c>
      <c r="AO14" s="13">
        <f t="shared" si="16"/>
        <v>0</v>
      </c>
      <c r="AP14" s="13">
        <f t="shared" si="17"/>
        <v>7.1428571428571423</v>
      </c>
      <c r="AQ14" s="13">
        <f t="shared" si="18"/>
        <v>0</v>
      </c>
      <c r="AR14" s="13">
        <f t="shared" si="19"/>
        <v>28.571428571428569</v>
      </c>
    </row>
    <row r="15" spans="2:44">
      <c r="B15" s="9" t="s">
        <v>22</v>
      </c>
      <c r="C15" s="10">
        <v>4</v>
      </c>
      <c r="D15" s="10">
        <v>0</v>
      </c>
      <c r="E15" s="10">
        <v>0</v>
      </c>
      <c r="F15" s="10">
        <v>0</v>
      </c>
      <c r="G15" s="54">
        <v>0</v>
      </c>
      <c r="H15" s="24">
        <v>0</v>
      </c>
      <c r="I15" s="10">
        <v>0</v>
      </c>
      <c r="J15" s="10">
        <v>0</v>
      </c>
      <c r="K15" s="10">
        <v>1</v>
      </c>
      <c r="L15" s="57">
        <v>3</v>
      </c>
      <c r="M15" s="62">
        <v>0</v>
      </c>
      <c r="N15" s="10">
        <v>0</v>
      </c>
      <c r="O15" s="10">
        <v>1</v>
      </c>
      <c r="P15" s="10">
        <v>0</v>
      </c>
      <c r="Q15" s="63">
        <v>3</v>
      </c>
      <c r="R15" s="51">
        <v>4</v>
      </c>
      <c r="S15" s="10">
        <v>0</v>
      </c>
      <c r="T15" s="10">
        <v>0</v>
      </c>
      <c r="U15" s="10">
        <v>0</v>
      </c>
      <c r="V15" s="10">
        <v>0</v>
      </c>
      <c r="X15" s="9" t="s">
        <v>22</v>
      </c>
      <c r="Y15" s="13">
        <f t="shared" si="0"/>
        <v>100</v>
      </c>
      <c r="Z15" s="13">
        <f t="shared" si="1"/>
        <v>0</v>
      </c>
      <c r="AA15" s="13">
        <f t="shared" si="2"/>
        <v>0</v>
      </c>
      <c r="AB15" s="13">
        <f t="shared" si="3"/>
        <v>0</v>
      </c>
      <c r="AC15" s="31">
        <f t="shared" si="4"/>
        <v>0</v>
      </c>
      <c r="AD15" s="38">
        <f t="shared" si="5"/>
        <v>0</v>
      </c>
      <c r="AE15" s="13">
        <f t="shared" si="6"/>
        <v>0</v>
      </c>
      <c r="AF15" s="13">
        <f t="shared" si="7"/>
        <v>0</v>
      </c>
      <c r="AG15" s="13">
        <f t="shared" si="8"/>
        <v>25</v>
      </c>
      <c r="AH15" s="39">
        <f t="shared" si="9"/>
        <v>75</v>
      </c>
      <c r="AI15" s="48">
        <f t="shared" si="10"/>
        <v>0</v>
      </c>
      <c r="AJ15" s="13">
        <f t="shared" si="11"/>
        <v>0</v>
      </c>
      <c r="AK15" s="13">
        <f t="shared" si="12"/>
        <v>25</v>
      </c>
      <c r="AL15" s="13">
        <f t="shared" si="13"/>
        <v>0</v>
      </c>
      <c r="AM15" s="49">
        <f t="shared" si="14"/>
        <v>75</v>
      </c>
      <c r="AN15" s="26">
        <f t="shared" si="15"/>
        <v>100</v>
      </c>
      <c r="AO15" s="13">
        <f t="shared" si="16"/>
        <v>0</v>
      </c>
      <c r="AP15" s="13">
        <f t="shared" si="17"/>
        <v>0</v>
      </c>
      <c r="AQ15" s="13">
        <f t="shared" si="18"/>
        <v>0</v>
      </c>
      <c r="AR15" s="13">
        <f t="shared" si="19"/>
        <v>0</v>
      </c>
    </row>
    <row r="16" spans="2:44">
      <c r="B16" s="4" t="s">
        <v>23</v>
      </c>
      <c r="C16" s="8"/>
      <c r="D16" s="8"/>
      <c r="E16" s="8"/>
      <c r="F16" s="8"/>
      <c r="G16" s="53"/>
      <c r="H16" s="23"/>
      <c r="I16" s="8"/>
      <c r="J16" s="8"/>
      <c r="K16" s="8"/>
      <c r="L16" s="56"/>
      <c r="M16" s="60"/>
      <c r="N16" s="8"/>
      <c r="O16" s="8"/>
      <c r="P16" s="8"/>
      <c r="Q16" s="61"/>
      <c r="R16" s="8"/>
      <c r="S16" s="8"/>
      <c r="T16" s="8"/>
      <c r="U16" s="8"/>
      <c r="V16" s="8"/>
      <c r="X16" s="4" t="s">
        <v>23</v>
      </c>
      <c r="Y16" s="8"/>
      <c r="Z16" s="8"/>
      <c r="AA16" s="8"/>
      <c r="AB16" s="8"/>
      <c r="AC16" s="53"/>
      <c r="AD16" s="23"/>
      <c r="AE16" s="8"/>
      <c r="AF16" s="8"/>
      <c r="AG16" s="8"/>
      <c r="AH16" s="56"/>
      <c r="AI16" s="60"/>
      <c r="AJ16" s="8"/>
      <c r="AK16" s="8"/>
      <c r="AL16" s="8"/>
      <c r="AM16" s="61"/>
      <c r="AN16" s="8"/>
      <c r="AO16" s="8"/>
      <c r="AP16" s="8"/>
      <c r="AQ16" s="8"/>
      <c r="AR16" s="8"/>
    </row>
    <row r="17" spans="2:44">
      <c r="B17" s="9" t="s">
        <v>24</v>
      </c>
      <c r="C17" s="10">
        <v>6</v>
      </c>
      <c r="D17" s="10">
        <v>1</v>
      </c>
      <c r="E17" s="10">
        <v>0</v>
      </c>
      <c r="F17" s="10">
        <v>1</v>
      </c>
      <c r="G17" s="54">
        <v>1</v>
      </c>
      <c r="H17" s="24">
        <v>3</v>
      </c>
      <c r="I17" s="10">
        <v>1</v>
      </c>
      <c r="J17" s="10">
        <v>2</v>
      </c>
      <c r="K17" s="10">
        <v>1</v>
      </c>
      <c r="L17" s="57">
        <v>2</v>
      </c>
      <c r="M17" s="62">
        <v>5</v>
      </c>
      <c r="N17" s="10">
        <v>1</v>
      </c>
      <c r="O17" s="10">
        <v>1</v>
      </c>
      <c r="P17" s="10">
        <v>0</v>
      </c>
      <c r="Q17" s="63">
        <v>2</v>
      </c>
      <c r="R17" s="51">
        <v>8</v>
      </c>
      <c r="S17" s="10">
        <v>0</v>
      </c>
      <c r="T17" s="10">
        <v>1</v>
      </c>
      <c r="U17" s="10">
        <v>0</v>
      </c>
      <c r="V17" s="10">
        <v>0</v>
      </c>
      <c r="X17" s="9" t="s">
        <v>24</v>
      </c>
      <c r="Y17" s="13">
        <f t="shared" ref="Y17:Y23" si="20">C17/(C17+D17+E17+F17+G17)*100</f>
        <v>66.666666666666657</v>
      </c>
      <c r="Z17" s="13">
        <f t="shared" ref="Z17:Z23" si="21">D17/(D17+E17+F17+G17+C17)*100</f>
        <v>11.111111111111111</v>
      </c>
      <c r="AA17" s="13">
        <f t="shared" ref="AA17:AA23" si="22">E17/(E17+F17+G17+D17+C17)*100</f>
        <v>0</v>
      </c>
      <c r="AB17" s="13">
        <f t="shared" ref="AB17:AB23" si="23">F17/(F17+G17+E17+D17+C17)*100</f>
        <v>11.111111111111111</v>
      </c>
      <c r="AC17" s="31">
        <f t="shared" ref="AC17:AC23" si="24">G17/(G17+F17+E17+D17+C17)*100</f>
        <v>11.111111111111111</v>
      </c>
      <c r="AD17" s="38">
        <f t="shared" ref="AD17:AD23" si="25">H17/(H17+I17+J17+K17+L17)*100</f>
        <v>33.333333333333329</v>
      </c>
      <c r="AE17" s="13">
        <f t="shared" ref="AE17:AE23" si="26">I17/(I17+J17+K17+L17+H17)*100</f>
        <v>11.111111111111111</v>
      </c>
      <c r="AF17" s="13">
        <f t="shared" ref="AF17:AF23" si="27">J17/(J17+K17+L17+I17+H17)*100</f>
        <v>22.222222222222221</v>
      </c>
      <c r="AG17" s="13">
        <f t="shared" ref="AG17:AG23" si="28">K17/(K17+L17+J17+I17+H17)*100</f>
        <v>11.111111111111111</v>
      </c>
      <c r="AH17" s="39">
        <f t="shared" ref="AH17:AH23" si="29">L17/(L17+K17+J17+I17+H17)*100</f>
        <v>22.222222222222221</v>
      </c>
      <c r="AI17" s="48">
        <f t="shared" ref="AI17:AI23" si="30">M17/(M17+N17+O17+P17+Q17)*100</f>
        <v>55.555555555555557</v>
      </c>
      <c r="AJ17" s="13">
        <f t="shared" ref="AJ17:AJ23" si="31">N17/(N17+O17+P17+Q17+M17)*100</f>
        <v>11.111111111111111</v>
      </c>
      <c r="AK17" s="13">
        <f t="shared" ref="AK17:AK23" si="32">O17/(O17+P17+Q17+N17+M17)*100</f>
        <v>11.111111111111111</v>
      </c>
      <c r="AL17" s="13">
        <f t="shared" ref="AL17:AL23" si="33">P17/(P17+Q17+O17+N17+M17)*100</f>
        <v>0</v>
      </c>
      <c r="AM17" s="49">
        <f t="shared" ref="AM17:AM23" si="34">Q17/(Q17+P17+O17+N17+M17)*100</f>
        <v>22.222222222222221</v>
      </c>
      <c r="AN17" s="26">
        <f t="shared" ref="AN17:AN23" si="35">R17/(R17+S17+T17+U17+V17)*100</f>
        <v>88.888888888888886</v>
      </c>
      <c r="AO17" s="13">
        <f t="shared" ref="AO17:AO23" si="36">S17/(S17+T17+U17+V17+R17)*100</f>
        <v>0</v>
      </c>
      <c r="AP17" s="13">
        <f t="shared" ref="AP17:AP23" si="37">T17/(T17+U17+V17+S17+R17)*100</f>
        <v>11.111111111111111</v>
      </c>
      <c r="AQ17" s="13">
        <f t="shared" ref="AQ17:AQ23" si="38">U17/(U17+V17+T17+S17+R17)*100</f>
        <v>0</v>
      </c>
      <c r="AR17" s="13">
        <f t="shared" ref="AR17:AR23" si="39">V17/(V17+U17+T17+S17+R17)*100</f>
        <v>0</v>
      </c>
    </row>
    <row r="18" spans="2:44">
      <c r="B18" s="9" t="s">
        <v>25</v>
      </c>
      <c r="C18" s="10">
        <v>1</v>
      </c>
      <c r="D18" s="10">
        <v>0</v>
      </c>
      <c r="E18" s="10">
        <v>0</v>
      </c>
      <c r="F18" s="10">
        <v>0</v>
      </c>
      <c r="G18" s="54">
        <v>2</v>
      </c>
      <c r="H18" s="24">
        <v>1</v>
      </c>
      <c r="I18" s="10">
        <v>0</v>
      </c>
      <c r="J18" s="10">
        <v>0</v>
      </c>
      <c r="K18" s="10">
        <v>0</v>
      </c>
      <c r="L18" s="57">
        <v>2</v>
      </c>
      <c r="M18" s="62">
        <v>1</v>
      </c>
      <c r="N18" s="10">
        <v>0</v>
      </c>
      <c r="O18" s="10">
        <v>0</v>
      </c>
      <c r="P18" s="10">
        <v>0</v>
      </c>
      <c r="Q18" s="63">
        <v>2</v>
      </c>
      <c r="R18" s="51">
        <v>2</v>
      </c>
      <c r="S18" s="10">
        <v>0</v>
      </c>
      <c r="T18" s="10">
        <v>0</v>
      </c>
      <c r="U18" s="10">
        <v>0</v>
      </c>
      <c r="V18" s="10">
        <v>1</v>
      </c>
      <c r="X18" s="9" t="s">
        <v>25</v>
      </c>
      <c r="Y18" s="13">
        <f t="shared" si="20"/>
        <v>33.333333333333329</v>
      </c>
      <c r="Z18" s="13">
        <f t="shared" si="21"/>
        <v>0</v>
      </c>
      <c r="AA18" s="13">
        <f t="shared" si="22"/>
        <v>0</v>
      </c>
      <c r="AB18" s="13">
        <f t="shared" si="23"/>
        <v>0</v>
      </c>
      <c r="AC18" s="31">
        <f t="shared" si="24"/>
        <v>66.666666666666657</v>
      </c>
      <c r="AD18" s="38">
        <f t="shared" si="25"/>
        <v>33.333333333333329</v>
      </c>
      <c r="AE18" s="13">
        <f t="shared" si="26"/>
        <v>0</v>
      </c>
      <c r="AF18" s="13">
        <f t="shared" si="27"/>
        <v>0</v>
      </c>
      <c r="AG18" s="13">
        <f t="shared" si="28"/>
        <v>0</v>
      </c>
      <c r="AH18" s="39">
        <f t="shared" si="29"/>
        <v>66.666666666666657</v>
      </c>
      <c r="AI18" s="48">
        <f t="shared" si="30"/>
        <v>33.333333333333329</v>
      </c>
      <c r="AJ18" s="13">
        <f t="shared" si="31"/>
        <v>0</v>
      </c>
      <c r="AK18" s="13">
        <f t="shared" si="32"/>
        <v>0</v>
      </c>
      <c r="AL18" s="13">
        <f t="shared" si="33"/>
        <v>0</v>
      </c>
      <c r="AM18" s="49">
        <f t="shared" si="34"/>
        <v>66.666666666666657</v>
      </c>
      <c r="AN18" s="26">
        <f t="shared" si="35"/>
        <v>66.666666666666657</v>
      </c>
      <c r="AO18" s="13">
        <f t="shared" si="36"/>
        <v>0</v>
      </c>
      <c r="AP18" s="13">
        <f t="shared" si="37"/>
        <v>0</v>
      </c>
      <c r="AQ18" s="13">
        <f t="shared" si="38"/>
        <v>0</v>
      </c>
      <c r="AR18" s="13">
        <f t="shared" si="39"/>
        <v>33.333333333333329</v>
      </c>
    </row>
    <row r="19" spans="2:44">
      <c r="B19" s="9" t="s">
        <v>43</v>
      </c>
      <c r="C19" s="10">
        <v>24</v>
      </c>
      <c r="D19" s="10">
        <v>0</v>
      </c>
      <c r="E19" s="10">
        <v>0</v>
      </c>
      <c r="F19" s="10">
        <v>0</v>
      </c>
      <c r="G19" s="54">
        <v>4</v>
      </c>
      <c r="H19" s="24">
        <v>8</v>
      </c>
      <c r="I19" s="10">
        <v>1</v>
      </c>
      <c r="J19" s="10">
        <v>4</v>
      </c>
      <c r="K19" s="10">
        <v>3</v>
      </c>
      <c r="L19" s="57">
        <v>12</v>
      </c>
      <c r="M19" s="62">
        <v>19</v>
      </c>
      <c r="N19" s="10">
        <v>2</v>
      </c>
      <c r="O19" s="10">
        <v>1</v>
      </c>
      <c r="P19" s="10">
        <v>1</v>
      </c>
      <c r="Q19" s="63">
        <v>5</v>
      </c>
      <c r="R19" s="51">
        <v>24</v>
      </c>
      <c r="S19" s="10">
        <v>0</v>
      </c>
      <c r="T19" s="10">
        <v>0</v>
      </c>
      <c r="U19" s="10">
        <v>0</v>
      </c>
      <c r="V19" s="10">
        <v>4</v>
      </c>
      <c r="X19" s="9" t="s">
        <v>43</v>
      </c>
      <c r="Y19" s="13">
        <f t="shared" si="20"/>
        <v>85.714285714285708</v>
      </c>
      <c r="Z19" s="13">
        <f t="shared" si="21"/>
        <v>0</v>
      </c>
      <c r="AA19" s="13">
        <f t="shared" si="22"/>
        <v>0</v>
      </c>
      <c r="AB19" s="13">
        <f t="shared" si="23"/>
        <v>0</v>
      </c>
      <c r="AC19" s="31">
        <f t="shared" si="24"/>
        <v>14.285714285714285</v>
      </c>
      <c r="AD19" s="38">
        <f t="shared" si="25"/>
        <v>28.571428571428569</v>
      </c>
      <c r="AE19" s="13">
        <f t="shared" si="26"/>
        <v>3.5714285714285712</v>
      </c>
      <c r="AF19" s="13">
        <f t="shared" si="27"/>
        <v>14.285714285714285</v>
      </c>
      <c r="AG19" s="13">
        <f t="shared" si="28"/>
        <v>10.714285714285714</v>
      </c>
      <c r="AH19" s="39">
        <f t="shared" si="29"/>
        <v>42.857142857142854</v>
      </c>
      <c r="AI19" s="48">
        <f t="shared" si="30"/>
        <v>67.857142857142861</v>
      </c>
      <c r="AJ19" s="13">
        <f t="shared" si="31"/>
        <v>7.1428571428571423</v>
      </c>
      <c r="AK19" s="13">
        <f t="shared" si="32"/>
        <v>3.5714285714285712</v>
      </c>
      <c r="AL19" s="13">
        <f t="shared" si="33"/>
        <v>3.5714285714285712</v>
      </c>
      <c r="AM19" s="49">
        <f t="shared" si="34"/>
        <v>17.857142857142858</v>
      </c>
      <c r="AN19" s="26">
        <f t="shared" si="35"/>
        <v>85.714285714285708</v>
      </c>
      <c r="AO19" s="13">
        <f t="shared" si="36"/>
        <v>0</v>
      </c>
      <c r="AP19" s="13">
        <f t="shared" si="37"/>
        <v>0</v>
      </c>
      <c r="AQ19" s="13">
        <f t="shared" si="38"/>
        <v>0</v>
      </c>
      <c r="AR19" s="13">
        <f t="shared" si="39"/>
        <v>14.285714285714285</v>
      </c>
    </row>
    <row r="20" spans="2:44">
      <c r="B20" s="9" t="s">
        <v>27</v>
      </c>
      <c r="C20" s="10">
        <v>0</v>
      </c>
      <c r="D20" s="10">
        <v>0</v>
      </c>
      <c r="E20" s="10">
        <v>0</v>
      </c>
      <c r="F20" s="10">
        <v>0</v>
      </c>
      <c r="G20" s="54">
        <v>0</v>
      </c>
      <c r="H20" s="24">
        <v>0</v>
      </c>
      <c r="I20" s="10">
        <v>0</v>
      </c>
      <c r="J20" s="10">
        <v>0</v>
      </c>
      <c r="K20" s="10">
        <v>0</v>
      </c>
      <c r="L20" s="57">
        <v>0</v>
      </c>
      <c r="M20" s="62">
        <v>0</v>
      </c>
      <c r="N20" s="10">
        <v>0</v>
      </c>
      <c r="O20" s="10">
        <v>0</v>
      </c>
      <c r="P20" s="10">
        <v>0</v>
      </c>
      <c r="Q20" s="63">
        <v>0</v>
      </c>
      <c r="R20" s="51">
        <v>0</v>
      </c>
      <c r="S20" s="10">
        <v>0</v>
      </c>
      <c r="T20" s="10">
        <v>0</v>
      </c>
      <c r="U20" s="10">
        <v>0</v>
      </c>
      <c r="V20" s="10">
        <v>0</v>
      </c>
      <c r="X20" s="9" t="s">
        <v>27</v>
      </c>
      <c r="Y20" s="13" t="e">
        <f t="shared" si="20"/>
        <v>#DIV/0!</v>
      </c>
      <c r="Z20" s="13" t="e">
        <f t="shared" si="21"/>
        <v>#DIV/0!</v>
      </c>
      <c r="AA20" s="13" t="e">
        <f t="shared" si="22"/>
        <v>#DIV/0!</v>
      </c>
      <c r="AB20" s="13" t="e">
        <f t="shared" si="23"/>
        <v>#DIV/0!</v>
      </c>
      <c r="AC20" s="31" t="e">
        <f t="shared" si="24"/>
        <v>#DIV/0!</v>
      </c>
      <c r="AD20" s="38" t="e">
        <f t="shared" si="25"/>
        <v>#DIV/0!</v>
      </c>
      <c r="AE20" s="13" t="e">
        <f t="shared" si="26"/>
        <v>#DIV/0!</v>
      </c>
      <c r="AF20" s="13" t="e">
        <f t="shared" si="27"/>
        <v>#DIV/0!</v>
      </c>
      <c r="AG20" s="13" t="e">
        <f t="shared" si="28"/>
        <v>#DIV/0!</v>
      </c>
      <c r="AH20" s="39" t="e">
        <f t="shared" si="29"/>
        <v>#DIV/0!</v>
      </c>
      <c r="AI20" s="48" t="e">
        <f t="shared" si="30"/>
        <v>#DIV/0!</v>
      </c>
      <c r="AJ20" s="13" t="e">
        <f t="shared" si="31"/>
        <v>#DIV/0!</v>
      </c>
      <c r="AK20" s="13" t="e">
        <f t="shared" si="32"/>
        <v>#DIV/0!</v>
      </c>
      <c r="AL20" s="13" t="e">
        <f t="shared" si="33"/>
        <v>#DIV/0!</v>
      </c>
      <c r="AM20" s="49" t="e">
        <f t="shared" si="34"/>
        <v>#DIV/0!</v>
      </c>
      <c r="AN20" s="26" t="e">
        <f t="shared" si="35"/>
        <v>#DIV/0!</v>
      </c>
      <c r="AO20" s="13" t="e">
        <f t="shared" si="36"/>
        <v>#DIV/0!</v>
      </c>
      <c r="AP20" s="13" t="e">
        <f t="shared" si="37"/>
        <v>#DIV/0!</v>
      </c>
      <c r="AQ20" s="13" t="e">
        <f t="shared" si="38"/>
        <v>#DIV/0!</v>
      </c>
      <c r="AR20" s="13" t="e">
        <f t="shared" si="39"/>
        <v>#DIV/0!</v>
      </c>
    </row>
    <row r="21" spans="2:44">
      <c r="B21" s="9" t="s">
        <v>28</v>
      </c>
      <c r="C21" s="10">
        <v>18</v>
      </c>
      <c r="D21" s="10">
        <v>0</v>
      </c>
      <c r="E21" s="10">
        <v>0</v>
      </c>
      <c r="F21" s="10">
        <v>0</v>
      </c>
      <c r="G21" s="54">
        <v>2</v>
      </c>
      <c r="H21" s="24">
        <v>3</v>
      </c>
      <c r="I21" s="10">
        <v>1</v>
      </c>
      <c r="J21" s="10">
        <v>1</v>
      </c>
      <c r="K21" s="10">
        <v>1</v>
      </c>
      <c r="L21" s="57">
        <v>14</v>
      </c>
      <c r="M21" s="62">
        <v>4</v>
      </c>
      <c r="N21" s="10">
        <v>1</v>
      </c>
      <c r="O21" s="10">
        <v>1</v>
      </c>
      <c r="P21" s="10">
        <v>1</v>
      </c>
      <c r="Q21" s="63">
        <v>13</v>
      </c>
      <c r="R21" s="51">
        <v>10</v>
      </c>
      <c r="S21" s="10">
        <v>0</v>
      </c>
      <c r="T21" s="10">
        <v>0</v>
      </c>
      <c r="U21" s="10">
        <v>1</v>
      </c>
      <c r="V21" s="10">
        <v>9</v>
      </c>
      <c r="X21" s="9" t="s">
        <v>28</v>
      </c>
      <c r="Y21" s="13">
        <f t="shared" si="20"/>
        <v>90</v>
      </c>
      <c r="Z21" s="13">
        <f t="shared" si="21"/>
        <v>0</v>
      </c>
      <c r="AA21" s="13">
        <f t="shared" si="22"/>
        <v>0</v>
      </c>
      <c r="AB21" s="13">
        <f t="shared" si="23"/>
        <v>0</v>
      </c>
      <c r="AC21" s="31">
        <f t="shared" si="24"/>
        <v>10</v>
      </c>
      <c r="AD21" s="38">
        <f t="shared" si="25"/>
        <v>15</v>
      </c>
      <c r="AE21" s="13">
        <f t="shared" si="26"/>
        <v>5</v>
      </c>
      <c r="AF21" s="13">
        <f t="shared" si="27"/>
        <v>5</v>
      </c>
      <c r="AG21" s="13">
        <f t="shared" si="28"/>
        <v>5</v>
      </c>
      <c r="AH21" s="39">
        <f t="shared" si="29"/>
        <v>70</v>
      </c>
      <c r="AI21" s="48">
        <f t="shared" si="30"/>
        <v>20</v>
      </c>
      <c r="AJ21" s="13">
        <f t="shared" si="31"/>
        <v>5</v>
      </c>
      <c r="AK21" s="13">
        <f t="shared" si="32"/>
        <v>5</v>
      </c>
      <c r="AL21" s="13">
        <f t="shared" si="33"/>
        <v>5</v>
      </c>
      <c r="AM21" s="49">
        <f t="shared" si="34"/>
        <v>65</v>
      </c>
      <c r="AN21" s="26">
        <f t="shared" si="35"/>
        <v>50</v>
      </c>
      <c r="AO21" s="13">
        <f t="shared" si="36"/>
        <v>0</v>
      </c>
      <c r="AP21" s="13">
        <f t="shared" si="37"/>
        <v>0</v>
      </c>
      <c r="AQ21" s="13">
        <f t="shared" si="38"/>
        <v>5</v>
      </c>
      <c r="AR21" s="13">
        <f t="shared" si="39"/>
        <v>45</v>
      </c>
    </row>
    <row r="22" spans="2:44">
      <c r="B22" s="9" t="s">
        <v>29</v>
      </c>
      <c r="C22" s="10">
        <v>0</v>
      </c>
      <c r="D22" s="10">
        <v>0</v>
      </c>
      <c r="E22" s="10">
        <v>0</v>
      </c>
      <c r="F22" s="10">
        <v>0</v>
      </c>
      <c r="G22" s="54">
        <v>0</v>
      </c>
      <c r="H22" s="24">
        <v>0</v>
      </c>
      <c r="I22" s="10">
        <v>0</v>
      </c>
      <c r="J22" s="10">
        <v>0</v>
      </c>
      <c r="K22" s="10">
        <v>0</v>
      </c>
      <c r="L22" s="57">
        <v>0</v>
      </c>
      <c r="M22" s="62">
        <v>0</v>
      </c>
      <c r="N22" s="10">
        <v>0</v>
      </c>
      <c r="O22" s="10">
        <v>0</v>
      </c>
      <c r="P22" s="10">
        <v>0</v>
      </c>
      <c r="Q22" s="63">
        <v>0</v>
      </c>
      <c r="R22" s="51">
        <v>0</v>
      </c>
      <c r="S22" s="10">
        <v>0</v>
      </c>
      <c r="T22" s="10">
        <v>0</v>
      </c>
      <c r="U22" s="10">
        <v>0</v>
      </c>
      <c r="V22" s="10">
        <v>0</v>
      </c>
      <c r="X22" s="9" t="s">
        <v>29</v>
      </c>
      <c r="Y22" s="13" t="e">
        <f t="shared" si="20"/>
        <v>#DIV/0!</v>
      </c>
      <c r="Z22" s="13" t="e">
        <f t="shared" si="21"/>
        <v>#DIV/0!</v>
      </c>
      <c r="AA22" s="13" t="e">
        <f t="shared" si="22"/>
        <v>#DIV/0!</v>
      </c>
      <c r="AB22" s="13" t="e">
        <f t="shared" si="23"/>
        <v>#DIV/0!</v>
      </c>
      <c r="AC22" s="31" t="e">
        <f t="shared" si="24"/>
        <v>#DIV/0!</v>
      </c>
      <c r="AD22" s="38" t="e">
        <f t="shared" si="25"/>
        <v>#DIV/0!</v>
      </c>
      <c r="AE22" s="13" t="e">
        <f t="shared" si="26"/>
        <v>#DIV/0!</v>
      </c>
      <c r="AF22" s="13" t="e">
        <f t="shared" si="27"/>
        <v>#DIV/0!</v>
      </c>
      <c r="AG22" s="13" t="e">
        <f t="shared" si="28"/>
        <v>#DIV/0!</v>
      </c>
      <c r="AH22" s="39" t="e">
        <f t="shared" si="29"/>
        <v>#DIV/0!</v>
      </c>
      <c r="AI22" s="48" t="e">
        <f t="shared" si="30"/>
        <v>#DIV/0!</v>
      </c>
      <c r="AJ22" s="13" t="e">
        <f t="shared" si="31"/>
        <v>#DIV/0!</v>
      </c>
      <c r="AK22" s="13" t="e">
        <f t="shared" si="32"/>
        <v>#DIV/0!</v>
      </c>
      <c r="AL22" s="13" t="e">
        <f t="shared" si="33"/>
        <v>#DIV/0!</v>
      </c>
      <c r="AM22" s="49" t="e">
        <f t="shared" si="34"/>
        <v>#DIV/0!</v>
      </c>
      <c r="AN22" s="26" t="e">
        <f t="shared" si="35"/>
        <v>#DIV/0!</v>
      </c>
      <c r="AO22" s="13" t="e">
        <f t="shared" si="36"/>
        <v>#DIV/0!</v>
      </c>
      <c r="AP22" s="13" t="e">
        <f t="shared" si="37"/>
        <v>#DIV/0!</v>
      </c>
      <c r="AQ22" s="13" t="e">
        <f t="shared" si="38"/>
        <v>#DIV/0!</v>
      </c>
      <c r="AR22" s="13" t="e">
        <f t="shared" si="39"/>
        <v>#DIV/0!</v>
      </c>
    </row>
    <row r="23" spans="2:44">
      <c r="B23" s="9" t="s">
        <v>30</v>
      </c>
      <c r="C23" s="10">
        <v>3</v>
      </c>
      <c r="D23" s="10">
        <v>0</v>
      </c>
      <c r="E23" s="10">
        <v>0</v>
      </c>
      <c r="F23" s="10">
        <v>0</v>
      </c>
      <c r="G23" s="54">
        <v>1</v>
      </c>
      <c r="H23" s="24">
        <v>1</v>
      </c>
      <c r="I23" s="10">
        <v>1</v>
      </c>
      <c r="J23" s="10">
        <v>0</v>
      </c>
      <c r="K23" s="10">
        <v>0</v>
      </c>
      <c r="L23" s="57">
        <v>2</v>
      </c>
      <c r="M23" s="62">
        <v>2</v>
      </c>
      <c r="N23" s="10">
        <v>0</v>
      </c>
      <c r="O23" s="10">
        <v>0</v>
      </c>
      <c r="P23" s="10">
        <v>0</v>
      </c>
      <c r="Q23" s="63">
        <v>2</v>
      </c>
      <c r="R23" s="51">
        <v>2</v>
      </c>
      <c r="S23" s="10">
        <v>0</v>
      </c>
      <c r="T23" s="10">
        <v>0</v>
      </c>
      <c r="U23" s="10">
        <v>0</v>
      </c>
      <c r="V23" s="10">
        <v>2</v>
      </c>
      <c r="X23" s="9" t="s">
        <v>30</v>
      </c>
      <c r="Y23" s="13">
        <f t="shared" si="20"/>
        <v>75</v>
      </c>
      <c r="Z23" s="13">
        <f t="shared" si="21"/>
        <v>0</v>
      </c>
      <c r="AA23" s="13">
        <f t="shared" si="22"/>
        <v>0</v>
      </c>
      <c r="AB23" s="13">
        <f t="shared" si="23"/>
        <v>0</v>
      </c>
      <c r="AC23" s="31">
        <f t="shared" si="24"/>
        <v>25</v>
      </c>
      <c r="AD23" s="38">
        <f t="shared" si="25"/>
        <v>25</v>
      </c>
      <c r="AE23" s="13">
        <f t="shared" si="26"/>
        <v>25</v>
      </c>
      <c r="AF23" s="13">
        <f t="shared" si="27"/>
        <v>0</v>
      </c>
      <c r="AG23" s="13">
        <f t="shared" si="28"/>
        <v>0</v>
      </c>
      <c r="AH23" s="39">
        <f t="shared" si="29"/>
        <v>50</v>
      </c>
      <c r="AI23" s="48">
        <f t="shared" si="30"/>
        <v>50</v>
      </c>
      <c r="AJ23" s="13">
        <f t="shared" si="31"/>
        <v>0</v>
      </c>
      <c r="AK23" s="13">
        <f t="shared" si="32"/>
        <v>0</v>
      </c>
      <c r="AL23" s="13">
        <f t="shared" si="33"/>
        <v>0</v>
      </c>
      <c r="AM23" s="49">
        <f t="shared" si="34"/>
        <v>50</v>
      </c>
      <c r="AN23" s="26">
        <f t="shared" si="35"/>
        <v>50</v>
      </c>
      <c r="AO23" s="13">
        <f t="shared" si="36"/>
        <v>0</v>
      </c>
      <c r="AP23" s="13">
        <f t="shared" si="37"/>
        <v>0</v>
      </c>
      <c r="AQ23" s="13">
        <f t="shared" si="38"/>
        <v>0</v>
      </c>
      <c r="AR23" s="13">
        <f t="shared" si="39"/>
        <v>50</v>
      </c>
    </row>
    <row r="24" spans="2:44">
      <c r="B24" s="4" t="s">
        <v>124</v>
      </c>
      <c r="C24" s="15"/>
      <c r="D24" s="15"/>
      <c r="E24" s="15"/>
      <c r="G24" s="4"/>
      <c r="H24" s="4"/>
      <c r="I24" s="72"/>
      <c r="J24" s="72"/>
      <c r="L24" s="4"/>
      <c r="N24" s="4"/>
      <c r="O24" s="15"/>
      <c r="P24" s="15"/>
      <c r="Q24" s="15"/>
      <c r="S24" s="4"/>
      <c r="T24" s="4"/>
      <c r="U24" s="72"/>
      <c r="V24" s="72"/>
      <c r="X24" s="4" t="s">
        <v>124</v>
      </c>
    </row>
    <row r="25" spans="2:44">
      <c r="B25" s="9" t="s">
        <v>126</v>
      </c>
      <c r="C25" s="10">
        <v>47</v>
      </c>
      <c r="D25" s="10">
        <v>0</v>
      </c>
      <c r="E25" s="10">
        <v>0</v>
      </c>
      <c r="F25" s="10">
        <v>0</v>
      </c>
      <c r="G25" s="54">
        <v>6</v>
      </c>
      <c r="H25" s="24">
        <v>14</v>
      </c>
      <c r="I25" s="10">
        <v>3</v>
      </c>
      <c r="J25" s="10">
        <v>6</v>
      </c>
      <c r="K25" s="10">
        <v>3</v>
      </c>
      <c r="L25" s="57">
        <v>27</v>
      </c>
      <c r="M25" s="62">
        <v>27</v>
      </c>
      <c r="N25" s="10">
        <v>3</v>
      </c>
      <c r="O25" s="10">
        <v>3</v>
      </c>
      <c r="P25" s="10">
        <v>1</v>
      </c>
      <c r="Q25" s="63">
        <v>19</v>
      </c>
      <c r="R25" s="51">
        <v>39</v>
      </c>
      <c r="S25" s="10">
        <v>0</v>
      </c>
      <c r="T25" s="10">
        <v>0</v>
      </c>
      <c r="U25" s="10">
        <v>1</v>
      </c>
      <c r="V25" s="10">
        <v>13</v>
      </c>
      <c r="X25" s="9" t="s">
        <v>126</v>
      </c>
      <c r="Y25" s="13">
        <f t="shared" ref="Y25:Y26" si="40">C25/(C25+D25+E25+F25+G25)*100</f>
        <v>88.679245283018872</v>
      </c>
      <c r="Z25" s="13">
        <f t="shared" ref="Z25:Z26" si="41">D25/(D25+E25+F25+G25+C25)*100</f>
        <v>0</v>
      </c>
      <c r="AA25" s="13">
        <f t="shared" ref="AA25:AA26" si="42">E25/(E25+F25+G25+D25+C25)*100</f>
        <v>0</v>
      </c>
      <c r="AB25" s="13">
        <f t="shared" ref="AB25:AB26" si="43">F25/(F25+G25+E25+D25+C25)*100</f>
        <v>0</v>
      </c>
      <c r="AC25" s="31">
        <f t="shared" ref="AC25:AC26" si="44">G25/(G25+F25+E25+D25+C25)*100</f>
        <v>11.320754716981133</v>
      </c>
      <c r="AD25" s="38">
        <f t="shared" ref="AD25:AD26" si="45">H25/(H25+I25+J25+K25+L25)*100</f>
        <v>26.415094339622641</v>
      </c>
      <c r="AE25" s="13">
        <f t="shared" ref="AE25:AE26" si="46">I25/(I25+J25+K25+L25+H25)*100</f>
        <v>5.6603773584905666</v>
      </c>
      <c r="AF25" s="13">
        <f t="shared" ref="AF25:AF26" si="47">J25/(J25+K25+L25+I25+H25)*100</f>
        <v>11.320754716981133</v>
      </c>
      <c r="AG25" s="13">
        <f t="shared" ref="AG25:AG26" si="48">K25/(K25+L25+J25+I25+H25)*100</f>
        <v>5.6603773584905666</v>
      </c>
      <c r="AH25" s="39">
        <f t="shared" ref="AH25:AH26" si="49">L25/(L25+K25+J25+I25+H25)*100</f>
        <v>50.943396226415096</v>
      </c>
      <c r="AI25" s="48">
        <f t="shared" ref="AI25:AI26" si="50">M25/(M25+N25+O25+P25+Q25)*100</f>
        <v>50.943396226415096</v>
      </c>
      <c r="AJ25" s="13">
        <f t="shared" ref="AJ25:AJ26" si="51">N25/(N25+O25+P25+Q25+M25)*100</f>
        <v>5.6603773584905666</v>
      </c>
      <c r="AK25" s="13">
        <f t="shared" ref="AK25:AK26" si="52">O25/(O25+P25+Q25+N25+M25)*100</f>
        <v>5.6603773584905666</v>
      </c>
      <c r="AL25" s="13">
        <f t="shared" ref="AL25:AL26" si="53">P25/(P25+Q25+O25+N25+M25)*100</f>
        <v>1.8867924528301887</v>
      </c>
      <c r="AM25" s="49">
        <f t="shared" ref="AM25:AM26" si="54">Q25/(Q25+P25+O25+N25+M25)*100</f>
        <v>35.849056603773583</v>
      </c>
      <c r="AN25" s="26">
        <f t="shared" ref="AN25:AN26" si="55">R25/(R25+S25+T25+U25+V25)*100</f>
        <v>73.584905660377359</v>
      </c>
      <c r="AO25" s="13">
        <f t="shared" ref="AO25:AO26" si="56">S25/(S25+T25+U25+V25+R25)*100</f>
        <v>0</v>
      </c>
      <c r="AP25" s="13">
        <f t="shared" ref="AP25:AP26" si="57">T25/(T25+U25+V25+S25+R25)*100</f>
        <v>0</v>
      </c>
      <c r="AQ25" s="13">
        <f t="shared" ref="AQ25:AQ26" si="58">U25/(U25+V25+T25+S25+R25)*100</f>
        <v>1.8867924528301887</v>
      </c>
      <c r="AR25" s="13">
        <f t="shared" ref="AR25:AR26" si="59">V25/(V25+U25+T25+S25+R25)*100</f>
        <v>24.528301886792452</v>
      </c>
    </row>
    <row r="26" spans="2:44">
      <c r="B26" s="9" t="s">
        <v>125</v>
      </c>
      <c r="C26" s="10">
        <v>5</v>
      </c>
      <c r="D26" s="10">
        <v>1</v>
      </c>
      <c r="E26" s="10">
        <v>0</v>
      </c>
      <c r="F26" s="10">
        <v>1</v>
      </c>
      <c r="G26" s="54">
        <v>4</v>
      </c>
      <c r="H26" s="24">
        <v>2</v>
      </c>
      <c r="I26" s="10">
        <v>1</v>
      </c>
      <c r="J26" s="10">
        <v>1</v>
      </c>
      <c r="K26" s="10">
        <v>2</v>
      </c>
      <c r="L26" s="57">
        <v>5</v>
      </c>
      <c r="M26" s="62">
        <v>4</v>
      </c>
      <c r="N26" s="10">
        <v>1</v>
      </c>
      <c r="O26" s="10">
        <v>0</v>
      </c>
      <c r="P26" s="10">
        <v>1</v>
      </c>
      <c r="Q26" s="63">
        <v>5</v>
      </c>
      <c r="R26" s="51">
        <v>7</v>
      </c>
      <c r="S26" s="10">
        <v>0</v>
      </c>
      <c r="T26" s="10">
        <v>1</v>
      </c>
      <c r="U26" s="10">
        <v>0</v>
      </c>
      <c r="V26" s="10">
        <v>3</v>
      </c>
      <c r="X26" s="9" t="s">
        <v>125</v>
      </c>
      <c r="Y26" s="13">
        <f t="shared" si="40"/>
        <v>45.454545454545453</v>
      </c>
      <c r="Z26" s="13">
        <f t="shared" si="41"/>
        <v>9.0909090909090917</v>
      </c>
      <c r="AA26" s="13">
        <f t="shared" si="42"/>
        <v>0</v>
      </c>
      <c r="AB26" s="13">
        <f t="shared" si="43"/>
        <v>9.0909090909090917</v>
      </c>
      <c r="AC26" s="31">
        <f t="shared" si="44"/>
        <v>36.363636363636367</v>
      </c>
      <c r="AD26" s="38">
        <f t="shared" si="45"/>
        <v>18.181818181818183</v>
      </c>
      <c r="AE26" s="13">
        <f t="shared" si="46"/>
        <v>9.0909090909090917</v>
      </c>
      <c r="AF26" s="13">
        <f t="shared" si="47"/>
        <v>9.0909090909090917</v>
      </c>
      <c r="AG26" s="13">
        <f t="shared" si="48"/>
        <v>18.181818181818183</v>
      </c>
      <c r="AH26" s="39">
        <f t="shared" si="49"/>
        <v>45.454545454545453</v>
      </c>
      <c r="AI26" s="48">
        <f t="shared" si="50"/>
        <v>36.363636363636367</v>
      </c>
      <c r="AJ26" s="13">
        <f t="shared" si="51"/>
        <v>9.0909090909090917</v>
      </c>
      <c r="AK26" s="13">
        <f t="shared" si="52"/>
        <v>0</v>
      </c>
      <c r="AL26" s="13">
        <f t="shared" si="53"/>
        <v>9.0909090909090917</v>
      </c>
      <c r="AM26" s="49">
        <f t="shared" si="54"/>
        <v>45.454545454545453</v>
      </c>
      <c r="AN26" s="26">
        <f t="shared" si="55"/>
        <v>63.636363636363633</v>
      </c>
      <c r="AO26" s="13">
        <f t="shared" si="56"/>
        <v>0</v>
      </c>
      <c r="AP26" s="13">
        <f t="shared" si="57"/>
        <v>9.0909090909090917</v>
      </c>
      <c r="AQ26" s="13">
        <f t="shared" si="58"/>
        <v>0</v>
      </c>
      <c r="AR26" s="13">
        <f t="shared" si="59"/>
        <v>27.27272727272727</v>
      </c>
    </row>
  </sheetData>
  <mergeCells count="10">
    <mergeCell ref="B7:B8"/>
    <mergeCell ref="C7:G7"/>
    <mergeCell ref="H7:L7"/>
    <mergeCell ref="M7:Q7"/>
    <mergeCell ref="R7:V7"/>
    <mergeCell ref="X7:X8"/>
    <mergeCell ref="Y7:AC7"/>
    <mergeCell ref="AD7:AH7"/>
    <mergeCell ref="AI7:AM7"/>
    <mergeCell ref="AN7:AR7"/>
  </mergeCells>
  <hyperlinks>
    <hyperlink ref="B3" location="Index!A1" display="&lt;&lt; back"/>
  </hyperlink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  <colBreaks count="3" manualBreakCount="3">
    <brk id="12" max="1048575" man="1"/>
    <brk id="23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L25"/>
  <sheetViews>
    <sheetView showGridLines="0" zoomScaleNormal="100" workbookViewId="0">
      <selection activeCell="B1" sqref="B1"/>
    </sheetView>
  </sheetViews>
  <sheetFormatPr defaultRowHeight="15"/>
  <cols>
    <col min="1" max="1" width="3.42578125" customWidth="1"/>
    <col min="2" max="2" width="28.28515625" customWidth="1"/>
    <col min="3" max="3" width="11.7109375" bestFit="1" customWidth="1"/>
    <col min="4" max="4" width="11.28515625" customWidth="1"/>
    <col min="5" max="5" width="13" customWidth="1"/>
    <col min="6" max="6" width="11.28515625" customWidth="1"/>
    <col min="7" max="7" width="3.42578125" customWidth="1"/>
    <col min="8" max="8" width="27.7109375" customWidth="1"/>
  </cols>
  <sheetData>
    <row r="1" spans="2:12" ht="18">
      <c r="B1" s="1" t="s">
        <v>8</v>
      </c>
    </row>
    <row r="2" spans="2:12" ht="18">
      <c r="B2" s="1" t="s">
        <v>130</v>
      </c>
    </row>
    <row r="3" spans="2:12">
      <c r="B3" s="82" t="s">
        <v>119</v>
      </c>
    </row>
    <row r="4" spans="2:12" ht="18" customHeight="1">
      <c r="B4" s="1" t="s">
        <v>69</v>
      </c>
      <c r="C4" s="1"/>
      <c r="D4" s="1"/>
      <c r="E4" s="1"/>
      <c r="F4" s="1"/>
    </row>
    <row r="5" spans="2:12" ht="4.5" customHeight="1"/>
    <row r="6" spans="2:12">
      <c r="B6" s="16" t="s">
        <v>44</v>
      </c>
      <c r="H6" s="16" t="s">
        <v>42</v>
      </c>
    </row>
    <row r="7" spans="2:12" ht="33.75">
      <c r="B7" s="3" t="s">
        <v>10</v>
      </c>
      <c r="C7" s="3" t="s">
        <v>46</v>
      </c>
      <c r="D7" s="3" t="s">
        <v>47</v>
      </c>
      <c r="E7" s="3" t="s">
        <v>48</v>
      </c>
      <c r="F7" s="3" t="s">
        <v>49</v>
      </c>
      <c r="H7" s="3" t="s">
        <v>10</v>
      </c>
      <c r="I7" s="3" t="s">
        <v>46</v>
      </c>
      <c r="J7" s="3" t="s">
        <v>47</v>
      </c>
      <c r="K7" s="3" t="s">
        <v>48</v>
      </c>
      <c r="L7" s="3" t="s">
        <v>49</v>
      </c>
    </row>
    <row r="8" spans="2:12">
      <c r="B8" s="4" t="s">
        <v>0</v>
      </c>
      <c r="C8" s="5"/>
      <c r="D8" s="5"/>
      <c r="E8" s="5"/>
      <c r="F8" s="5"/>
      <c r="H8" s="4" t="s">
        <v>0</v>
      </c>
      <c r="I8" s="5"/>
      <c r="J8" s="5"/>
      <c r="K8" s="5"/>
      <c r="L8" s="5"/>
    </row>
    <row r="9" spans="2:12">
      <c r="B9" s="6" t="s">
        <v>0</v>
      </c>
      <c r="C9" s="7">
        <v>3253</v>
      </c>
      <c r="D9" s="7">
        <v>43</v>
      </c>
      <c r="E9" s="7">
        <v>2232</v>
      </c>
      <c r="F9" s="7">
        <v>336</v>
      </c>
      <c r="H9" s="6" t="s">
        <v>0</v>
      </c>
      <c r="I9" s="11">
        <f>C9/(C9+D9+E9+F9)*100</f>
        <v>55.47407912687585</v>
      </c>
      <c r="J9" s="11">
        <f>D9/(D9+E9+F9+C9)*100</f>
        <v>0.73328785811732611</v>
      </c>
      <c r="K9" s="11">
        <f>E9/(E9+F9+D9+C9)*100</f>
        <v>38.062755798090045</v>
      </c>
      <c r="L9" s="11">
        <f>F9/(F9+E9+D9+C9)*100</f>
        <v>5.7298772169167806</v>
      </c>
    </row>
    <row r="10" spans="2:12">
      <c r="B10" s="4" t="s">
        <v>19</v>
      </c>
      <c r="C10" s="8"/>
      <c r="D10" s="8"/>
      <c r="E10" s="8"/>
      <c r="F10" s="8"/>
      <c r="H10" s="4" t="s">
        <v>19</v>
      </c>
      <c r="I10" s="12"/>
      <c r="J10" s="12"/>
      <c r="K10" s="12"/>
      <c r="L10" s="12"/>
    </row>
    <row r="11" spans="2:12">
      <c r="B11" s="9" t="s">
        <v>1</v>
      </c>
      <c r="C11" s="10">
        <v>516</v>
      </c>
      <c r="D11" s="10">
        <v>10</v>
      </c>
      <c r="E11" s="10">
        <v>553</v>
      </c>
      <c r="F11" s="10">
        <v>104</v>
      </c>
      <c r="H11" s="9" t="s">
        <v>1</v>
      </c>
      <c r="I11" s="13">
        <f t="shared" ref="I11:I22" si="0">C11/(C11+D11+E11+F11)*100</f>
        <v>43.61792054099746</v>
      </c>
      <c r="J11" s="13">
        <f t="shared" ref="J11:J22" si="1">D11/(D11+E11+F11+C11)*100</f>
        <v>0.84530853761623004</v>
      </c>
      <c r="K11" s="13">
        <f t="shared" ref="K11:K22" si="2">E11/(E11+F11+D11+C11)*100</f>
        <v>46.745562130177518</v>
      </c>
      <c r="L11" s="13">
        <f t="shared" ref="L11:L22" si="3">F11/(F11+E11+D11+C11)*100</f>
        <v>8.791208791208792</v>
      </c>
    </row>
    <row r="12" spans="2:12">
      <c r="B12" s="9" t="s">
        <v>20</v>
      </c>
      <c r="C12" s="10">
        <v>1110</v>
      </c>
      <c r="D12" s="10">
        <v>14</v>
      </c>
      <c r="E12" s="10">
        <v>825</v>
      </c>
      <c r="F12" s="10">
        <v>124</v>
      </c>
      <c r="H12" s="9" t="s">
        <v>20</v>
      </c>
      <c r="I12" s="13">
        <f t="shared" si="0"/>
        <v>53.545586107091168</v>
      </c>
      <c r="J12" s="13">
        <f t="shared" si="1"/>
        <v>0.67534973468403281</v>
      </c>
      <c r="K12" s="13">
        <f t="shared" si="2"/>
        <v>39.797395079594786</v>
      </c>
      <c r="L12" s="13">
        <f t="shared" si="3"/>
        <v>5.9816690786300049</v>
      </c>
    </row>
    <row r="13" spans="2:12">
      <c r="B13" s="9" t="s">
        <v>21</v>
      </c>
      <c r="C13" s="10">
        <v>1084</v>
      </c>
      <c r="D13" s="10">
        <v>10</v>
      </c>
      <c r="E13" s="10">
        <v>592</v>
      </c>
      <c r="F13" s="10">
        <v>67</v>
      </c>
      <c r="H13" s="9" t="s">
        <v>21</v>
      </c>
      <c r="I13" s="13">
        <f t="shared" si="0"/>
        <v>61.836851112378774</v>
      </c>
      <c r="J13" s="13">
        <f t="shared" si="1"/>
        <v>0.5704506560182544</v>
      </c>
      <c r="K13" s="13">
        <f t="shared" si="2"/>
        <v>33.770678836280659</v>
      </c>
      <c r="L13" s="13">
        <f t="shared" si="3"/>
        <v>3.8220193953223047</v>
      </c>
    </row>
    <row r="14" spans="2:12">
      <c r="B14" s="9" t="s">
        <v>22</v>
      </c>
      <c r="C14" s="10">
        <v>543</v>
      </c>
      <c r="D14" s="10">
        <v>9</v>
      </c>
      <c r="E14" s="10">
        <v>262</v>
      </c>
      <c r="F14" s="10">
        <v>41</v>
      </c>
      <c r="H14" s="9" t="s">
        <v>22</v>
      </c>
      <c r="I14" s="13">
        <f t="shared" si="0"/>
        <v>63.508771929824562</v>
      </c>
      <c r="J14" s="13">
        <f t="shared" si="1"/>
        <v>1.0526315789473684</v>
      </c>
      <c r="K14" s="13">
        <f t="shared" si="2"/>
        <v>30.643274853801174</v>
      </c>
      <c r="L14" s="13">
        <f t="shared" si="3"/>
        <v>4.7953216374269001</v>
      </c>
    </row>
    <row r="15" spans="2:12">
      <c r="B15" s="4" t="s">
        <v>23</v>
      </c>
      <c r="C15" s="8"/>
      <c r="D15" s="8"/>
      <c r="E15" s="8"/>
      <c r="F15" s="8"/>
      <c r="H15" s="4" t="s">
        <v>23</v>
      </c>
      <c r="I15" s="8"/>
      <c r="J15" s="8"/>
      <c r="K15" s="8"/>
      <c r="L15" s="8"/>
    </row>
    <row r="16" spans="2:12">
      <c r="B16" s="9" t="s">
        <v>24</v>
      </c>
      <c r="C16" s="10">
        <v>963</v>
      </c>
      <c r="D16" s="10">
        <v>16</v>
      </c>
      <c r="E16" s="10">
        <v>639</v>
      </c>
      <c r="F16" s="10">
        <v>68</v>
      </c>
      <c r="H16" s="9" t="s">
        <v>24</v>
      </c>
      <c r="I16" s="13">
        <f t="shared" si="0"/>
        <v>57.117437722419929</v>
      </c>
      <c r="J16" s="13">
        <f t="shared" si="1"/>
        <v>0.94899169632265723</v>
      </c>
      <c r="K16" s="13">
        <f t="shared" si="2"/>
        <v>37.90035587188612</v>
      </c>
      <c r="L16" s="13">
        <f t="shared" si="3"/>
        <v>4.0332147093712933</v>
      </c>
    </row>
    <row r="17" spans="2:12">
      <c r="B17" s="9" t="s">
        <v>25</v>
      </c>
      <c r="C17" s="10">
        <v>288</v>
      </c>
      <c r="D17" s="10">
        <v>3</v>
      </c>
      <c r="E17" s="10">
        <v>301</v>
      </c>
      <c r="F17" s="10">
        <v>50</v>
      </c>
      <c r="H17" s="9" t="s">
        <v>25</v>
      </c>
      <c r="I17" s="13">
        <f t="shared" si="0"/>
        <v>44.859813084112147</v>
      </c>
      <c r="J17" s="13">
        <f t="shared" si="1"/>
        <v>0.46728971962616817</v>
      </c>
      <c r="K17" s="13">
        <f t="shared" si="2"/>
        <v>46.884735202492209</v>
      </c>
      <c r="L17" s="13">
        <f t="shared" si="3"/>
        <v>7.7881619937694699</v>
      </c>
    </row>
    <row r="18" spans="2:12">
      <c r="B18" s="9" t="s">
        <v>43</v>
      </c>
      <c r="C18" s="10">
        <v>992</v>
      </c>
      <c r="D18" s="10">
        <v>8</v>
      </c>
      <c r="E18" s="10">
        <v>686</v>
      </c>
      <c r="F18" s="10">
        <v>93</v>
      </c>
      <c r="H18" s="9" t="s">
        <v>43</v>
      </c>
      <c r="I18" s="13">
        <f t="shared" si="0"/>
        <v>55.761663856098934</v>
      </c>
      <c r="J18" s="13">
        <f t="shared" si="1"/>
        <v>0.44969083754918493</v>
      </c>
      <c r="K18" s="13">
        <f t="shared" si="2"/>
        <v>38.560989319842612</v>
      </c>
      <c r="L18" s="13">
        <f t="shared" si="3"/>
        <v>5.2276559865092747</v>
      </c>
    </row>
    <row r="19" spans="2:12">
      <c r="B19" s="9" t="s">
        <v>27</v>
      </c>
      <c r="C19" s="10">
        <v>136</v>
      </c>
      <c r="D19" s="10">
        <v>1</v>
      </c>
      <c r="E19" s="10">
        <v>56</v>
      </c>
      <c r="F19" s="10">
        <v>7</v>
      </c>
      <c r="H19" s="9" t="s">
        <v>27</v>
      </c>
      <c r="I19" s="13">
        <f t="shared" si="0"/>
        <v>68</v>
      </c>
      <c r="J19" s="13">
        <f t="shared" si="1"/>
        <v>0.5</v>
      </c>
      <c r="K19" s="13">
        <f t="shared" si="2"/>
        <v>28.000000000000004</v>
      </c>
      <c r="L19" s="13">
        <f t="shared" si="3"/>
        <v>3.5000000000000004</v>
      </c>
    </row>
    <row r="20" spans="2:12">
      <c r="B20" s="9" t="s">
        <v>28</v>
      </c>
      <c r="C20" s="10">
        <v>277</v>
      </c>
      <c r="D20" s="10">
        <v>1</v>
      </c>
      <c r="E20" s="10">
        <v>51</v>
      </c>
      <c r="F20" s="10">
        <v>30</v>
      </c>
      <c r="H20" s="9" t="s">
        <v>28</v>
      </c>
      <c r="I20" s="13">
        <f t="shared" si="0"/>
        <v>77.15877437325905</v>
      </c>
      <c r="J20" s="13">
        <f t="shared" si="1"/>
        <v>0.2785515320334262</v>
      </c>
      <c r="K20" s="13">
        <f t="shared" si="2"/>
        <v>14.206128133704734</v>
      </c>
      <c r="L20" s="13">
        <f t="shared" si="3"/>
        <v>8.3565459610027855</v>
      </c>
    </row>
    <row r="21" spans="2:12">
      <c r="B21" s="9" t="s">
        <v>29</v>
      </c>
      <c r="C21" s="10">
        <v>97</v>
      </c>
      <c r="D21" s="10">
        <v>3</v>
      </c>
      <c r="E21" s="10">
        <v>117</v>
      </c>
      <c r="F21" s="10">
        <v>19</v>
      </c>
      <c r="H21" s="9" t="s">
        <v>29</v>
      </c>
      <c r="I21" s="13">
        <f t="shared" si="0"/>
        <v>41.101694915254242</v>
      </c>
      <c r="J21" s="13">
        <f t="shared" si="1"/>
        <v>1.2711864406779663</v>
      </c>
      <c r="K21" s="13">
        <f t="shared" si="2"/>
        <v>49.576271186440678</v>
      </c>
      <c r="L21" s="13">
        <f t="shared" si="3"/>
        <v>8.0508474576271176</v>
      </c>
    </row>
    <row r="22" spans="2:12">
      <c r="B22" s="9" t="s">
        <v>30</v>
      </c>
      <c r="C22" s="10">
        <v>500</v>
      </c>
      <c r="D22" s="10">
        <v>11</v>
      </c>
      <c r="E22" s="10">
        <v>382</v>
      </c>
      <c r="F22" s="10">
        <v>69</v>
      </c>
      <c r="H22" s="9" t="s">
        <v>30</v>
      </c>
      <c r="I22" s="13">
        <f t="shared" si="0"/>
        <v>51.975051975051976</v>
      </c>
      <c r="J22" s="13">
        <f t="shared" si="1"/>
        <v>1.1434511434511436</v>
      </c>
      <c r="K22" s="13">
        <f t="shared" si="2"/>
        <v>39.70893970893971</v>
      </c>
      <c r="L22" s="13">
        <f t="shared" si="3"/>
        <v>7.1725571725571733</v>
      </c>
    </row>
    <row r="23" spans="2:12">
      <c r="B23" s="4" t="s">
        <v>124</v>
      </c>
      <c r="C23" s="15"/>
      <c r="D23" s="15"/>
      <c r="E23" s="15"/>
      <c r="G23" s="4"/>
      <c r="H23" s="4" t="s">
        <v>124</v>
      </c>
      <c r="I23" s="72"/>
      <c r="J23" s="72"/>
      <c r="L23" s="4"/>
    </row>
    <row r="24" spans="2:12">
      <c r="B24" s="9" t="s">
        <v>126</v>
      </c>
      <c r="C24" s="10">
        <v>2329</v>
      </c>
      <c r="D24" s="10">
        <v>28</v>
      </c>
      <c r="E24" s="10">
        <v>1670</v>
      </c>
      <c r="F24" s="10">
        <v>259</v>
      </c>
      <c r="G24" s="86"/>
      <c r="H24" s="9" t="s">
        <v>126</v>
      </c>
      <c r="I24" s="83">
        <f t="shared" ref="I24:I25" si="4">C24/(C24+D24+E24+F24)*100</f>
        <v>54.339710685954266</v>
      </c>
      <c r="J24" s="83">
        <f t="shared" ref="J24:J25" si="5">D24/(D24+E24+F24+C24)*100</f>
        <v>0.65328978068128785</v>
      </c>
      <c r="K24" s="83">
        <f t="shared" ref="K24:K25" si="6">E24/(E24+F24+D24+C24)*100</f>
        <v>38.964069062062528</v>
      </c>
      <c r="L24" s="83">
        <f t="shared" ref="L24:L25" si="7">F24/(F24+E24+D24+C24)*100</f>
        <v>6.0429304713019132</v>
      </c>
    </row>
    <row r="25" spans="2:12">
      <c r="B25" s="9" t="s">
        <v>125</v>
      </c>
      <c r="C25" s="10">
        <v>924</v>
      </c>
      <c r="D25" s="10">
        <v>15</v>
      </c>
      <c r="E25" s="10">
        <v>562</v>
      </c>
      <c r="F25" s="10">
        <v>77</v>
      </c>
      <c r="G25" s="86"/>
      <c r="H25" s="9" t="s">
        <v>125</v>
      </c>
      <c r="I25" s="83">
        <f t="shared" si="4"/>
        <v>58.555133079847913</v>
      </c>
      <c r="J25" s="83">
        <f t="shared" si="5"/>
        <v>0.95057034220532322</v>
      </c>
      <c r="K25" s="83">
        <f t="shared" si="6"/>
        <v>35.614702154626109</v>
      </c>
      <c r="L25" s="83">
        <f t="shared" si="7"/>
        <v>4.8795944233206594</v>
      </c>
    </row>
  </sheetData>
  <hyperlinks>
    <hyperlink ref="B3" location="Index!A1" display="&lt;&lt; back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Index</vt:lpstr>
      <vt:lpstr>Sample</vt:lpstr>
      <vt:lpstr>Q1</vt:lpstr>
      <vt:lpstr>Q2A</vt:lpstr>
      <vt:lpstr>Q2</vt:lpstr>
      <vt:lpstr>Q21</vt:lpstr>
      <vt:lpstr>Q31</vt:lpstr>
      <vt:lpstr>Q32</vt:lpstr>
      <vt:lpstr>Q4</vt:lpstr>
      <vt:lpstr>Q41</vt:lpstr>
      <vt:lpstr>Q5</vt:lpstr>
      <vt:lpstr>Q6</vt:lpstr>
      <vt:lpstr>Q7</vt:lpstr>
      <vt:lpstr>Q8</vt:lpstr>
      <vt:lpstr>Q81</vt:lpstr>
      <vt:lpstr>Q82</vt:lpstr>
      <vt:lpstr>Q9</vt:lpstr>
      <vt:lpstr>Note</vt:lpstr>
      <vt:lpstr>'Q8'!Print_Area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andre.sousa</dc:creator>
  <cp:lastModifiedBy>misabel.silva</cp:lastModifiedBy>
  <cp:lastPrinted>2020-04-10T13:33:42Z</cp:lastPrinted>
  <dcterms:created xsi:type="dcterms:W3CDTF">2020-04-07T17:13:30Z</dcterms:created>
  <dcterms:modified xsi:type="dcterms:W3CDTF">2020-05-12T12:17:16Z</dcterms:modified>
</cp:coreProperties>
</file>